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eur\Desktop\"/>
    </mc:Choice>
  </mc:AlternateContent>
  <bookViews>
    <workbookView xWindow="0" yWindow="0" windowWidth="28635" windowHeight="12090" tabRatio="843" activeTab="5"/>
  </bookViews>
  <sheets>
    <sheet name="TITRE" sheetId="35" r:id="rId1"/>
    <sheet name="INDEX" sheetId="11" r:id="rId2"/>
    <sheet name="1A InfosDeBase" sheetId="4" r:id="rId3"/>
    <sheet name="1B DonnéesActifs" sheetId="1" r:id="rId4"/>
    <sheet name="2A HypothèsesRenouvellement" sheetId="31" r:id="rId5"/>
    <sheet name="2B HypothèsesE&amp;E" sheetId="12" r:id="rId6"/>
    <sheet name="2C HypothèsesAjout" sheetId="34" r:id="rId7"/>
    <sheet name="3A CalculsActifs" sheetId="32" r:id="rId8"/>
    <sheet name="4A SommaireActifs" sheetId="18" r:id="rId9"/>
    <sheet name="4B SommaireRenouvellement" sheetId="41" r:id="rId10"/>
    <sheet name="4C SommaireAjouts" sheetId="16" r:id="rId11"/>
    <sheet name="4D SommaireE&amp;E" sheetId="14" r:id="rId12"/>
    <sheet name="5A DétailsCoûtsProjetés" sheetId="42" r:id="rId13"/>
    <sheet name="5B VisuelProjectionChaussées" sheetId="22" r:id="rId14"/>
    <sheet name="5C VisuelProjectionTypeChaussée" sheetId="23" r:id="rId15"/>
    <sheet name="5D VisuelProjectionActifs" sheetId="43" r:id="rId16"/>
    <sheet name="5E VisuelProjectionTypeActif" sheetId="44" r:id="rId17"/>
  </sheets>
  <definedNames>
    <definedName name="Annee_d_analyse">'1A InfosDeBase'!$C$5</definedName>
    <definedName name="Annee_eval_etat">'2A HypothèsesRenouvellement'!$D$23</definedName>
    <definedName name="_xlnm.Print_Titles" localSheetId="3">'1B DonnéesActifs'!$3:$3</definedName>
    <definedName name="_xlnm.Print_Titles" localSheetId="7">'3A CalculsActifs'!$1:$1</definedName>
    <definedName name="Taux_inflation">'2A HypothèsesRenouvellement'!$B$8</definedName>
    <definedName name="_xlnm.Print_Area" localSheetId="2">'1A InfosDeBase'!$A$1:$D$27</definedName>
    <definedName name="_xlnm.Print_Area" localSheetId="3">'1B DonnéesActifs'!$A$1:$P$405</definedName>
    <definedName name="_xlnm.Print_Area" localSheetId="4">'2A HypothèsesRenouvellement'!$A$1:$M$42</definedName>
    <definedName name="_xlnm.Print_Area" localSheetId="5">'2B HypothèsesE&amp;E'!$A$1:$M$68</definedName>
    <definedName name="_xlnm.Print_Area" localSheetId="6">'2C HypothèsesAjout'!$A$1:$H$17</definedName>
    <definedName name="_xlnm.Print_Area" localSheetId="7">'3A CalculsActifs'!$A$1:$AH$402</definedName>
    <definedName name="_xlnm.Print_Area" localSheetId="8">'4A SommaireActifs'!$A$1:$E$13</definedName>
    <definedName name="_xlnm.Print_Area" localSheetId="9">'4B SommaireRenouvellement'!$A$1:$K$67</definedName>
    <definedName name="_xlnm.Print_Area" localSheetId="10">'4C SommaireAjouts'!$A$1:$E$42</definedName>
    <definedName name="_xlnm.Print_Area" localSheetId="11">'4D SommaireE&amp;E'!$A$1:$H$44</definedName>
    <definedName name="_xlnm.Print_Area" localSheetId="12">'5A DétailsCoûtsProjetés'!$A$1:$W$60</definedName>
    <definedName name="_xlnm.Print_Area" localSheetId="13">'5B VisuelProjectionChaussées'!$A$1:$P$48</definedName>
    <definedName name="_xlnm.Print_Area" localSheetId="14">'5C VisuelProjectionTypeChaussée'!$A$1:$U$48</definedName>
    <definedName name="_xlnm.Print_Area" localSheetId="15">'5D VisuelProjectionActifs'!$A$1:$P$48</definedName>
    <definedName name="_xlnm.Print_Area" localSheetId="16">'5E VisuelProjectionTypeActif'!$A$1:$U$48</definedName>
    <definedName name="_xlnm.Print_Area" localSheetId="1">INDEX!$A$1:$L$19</definedName>
    <definedName name="_xlnm.Print_Area" localSheetId="0">TITRE!$A$1:$N$35</definedName>
  </definedNames>
  <calcPr calcId="162913"/>
  <pivotCaches>
    <pivotCache cacheId="0" r:id="rId18"/>
    <pivotCache cacheId="1" r:id="rId19"/>
    <pivotCache cacheId="2" r:id="rId20"/>
    <pivotCache cacheId="3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4" i="42" l="1"/>
  <c r="D44" i="42" s="1"/>
  <c r="C43" i="42"/>
  <c r="C41" i="42"/>
  <c r="D41" i="42" s="1"/>
  <c r="C37" i="42"/>
  <c r="D37" i="42" s="1"/>
  <c r="E37" i="42" s="1"/>
  <c r="C36" i="42"/>
  <c r="D36" i="42" s="1"/>
  <c r="C34" i="42"/>
  <c r="D34" i="42" s="1"/>
  <c r="E34" i="42" s="1"/>
  <c r="C16" i="42"/>
  <c r="D16" i="42" s="1"/>
  <c r="C15" i="42"/>
  <c r="C13" i="42"/>
  <c r="D13" i="42" s="1"/>
  <c r="E13" i="42" s="1"/>
  <c r="C9" i="42"/>
  <c r="D9" i="42" s="1"/>
  <c r="E9" i="42" s="1"/>
  <c r="C8" i="42"/>
  <c r="C6" i="42"/>
  <c r="D6" i="42" s="1"/>
  <c r="F9" i="42" l="1"/>
  <c r="E6" i="42"/>
  <c r="E16" i="42"/>
  <c r="E36" i="42"/>
  <c r="F34" i="42"/>
  <c r="F37" i="42"/>
  <c r="F13" i="42"/>
  <c r="E41" i="42"/>
  <c r="E44" i="42"/>
  <c r="D43" i="42"/>
  <c r="D15" i="42"/>
  <c r="D8" i="42"/>
  <c r="G20" i="31"/>
  <c r="F15" i="31"/>
  <c r="E15" i="42" l="1"/>
  <c r="F41" i="42"/>
  <c r="G34" i="42"/>
  <c r="F6" i="42"/>
  <c r="F16" i="42"/>
  <c r="E8" i="42"/>
  <c r="F44" i="42"/>
  <c r="G13" i="42"/>
  <c r="G37" i="42"/>
  <c r="E43" i="42"/>
  <c r="F36" i="42"/>
  <c r="G9" i="42"/>
  <c r="A402" i="32"/>
  <c r="E402" i="32" s="1"/>
  <c r="Q402" i="32"/>
  <c r="A403" i="32"/>
  <c r="C403" i="32"/>
  <c r="I403" i="32"/>
  <c r="K403" i="32"/>
  <c r="Q403" i="32"/>
  <c r="S403" i="32"/>
  <c r="AE403" i="32"/>
  <c r="AG403" i="32"/>
  <c r="A404" i="32"/>
  <c r="G404" i="32" s="1"/>
  <c r="L404" i="32"/>
  <c r="Q404" i="32"/>
  <c r="X404" i="32"/>
  <c r="A405" i="32"/>
  <c r="L405" i="32"/>
  <c r="X405" i="32"/>
  <c r="A406" i="32"/>
  <c r="G406" i="32" s="1"/>
  <c r="L406" i="32"/>
  <c r="X406" i="32"/>
  <c r="A407" i="32"/>
  <c r="W407" i="32"/>
  <c r="A408" i="32"/>
  <c r="E408" i="32" s="1"/>
  <c r="K408" i="32"/>
  <c r="P408" i="32"/>
  <c r="W408" i="32"/>
  <c r="A409" i="32"/>
  <c r="W409" i="32" s="1"/>
  <c r="L409" i="32"/>
  <c r="A410" i="32"/>
  <c r="L410" i="32"/>
  <c r="W410" i="32"/>
  <c r="A411" i="32"/>
  <c r="L411" i="32" s="1"/>
  <c r="W411" i="32"/>
  <c r="A412" i="32"/>
  <c r="W412" i="32"/>
  <c r="A413" i="32"/>
  <c r="L413" i="32"/>
  <c r="W413" i="32"/>
  <c r="A414" i="32"/>
  <c r="V414" i="32" s="1"/>
  <c r="AD414" i="32" s="1"/>
  <c r="A415" i="32"/>
  <c r="A416" i="32"/>
  <c r="Y416" i="32"/>
  <c r="A417" i="32"/>
  <c r="A418" i="32"/>
  <c r="I418" i="32" s="1"/>
  <c r="A419" i="32"/>
  <c r="A420" i="32"/>
  <c r="A421" i="32"/>
  <c r="A422" i="32"/>
  <c r="A423" i="32"/>
  <c r="I423" i="32"/>
  <c r="Y423" i="32"/>
  <c r="A424" i="32"/>
  <c r="Y424" i="32" s="1"/>
  <c r="AG424" i="32"/>
  <c r="A425" i="32"/>
  <c r="E425" i="32" s="1"/>
  <c r="C425" i="32"/>
  <c r="F425" i="32"/>
  <c r="I425" i="32"/>
  <c r="J425" i="32"/>
  <c r="N425" i="32"/>
  <c r="O425" i="32"/>
  <c r="Q425" i="32"/>
  <c r="U425" i="32"/>
  <c r="V425" i="32"/>
  <c r="AD425" i="32" s="1"/>
  <c r="Y425" i="32"/>
  <c r="AG425" i="32"/>
  <c r="A426" i="32"/>
  <c r="C426" i="32" s="1"/>
  <c r="F426" i="32"/>
  <c r="I426" i="32"/>
  <c r="N426" i="32"/>
  <c r="O426" i="32"/>
  <c r="U426" i="32"/>
  <c r="V426" i="32"/>
  <c r="AD426" i="32" s="1"/>
  <c r="AG426" i="32"/>
  <c r="AH426" i="32"/>
  <c r="A427" i="32"/>
  <c r="E427" i="32" s="1"/>
  <c r="I427" i="32"/>
  <c r="Q427" i="32"/>
  <c r="U427" i="32"/>
  <c r="A428" i="32"/>
  <c r="A429" i="32"/>
  <c r="E429" i="32" s="1"/>
  <c r="I429" i="32"/>
  <c r="Q429" i="32"/>
  <c r="U429" i="32"/>
  <c r="A430" i="32"/>
  <c r="A431" i="32"/>
  <c r="E431" i="32" s="1"/>
  <c r="I431" i="32"/>
  <c r="Q431" i="32"/>
  <c r="U431" i="32"/>
  <c r="A432" i="32"/>
  <c r="A433" i="32"/>
  <c r="E433" i="32"/>
  <c r="Q433" i="32"/>
  <c r="U433" i="32"/>
  <c r="Y433" i="32"/>
  <c r="A434" i="32"/>
  <c r="A435" i="32"/>
  <c r="U435" i="32" s="1"/>
  <c r="A436" i="32"/>
  <c r="A437" i="32"/>
  <c r="A438" i="32"/>
  <c r="E438" i="32"/>
  <c r="A439" i="32"/>
  <c r="U439" i="32" s="1"/>
  <c r="A440" i="32"/>
  <c r="E440" i="32"/>
  <c r="U440" i="32"/>
  <c r="A441" i="32"/>
  <c r="A442" i="32"/>
  <c r="E442" i="32"/>
  <c r="A443" i="32"/>
  <c r="O443" i="32" s="1"/>
  <c r="A444" i="32"/>
  <c r="W444" i="32"/>
  <c r="A445" i="32"/>
  <c r="A446" i="32"/>
  <c r="M446" i="32"/>
  <c r="A447" i="32"/>
  <c r="M447" i="32" s="1"/>
  <c r="A448" i="32"/>
  <c r="M448" i="32"/>
  <c r="W448" i="32"/>
  <c r="A449" i="32"/>
  <c r="M449" i="32" s="1"/>
  <c r="W449" i="32"/>
  <c r="A450" i="32"/>
  <c r="A451" i="32"/>
  <c r="M451" i="32" s="1"/>
  <c r="A452" i="32"/>
  <c r="A453" i="32"/>
  <c r="M453" i="32"/>
  <c r="W453" i="32"/>
  <c r="A454" i="32"/>
  <c r="A455" i="32"/>
  <c r="C455" i="32"/>
  <c r="H455" i="32"/>
  <c r="I455" i="32"/>
  <c r="O455" i="32"/>
  <c r="Q455" i="32"/>
  <c r="W455" i="32"/>
  <c r="X455" i="32"/>
  <c r="AE455" i="32"/>
  <c r="AG455" i="32"/>
  <c r="A456" i="32"/>
  <c r="D456" i="32" s="1"/>
  <c r="M456" i="32"/>
  <c r="S456" i="32"/>
  <c r="A457" i="32"/>
  <c r="C457" i="32"/>
  <c r="O457" i="32"/>
  <c r="Q457" i="32"/>
  <c r="W457" i="32"/>
  <c r="AG457" i="32"/>
  <c r="A458" i="32"/>
  <c r="G458" i="32" s="1"/>
  <c r="O458" i="32"/>
  <c r="S458" i="32"/>
  <c r="A459" i="32"/>
  <c r="C459" i="32"/>
  <c r="O459" i="32"/>
  <c r="Q459" i="32"/>
  <c r="X459" i="32"/>
  <c r="AG459" i="32"/>
  <c r="A460" i="32"/>
  <c r="D460" i="32" s="1"/>
  <c r="H460" i="32"/>
  <c r="L460" i="32"/>
  <c r="S460" i="32"/>
  <c r="W460" i="32"/>
  <c r="A461" i="32"/>
  <c r="A462" i="32"/>
  <c r="M462" i="32"/>
  <c r="AE462" i="32"/>
  <c r="A463" i="32"/>
  <c r="C463" i="32" s="1"/>
  <c r="I463" i="32"/>
  <c r="O463" i="32"/>
  <c r="X463" i="32"/>
  <c r="AE463" i="32"/>
  <c r="A464" i="32"/>
  <c r="A465" i="32"/>
  <c r="A466" i="32"/>
  <c r="A467" i="32"/>
  <c r="X467" i="32"/>
  <c r="A468" i="32"/>
  <c r="D468" i="32" s="1"/>
  <c r="L468" i="32"/>
  <c r="M468" i="32"/>
  <c r="Y468" i="32"/>
  <c r="AE468" i="32"/>
  <c r="A469" i="32"/>
  <c r="O469" i="32" s="1"/>
  <c r="A470" i="32"/>
  <c r="A471" i="32"/>
  <c r="AG471" i="32" s="1"/>
  <c r="A472" i="32"/>
  <c r="O472" i="32"/>
  <c r="A473" i="32"/>
  <c r="Q473" i="32"/>
  <c r="A474" i="32"/>
  <c r="L474" i="32"/>
  <c r="W474" i="32"/>
  <c r="A475" i="32"/>
  <c r="A476" i="32"/>
  <c r="A477" i="32"/>
  <c r="L477" i="32" s="1"/>
  <c r="A478" i="32"/>
  <c r="F478" i="32"/>
  <c r="I478" i="32"/>
  <c r="V478" i="32"/>
  <c r="AD478" i="32" s="1"/>
  <c r="AE478" i="32"/>
  <c r="A479" i="32"/>
  <c r="I479" i="32" s="1"/>
  <c r="Y479" i="32"/>
  <c r="AF479" i="32"/>
  <c r="A480" i="32"/>
  <c r="Y480" i="32"/>
  <c r="A481" i="32"/>
  <c r="AF481" i="32"/>
  <c r="A482" i="32"/>
  <c r="Y482" i="32" s="1"/>
  <c r="A483" i="32"/>
  <c r="I483" i="32"/>
  <c r="N483" i="32"/>
  <c r="AF483" i="32"/>
  <c r="A484" i="32"/>
  <c r="A485" i="32"/>
  <c r="I485" i="32" s="1"/>
  <c r="Y485" i="32"/>
  <c r="AF485" i="32"/>
  <c r="A486" i="32"/>
  <c r="Y486" i="32"/>
  <c r="A487" i="32"/>
  <c r="Y487" i="32"/>
  <c r="A488" i="32"/>
  <c r="F488" i="32"/>
  <c r="I488" i="32"/>
  <c r="N488" i="32"/>
  <c r="Q488" i="32"/>
  <c r="V488" i="32"/>
  <c r="AD488" i="32" s="1"/>
  <c r="Y488" i="32"/>
  <c r="AF488" i="32"/>
  <c r="A489" i="32"/>
  <c r="F489" i="32"/>
  <c r="I489" i="32"/>
  <c r="N489" i="32"/>
  <c r="Q489" i="32"/>
  <c r="V489" i="32"/>
  <c r="AD489" i="32" s="1"/>
  <c r="Y489" i="32"/>
  <c r="AF489" i="32"/>
  <c r="A490" i="32"/>
  <c r="F490" i="32"/>
  <c r="I490" i="32"/>
  <c r="N490" i="32"/>
  <c r="Q490" i="32"/>
  <c r="V490" i="32"/>
  <c r="AD490" i="32" s="1"/>
  <c r="Y490" i="32"/>
  <c r="AF490" i="32"/>
  <c r="A491" i="32"/>
  <c r="F491" i="32"/>
  <c r="I491" i="32"/>
  <c r="N491" i="32"/>
  <c r="O491" i="32"/>
  <c r="S491" i="32"/>
  <c r="U491" i="32"/>
  <c r="Y491" i="32"/>
  <c r="AF491" i="32"/>
  <c r="AG491" i="32"/>
  <c r="A492" i="32"/>
  <c r="A493" i="32"/>
  <c r="V493" i="32"/>
  <c r="AD493" i="32" s="1"/>
  <c r="A494" i="32"/>
  <c r="L494" i="32" s="1"/>
  <c r="V494" i="32"/>
  <c r="AD494" i="32" s="1"/>
  <c r="AG494" i="32"/>
  <c r="A495" i="32"/>
  <c r="C495" i="32" s="1"/>
  <c r="D495" i="32"/>
  <c r="G495" i="32"/>
  <c r="H495" i="32"/>
  <c r="L495" i="32"/>
  <c r="M495" i="32"/>
  <c r="O495" i="32"/>
  <c r="S495" i="32"/>
  <c r="U495" i="32"/>
  <c r="X495" i="32"/>
  <c r="AG495" i="32"/>
  <c r="AH495" i="32"/>
  <c r="A496" i="32"/>
  <c r="L496" i="32" s="1"/>
  <c r="X496" i="32"/>
  <c r="A497" i="32"/>
  <c r="O497" i="32"/>
  <c r="AE497" i="32"/>
  <c r="A498" i="32"/>
  <c r="E498" i="32" s="1"/>
  <c r="G498" i="32"/>
  <c r="M498" i="32"/>
  <c r="O498" i="32"/>
  <c r="W498" i="32"/>
  <c r="Y498" i="32"/>
  <c r="AE498" i="32"/>
  <c r="A499" i="32"/>
  <c r="E499" i="32"/>
  <c r="G499" i="32"/>
  <c r="M499" i="32"/>
  <c r="O499" i="32"/>
  <c r="Q499" i="32"/>
  <c r="W499" i="32"/>
  <c r="Y499" i="32"/>
  <c r="AE499" i="32"/>
  <c r="A500" i="32"/>
  <c r="E500" i="32"/>
  <c r="O500" i="32"/>
  <c r="Q500" i="32"/>
  <c r="AE500" i="32"/>
  <c r="A501" i="32"/>
  <c r="O501" i="32"/>
  <c r="AE501" i="32"/>
  <c r="A502" i="32"/>
  <c r="E502" i="32" s="1"/>
  <c r="G502" i="32"/>
  <c r="M502" i="32"/>
  <c r="O502" i="32"/>
  <c r="W502" i="32"/>
  <c r="Y502" i="32"/>
  <c r="AE502" i="32"/>
  <c r="A503" i="32"/>
  <c r="E503" i="32"/>
  <c r="G503" i="32"/>
  <c r="M503" i="32"/>
  <c r="O503" i="32"/>
  <c r="Q503" i="32"/>
  <c r="W503" i="32"/>
  <c r="Y503" i="32"/>
  <c r="AE503" i="32"/>
  <c r="A504" i="32"/>
  <c r="E504" i="32"/>
  <c r="O504" i="32"/>
  <c r="Q504" i="32"/>
  <c r="AE504" i="32"/>
  <c r="A505" i="32"/>
  <c r="W505" i="32"/>
  <c r="A506" i="32"/>
  <c r="I506" i="32"/>
  <c r="M506" i="32"/>
  <c r="W506" i="32"/>
  <c r="AG506" i="32"/>
  <c r="A507" i="32"/>
  <c r="W507" i="32"/>
  <c r="A508" i="32"/>
  <c r="I508" i="32" s="1"/>
  <c r="M508" i="32"/>
  <c r="W508" i="32"/>
  <c r="AG508" i="32"/>
  <c r="A509" i="32"/>
  <c r="A510" i="32"/>
  <c r="I510" i="32"/>
  <c r="AG510" i="32"/>
  <c r="A511" i="32"/>
  <c r="A512" i="32"/>
  <c r="I512" i="32"/>
  <c r="M512" i="32"/>
  <c r="W512" i="32"/>
  <c r="AG512" i="32"/>
  <c r="A513" i="32"/>
  <c r="A514" i="32"/>
  <c r="AG514" i="32"/>
  <c r="A515" i="32"/>
  <c r="W515" i="32" s="1"/>
  <c r="A516" i="32"/>
  <c r="I516" i="32"/>
  <c r="AG516" i="32"/>
  <c r="A517" i="32"/>
  <c r="A518" i="32"/>
  <c r="I518" i="32" s="1"/>
  <c r="M518" i="32"/>
  <c r="W518" i="32"/>
  <c r="AG518" i="32"/>
  <c r="A519" i="32"/>
  <c r="W519" i="32"/>
  <c r="A520" i="32"/>
  <c r="AG520" i="32"/>
  <c r="A521" i="32"/>
  <c r="A522" i="32"/>
  <c r="I522" i="32"/>
  <c r="M522" i="32"/>
  <c r="W522" i="32"/>
  <c r="AG522" i="32"/>
  <c r="A523" i="32"/>
  <c r="W523" i="32"/>
  <c r="A524" i="32"/>
  <c r="I524" i="32" s="1"/>
  <c r="M524" i="32"/>
  <c r="W524" i="32"/>
  <c r="AG524" i="32"/>
  <c r="A525" i="32"/>
  <c r="A526" i="32"/>
  <c r="I526" i="32"/>
  <c r="AG526" i="32"/>
  <c r="A527" i="32"/>
  <c r="A528" i="32"/>
  <c r="I528" i="32"/>
  <c r="M528" i="32"/>
  <c r="W528" i="32"/>
  <c r="AG528" i="32"/>
  <c r="A529" i="32"/>
  <c r="A530" i="32"/>
  <c r="AG530" i="32"/>
  <c r="A531" i="32"/>
  <c r="W531" i="32" s="1"/>
  <c r="A532" i="32"/>
  <c r="I532" i="32"/>
  <c r="AG532" i="32"/>
  <c r="A533" i="32"/>
  <c r="A534" i="32"/>
  <c r="I534" i="32" s="1"/>
  <c r="M534" i="32"/>
  <c r="W534" i="32"/>
  <c r="AG534" i="32"/>
  <c r="A535" i="32"/>
  <c r="U535" i="32"/>
  <c r="W535" i="32"/>
  <c r="A536" i="32"/>
  <c r="I536" i="32" s="1"/>
  <c r="M536" i="32"/>
  <c r="W536" i="32"/>
  <c r="AG536" i="32"/>
  <c r="A537" i="32"/>
  <c r="O537" i="32"/>
  <c r="P537" i="32"/>
  <c r="AG537" i="32"/>
  <c r="A538" i="32"/>
  <c r="I538" i="32"/>
  <c r="K538" i="32"/>
  <c r="Q538" i="32"/>
  <c r="U538" i="32"/>
  <c r="AG538" i="32"/>
  <c r="A539" i="32"/>
  <c r="U539" i="32"/>
  <c r="A540" i="32"/>
  <c r="D540" i="32"/>
  <c r="E540" i="32"/>
  <c r="K540" i="32"/>
  <c r="L540" i="32"/>
  <c r="P540" i="32"/>
  <c r="W540" i="32"/>
  <c r="Y540" i="32"/>
  <c r="AH540" i="32"/>
  <c r="A541" i="32"/>
  <c r="A542" i="32"/>
  <c r="A543" i="32"/>
  <c r="O543" i="32"/>
  <c r="AG543" i="32"/>
  <c r="A544" i="32"/>
  <c r="I544" i="32" s="1"/>
  <c r="Q544" i="32"/>
  <c r="W544" i="32"/>
  <c r="AG544" i="32"/>
  <c r="A545" i="32"/>
  <c r="G545" i="32"/>
  <c r="I545" i="32"/>
  <c r="O545" i="32"/>
  <c r="P545" i="32"/>
  <c r="U545" i="32"/>
  <c r="W545" i="32"/>
  <c r="AG545" i="32"/>
  <c r="A546" i="32"/>
  <c r="D546" i="32"/>
  <c r="E546" i="32"/>
  <c r="I546" i="32"/>
  <c r="K546" i="32"/>
  <c r="L546" i="32"/>
  <c r="P546" i="32"/>
  <c r="Q546" i="32"/>
  <c r="W546" i="32"/>
  <c r="Y546" i="32"/>
  <c r="AG546" i="32"/>
  <c r="AH546" i="32"/>
  <c r="A547" i="32"/>
  <c r="G547" i="32"/>
  <c r="I547" i="32"/>
  <c r="P547" i="32"/>
  <c r="U547" i="32"/>
  <c r="W547" i="32"/>
  <c r="A548" i="32"/>
  <c r="L548" i="32"/>
  <c r="AH548" i="32"/>
  <c r="A549" i="32"/>
  <c r="G549" i="32" s="1"/>
  <c r="U549" i="32"/>
  <c r="A550" i="32"/>
  <c r="Y550" i="32"/>
  <c r="A551" i="32"/>
  <c r="P551" i="32" s="1"/>
  <c r="A552" i="32"/>
  <c r="K552" i="32"/>
  <c r="A553" i="32"/>
  <c r="G553" i="32"/>
  <c r="P553" i="32"/>
  <c r="U553" i="32"/>
  <c r="A554" i="32"/>
  <c r="D554" i="32"/>
  <c r="K554" i="32"/>
  <c r="L554" i="32"/>
  <c r="W554" i="32"/>
  <c r="Y554" i="32"/>
  <c r="A555" i="32"/>
  <c r="G555" i="32"/>
  <c r="U555" i="32"/>
  <c r="W555" i="32"/>
  <c r="A556" i="32"/>
  <c r="D556" i="32" s="1"/>
  <c r="E556" i="32"/>
  <c r="K556" i="32"/>
  <c r="L556" i="32"/>
  <c r="W556" i="32"/>
  <c r="Y556" i="32"/>
  <c r="AH556" i="32"/>
  <c r="A557" i="32"/>
  <c r="O557" i="32"/>
  <c r="U557" i="32"/>
  <c r="A558" i="32"/>
  <c r="L558" i="32" s="1"/>
  <c r="AG558" i="32"/>
  <c r="A559" i="32"/>
  <c r="A560" i="32"/>
  <c r="P560" i="32"/>
  <c r="A561" i="32"/>
  <c r="D561" i="32"/>
  <c r="G561" i="32"/>
  <c r="I561" i="32"/>
  <c r="K561" i="32"/>
  <c r="O561" i="32"/>
  <c r="P561" i="32"/>
  <c r="Q561" i="32"/>
  <c r="U561" i="32"/>
  <c r="W561" i="32"/>
  <c r="Y561" i="32"/>
  <c r="AG561" i="32"/>
  <c r="AH561" i="32"/>
  <c r="A562" i="32"/>
  <c r="D562" i="32"/>
  <c r="L562" i="32"/>
  <c r="Q562" i="32"/>
  <c r="AG562" i="32"/>
  <c r="A563" i="32"/>
  <c r="P563" i="32"/>
  <c r="A564" i="32"/>
  <c r="K564" i="32"/>
  <c r="W564" i="32"/>
  <c r="A565" i="32"/>
  <c r="D565" i="32"/>
  <c r="O565" i="32"/>
  <c r="Q565" i="32"/>
  <c r="AG565" i="32"/>
  <c r="AH565" i="32"/>
  <c r="A566" i="32"/>
  <c r="E566" i="32" s="1"/>
  <c r="I566" i="32"/>
  <c r="L566" i="32"/>
  <c r="O566" i="32"/>
  <c r="W566" i="32"/>
  <c r="Y566" i="32"/>
  <c r="AH566" i="32"/>
  <c r="A567" i="32"/>
  <c r="G567" i="32"/>
  <c r="I567" i="32"/>
  <c r="M567" i="32"/>
  <c r="O567" i="32"/>
  <c r="V567" i="32"/>
  <c r="AD567" i="32" s="1"/>
  <c r="W567" i="32"/>
  <c r="X567" i="32"/>
  <c r="AF567" i="32"/>
  <c r="AG567" i="32"/>
  <c r="A568" i="32"/>
  <c r="W568" i="32"/>
  <c r="A569" i="32"/>
  <c r="C569" i="32"/>
  <c r="E569" i="32"/>
  <c r="G569" i="32"/>
  <c r="H569" i="32"/>
  <c r="K569" i="32"/>
  <c r="L569" i="32"/>
  <c r="M569" i="32"/>
  <c r="P569" i="32"/>
  <c r="Q569" i="32"/>
  <c r="S569" i="32"/>
  <c r="V569" i="32"/>
  <c r="AD569" i="32" s="1"/>
  <c r="X569" i="32"/>
  <c r="Y569" i="32"/>
  <c r="AE569" i="32"/>
  <c r="AF569" i="32"/>
  <c r="AG569" i="32"/>
  <c r="A570" i="32"/>
  <c r="B570" i="32"/>
  <c r="F570" i="32"/>
  <c r="G570" i="32"/>
  <c r="K570" i="32"/>
  <c r="M570" i="32"/>
  <c r="Q570" i="32"/>
  <c r="R570" i="32"/>
  <c r="W570" i="32"/>
  <c r="X570" i="32"/>
  <c r="AH570" i="32"/>
  <c r="A571" i="32"/>
  <c r="X571" i="32"/>
  <c r="A572" i="32"/>
  <c r="C572" i="32"/>
  <c r="F572" i="32"/>
  <c r="I572" i="32"/>
  <c r="K572" i="32"/>
  <c r="N572" i="32"/>
  <c r="Q572" i="32"/>
  <c r="S572" i="32"/>
  <c r="W572" i="32"/>
  <c r="AE572" i="32"/>
  <c r="AH572" i="32"/>
  <c r="A573" i="32"/>
  <c r="C573" i="32" s="1"/>
  <c r="D573" i="32"/>
  <c r="E573" i="32"/>
  <c r="G573" i="32"/>
  <c r="I573" i="32"/>
  <c r="K573" i="32"/>
  <c r="L573" i="32"/>
  <c r="O573" i="32"/>
  <c r="P573" i="32"/>
  <c r="Q573" i="32"/>
  <c r="U573" i="32"/>
  <c r="V573" i="32"/>
  <c r="AD573" i="32" s="1"/>
  <c r="X573" i="32"/>
  <c r="AE573" i="32"/>
  <c r="AF573" i="32"/>
  <c r="AG573" i="32"/>
  <c r="A574" i="32"/>
  <c r="B574" i="32"/>
  <c r="E574" i="32"/>
  <c r="F574" i="32"/>
  <c r="G574" i="32"/>
  <c r="J574" i="32"/>
  <c r="K574" i="32"/>
  <c r="M574" i="32"/>
  <c r="O574" i="32"/>
  <c r="Q574" i="32"/>
  <c r="R574" i="32"/>
  <c r="V574" i="32"/>
  <c r="AD574" i="32" s="1"/>
  <c r="W574" i="32"/>
  <c r="X574" i="32"/>
  <c r="AE574" i="32"/>
  <c r="AG574" i="32"/>
  <c r="A575" i="32"/>
  <c r="D575" i="32"/>
  <c r="G575" i="32"/>
  <c r="I575" i="32"/>
  <c r="L575" i="32"/>
  <c r="O575" i="32"/>
  <c r="Q575" i="32"/>
  <c r="U575" i="32"/>
  <c r="X575" i="32"/>
  <c r="AF575" i="32"/>
  <c r="A576" i="32"/>
  <c r="W576" i="32" s="1"/>
  <c r="A577" i="32"/>
  <c r="C577" i="32"/>
  <c r="E577" i="32"/>
  <c r="G577" i="32"/>
  <c r="H577" i="32"/>
  <c r="K577" i="32"/>
  <c r="L577" i="32"/>
  <c r="M577" i="32"/>
  <c r="P577" i="32"/>
  <c r="Q577" i="32"/>
  <c r="S577" i="32"/>
  <c r="V577" i="32"/>
  <c r="AD577" i="32" s="1"/>
  <c r="X577" i="32"/>
  <c r="Y577" i="32"/>
  <c r="AE577" i="32"/>
  <c r="AF577" i="32"/>
  <c r="AG577" i="32"/>
  <c r="A578" i="32"/>
  <c r="B578" i="32"/>
  <c r="F578" i="32"/>
  <c r="G578" i="32"/>
  <c r="K578" i="32"/>
  <c r="M578" i="32"/>
  <c r="Q578" i="32"/>
  <c r="R578" i="32"/>
  <c r="W578" i="32"/>
  <c r="X578" i="32"/>
  <c r="AH578" i="32"/>
  <c r="A579" i="32"/>
  <c r="X579" i="32" s="1"/>
  <c r="A580" i="32"/>
  <c r="C580" i="32"/>
  <c r="F580" i="32"/>
  <c r="H580" i="32"/>
  <c r="J580" i="32"/>
  <c r="L580" i="32"/>
  <c r="N580" i="32"/>
  <c r="P580" i="32"/>
  <c r="R580" i="32"/>
  <c r="U580" i="32"/>
  <c r="W580" i="32"/>
  <c r="Y580" i="32"/>
  <c r="AF580" i="32"/>
  <c r="AH580" i="32"/>
  <c r="A581" i="32"/>
  <c r="F581" i="32" s="1"/>
  <c r="L581" i="32"/>
  <c r="W581" i="32"/>
  <c r="A582" i="32"/>
  <c r="B582" i="32" s="1"/>
  <c r="C582" i="32"/>
  <c r="D582" i="32"/>
  <c r="E582" i="32"/>
  <c r="G582" i="32"/>
  <c r="H582" i="32"/>
  <c r="I582" i="32"/>
  <c r="K582" i="32"/>
  <c r="L582" i="32"/>
  <c r="M582" i="32"/>
  <c r="O582" i="32"/>
  <c r="P582" i="32"/>
  <c r="Q582" i="32"/>
  <c r="S582" i="32"/>
  <c r="U582" i="32"/>
  <c r="V582" i="32"/>
  <c r="AD582" i="32" s="1"/>
  <c r="W582" i="32"/>
  <c r="X582" i="32"/>
  <c r="Y582" i="32"/>
  <c r="AE582" i="32"/>
  <c r="AF582" i="32"/>
  <c r="AG582" i="32"/>
  <c r="AH582" i="32"/>
  <c r="A583" i="32"/>
  <c r="B583" i="32" s="1"/>
  <c r="D583" i="32"/>
  <c r="E583" i="32"/>
  <c r="F583" i="32"/>
  <c r="I583" i="32"/>
  <c r="J583" i="32"/>
  <c r="L583" i="32"/>
  <c r="N583" i="32"/>
  <c r="P583" i="32"/>
  <c r="Q583" i="32"/>
  <c r="U583" i="32"/>
  <c r="V583" i="32"/>
  <c r="AD583" i="32" s="1"/>
  <c r="W583" i="32"/>
  <c r="AF583" i="32"/>
  <c r="AG583" i="32"/>
  <c r="AH583" i="32"/>
  <c r="A584" i="32"/>
  <c r="B584" i="32"/>
  <c r="C584" i="32"/>
  <c r="D584" i="32"/>
  <c r="E584" i="32"/>
  <c r="F584" i="32"/>
  <c r="G584" i="32"/>
  <c r="H584" i="32"/>
  <c r="I584" i="32"/>
  <c r="J584" i="32"/>
  <c r="K584" i="32"/>
  <c r="L584" i="32"/>
  <c r="M584" i="32"/>
  <c r="N584" i="32"/>
  <c r="O584" i="32"/>
  <c r="P584" i="32"/>
  <c r="Q584" i="32"/>
  <c r="R584" i="32"/>
  <c r="S584" i="32"/>
  <c r="U584" i="32"/>
  <c r="V584" i="32"/>
  <c r="AD584" i="32" s="1"/>
  <c r="W584" i="32"/>
  <c r="X584" i="32"/>
  <c r="Y584" i="32"/>
  <c r="AE584" i="32"/>
  <c r="AF584" i="32"/>
  <c r="AG584" i="32"/>
  <c r="AH584" i="32"/>
  <c r="A585" i="32"/>
  <c r="B585" i="32"/>
  <c r="D585" i="32"/>
  <c r="E585" i="32"/>
  <c r="F585" i="32"/>
  <c r="H585" i="32"/>
  <c r="I585" i="32"/>
  <c r="J585" i="32"/>
  <c r="L585" i="32"/>
  <c r="M585" i="32"/>
  <c r="N585" i="32"/>
  <c r="P585" i="32"/>
  <c r="Q585" i="32"/>
  <c r="R585" i="32"/>
  <c r="U585" i="32"/>
  <c r="V585" i="32"/>
  <c r="AD585" i="32" s="1"/>
  <c r="W585" i="32"/>
  <c r="Y585" i="32"/>
  <c r="AF585" i="32"/>
  <c r="AG585" i="32"/>
  <c r="AH585" i="32"/>
  <c r="A586" i="32"/>
  <c r="B586" i="32" s="1"/>
  <c r="F586" i="32"/>
  <c r="K586" i="32"/>
  <c r="P586" i="32"/>
  <c r="U586" i="32"/>
  <c r="Y586" i="32"/>
  <c r="AH586" i="32"/>
  <c r="A587" i="32"/>
  <c r="D587" i="32" s="1"/>
  <c r="B587" i="32"/>
  <c r="E587" i="32"/>
  <c r="F587" i="32"/>
  <c r="H587" i="32"/>
  <c r="J587" i="32"/>
  <c r="L587" i="32"/>
  <c r="M587" i="32"/>
  <c r="P587" i="32"/>
  <c r="Q587" i="32"/>
  <c r="R587" i="32"/>
  <c r="V587" i="32"/>
  <c r="AD587" i="32" s="1"/>
  <c r="W587" i="32"/>
  <c r="Y587" i="32"/>
  <c r="AG587" i="32"/>
  <c r="AH587" i="32"/>
  <c r="A588" i="32"/>
  <c r="B588" i="32" s="1"/>
  <c r="C588" i="32"/>
  <c r="E588" i="32"/>
  <c r="G588" i="32"/>
  <c r="I588" i="32"/>
  <c r="K588" i="32"/>
  <c r="M588" i="32"/>
  <c r="O588" i="32"/>
  <c r="Q588" i="32"/>
  <c r="S588" i="32"/>
  <c r="V588" i="32"/>
  <c r="AD588" i="32" s="1"/>
  <c r="X588" i="32"/>
  <c r="AE588" i="32"/>
  <c r="AG588" i="32"/>
  <c r="A589" i="32"/>
  <c r="B589" i="32" s="1"/>
  <c r="D589" i="32"/>
  <c r="F589" i="32"/>
  <c r="I589" i="32"/>
  <c r="L589" i="32"/>
  <c r="N589" i="32"/>
  <c r="Q589" i="32"/>
  <c r="U589" i="32"/>
  <c r="W589" i="32"/>
  <c r="AF589" i="32"/>
  <c r="AH589" i="32"/>
  <c r="A590" i="32"/>
  <c r="B590" i="32"/>
  <c r="C590" i="32"/>
  <c r="D590" i="32"/>
  <c r="E590" i="32"/>
  <c r="F590" i="32"/>
  <c r="G590" i="32"/>
  <c r="H590" i="32"/>
  <c r="I590" i="32"/>
  <c r="J590" i="32"/>
  <c r="K590" i="32"/>
  <c r="L590" i="32"/>
  <c r="M590" i="32"/>
  <c r="N590" i="32"/>
  <c r="O590" i="32"/>
  <c r="P590" i="32"/>
  <c r="Q590" i="32"/>
  <c r="R590" i="32"/>
  <c r="S590" i="32"/>
  <c r="U590" i="32"/>
  <c r="V590" i="32"/>
  <c r="AD590" i="32" s="1"/>
  <c r="W590" i="32"/>
  <c r="X590" i="32"/>
  <c r="Y590" i="32"/>
  <c r="AE590" i="32"/>
  <c r="AF590" i="32"/>
  <c r="AG590" i="32"/>
  <c r="AH590" i="32"/>
  <c r="A591" i="32"/>
  <c r="B591" i="32"/>
  <c r="D591" i="32"/>
  <c r="E591" i="32"/>
  <c r="F591" i="32"/>
  <c r="H591" i="32"/>
  <c r="I591" i="32"/>
  <c r="J591" i="32"/>
  <c r="L591" i="32"/>
  <c r="M591" i="32"/>
  <c r="N591" i="32"/>
  <c r="P591" i="32"/>
  <c r="Q591" i="32"/>
  <c r="R591" i="32"/>
  <c r="U591" i="32"/>
  <c r="V591" i="32"/>
  <c r="AD591" i="32" s="1"/>
  <c r="W591" i="32"/>
  <c r="Y591" i="32"/>
  <c r="AF591" i="32"/>
  <c r="AG591" i="32"/>
  <c r="AH591" i="32"/>
  <c r="A592" i="32"/>
  <c r="B592" i="32" s="1"/>
  <c r="E592" i="32"/>
  <c r="I592" i="32"/>
  <c r="M592" i="32"/>
  <c r="Q592" i="32"/>
  <c r="V592" i="32"/>
  <c r="AD592" i="32" s="1"/>
  <c r="AE592" i="32"/>
  <c r="A593" i="32"/>
  <c r="B593" i="32" s="1"/>
  <c r="F593" i="32"/>
  <c r="L593" i="32"/>
  <c r="Q593" i="32"/>
  <c r="W593" i="32"/>
  <c r="AH593" i="32"/>
  <c r="A594" i="32"/>
  <c r="C594" i="32" s="1"/>
  <c r="B594" i="32"/>
  <c r="D594" i="32"/>
  <c r="E594" i="32"/>
  <c r="F594" i="32"/>
  <c r="H594" i="32"/>
  <c r="I594" i="32"/>
  <c r="J594" i="32"/>
  <c r="L594" i="32"/>
  <c r="M594" i="32"/>
  <c r="N594" i="32"/>
  <c r="P594" i="32"/>
  <c r="Q594" i="32"/>
  <c r="R594" i="32"/>
  <c r="U594" i="32"/>
  <c r="V594" i="32"/>
  <c r="AD594" i="32" s="1"/>
  <c r="W594" i="32"/>
  <c r="Y594" i="32"/>
  <c r="AE594" i="32"/>
  <c r="AF594" i="32"/>
  <c r="AH594" i="32"/>
  <c r="A595" i="32"/>
  <c r="D595" i="32" s="1"/>
  <c r="B595" i="32"/>
  <c r="E595" i="32"/>
  <c r="F595" i="32"/>
  <c r="H595" i="32"/>
  <c r="J595" i="32"/>
  <c r="L595" i="32"/>
  <c r="M595" i="32"/>
  <c r="P595" i="32"/>
  <c r="Q595" i="32"/>
  <c r="R595" i="32"/>
  <c r="V595" i="32"/>
  <c r="AD595" i="32" s="1"/>
  <c r="W595" i="32"/>
  <c r="Y595" i="32"/>
  <c r="AG595" i="32"/>
  <c r="AH595" i="32"/>
  <c r="A596" i="32"/>
  <c r="B596" i="32" s="1"/>
  <c r="C596" i="32"/>
  <c r="E596" i="32"/>
  <c r="G596" i="32"/>
  <c r="I596" i="32"/>
  <c r="K596" i="32"/>
  <c r="M596" i="32"/>
  <c r="O596" i="32"/>
  <c r="Q596" i="32"/>
  <c r="S596" i="32"/>
  <c r="V596" i="32"/>
  <c r="AD596" i="32" s="1"/>
  <c r="X596" i="32"/>
  <c r="AE596" i="32"/>
  <c r="AG596" i="32"/>
  <c r="A597" i="32"/>
  <c r="B597" i="32" s="1"/>
  <c r="D597" i="32"/>
  <c r="F597" i="32"/>
  <c r="I597" i="32"/>
  <c r="L597" i="32"/>
  <c r="N597" i="32"/>
  <c r="Q597" i="32"/>
  <c r="U597" i="32"/>
  <c r="W597" i="32"/>
  <c r="AF597" i="32"/>
  <c r="AH597" i="32"/>
  <c r="A598" i="32"/>
  <c r="B598" i="32"/>
  <c r="C598" i="32"/>
  <c r="D598" i="32"/>
  <c r="E598" i="32"/>
  <c r="F598" i="32"/>
  <c r="G598" i="32"/>
  <c r="H598" i="32"/>
  <c r="I598" i="32"/>
  <c r="J598" i="32"/>
  <c r="K598" i="32"/>
  <c r="L598" i="32"/>
  <c r="M598" i="32"/>
  <c r="N598" i="32"/>
  <c r="O598" i="32"/>
  <c r="P598" i="32"/>
  <c r="Q598" i="32"/>
  <c r="R598" i="32"/>
  <c r="S598" i="32"/>
  <c r="U598" i="32"/>
  <c r="V598" i="32"/>
  <c r="AD598" i="32" s="1"/>
  <c r="W598" i="32"/>
  <c r="X598" i="32"/>
  <c r="Y598" i="32"/>
  <c r="AE598" i="32"/>
  <c r="AF598" i="32"/>
  <c r="AG598" i="32"/>
  <c r="AH598" i="32"/>
  <c r="A599" i="32"/>
  <c r="B599" i="32"/>
  <c r="D599" i="32"/>
  <c r="E599" i="32"/>
  <c r="F599" i="32"/>
  <c r="H599" i="32"/>
  <c r="I599" i="32"/>
  <c r="J599" i="32"/>
  <c r="L599" i="32"/>
  <c r="M599" i="32"/>
  <c r="N599" i="32"/>
  <c r="P599" i="32"/>
  <c r="Q599" i="32"/>
  <c r="R599" i="32"/>
  <c r="U599" i="32"/>
  <c r="V599" i="32"/>
  <c r="AD599" i="32" s="1"/>
  <c r="W599" i="32"/>
  <c r="Y599" i="32"/>
  <c r="AF599" i="32"/>
  <c r="AG599" i="32"/>
  <c r="AH599" i="32"/>
  <c r="A600" i="32"/>
  <c r="E600" i="32" s="1"/>
  <c r="Q600" i="32"/>
  <c r="A601" i="32"/>
  <c r="H601" i="32"/>
  <c r="AG601" i="32"/>
  <c r="A602" i="32"/>
  <c r="B602" i="32" s="1"/>
  <c r="D602" i="32"/>
  <c r="F602" i="32"/>
  <c r="I602" i="32"/>
  <c r="L602" i="32"/>
  <c r="N602" i="32"/>
  <c r="Q602" i="32"/>
  <c r="U602" i="32"/>
  <c r="X602" i="32"/>
  <c r="AE602" i="32"/>
  <c r="AH602" i="32"/>
  <c r="A603" i="32"/>
  <c r="B603" i="32"/>
  <c r="E603" i="32"/>
  <c r="F603" i="32"/>
  <c r="H603" i="32"/>
  <c r="J603" i="32"/>
  <c r="L603" i="32"/>
  <c r="M603" i="32"/>
  <c r="P603" i="32"/>
  <c r="Q603" i="32"/>
  <c r="R603" i="32"/>
  <c r="V603" i="32"/>
  <c r="AD603" i="32" s="1"/>
  <c r="X603" i="32"/>
  <c r="Y603" i="32"/>
  <c r="AE603" i="32"/>
  <c r="AF603" i="32"/>
  <c r="AH603" i="32"/>
  <c r="A604" i="32"/>
  <c r="F604" i="32" s="1"/>
  <c r="Q604" i="32"/>
  <c r="AH604" i="32"/>
  <c r="A605" i="32"/>
  <c r="E605" i="32" s="1"/>
  <c r="B605" i="32"/>
  <c r="F605" i="32"/>
  <c r="H605" i="32"/>
  <c r="J605" i="32"/>
  <c r="M605" i="32"/>
  <c r="P605" i="32"/>
  <c r="Q605" i="32"/>
  <c r="V605" i="32"/>
  <c r="AD605" i="32" s="1"/>
  <c r="X605" i="32"/>
  <c r="Y605" i="32"/>
  <c r="AF605" i="32"/>
  <c r="AH605" i="32"/>
  <c r="A606" i="32"/>
  <c r="D606" i="32"/>
  <c r="F606" i="32"/>
  <c r="I606" i="32"/>
  <c r="L606" i="32"/>
  <c r="N606" i="32"/>
  <c r="Q606" i="32"/>
  <c r="U606" i="32"/>
  <c r="X606" i="32"/>
  <c r="AE606" i="32"/>
  <c r="AH606" i="32"/>
  <c r="A607" i="32"/>
  <c r="B607" i="32"/>
  <c r="E607" i="32"/>
  <c r="F607" i="32"/>
  <c r="H607" i="32"/>
  <c r="J607" i="32"/>
  <c r="L607" i="32"/>
  <c r="M607" i="32"/>
  <c r="P607" i="32"/>
  <c r="Q607" i="32"/>
  <c r="R607" i="32"/>
  <c r="V607" i="32"/>
  <c r="AD607" i="32" s="1"/>
  <c r="X607" i="32"/>
  <c r="Y607" i="32"/>
  <c r="AE607" i="32"/>
  <c r="AF607" i="32"/>
  <c r="AH607" i="32"/>
  <c r="A608" i="32"/>
  <c r="D608" i="32"/>
  <c r="F608" i="32"/>
  <c r="I608" i="32"/>
  <c r="L608" i="32"/>
  <c r="N608" i="32"/>
  <c r="Q608" i="32"/>
  <c r="U608" i="32"/>
  <c r="X608" i="32"/>
  <c r="AE608" i="32"/>
  <c r="AH608" i="32"/>
  <c r="A609" i="32"/>
  <c r="E609" i="32" s="1"/>
  <c r="B609" i="32"/>
  <c r="F609" i="32"/>
  <c r="H609" i="32"/>
  <c r="J609" i="32"/>
  <c r="M609" i="32"/>
  <c r="P609" i="32"/>
  <c r="Q609" i="32"/>
  <c r="V609" i="32"/>
  <c r="AD609" i="32" s="1"/>
  <c r="X609" i="32"/>
  <c r="Y609" i="32"/>
  <c r="AF609" i="32"/>
  <c r="AH609" i="32"/>
  <c r="A610" i="32"/>
  <c r="D610" i="32"/>
  <c r="F610" i="32"/>
  <c r="I610" i="32"/>
  <c r="L610" i="32"/>
  <c r="N610" i="32"/>
  <c r="Q610" i="32"/>
  <c r="U610" i="32"/>
  <c r="X610" i="32"/>
  <c r="AE610" i="32"/>
  <c r="AH610" i="32"/>
  <c r="A611" i="32"/>
  <c r="B611" i="32"/>
  <c r="E611" i="32"/>
  <c r="F611" i="32"/>
  <c r="H611" i="32"/>
  <c r="J611" i="32"/>
  <c r="L611" i="32"/>
  <c r="M611" i="32"/>
  <c r="P611" i="32"/>
  <c r="Q611" i="32"/>
  <c r="R611" i="32"/>
  <c r="V611" i="32"/>
  <c r="AD611" i="32" s="1"/>
  <c r="X611" i="32"/>
  <c r="Y611" i="32"/>
  <c r="AE611" i="32"/>
  <c r="AF611" i="32"/>
  <c r="AH611" i="32"/>
  <c r="A612" i="32"/>
  <c r="D612" i="32" s="1"/>
  <c r="F612" i="32"/>
  <c r="L612" i="32"/>
  <c r="Q612" i="32"/>
  <c r="X612" i="32"/>
  <c r="AH612" i="32"/>
  <c r="A613" i="32"/>
  <c r="E613" i="32" s="1"/>
  <c r="B613" i="32"/>
  <c r="F613" i="32"/>
  <c r="H613" i="32"/>
  <c r="J613" i="32"/>
  <c r="M613" i="32"/>
  <c r="P613" i="32"/>
  <c r="Q613" i="32"/>
  <c r="V613" i="32"/>
  <c r="AD613" i="32" s="1"/>
  <c r="X613" i="32"/>
  <c r="Y613" i="32"/>
  <c r="AF613" i="32"/>
  <c r="AH613" i="32"/>
  <c r="A614" i="32"/>
  <c r="D614" i="32" s="1"/>
  <c r="E614" i="32"/>
  <c r="I614" i="32"/>
  <c r="L614" i="32"/>
  <c r="P614" i="32"/>
  <c r="U614" i="32"/>
  <c r="X614" i="32"/>
  <c r="AF614" i="32"/>
  <c r="A615" i="32"/>
  <c r="B615" i="32"/>
  <c r="E615" i="32"/>
  <c r="F615" i="32"/>
  <c r="H615" i="32"/>
  <c r="J615" i="32"/>
  <c r="L615" i="32"/>
  <c r="M615" i="32"/>
  <c r="P615" i="32"/>
  <c r="Q615" i="32"/>
  <c r="R615" i="32"/>
  <c r="V615" i="32"/>
  <c r="AD615" i="32" s="1"/>
  <c r="X615" i="32"/>
  <c r="Y615" i="32"/>
  <c r="AE615" i="32"/>
  <c r="AF615" i="32"/>
  <c r="AH615" i="32"/>
  <c r="A616" i="32"/>
  <c r="B616" i="32"/>
  <c r="D616" i="32"/>
  <c r="F616" i="32"/>
  <c r="H616" i="32"/>
  <c r="I616" i="32"/>
  <c r="L616" i="32"/>
  <c r="M616" i="32"/>
  <c r="N616" i="32"/>
  <c r="Q616" i="32"/>
  <c r="R616" i="32"/>
  <c r="U616" i="32"/>
  <c r="X616" i="32"/>
  <c r="Y616" i="32"/>
  <c r="AE616" i="32"/>
  <c r="AH616" i="32"/>
  <c r="A617" i="32"/>
  <c r="B617" i="32"/>
  <c r="F617" i="32"/>
  <c r="H617" i="32"/>
  <c r="J617" i="32"/>
  <c r="M617" i="32"/>
  <c r="P617" i="32"/>
  <c r="Q617" i="32"/>
  <c r="V617" i="32"/>
  <c r="AD617" i="32" s="1"/>
  <c r="X617" i="32"/>
  <c r="Y617" i="32"/>
  <c r="AF617" i="32"/>
  <c r="AH617" i="32"/>
  <c r="A618" i="32"/>
  <c r="I618" i="32"/>
  <c r="A619" i="32"/>
  <c r="B619" i="32"/>
  <c r="E619" i="32"/>
  <c r="F619" i="32"/>
  <c r="H619" i="32"/>
  <c r="J619" i="32"/>
  <c r="L619" i="32"/>
  <c r="M619" i="32"/>
  <c r="P619" i="32"/>
  <c r="Q619" i="32"/>
  <c r="R619" i="32"/>
  <c r="V619" i="32"/>
  <c r="AD619" i="32" s="1"/>
  <c r="X619" i="32"/>
  <c r="Y619" i="32"/>
  <c r="AE619" i="32"/>
  <c r="AF619" i="32"/>
  <c r="AH619" i="32"/>
  <c r="A620" i="32"/>
  <c r="B620" i="32" s="1"/>
  <c r="F620" i="32"/>
  <c r="H620" i="32"/>
  <c r="M620" i="32"/>
  <c r="N620" i="32"/>
  <c r="U620" i="32"/>
  <c r="X620" i="32"/>
  <c r="AE620" i="32"/>
  <c r="AH620" i="32"/>
  <c r="A621" i="32"/>
  <c r="B621" i="32" s="1"/>
  <c r="H621" i="32"/>
  <c r="J621" i="32"/>
  <c r="Q621" i="32"/>
  <c r="V621" i="32"/>
  <c r="AD621" i="32" s="1"/>
  <c r="AF621" i="32"/>
  <c r="AH621" i="32"/>
  <c r="A622" i="32"/>
  <c r="D622" i="32"/>
  <c r="E622" i="32"/>
  <c r="F622" i="32"/>
  <c r="I622" i="32"/>
  <c r="J622" i="32"/>
  <c r="L622" i="32"/>
  <c r="N622" i="32"/>
  <c r="P622" i="32"/>
  <c r="Q622" i="32"/>
  <c r="U622" i="32"/>
  <c r="V622" i="32"/>
  <c r="AD622" i="32" s="1"/>
  <c r="X622" i="32"/>
  <c r="AE622" i="32"/>
  <c r="AF622" i="32"/>
  <c r="AH622" i="32"/>
  <c r="A623" i="32"/>
  <c r="B623" i="32"/>
  <c r="E623" i="32"/>
  <c r="F623" i="32"/>
  <c r="H623" i="32"/>
  <c r="J623" i="32"/>
  <c r="L623" i="32"/>
  <c r="M623" i="32"/>
  <c r="P623" i="32"/>
  <c r="Q623" i="32"/>
  <c r="R623" i="32"/>
  <c r="V623" i="32"/>
  <c r="AD623" i="32" s="1"/>
  <c r="X623" i="32"/>
  <c r="Y623" i="32"/>
  <c r="AE623" i="32"/>
  <c r="AF623" i="32"/>
  <c r="AH623" i="32"/>
  <c r="A624" i="32"/>
  <c r="B624" i="32"/>
  <c r="D624" i="32"/>
  <c r="H624" i="32"/>
  <c r="I624" i="32"/>
  <c r="L624" i="32"/>
  <c r="N624" i="32"/>
  <c r="Q624" i="32"/>
  <c r="R624" i="32"/>
  <c r="X624" i="32"/>
  <c r="Y624" i="32"/>
  <c r="AE624" i="32"/>
  <c r="A625" i="32"/>
  <c r="B625" i="32"/>
  <c r="F625" i="32"/>
  <c r="J625" i="32"/>
  <c r="M625" i="32"/>
  <c r="P625" i="32"/>
  <c r="V625" i="32"/>
  <c r="AD625" i="32" s="1"/>
  <c r="X625" i="32"/>
  <c r="Y625" i="32"/>
  <c r="AH625" i="32"/>
  <c r="A626" i="32"/>
  <c r="I626" i="32"/>
  <c r="X626" i="32"/>
  <c r="A627" i="32"/>
  <c r="B627" i="32"/>
  <c r="E627" i="32"/>
  <c r="F627" i="32"/>
  <c r="H627" i="32"/>
  <c r="J627" i="32"/>
  <c r="L627" i="32"/>
  <c r="M627" i="32"/>
  <c r="P627" i="32"/>
  <c r="Q627" i="32"/>
  <c r="R627" i="32"/>
  <c r="V627" i="32"/>
  <c r="AD627" i="32" s="1"/>
  <c r="X627" i="32"/>
  <c r="Y627" i="32"/>
  <c r="AE627" i="32"/>
  <c r="AF627" i="32"/>
  <c r="AH627" i="32"/>
  <c r="A628" i="32"/>
  <c r="B628" i="32" s="1"/>
  <c r="F628" i="32"/>
  <c r="H628" i="32"/>
  <c r="M628" i="32"/>
  <c r="N628" i="32"/>
  <c r="U628" i="32"/>
  <c r="X628" i="32"/>
  <c r="AH628" i="32"/>
  <c r="A629" i="32"/>
  <c r="B629" i="32" s="1"/>
  <c r="F629" i="32"/>
  <c r="H629" i="32"/>
  <c r="M629" i="32"/>
  <c r="P629" i="32"/>
  <c r="V629" i="32"/>
  <c r="AD629" i="32" s="1"/>
  <c r="X629" i="32"/>
  <c r="AF629" i="32"/>
  <c r="AH629" i="32"/>
  <c r="A630" i="32"/>
  <c r="B630" i="32"/>
  <c r="D630" i="32"/>
  <c r="E630" i="32"/>
  <c r="F630" i="32"/>
  <c r="H630" i="32"/>
  <c r="I630" i="32"/>
  <c r="J630" i="32"/>
  <c r="L630" i="32"/>
  <c r="M630" i="32"/>
  <c r="N630" i="32"/>
  <c r="P630" i="32"/>
  <c r="Q630" i="32"/>
  <c r="R630" i="32"/>
  <c r="U630" i="32"/>
  <c r="V630" i="32"/>
  <c r="AD630" i="32" s="1"/>
  <c r="X630" i="32"/>
  <c r="Y630" i="32"/>
  <c r="AE630" i="32"/>
  <c r="AF630" i="32"/>
  <c r="AH630" i="32"/>
  <c r="A631" i="32"/>
  <c r="B631" i="32"/>
  <c r="E631" i="32"/>
  <c r="H631" i="32"/>
  <c r="J631" i="32"/>
  <c r="L631" i="32"/>
  <c r="P631" i="32"/>
  <c r="Q631" i="32"/>
  <c r="R631" i="32"/>
  <c r="X631" i="32"/>
  <c r="Y631" i="32"/>
  <c r="AE631" i="32"/>
  <c r="AH631" i="32"/>
  <c r="A632" i="32"/>
  <c r="F632" i="32"/>
  <c r="X632" i="32"/>
  <c r="AH632" i="32"/>
  <c r="A633" i="32"/>
  <c r="B633" i="32" s="1"/>
  <c r="F633" i="32"/>
  <c r="H633" i="32"/>
  <c r="M633" i="32"/>
  <c r="P633" i="32"/>
  <c r="V633" i="32"/>
  <c r="AD633" i="32" s="1"/>
  <c r="X633" i="32"/>
  <c r="AF633" i="32"/>
  <c r="AH633" i="32"/>
  <c r="A634" i="32"/>
  <c r="B634" i="32"/>
  <c r="D634" i="32"/>
  <c r="E634" i="32"/>
  <c r="F634" i="32"/>
  <c r="H634" i="32"/>
  <c r="I634" i="32"/>
  <c r="J634" i="32"/>
  <c r="L634" i="32"/>
  <c r="M634" i="32"/>
  <c r="N634" i="32"/>
  <c r="P634" i="32"/>
  <c r="Q634" i="32"/>
  <c r="R634" i="32"/>
  <c r="U634" i="32"/>
  <c r="V634" i="32"/>
  <c r="AD634" i="32" s="1"/>
  <c r="X634" i="32"/>
  <c r="Y634" i="32"/>
  <c r="AE634" i="32"/>
  <c r="AF634" i="32"/>
  <c r="AH634" i="32"/>
  <c r="A635" i="32"/>
  <c r="B635" i="32"/>
  <c r="E635" i="32"/>
  <c r="H635" i="32"/>
  <c r="J635" i="32"/>
  <c r="L635" i="32"/>
  <c r="P635" i="32"/>
  <c r="Q635" i="32"/>
  <c r="R635" i="32"/>
  <c r="X635" i="32"/>
  <c r="Y635" i="32"/>
  <c r="AE635" i="32"/>
  <c r="AH635" i="32"/>
  <c r="A636" i="32"/>
  <c r="X636" i="32"/>
  <c r="A637" i="32"/>
  <c r="B637" i="32" s="1"/>
  <c r="F637" i="32"/>
  <c r="H637" i="32"/>
  <c r="M637" i="32"/>
  <c r="P637" i="32"/>
  <c r="V637" i="32"/>
  <c r="AD637" i="32" s="1"/>
  <c r="X637" i="32"/>
  <c r="AF637" i="32"/>
  <c r="AH637" i="32"/>
  <c r="A638" i="32"/>
  <c r="B638" i="32"/>
  <c r="D638" i="32"/>
  <c r="E638" i="32"/>
  <c r="F638" i="32"/>
  <c r="H638" i="32"/>
  <c r="I638" i="32"/>
  <c r="J638" i="32"/>
  <c r="L638" i="32"/>
  <c r="M638" i="32"/>
  <c r="N638" i="32"/>
  <c r="P638" i="32"/>
  <c r="Q638" i="32"/>
  <c r="R638" i="32"/>
  <c r="U638" i="32"/>
  <c r="V638" i="32"/>
  <c r="AD638" i="32" s="1"/>
  <c r="X638" i="32"/>
  <c r="Y638" i="32"/>
  <c r="AE638" i="32"/>
  <c r="AF638" i="32"/>
  <c r="AH638" i="32"/>
  <c r="A639" i="32"/>
  <c r="B639" i="32"/>
  <c r="E639" i="32"/>
  <c r="H639" i="32"/>
  <c r="J639" i="32"/>
  <c r="L639" i="32"/>
  <c r="P639" i="32"/>
  <c r="Q639" i="32"/>
  <c r="R639" i="32"/>
  <c r="X639" i="32"/>
  <c r="Y639" i="32"/>
  <c r="AE639" i="32"/>
  <c r="AH639" i="32"/>
  <c r="A640" i="32"/>
  <c r="F640" i="32"/>
  <c r="L640" i="32"/>
  <c r="Q640" i="32"/>
  <c r="X640" i="32"/>
  <c r="AH640" i="32"/>
  <c r="A641" i="32"/>
  <c r="B641" i="32" s="1"/>
  <c r="F641" i="32"/>
  <c r="H641" i="32"/>
  <c r="M641" i="32"/>
  <c r="P641" i="32"/>
  <c r="V641" i="32"/>
  <c r="AD641" i="32" s="1"/>
  <c r="X641" i="32"/>
  <c r="AF641" i="32"/>
  <c r="AH641" i="32"/>
  <c r="A642" i="32"/>
  <c r="B642" i="32"/>
  <c r="D642" i="32"/>
  <c r="E642" i="32"/>
  <c r="F642" i="32"/>
  <c r="H642" i="32"/>
  <c r="I642" i="32"/>
  <c r="J642" i="32"/>
  <c r="L642" i="32"/>
  <c r="M642" i="32"/>
  <c r="N642" i="32"/>
  <c r="P642" i="32"/>
  <c r="Q642" i="32"/>
  <c r="R642" i="32"/>
  <c r="U642" i="32"/>
  <c r="V642" i="32"/>
  <c r="AD642" i="32" s="1"/>
  <c r="X642" i="32"/>
  <c r="Y642" i="32"/>
  <c r="AE642" i="32"/>
  <c r="AF642" i="32"/>
  <c r="AH642" i="32"/>
  <c r="A643" i="32"/>
  <c r="B643" i="32"/>
  <c r="E643" i="32"/>
  <c r="H643" i="32"/>
  <c r="J643" i="32"/>
  <c r="L643" i="32"/>
  <c r="P643" i="32"/>
  <c r="Q643" i="32"/>
  <c r="R643" i="32"/>
  <c r="X643" i="32"/>
  <c r="Y643" i="32"/>
  <c r="AE643" i="32"/>
  <c r="AH643" i="32"/>
  <c r="A644" i="32"/>
  <c r="F644" i="32" s="1"/>
  <c r="L644" i="32"/>
  <c r="X644" i="32"/>
  <c r="A645" i="32"/>
  <c r="B645" i="32" s="1"/>
  <c r="E645" i="32"/>
  <c r="F645" i="32"/>
  <c r="H645" i="32"/>
  <c r="L645" i="32"/>
  <c r="M645" i="32"/>
  <c r="P645" i="32"/>
  <c r="R645" i="32"/>
  <c r="V645" i="32"/>
  <c r="AD645" i="32" s="1"/>
  <c r="X645" i="32"/>
  <c r="AE645" i="32"/>
  <c r="AF645" i="32"/>
  <c r="AH645" i="32"/>
  <c r="A646" i="32"/>
  <c r="B646" i="32"/>
  <c r="C646" i="32"/>
  <c r="D646" i="32"/>
  <c r="E646" i="32"/>
  <c r="F646" i="32"/>
  <c r="G646" i="32"/>
  <c r="H646" i="32"/>
  <c r="I646" i="32"/>
  <c r="J646" i="32"/>
  <c r="K646" i="32"/>
  <c r="L646" i="32"/>
  <c r="M646" i="32"/>
  <c r="N646" i="32"/>
  <c r="O646" i="32"/>
  <c r="P646" i="32"/>
  <c r="Q646" i="32"/>
  <c r="R646" i="32"/>
  <c r="S646" i="32"/>
  <c r="U646" i="32"/>
  <c r="V646" i="32"/>
  <c r="AD646" i="32" s="1"/>
  <c r="W646" i="32"/>
  <c r="X646" i="32"/>
  <c r="Y646" i="32"/>
  <c r="AE646" i="32"/>
  <c r="AF646" i="32"/>
  <c r="AG646" i="32"/>
  <c r="AH646" i="32"/>
  <c r="A647" i="32"/>
  <c r="B647" i="32"/>
  <c r="D647" i="32"/>
  <c r="E647" i="32"/>
  <c r="F647" i="32"/>
  <c r="H647" i="32"/>
  <c r="I647" i="32"/>
  <c r="J647" i="32"/>
  <c r="L647" i="32"/>
  <c r="M647" i="32"/>
  <c r="N647" i="32"/>
  <c r="P647" i="32"/>
  <c r="Q647" i="32"/>
  <c r="R647" i="32"/>
  <c r="U647" i="32"/>
  <c r="V647" i="32"/>
  <c r="AD647" i="32" s="1"/>
  <c r="W647" i="32"/>
  <c r="Y647" i="32"/>
  <c r="AF647" i="32"/>
  <c r="AG647" i="32"/>
  <c r="AH647" i="32"/>
  <c r="A648" i="32"/>
  <c r="B648" i="32"/>
  <c r="E648" i="32"/>
  <c r="F648" i="32"/>
  <c r="I648" i="32"/>
  <c r="J648" i="32"/>
  <c r="M648" i="32"/>
  <c r="N648" i="32"/>
  <c r="Q648" i="32"/>
  <c r="R648" i="32"/>
  <c r="S648" i="32"/>
  <c r="V648" i="32"/>
  <c r="AD648" i="32" s="1"/>
  <c r="W648" i="32"/>
  <c r="X648" i="32"/>
  <c r="AE648" i="32"/>
  <c r="AF648" i="32"/>
  <c r="AG648" i="32"/>
  <c r="A649" i="32"/>
  <c r="B649" i="32"/>
  <c r="F649" i="32"/>
  <c r="H649" i="32"/>
  <c r="L649" i="32"/>
  <c r="M649" i="32"/>
  <c r="Q649" i="32"/>
  <c r="R649" i="32"/>
  <c r="W649" i="32"/>
  <c r="Y649" i="32"/>
  <c r="AH649" i="32"/>
  <c r="A650" i="32"/>
  <c r="E650" i="32"/>
  <c r="I650" i="32"/>
  <c r="Q650" i="32"/>
  <c r="V650" i="32"/>
  <c r="AD650" i="32" s="1"/>
  <c r="AE650" i="32"/>
  <c r="A651" i="32"/>
  <c r="F651" i="32"/>
  <c r="L651" i="32"/>
  <c r="Q651" i="32"/>
  <c r="W651" i="32"/>
  <c r="AH651" i="32"/>
  <c r="A652" i="32"/>
  <c r="B652" i="32" s="1"/>
  <c r="C652" i="32"/>
  <c r="D652" i="32"/>
  <c r="E652" i="32"/>
  <c r="G652" i="32"/>
  <c r="H652" i="32"/>
  <c r="I652" i="32"/>
  <c r="K652" i="32"/>
  <c r="L652" i="32"/>
  <c r="M652" i="32"/>
  <c r="O652" i="32"/>
  <c r="P652" i="32"/>
  <c r="Q652" i="32"/>
  <c r="S652" i="32"/>
  <c r="U652" i="32"/>
  <c r="V652" i="32"/>
  <c r="AD652" i="32" s="1"/>
  <c r="X652" i="32"/>
  <c r="Y652" i="32"/>
  <c r="AE652" i="32"/>
  <c r="AG652" i="32"/>
  <c r="AH652" i="32"/>
  <c r="A653" i="32"/>
  <c r="B653" i="32" s="1"/>
  <c r="D653" i="32"/>
  <c r="E653" i="32"/>
  <c r="F653" i="32"/>
  <c r="I653" i="32"/>
  <c r="J653" i="32"/>
  <c r="L653" i="32"/>
  <c r="N653" i="32"/>
  <c r="P653" i="32"/>
  <c r="Q653" i="32"/>
  <c r="U653" i="32"/>
  <c r="V653" i="32"/>
  <c r="AD653" i="32" s="1"/>
  <c r="W653" i="32"/>
  <c r="AF653" i="32"/>
  <c r="AG653" i="32"/>
  <c r="AH653" i="32"/>
  <c r="A654" i="32"/>
  <c r="B654" i="32"/>
  <c r="C654" i="32"/>
  <c r="D654" i="32"/>
  <c r="E654" i="32"/>
  <c r="F654" i="32"/>
  <c r="G654" i="32"/>
  <c r="H654" i="32"/>
  <c r="I654" i="32"/>
  <c r="J654" i="32"/>
  <c r="K654" i="32"/>
  <c r="L654" i="32"/>
  <c r="M654" i="32"/>
  <c r="N654" i="32"/>
  <c r="O654" i="32"/>
  <c r="P654" i="32"/>
  <c r="Q654" i="32"/>
  <c r="R654" i="32"/>
  <c r="S654" i="32"/>
  <c r="U654" i="32"/>
  <c r="V654" i="32"/>
  <c r="AD654" i="32" s="1"/>
  <c r="W654" i="32"/>
  <c r="X654" i="32"/>
  <c r="Y654" i="32"/>
  <c r="AE654" i="32"/>
  <c r="AF654" i="32"/>
  <c r="AG654" i="32"/>
  <c r="AH654" i="32"/>
  <c r="A655" i="32"/>
  <c r="B655" i="32"/>
  <c r="D655" i="32"/>
  <c r="E655" i="32"/>
  <c r="F655" i="32"/>
  <c r="H655" i="32"/>
  <c r="I655" i="32"/>
  <c r="J655" i="32"/>
  <c r="L655" i="32"/>
  <c r="M655" i="32"/>
  <c r="N655" i="32"/>
  <c r="P655" i="32"/>
  <c r="Q655" i="32"/>
  <c r="R655" i="32"/>
  <c r="U655" i="32"/>
  <c r="V655" i="32"/>
  <c r="AD655" i="32" s="1"/>
  <c r="W655" i="32"/>
  <c r="Y655" i="32"/>
  <c r="AF655" i="32"/>
  <c r="AG655" i="32"/>
  <c r="AH655" i="32"/>
  <c r="A656" i="32"/>
  <c r="B656" i="32"/>
  <c r="I656" i="32"/>
  <c r="J656" i="32"/>
  <c r="Q656" i="32"/>
  <c r="R656" i="32"/>
  <c r="Y656" i="32"/>
  <c r="AE656" i="32"/>
  <c r="A657" i="32"/>
  <c r="B657" i="32"/>
  <c r="E657" i="32"/>
  <c r="F657" i="32"/>
  <c r="I657" i="32"/>
  <c r="J657" i="32"/>
  <c r="M657" i="32"/>
  <c r="N657" i="32"/>
  <c r="Q657" i="32"/>
  <c r="R657" i="32"/>
  <c r="U657" i="32"/>
  <c r="V657" i="32"/>
  <c r="AD657" i="32" s="1"/>
  <c r="Y657" i="32"/>
  <c r="AE657" i="32"/>
  <c r="AF657" i="32"/>
  <c r="A658" i="32"/>
  <c r="B658" i="32" s="1"/>
  <c r="E658" i="32"/>
  <c r="F658" i="32"/>
  <c r="I658" i="32"/>
  <c r="M658" i="32"/>
  <c r="N658" i="32"/>
  <c r="Q658" i="32"/>
  <c r="U658" i="32"/>
  <c r="V658" i="32"/>
  <c r="AD658" i="32" s="1"/>
  <c r="Y658" i="32"/>
  <c r="AF658" i="32"/>
  <c r="A659" i="32"/>
  <c r="B659" i="32"/>
  <c r="I659" i="32"/>
  <c r="J659" i="32"/>
  <c r="N659" i="32"/>
  <c r="R659" i="32"/>
  <c r="V659" i="32"/>
  <c r="AD659" i="32" s="1"/>
  <c r="Y659" i="32"/>
  <c r="A660" i="32"/>
  <c r="B660" i="32" s="1"/>
  <c r="E660" i="32"/>
  <c r="J660" i="32"/>
  <c r="Q660" i="32"/>
  <c r="U660" i="32"/>
  <c r="AE660" i="32"/>
  <c r="A661" i="32"/>
  <c r="B661" i="32"/>
  <c r="E661" i="32"/>
  <c r="F661" i="32"/>
  <c r="I661" i="32"/>
  <c r="J661" i="32"/>
  <c r="M661" i="32"/>
  <c r="N661" i="32"/>
  <c r="Q661" i="32"/>
  <c r="R661" i="32"/>
  <c r="U661" i="32"/>
  <c r="V661" i="32"/>
  <c r="AD661" i="32" s="1"/>
  <c r="Y661" i="32"/>
  <c r="AE661" i="32"/>
  <c r="AF661" i="32"/>
  <c r="A662" i="32"/>
  <c r="E662" i="32"/>
  <c r="F662" i="32"/>
  <c r="I662" i="32"/>
  <c r="M662" i="32"/>
  <c r="N662" i="32"/>
  <c r="Q662" i="32"/>
  <c r="U662" i="32"/>
  <c r="V662" i="32"/>
  <c r="AD662" i="32" s="1"/>
  <c r="Y662" i="32"/>
  <c r="AF662" i="32"/>
  <c r="A663" i="32"/>
  <c r="J663" i="32"/>
  <c r="V663" i="32"/>
  <c r="AD663" i="32" s="1"/>
  <c r="A664" i="32"/>
  <c r="B664" i="32"/>
  <c r="I664" i="32"/>
  <c r="J664" i="32"/>
  <c r="M664" i="32"/>
  <c r="R664" i="32"/>
  <c r="U664" i="32"/>
  <c r="Y664" i="32"/>
  <c r="AF664" i="32"/>
  <c r="A665" i="32"/>
  <c r="B665" i="32"/>
  <c r="E665" i="32"/>
  <c r="F665" i="32"/>
  <c r="I665" i="32"/>
  <c r="J665" i="32"/>
  <c r="M665" i="32"/>
  <c r="N665" i="32"/>
  <c r="Q665" i="32"/>
  <c r="R665" i="32"/>
  <c r="U665" i="32"/>
  <c r="V665" i="32"/>
  <c r="AD665" i="32" s="1"/>
  <c r="Y665" i="32"/>
  <c r="AE665" i="32"/>
  <c r="AF665" i="32"/>
  <c r="A666" i="32"/>
  <c r="E666" i="32" s="1"/>
  <c r="F666" i="32"/>
  <c r="M666" i="32"/>
  <c r="Q666" i="32"/>
  <c r="V666" i="32"/>
  <c r="AD666" i="32" s="1"/>
  <c r="AF666" i="32"/>
  <c r="A667" i="32"/>
  <c r="B667" i="32"/>
  <c r="J667" i="32"/>
  <c r="Q667" i="32"/>
  <c r="R667" i="32"/>
  <c r="A668" i="32"/>
  <c r="B668" i="32" s="1"/>
  <c r="I668" i="32"/>
  <c r="R668" i="32"/>
  <c r="A669" i="32"/>
  <c r="B669" i="32"/>
  <c r="I669" i="32"/>
  <c r="J669" i="32"/>
  <c r="Q669" i="32"/>
  <c r="R669" i="32"/>
  <c r="Y669" i="32"/>
  <c r="A670" i="32"/>
  <c r="I670" i="32"/>
  <c r="Q670" i="32"/>
  <c r="Y670" i="32"/>
  <c r="A671" i="32"/>
  <c r="R671" i="32"/>
  <c r="A672" i="32"/>
  <c r="B672" i="32"/>
  <c r="I672" i="32"/>
  <c r="Q672" i="32"/>
  <c r="R672" i="32"/>
  <c r="Y672" i="32"/>
  <c r="A673" i="32"/>
  <c r="B673" i="32"/>
  <c r="I673" i="32"/>
  <c r="J673" i="32"/>
  <c r="Q673" i="32"/>
  <c r="R673" i="32"/>
  <c r="Y673" i="32"/>
  <c r="A674" i="32"/>
  <c r="I674" i="32" s="1"/>
  <c r="J674" i="32"/>
  <c r="Y674" i="32"/>
  <c r="A675" i="32"/>
  <c r="B675" i="32"/>
  <c r="Q675" i="32"/>
  <c r="R675" i="32"/>
  <c r="A676" i="32"/>
  <c r="A677" i="32"/>
  <c r="B677" i="32"/>
  <c r="J677" i="32"/>
  <c r="Q677" i="32"/>
  <c r="R677" i="32"/>
  <c r="A678" i="32"/>
  <c r="B678" i="32" s="1"/>
  <c r="I678" i="32"/>
  <c r="Q678" i="32"/>
  <c r="Y678" i="32"/>
  <c r="A679" i="32"/>
  <c r="B679" i="32"/>
  <c r="I679" i="32"/>
  <c r="J679" i="32"/>
  <c r="Q679" i="32"/>
  <c r="R679" i="32"/>
  <c r="Y679" i="32"/>
  <c r="A680" i="32"/>
  <c r="Q680" i="32"/>
  <c r="A681" i="32"/>
  <c r="B681" i="32"/>
  <c r="J681" i="32"/>
  <c r="Q681" i="32"/>
  <c r="R681" i="32"/>
  <c r="A682" i="32"/>
  <c r="B682" i="32" s="1"/>
  <c r="I682" i="32"/>
  <c r="Q682" i="32"/>
  <c r="Y682" i="32"/>
  <c r="A683" i="32"/>
  <c r="B683" i="32"/>
  <c r="I683" i="32"/>
  <c r="J683" i="32"/>
  <c r="Q683" i="32"/>
  <c r="R683" i="32"/>
  <c r="Y683" i="32"/>
  <c r="A684" i="32"/>
  <c r="A685" i="32"/>
  <c r="B685" i="32"/>
  <c r="J685" i="32"/>
  <c r="Q685" i="32"/>
  <c r="R685" i="32"/>
  <c r="A686" i="32"/>
  <c r="B686" i="32" s="1"/>
  <c r="I686" i="32"/>
  <c r="Q686" i="32"/>
  <c r="Y686" i="32"/>
  <c r="A687" i="32"/>
  <c r="B687" i="32"/>
  <c r="I687" i="32"/>
  <c r="J687" i="32"/>
  <c r="Q687" i="32"/>
  <c r="R687" i="32"/>
  <c r="Y687" i="32"/>
  <c r="A688" i="32"/>
  <c r="Q688" i="32"/>
  <c r="A689" i="32"/>
  <c r="B689" i="32"/>
  <c r="J689" i="32"/>
  <c r="Q689" i="32"/>
  <c r="R689" i="32"/>
  <c r="A690" i="32"/>
  <c r="B690" i="32" s="1"/>
  <c r="I690" i="32"/>
  <c r="Q690" i="32"/>
  <c r="Y690" i="32"/>
  <c r="A691" i="32"/>
  <c r="B691" i="32"/>
  <c r="I691" i="32"/>
  <c r="J691" i="32"/>
  <c r="Q691" i="32"/>
  <c r="R691" i="32"/>
  <c r="Y691" i="32"/>
  <c r="A692" i="32"/>
  <c r="A693" i="32"/>
  <c r="B693" i="32"/>
  <c r="J693" i="32"/>
  <c r="Q693" i="32"/>
  <c r="R693" i="32"/>
  <c r="A694" i="32"/>
  <c r="B694" i="32" s="1"/>
  <c r="I694" i="32"/>
  <c r="P694" i="32"/>
  <c r="U694" i="32"/>
  <c r="AF694" i="32"/>
  <c r="A695" i="32"/>
  <c r="V695" i="32"/>
  <c r="AD695" i="32" s="1"/>
  <c r="A696" i="32"/>
  <c r="B696" i="32" s="1"/>
  <c r="C696" i="32"/>
  <c r="F696" i="32"/>
  <c r="I696" i="32"/>
  <c r="K696" i="32"/>
  <c r="N696" i="32"/>
  <c r="Q696" i="32"/>
  <c r="S696" i="32"/>
  <c r="V696" i="32"/>
  <c r="AD696" i="32" s="1"/>
  <c r="Y696" i="32"/>
  <c r="AF696" i="32"/>
  <c r="A697" i="32"/>
  <c r="C697" i="32"/>
  <c r="F697" i="32"/>
  <c r="I697" i="32"/>
  <c r="K697" i="32"/>
  <c r="N697" i="32"/>
  <c r="Q697" i="32"/>
  <c r="S697" i="32"/>
  <c r="V697" i="32"/>
  <c r="AD697" i="32" s="1"/>
  <c r="Y697" i="32"/>
  <c r="AF697" i="32"/>
  <c r="A698" i="32"/>
  <c r="K698" i="32"/>
  <c r="V698" i="32"/>
  <c r="AD698" i="32" s="1"/>
  <c r="A699" i="32"/>
  <c r="C699" i="32"/>
  <c r="K699" i="32"/>
  <c r="N699" i="32"/>
  <c r="V699" i="32"/>
  <c r="AD699" i="32" s="1"/>
  <c r="Y699" i="32"/>
  <c r="A700" i="32"/>
  <c r="C700" i="32"/>
  <c r="F700" i="32"/>
  <c r="K700" i="32"/>
  <c r="N700" i="32"/>
  <c r="Q700" i="32"/>
  <c r="V700" i="32"/>
  <c r="AD700" i="32" s="1"/>
  <c r="Y700" i="32"/>
  <c r="AF700" i="32"/>
  <c r="A701" i="32"/>
  <c r="C701" i="32"/>
  <c r="F701" i="32"/>
  <c r="I701" i="32"/>
  <c r="K701" i="32"/>
  <c r="N701" i="32"/>
  <c r="Q701" i="32"/>
  <c r="S701" i="32"/>
  <c r="V701" i="32"/>
  <c r="AD701" i="32" s="1"/>
  <c r="Y701" i="32"/>
  <c r="AF701" i="32"/>
  <c r="A702" i="32"/>
  <c r="K702" i="32"/>
  <c r="V702" i="32"/>
  <c r="AD702" i="32" s="1"/>
  <c r="A703" i="32"/>
  <c r="C703" i="32"/>
  <c r="K703" i="32"/>
  <c r="N703" i="32"/>
  <c r="V703" i="32"/>
  <c r="AD703" i="32" s="1"/>
  <c r="Y703" i="32"/>
  <c r="A704" i="32"/>
  <c r="C704" i="32"/>
  <c r="F704" i="32"/>
  <c r="K704" i="32"/>
  <c r="N704" i="32"/>
  <c r="Q704" i="32"/>
  <c r="V704" i="32"/>
  <c r="AD704" i="32" s="1"/>
  <c r="Y704" i="32"/>
  <c r="AF704" i="32"/>
  <c r="A705" i="32"/>
  <c r="C705" i="32"/>
  <c r="F705" i="32"/>
  <c r="I705" i="32"/>
  <c r="K705" i="32"/>
  <c r="N705" i="32"/>
  <c r="Q705" i="32"/>
  <c r="S705" i="32"/>
  <c r="V705" i="32"/>
  <c r="AD705" i="32" s="1"/>
  <c r="Y705" i="32"/>
  <c r="AF705" i="32"/>
  <c r="A706" i="32"/>
  <c r="I706" i="32"/>
  <c r="Q706" i="32"/>
  <c r="W706" i="32"/>
  <c r="A707" i="32"/>
  <c r="I707" i="32"/>
  <c r="O707" i="32"/>
  <c r="V707" i="32"/>
  <c r="AD707" i="32" s="1"/>
  <c r="A708" i="32"/>
  <c r="G708" i="32"/>
  <c r="N708" i="32"/>
  <c r="V708" i="32"/>
  <c r="AD708" i="32" s="1"/>
  <c r="AG708" i="32"/>
  <c r="A709" i="32"/>
  <c r="C709" i="32"/>
  <c r="E709" i="32"/>
  <c r="F709" i="32"/>
  <c r="I709" i="32"/>
  <c r="J709" i="32"/>
  <c r="K709" i="32"/>
  <c r="N709" i="32"/>
  <c r="O709" i="32"/>
  <c r="Q709" i="32"/>
  <c r="S709" i="32"/>
  <c r="U709" i="32"/>
  <c r="V709" i="32"/>
  <c r="AD709" i="32" s="1"/>
  <c r="Y709" i="32"/>
  <c r="AE709" i="32"/>
  <c r="AF709" i="32"/>
  <c r="A710" i="32"/>
  <c r="B710" i="32"/>
  <c r="C710" i="32"/>
  <c r="F710" i="32"/>
  <c r="G710" i="32"/>
  <c r="I710" i="32"/>
  <c r="K710" i="32"/>
  <c r="M710" i="32"/>
  <c r="N710" i="32"/>
  <c r="Q710" i="32"/>
  <c r="R710" i="32"/>
  <c r="S710" i="32"/>
  <c r="V710" i="32"/>
  <c r="AD710" i="32" s="1"/>
  <c r="W710" i="32"/>
  <c r="Y710" i="32"/>
  <c r="AF710" i="32"/>
  <c r="AG710" i="32"/>
  <c r="A711" i="32"/>
  <c r="C711" i="32"/>
  <c r="E711" i="32"/>
  <c r="I711" i="32"/>
  <c r="J711" i="32"/>
  <c r="K711" i="32"/>
  <c r="O711" i="32"/>
  <c r="Q711" i="32"/>
  <c r="S711" i="32"/>
  <c r="V711" i="32"/>
  <c r="AD711" i="32" s="1"/>
  <c r="Y711" i="32"/>
  <c r="AE711" i="32"/>
  <c r="A712" i="32"/>
  <c r="B712" i="32"/>
  <c r="C712" i="32"/>
  <c r="G712" i="32"/>
  <c r="I712" i="32"/>
  <c r="K712" i="32"/>
  <c r="N712" i="32"/>
  <c r="Q712" i="32"/>
  <c r="R712" i="32"/>
  <c r="V712" i="32"/>
  <c r="AD712" i="32" s="1"/>
  <c r="W712" i="32"/>
  <c r="Y712" i="32"/>
  <c r="AG712" i="32"/>
  <c r="A713" i="32"/>
  <c r="C713" i="32"/>
  <c r="I713" i="32"/>
  <c r="J713" i="32"/>
  <c r="O713" i="32"/>
  <c r="Q713" i="32"/>
  <c r="V713" i="32"/>
  <c r="AD713" i="32" s="1"/>
  <c r="Y713" i="32"/>
  <c r="A714" i="32"/>
  <c r="B714" i="32"/>
  <c r="G714" i="32"/>
  <c r="I714" i="32"/>
  <c r="N714" i="32"/>
  <c r="Q714" i="32"/>
  <c r="V714" i="32"/>
  <c r="AD714" i="32" s="1"/>
  <c r="W714" i="32"/>
  <c r="AG714" i="32"/>
  <c r="A715" i="32"/>
  <c r="I715" i="32"/>
  <c r="O715" i="32"/>
  <c r="V715" i="32"/>
  <c r="AD715" i="32" s="1"/>
  <c r="AG715" i="32"/>
  <c r="A716" i="32"/>
  <c r="B716" i="32"/>
  <c r="C716" i="32"/>
  <c r="E716" i="32"/>
  <c r="F716" i="32"/>
  <c r="G716" i="32"/>
  <c r="I716" i="32"/>
  <c r="J716" i="32"/>
  <c r="K716" i="32"/>
  <c r="M716" i="32"/>
  <c r="N716" i="32"/>
  <c r="O716" i="32"/>
  <c r="Q716" i="32"/>
  <c r="R716" i="32"/>
  <c r="S716" i="32"/>
  <c r="U716" i="32"/>
  <c r="V716" i="32"/>
  <c r="AD716" i="32" s="1"/>
  <c r="W716" i="32"/>
  <c r="Y716" i="32"/>
  <c r="AE716" i="32"/>
  <c r="AF716" i="32"/>
  <c r="AG716" i="32"/>
  <c r="A717" i="32"/>
  <c r="B717" i="32"/>
  <c r="F717" i="32"/>
  <c r="G717" i="32"/>
  <c r="K717" i="32"/>
  <c r="M717" i="32"/>
  <c r="Q717" i="32"/>
  <c r="R717" i="32"/>
  <c r="V717" i="32"/>
  <c r="AD717" i="32" s="1"/>
  <c r="W717" i="32"/>
  <c r="AF717" i="32"/>
  <c r="AG717" i="32"/>
  <c r="A718" i="32"/>
  <c r="B718" i="32"/>
  <c r="C718" i="32"/>
  <c r="E718" i="32"/>
  <c r="F718" i="32"/>
  <c r="G718" i="32"/>
  <c r="I718" i="32"/>
  <c r="J718" i="32"/>
  <c r="K718" i="32"/>
  <c r="M718" i="32"/>
  <c r="N718" i="32"/>
  <c r="O718" i="32"/>
  <c r="Q718" i="32"/>
  <c r="R718" i="32"/>
  <c r="S718" i="32"/>
  <c r="U718" i="32"/>
  <c r="V718" i="32"/>
  <c r="AD718" i="32" s="1"/>
  <c r="W718" i="32"/>
  <c r="Y718" i="32"/>
  <c r="AE718" i="32"/>
  <c r="AF718" i="32"/>
  <c r="AG718" i="32"/>
  <c r="A719" i="32"/>
  <c r="B719" i="32"/>
  <c r="F719" i="32"/>
  <c r="G719" i="32"/>
  <c r="K719" i="32"/>
  <c r="M719" i="32"/>
  <c r="Q719" i="32"/>
  <c r="R719" i="32"/>
  <c r="V719" i="32"/>
  <c r="AD719" i="32" s="1"/>
  <c r="W719" i="32"/>
  <c r="AF719" i="32"/>
  <c r="AG719" i="32"/>
  <c r="A720" i="32"/>
  <c r="B720" i="32"/>
  <c r="C720" i="32"/>
  <c r="E720" i="32"/>
  <c r="F720" i="32"/>
  <c r="G720" i="32"/>
  <c r="I720" i="32"/>
  <c r="J720" i="32"/>
  <c r="K720" i="32"/>
  <c r="M720" i="32"/>
  <c r="N720" i="32"/>
  <c r="O720" i="32"/>
  <c r="Q720" i="32"/>
  <c r="R720" i="32"/>
  <c r="S720" i="32"/>
  <c r="U720" i="32"/>
  <c r="V720" i="32"/>
  <c r="AD720" i="32" s="1"/>
  <c r="W720" i="32"/>
  <c r="Y720" i="32"/>
  <c r="AE720" i="32"/>
  <c r="AF720" i="32"/>
  <c r="AG720" i="32"/>
  <c r="A721" i="32"/>
  <c r="B721" i="32"/>
  <c r="F721" i="32"/>
  <c r="G721" i="32"/>
  <c r="K721" i="32"/>
  <c r="M721" i="32"/>
  <c r="Q721" i="32"/>
  <c r="R721" i="32"/>
  <c r="V721" i="32"/>
  <c r="AD721" i="32" s="1"/>
  <c r="W721" i="32"/>
  <c r="AF721" i="32"/>
  <c r="AG721" i="32"/>
  <c r="A722" i="32"/>
  <c r="B722" i="32"/>
  <c r="C722" i="32"/>
  <c r="E722" i="32"/>
  <c r="F722" i="32"/>
  <c r="G722" i="32"/>
  <c r="I722" i="32"/>
  <c r="J722" i="32"/>
  <c r="K722" i="32"/>
  <c r="M722" i="32"/>
  <c r="N722" i="32"/>
  <c r="O722" i="32"/>
  <c r="Q722" i="32"/>
  <c r="R722" i="32"/>
  <c r="S722" i="32"/>
  <c r="U722" i="32"/>
  <c r="V722" i="32"/>
  <c r="AD722" i="32" s="1"/>
  <c r="W722" i="32"/>
  <c r="Y722" i="32"/>
  <c r="AE722" i="32"/>
  <c r="AF722" i="32"/>
  <c r="AG722" i="32"/>
  <c r="A723" i="32"/>
  <c r="B723" i="32"/>
  <c r="F723" i="32"/>
  <c r="G723" i="32"/>
  <c r="K723" i="32"/>
  <c r="M723" i="32"/>
  <c r="Q723" i="32"/>
  <c r="R723" i="32"/>
  <c r="V723" i="32"/>
  <c r="AD723" i="32" s="1"/>
  <c r="W723" i="32"/>
  <c r="AF723" i="32"/>
  <c r="AG723" i="32"/>
  <c r="A724" i="32"/>
  <c r="B724" i="32"/>
  <c r="C724" i="32"/>
  <c r="E724" i="32"/>
  <c r="F724" i="32"/>
  <c r="G724" i="32"/>
  <c r="I724" i="32"/>
  <c r="J724" i="32"/>
  <c r="K724" i="32"/>
  <c r="M724" i="32"/>
  <c r="N724" i="32"/>
  <c r="O724" i="32"/>
  <c r="Q724" i="32"/>
  <c r="R724" i="32"/>
  <c r="S724" i="32"/>
  <c r="U724" i="32"/>
  <c r="V724" i="32"/>
  <c r="AD724" i="32" s="1"/>
  <c r="W724" i="32"/>
  <c r="Y724" i="32"/>
  <c r="AE724" i="32"/>
  <c r="AF724" i="32"/>
  <c r="AG724" i="32"/>
  <c r="A725" i="32"/>
  <c r="B725" i="32"/>
  <c r="F725" i="32"/>
  <c r="G725" i="32"/>
  <c r="K725" i="32"/>
  <c r="M725" i="32"/>
  <c r="Q725" i="32"/>
  <c r="R725" i="32"/>
  <c r="V725" i="32"/>
  <c r="AD725" i="32" s="1"/>
  <c r="W725" i="32"/>
  <c r="AF725" i="32"/>
  <c r="AG725" i="32"/>
  <c r="A726" i="32"/>
  <c r="B726" i="32"/>
  <c r="C726" i="32"/>
  <c r="E726" i="32"/>
  <c r="F726" i="32"/>
  <c r="G726" i="32"/>
  <c r="I726" i="32"/>
  <c r="J726" i="32"/>
  <c r="K726" i="32"/>
  <c r="M726" i="32"/>
  <c r="N726" i="32"/>
  <c r="O726" i="32"/>
  <c r="Q726" i="32"/>
  <c r="R726" i="32"/>
  <c r="S726" i="32"/>
  <c r="U726" i="32"/>
  <c r="V726" i="32"/>
  <c r="AD726" i="32" s="1"/>
  <c r="W726" i="32"/>
  <c r="Y726" i="32"/>
  <c r="AE726" i="32"/>
  <c r="AF726" i="32"/>
  <c r="AG726" i="32"/>
  <c r="A727" i="32"/>
  <c r="B727" i="32"/>
  <c r="F727" i="32"/>
  <c r="G727" i="32"/>
  <c r="K727" i="32"/>
  <c r="M727" i="32"/>
  <c r="Q727" i="32"/>
  <c r="R727" i="32"/>
  <c r="V727" i="32"/>
  <c r="AD727" i="32" s="1"/>
  <c r="W727" i="32"/>
  <c r="AF727" i="32"/>
  <c r="AG727" i="32"/>
  <c r="A728" i="32"/>
  <c r="B728" i="32"/>
  <c r="C728" i="32"/>
  <c r="E728" i="32"/>
  <c r="F728" i="32"/>
  <c r="G728" i="32"/>
  <c r="I728" i="32"/>
  <c r="J728" i="32"/>
  <c r="K728" i="32"/>
  <c r="M728" i="32"/>
  <c r="N728" i="32"/>
  <c r="O728" i="32"/>
  <c r="Q728" i="32"/>
  <c r="R728" i="32"/>
  <c r="S728" i="32"/>
  <c r="U728" i="32"/>
  <c r="V728" i="32"/>
  <c r="AD728" i="32" s="1"/>
  <c r="W728" i="32"/>
  <c r="Y728" i="32"/>
  <c r="AE728" i="32"/>
  <c r="AF728" i="32"/>
  <c r="AG728" i="32"/>
  <c r="A729" i="32"/>
  <c r="B729" i="32"/>
  <c r="G729" i="32"/>
  <c r="J729" i="32"/>
  <c r="O729" i="32"/>
  <c r="R729" i="32"/>
  <c r="W729" i="32"/>
  <c r="AF729" i="32"/>
  <c r="A730" i="32"/>
  <c r="C730" i="32"/>
  <c r="G730" i="32"/>
  <c r="O730" i="32"/>
  <c r="R730" i="32"/>
  <c r="U730" i="32"/>
  <c r="AE730" i="32"/>
  <c r="AG730" i="32"/>
  <c r="A731" i="32"/>
  <c r="J731" i="32"/>
  <c r="R731" i="32"/>
  <c r="Y731" i="32"/>
  <c r="A732" i="32"/>
  <c r="G732" i="32"/>
  <c r="M732" i="32"/>
  <c r="R732" i="32"/>
  <c r="W732" i="32"/>
  <c r="AG732" i="32"/>
  <c r="A733" i="32"/>
  <c r="G733" i="32"/>
  <c r="M733" i="32"/>
  <c r="R733" i="32"/>
  <c r="W733" i="32"/>
  <c r="AE733" i="32"/>
  <c r="A734" i="32"/>
  <c r="B734" i="32"/>
  <c r="J734" i="32"/>
  <c r="N734" i="32"/>
  <c r="S734" i="32"/>
  <c r="U734" i="32"/>
  <c r="AF734" i="32"/>
  <c r="AG734" i="32"/>
  <c r="A735" i="32"/>
  <c r="A736" i="32"/>
  <c r="C736" i="32"/>
  <c r="G736" i="32"/>
  <c r="N736" i="32"/>
  <c r="Q736" i="32"/>
  <c r="S736" i="32"/>
  <c r="Y736" i="32"/>
  <c r="AF736" i="32"/>
  <c r="A737" i="32"/>
  <c r="A738" i="32"/>
  <c r="B738" i="32"/>
  <c r="J738" i="32"/>
  <c r="M738" i="32"/>
  <c r="R738" i="32"/>
  <c r="S738" i="32"/>
  <c r="Y738" i="32"/>
  <c r="AE738" i="32"/>
  <c r="A739" i="32"/>
  <c r="B739" i="32"/>
  <c r="F739" i="32"/>
  <c r="G739" i="32"/>
  <c r="K739" i="32"/>
  <c r="M739" i="32"/>
  <c r="Q739" i="32"/>
  <c r="R739" i="32"/>
  <c r="V739" i="32"/>
  <c r="AD739" i="32" s="1"/>
  <c r="W739" i="32"/>
  <c r="AF739" i="32"/>
  <c r="AG739" i="32"/>
  <c r="A740" i="32"/>
  <c r="B740" i="32"/>
  <c r="C740" i="32"/>
  <c r="F740" i="32"/>
  <c r="G740" i="32"/>
  <c r="I740" i="32"/>
  <c r="J740" i="32"/>
  <c r="K740" i="32"/>
  <c r="M740" i="32"/>
  <c r="N740" i="32"/>
  <c r="O740" i="32"/>
  <c r="Q740" i="32"/>
  <c r="R740" i="32"/>
  <c r="S740" i="32"/>
  <c r="U740" i="32"/>
  <c r="V740" i="32"/>
  <c r="AD740" i="32" s="1"/>
  <c r="W740" i="32"/>
  <c r="Y740" i="32"/>
  <c r="AE740" i="32"/>
  <c r="AF740" i="32"/>
  <c r="AG740" i="32"/>
  <c r="A741" i="32"/>
  <c r="G741" i="32"/>
  <c r="M741" i="32"/>
  <c r="AE741" i="32"/>
  <c r="A742" i="32"/>
  <c r="B742" i="32"/>
  <c r="J742" i="32"/>
  <c r="N742" i="32"/>
  <c r="S742" i="32"/>
  <c r="U742" i="32"/>
  <c r="AF742" i="32"/>
  <c r="AG742" i="32"/>
  <c r="A743" i="32"/>
  <c r="S743" i="32"/>
  <c r="Y743" i="32"/>
  <c r="A744" i="32"/>
  <c r="M744" i="32"/>
  <c r="W744" i="32"/>
  <c r="A745" i="32"/>
  <c r="B745" i="32"/>
  <c r="G745" i="32"/>
  <c r="J745" i="32"/>
  <c r="O745" i="32"/>
  <c r="Q745" i="32"/>
  <c r="U745" i="32"/>
  <c r="V745" i="32"/>
  <c r="AD745" i="32" s="1"/>
  <c r="AE745" i="32"/>
  <c r="AF745" i="32"/>
  <c r="A746" i="32"/>
  <c r="C746" i="32"/>
  <c r="K746" i="32"/>
  <c r="W746" i="32"/>
  <c r="AE746" i="32"/>
  <c r="AG746" i="32"/>
  <c r="A747" i="32"/>
  <c r="B747" i="32"/>
  <c r="C747" i="32"/>
  <c r="F747" i="32"/>
  <c r="G747" i="32"/>
  <c r="J747" i="32"/>
  <c r="K747" i="32"/>
  <c r="M747" i="32"/>
  <c r="N747" i="32"/>
  <c r="O747" i="32"/>
  <c r="Q747" i="32"/>
  <c r="R747" i="32"/>
  <c r="S747" i="32"/>
  <c r="U747" i="32"/>
  <c r="V747" i="32"/>
  <c r="AD747" i="32" s="1"/>
  <c r="W747" i="32"/>
  <c r="Y747" i="32"/>
  <c r="AE747" i="32"/>
  <c r="AF747" i="32"/>
  <c r="AG747" i="32"/>
  <c r="A748" i="32"/>
  <c r="B748" i="32"/>
  <c r="F748" i="32"/>
  <c r="G748" i="32"/>
  <c r="I748" i="32"/>
  <c r="K748" i="32"/>
  <c r="M748" i="32"/>
  <c r="N748" i="32"/>
  <c r="Q748" i="32"/>
  <c r="R748" i="32"/>
  <c r="S748" i="32"/>
  <c r="V748" i="32"/>
  <c r="AD748" i="32" s="1"/>
  <c r="W748" i="32"/>
  <c r="Y748" i="32"/>
  <c r="AE748" i="32"/>
  <c r="AF748" i="32"/>
  <c r="A749" i="32"/>
  <c r="C749" i="32"/>
  <c r="G749" i="32"/>
  <c r="K749" i="32"/>
  <c r="O749" i="32"/>
  <c r="R749" i="32"/>
  <c r="U749" i="32"/>
  <c r="W749" i="32"/>
  <c r="AE749" i="32"/>
  <c r="AG749" i="32"/>
  <c r="A750" i="32"/>
  <c r="B750" i="32"/>
  <c r="J750" i="32"/>
  <c r="N750" i="32"/>
  <c r="S750" i="32"/>
  <c r="U750" i="32"/>
  <c r="AF750" i="32"/>
  <c r="AG750" i="32"/>
  <c r="A751" i="32"/>
  <c r="G751" i="32"/>
  <c r="O751" i="32"/>
  <c r="U751" i="32"/>
  <c r="AG751" i="32"/>
  <c r="A752" i="32"/>
  <c r="B752" i="32"/>
  <c r="C752" i="32"/>
  <c r="G752" i="32"/>
  <c r="J752" i="32"/>
  <c r="K752" i="32"/>
  <c r="N752" i="32"/>
  <c r="O752" i="32"/>
  <c r="Q752" i="32"/>
  <c r="S752" i="32"/>
  <c r="U752" i="32"/>
  <c r="V752" i="32"/>
  <c r="AD752" i="32" s="1"/>
  <c r="Y752" i="32"/>
  <c r="AE752" i="32"/>
  <c r="AF752" i="32"/>
  <c r="A753" i="32"/>
  <c r="B753" i="32"/>
  <c r="F753" i="32"/>
  <c r="I753" i="32"/>
  <c r="K753" i="32"/>
  <c r="M753" i="32"/>
  <c r="Q753" i="32"/>
  <c r="R753" i="32"/>
  <c r="S753" i="32"/>
  <c r="W753" i="32"/>
  <c r="Y753" i="32"/>
  <c r="AE753" i="32"/>
  <c r="A754" i="32"/>
  <c r="C754" i="32"/>
  <c r="G754" i="32"/>
  <c r="O754" i="32"/>
  <c r="R754" i="32"/>
  <c r="U754" i="32"/>
  <c r="AE754" i="32"/>
  <c r="AG754" i="32"/>
  <c r="A755" i="32"/>
  <c r="J755" i="32"/>
  <c r="S755" i="32"/>
  <c r="AF755" i="32"/>
  <c r="A756" i="32"/>
  <c r="F756" i="32"/>
  <c r="K756" i="32"/>
  <c r="V756" i="32"/>
  <c r="AD756" i="32" s="1"/>
  <c r="A757" i="32"/>
  <c r="A758" i="32"/>
  <c r="W758" i="32"/>
  <c r="A759" i="32"/>
  <c r="B759" i="32"/>
  <c r="F759" i="32"/>
  <c r="J759" i="32"/>
  <c r="N759" i="32"/>
  <c r="O759" i="32"/>
  <c r="U759" i="32"/>
  <c r="V759" i="32"/>
  <c r="AD759" i="32" s="1"/>
  <c r="W759" i="32"/>
  <c r="AG759" i="32"/>
  <c r="A760" i="32"/>
  <c r="B760" i="32"/>
  <c r="G760" i="32"/>
  <c r="J760" i="32"/>
  <c r="O760" i="32"/>
  <c r="Q760" i="32"/>
  <c r="V760" i="32"/>
  <c r="AD760" i="32" s="1"/>
  <c r="W760" i="32"/>
  <c r="A761" i="32"/>
  <c r="B761" i="32"/>
  <c r="G761" i="32"/>
  <c r="J761" i="32"/>
  <c r="O761" i="32"/>
  <c r="Q761" i="32"/>
  <c r="V761" i="32"/>
  <c r="AD761" i="32" s="1"/>
  <c r="W761" i="32"/>
  <c r="A762" i="32"/>
  <c r="B762" i="32"/>
  <c r="G762" i="32"/>
  <c r="J762" i="32"/>
  <c r="O762" i="32"/>
  <c r="Q762" i="32"/>
  <c r="V762" i="32"/>
  <c r="AD762" i="32" s="1"/>
  <c r="W762" i="32"/>
  <c r="A763" i="32"/>
  <c r="B763" i="32"/>
  <c r="G763" i="32"/>
  <c r="J763" i="32"/>
  <c r="O763" i="32"/>
  <c r="Q763" i="32"/>
  <c r="V763" i="32"/>
  <c r="AD763" i="32" s="1"/>
  <c r="W763" i="32"/>
  <c r="A764" i="32"/>
  <c r="B764" i="32"/>
  <c r="J764" i="32"/>
  <c r="N764" i="32"/>
  <c r="V764" i="32"/>
  <c r="AD764" i="32" s="1"/>
  <c r="W764" i="32"/>
  <c r="A765" i="32"/>
  <c r="A766" i="32"/>
  <c r="A767" i="32"/>
  <c r="AF767" i="32"/>
  <c r="A768" i="32"/>
  <c r="C768" i="32"/>
  <c r="J768" i="32"/>
  <c r="O768" i="32"/>
  <c r="U768" i="32"/>
  <c r="AE768" i="32"/>
  <c r="AG768" i="32"/>
  <c r="A769" i="32"/>
  <c r="G769" i="32"/>
  <c r="M769" i="32"/>
  <c r="R769" i="32"/>
  <c r="W769" i="32"/>
  <c r="AG769" i="32"/>
  <c r="A770" i="32"/>
  <c r="A771" i="32"/>
  <c r="C771" i="32"/>
  <c r="G771" i="32"/>
  <c r="O771" i="32"/>
  <c r="R771" i="32"/>
  <c r="W771" i="32"/>
  <c r="A772" i="32"/>
  <c r="B772" i="32"/>
  <c r="C772" i="32"/>
  <c r="G772" i="32"/>
  <c r="J772" i="32"/>
  <c r="K772" i="32"/>
  <c r="O772" i="32"/>
  <c r="Q772" i="32"/>
  <c r="R772" i="32"/>
  <c r="U772" i="32"/>
  <c r="V772" i="32"/>
  <c r="AD772" i="32" s="1"/>
  <c r="W772" i="32"/>
  <c r="AE772" i="32"/>
  <c r="AF772" i="32"/>
  <c r="AG772" i="32"/>
  <c r="A773" i="32"/>
  <c r="A774" i="32"/>
  <c r="C774" i="32"/>
  <c r="F774" i="32"/>
  <c r="Q774" i="32"/>
  <c r="Y774" i="32"/>
  <c r="A775" i="32"/>
  <c r="Q775" i="32"/>
  <c r="A776" i="32"/>
  <c r="C776" i="32"/>
  <c r="G776" i="32"/>
  <c r="S776" i="32"/>
  <c r="Y776" i="32"/>
  <c r="AF776" i="32"/>
  <c r="A777" i="32"/>
  <c r="C777" i="32"/>
  <c r="G777" i="32"/>
  <c r="J777" i="32"/>
  <c r="M777" i="32"/>
  <c r="O777" i="32"/>
  <c r="R777" i="32"/>
  <c r="U777" i="32"/>
  <c r="W777" i="32"/>
  <c r="AE777" i="32"/>
  <c r="AG777" i="32"/>
  <c r="A778" i="32"/>
  <c r="F778" i="32"/>
  <c r="K778" i="32"/>
  <c r="Q778" i="32"/>
  <c r="V778" i="32"/>
  <c r="AD778" i="32" s="1"/>
  <c r="AF778" i="32"/>
  <c r="A779" i="32"/>
  <c r="B779" i="32"/>
  <c r="C779" i="32"/>
  <c r="G779" i="32"/>
  <c r="J779" i="32"/>
  <c r="K779" i="32"/>
  <c r="N779" i="32"/>
  <c r="O779" i="32"/>
  <c r="Q779" i="32"/>
  <c r="S779" i="32"/>
  <c r="U779" i="32"/>
  <c r="V779" i="32"/>
  <c r="AD779" i="32" s="1"/>
  <c r="Y779" i="32"/>
  <c r="AE779" i="32"/>
  <c r="AF779" i="32"/>
  <c r="A780" i="32"/>
  <c r="B780" i="32"/>
  <c r="E780" i="32"/>
  <c r="G780" i="32"/>
  <c r="J780" i="32"/>
  <c r="K780" i="32"/>
  <c r="O780" i="32"/>
  <c r="Q780" i="32"/>
  <c r="R780" i="32"/>
  <c r="V780" i="32"/>
  <c r="AD780" i="32" s="1"/>
  <c r="W780" i="32"/>
  <c r="AE780" i="32"/>
  <c r="A781" i="32"/>
  <c r="B781" i="32"/>
  <c r="F781" i="32"/>
  <c r="J781" i="32"/>
  <c r="M781" i="32"/>
  <c r="N781" i="32"/>
  <c r="R781" i="32"/>
  <c r="S781" i="32"/>
  <c r="U781" i="32"/>
  <c r="Y781" i="32"/>
  <c r="AE781" i="32"/>
  <c r="AF781" i="32"/>
  <c r="A782" i="32"/>
  <c r="B782" i="32"/>
  <c r="C782" i="32"/>
  <c r="G782" i="32"/>
  <c r="J782" i="32"/>
  <c r="K782" i="32"/>
  <c r="N782" i="32"/>
  <c r="O782" i="32"/>
  <c r="Q782" i="32"/>
  <c r="S782" i="32"/>
  <c r="U782" i="32"/>
  <c r="V782" i="32"/>
  <c r="AD782" i="32" s="1"/>
  <c r="Y782" i="32"/>
  <c r="AE782" i="32"/>
  <c r="AF782" i="32"/>
  <c r="A783" i="32"/>
  <c r="B783" i="32"/>
  <c r="F783" i="32"/>
  <c r="J783" i="32"/>
  <c r="M783" i="32"/>
  <c r="N783" i="32"/>
  <c r="R783" i="32"/>
  <c r="S783" i="32"/>
  <c r="U783" i="32"/>
  <c r="Y783" i="32"/>
  <c r="AE783" i="32"/>
  <c r="AF783" i="32"/>
  <c r="A784" i="32"/>
  <c r="B784" i="32"/>
  <c r="C784" i="32"/>
  <c r="J784" i="32"/>
  <c r="K784" i="32"/>
  <c r="O784" i="32"/>
  <c r="Q784" i="32"/>
  <c r="S784" i="32"/>
  <c r="U784" i="32"/>
  <c r="V784" i="32"/>
  <c r="AD784" i="32" s="1"/>
  <c r="Y784" i="32"/>
  <c r="AE784" i="32"/>
  <c r="AF784" i="32"/>
  <c r="A785" i="32"/>
  <c r="G785" i="32" s="1"/>
  <c r="B785" i="32"/>
  <c r="E785" i="32"/>
  <c r="J785" i="32"/>
  <c r="K785" i="32"/>
  <c r="Q785" i="32"/>
  <c r="R785" i="32"/>
  <c r="V785" i="32"/>
  <c r="AD785" i="32" s="1"/>
  <c r="W785" i="32"/>
  <c r="AE785" i="32"/>
  <c r="A786" i="32"/>
  <c r="B786" i="32"/>
  <c r="F786" i="32"/>
  <c r="J786" i="32"/>
  <c r="M786" i="32"/>
  <c r="N786" i="32"/>
  <c r="R786" i="32"/>
  <c r="S786" i="32"/>
  <c r="U786" i="32"/>
  <c r="Y786" i="32"/>
  <c r="AE786" i="32"/>
  <c r="AF786" i="32"/>
  <c r="A787" i="32"/>
  <c r="B787" i="32"/>
  <c r="C787" i="32"/>
  <c r="G787" i="32"/>
  <c r="J787" i="32"/>
  <c r="K787" i="32"/>
  <c r="O787" i="32"/>
  <c r="Q787" i="32"/>
  <c r="R787" i="32"/>
  <c r="U787" i="32"/>
  <c r="V787" i="32"/>
  <c r="AD787" i="32" s="1"/>
  <c r="W787" i="32"/>
  <c r="AE787" i="32"/>
  <c r="AF787" i="32"/>
  <c r="AG787" i="32"/>
  <c r="A788" i="32"/>
  <c r="A789" i="32"/>
  <c r="B789" i="32"/>
  <c r="F789" i="32"/>
  <c r="M789" i="32"/>
  <c r="N789" i="32"/>
  <c r="R789" i="32"/>
  <c r="S789" i="32"/>
  <c r="U789" i="32"/>
  <c r="Y789" i="32"/>
  <c r="AE789" i="32"/>
  <c r="AF789" i="32"/>
  <c r="A790" i="32"/>
  <c r="F790" i="32" s="1"/>
  <c r="B790" i="32"/>
  <c r="C790" i="32"/>
  <c r="G790" i="32"/>
  <c r="I790" i="32"/>
  <c r="M790" i="32"/>
  <c r="N790" i="32"/>
  <c r="Q790" i="32"/>
  <c r="R790" i="32"/>
  <c r="S790" i="32"/>
  <c r="V790" i="32"/>
  <c r="AD790" i="32" s="1"/>
  <c r="W790" i="32"/>
  <c r="Y790" i="32"/>
  <c r="AF790" i="32"/>
  <c r="AG790" i="32"/>
  <c r="A791" i="32"/>
  <c r="N791" i="32" s="1"/>
  <c r="Y791" i="32"/>
  <c r="A792" i="32"/>
  <c r="W792" i="32" s="1"/>
  <c r="A793" i="32"/>
  <c r="G793" i="32" s="1"/>
  <c r="A794" i="32"/>
  <c r="C794" i="32"/>
  <c r="F794" i="32"/>
  <c r="G794" i="32"/>
  <c r="K794" i="32"/>
  <c r="N794" i="32"/>
  <c r="O794" i="32"/>
  <c r="R794" i="32"/>
  <c r="S794" i="32"/>
  <c r="U794" i="32"/>
  <c r="W794" i="32"/>
  <c r="Y794" i="32"/>
  <c r="AE794" i="32"/>
  <c r="AF794" i="32"/>
  <c r="AG794" i="32"/>
  <c r="A795" i="32"/>
  <c r="G795" i="32"/>
  <c r="U795" i="32"/>
  <c r="AE795" i="32"/>
  <c r="A796" i="32"/>
  <c r="AG796" i="32" s="1"/>
  <c r="B796" i="32"/>
  <c r="R796" i="32"/>
  <c r="A797" i="32"/>
  <c r="Q797" i="32" s="1"/>
  <c r="A798" i="32"/>
  <c r="N798" i="32"/>
  <c r="AE798" i="32"/>
  <c r="A799" i="32"/>
  <c r="G799" i="32" s="1"/>
  <c r="B799" i="32"/>
  <c r="C799" i="32"/>
  <c r="I799" i="32"/>
  <c r="J799" i="32"/>
  <c r="N799" i="32"/>
  <c r="O799" i="32"/>
  <c r="S799" i="32"/>
  <c r="U799" i="32"/>
  <c r="Y799" i="32"/>
  <c r="AE799" i="32"/>
  <c r="A800" i="32"/>
  <c r="C800" i="32"/>
  <c r="U800" i="32"/>
  <c r="AF800" i="32"/>
  <c r="A801" i="32"/>
  <c r="N801" i="32" s="1"/>
  <c r="G801" i="32"/>
  <c r="S801" i="32"/>
  <c r="Y801" i="32"/>
  <c r="A802" i="32"/>
  <c r="V802" i="32" s="1"/>
  <c r="AD802" i="32" s="1"/>
  <c r="B6" i="42"/>
  <c r="B13" i="42"/>
  <c r="B20" i="42"/>
  <c r="B27" i="42"/>
  <c r="B34" i="42"/>
  <c r="B41" i="42"/>
  <c r="B55" i="42"/>
  <c r="B48" i="42"/>
  <c r="B58" i="42"/>
  <c r="B57" i="42"/>
  <c r="B51" i="42"/>
  <c r="B50" i="42"/>
  <c r="B44" i="42"/>
  <c r="B43" i="42"/>
  <c r="B37" i="42"/>
  <c r="B36" i="42"/>
  <c r="B30" i="42"/>
  <c r="B29" i="42"/>
  <c r="B23" i="42"/>
  <c r="B22" i="42"/>
  <c r="B16" i="42"/>
  <c r="B15" i="42"/>
  <c r="B12" i="42"/>
  <c r="B11" i="42"/>
  <c r="B9" i="42"/>
  <c r="B8" i="42"/>
  <c r="B5" i="42"/>
  <c r="B4" i="42"/>
  <c r="B802" i="32" l="1"/>
  <c r="AB802" i="32"/>
  <c r="AC802" i="32"/>
  <c r="AA802" i="32"/>
  <c r="Z802" i="32"/>
  <c r="G802" i="32"/>
  <c r="AF802" i="32"/>
  <c r="J802" i="32"/>
  <c r="AG802" i="32"/>
  <c r="R802" i="32"/>
  <c r="AB801" i="32"/>
  <c r="AC801" i="32"/>
  <c r="AA801" i="32"/>
  <c r="Z801" i="32"/>
  <c r="B801" i="32"/>
  <c r="J801" i="32"/>
  <c r="O801" i="32"/>
  <c r="U801" i="32"/>
  <c r="AE801" i="32"/>
  <c r="K801" i="32"/>
  <c r="V801" i="32"/>
  <c r="AD801" i="32" s="1"/>
  <c r="M801" i="32"/>
  <c r="R801" i="32"/>
  <c r="W801" i="32"/>
  <c r="C801" i="32"/>
  <c r="Q801" i="32"/>
  <c r="AF801" i="32"/>
  <c r="F801" i="32"/>
  <c r="AG801" i="32"/>
  <c r="Y797" i="32"/>
  <c r="N797" i="32"/>
  <c r="W793" i="32"/>
  <c r="Y792" i="32"/>
  <c r="J792" i="32"/>
  <c r="AB778" i="32"/>
  <c r="AC778" i="32"/>
  <c r="AA778" i="32"/>
  <c r="Z778" i="32"/>
  <c r="AB775" i="32"/>
  <c r="AC775" i="32"/>
  <c r="AA775" i="32"/>
  <c r="Z775" i="32"/>
  <c r="AB769" i="32"/>
  <c r="AC769" i="32"/>
  <c r="AA769" i="32"/>
  <c r="Z769" i="32"/>
  <c r="AB767" i="32"/>
  <c r="AC767" i="32"/>
  <c r="AA767" i="32"/>
  <c r="Z767" i="32"/>
  <c r="AB766" i="32"/>
  <c r="AC766" i="32"/>
  <c r="AA766" i="32"/>
  <c r="Z766" i="32"/>
  <c r="B758" i="32"/>
  <c r="AB758" i="32"/>
  <c r="AC758" i="32"/>
  <c r="AA758" i="32"/>
  <c r="Z758" i="32"/>
  <c r="AB755" i="32"/>
  <c r="AC755" i="32"/>
  <c r="AA755" i="32"/>
  <c r="Z755" i="32"/>
  <c r="B744" i="32"/>
  <c r="AB744" i="32"/>
  <c r="AC744" i="32"/>
  <c r="AA744" i="32"/>
  <c r="Z744" i="32"/>
  <c r="G737" i="32"/>
  <c r="AB737" i="32"/>
  <c r="AC737" i="32"/>
  <c r="AA737" i="32"/>
  <c r="Z737" i="32"/>
  <c r="AB732" i="32"/>
  <c r="AC732" i="32"/>
  <c r="AA732" i="32"/>
  <c r="Z732" i="32"/>
  <c r="AB731" i="32"/>
  <c r="AC731" i="32"/>
  <c r="AA731" i="32"/>
  <c r="Z731" i="32"/>
  <c r="AB715" i="32"/>
  <c r="AC715" i="32"/>
  <c r="AA715" i="32"/>
  <c r="Z715" i="32"/>
  <c r="B715" i="32"/>
  <c r="G715" i="32"/>
  <c r="M715" i="32"/>
  <c r="R715" i="32"/>
  <c r="W715" i="32"/>
  <c r="AB708" i="32"/>
  <c r="AC708" i="32"/>
  <c r="AA708" i="32"/>
  <c r="Z708" i="32"/>
  <c r="E708" i="32"/>
  <c r="J708" i="32"/>
  <c r="O708" i="32"/>
  <c r="U708" i="32"/>
  <c r="AE708" i="32"/>
  <c r="AB707" i="32"/>
  <c r="AC707" i="32"/>
  <c r="AA707" i="32"/>
  <c r="Z707" i="32"/>
  <c r="B707" i="32"/>
  <c r="G707" i="32"/>
  <c r="M707" i="32"/>
  <c r="R707" i="32"/>
  <c r="W707" i="32"/>
  <c r="AG707" i="32"/>
  <c r="AB706" i="32"/>
  <c r="AC706" i="32"/>
  <c r="AA706" i="32"/>
  <c r="Z706" i="32"/>
  <c r="E706" i="32"/>
  <c r="J706" i="32"/>
  <c r="O706" i="32"/>
  <c r="U706" i="32"/>
  <c r="AE706" i="32"/>
  <c r="B706" i="32"/>
  <c r="AB702" i="32"/>
  <c r="AC702" i="32"/>
  <c r="AA702" i="32"/>
  <c r="Z702" i="32"/>
  <c r="E702" i="32"/>
  <c r="J702" i="32"/>
  <c r="O702" i="32"/>
  <c r="U702" i="32"/>
  <c r="AE702" i="32"/>
  <c r="B702" i="32"/>
  <c r="G702" i="32"/>
  <c r="M702" i="32"/>
  <c r="R702" i="32"/>
  <c r="W702" i="32"/>
  <c r="AG702" i="32"/>
  <c r="AB698" i="32"/>
  <c r="AC698" i="32"/>
  <c r="AA698" i="32"/>
  <c r="Z698" i="32"/>
  <c r="E698" i="32"/>
  <c r="J698" i="32"/>
  <c r="O698" i="32"/>
  <c r="U698" i="32"/>
  <c r="AE698" i="32"/>
  <c r="B698" i="32"/>
  <c r="G698" i="32"/>
  <c r="M698" i="32"/>
  <c r="R698" i="32"/>
  <c r="W698" i="32"/>
  <c r="AG698" i="32"/>
  <c r="AB695" i="32"/>
  <c r="AC695" i="32"/>
  <c r="AA695" i="32"/>
  <c r="Z695" i="32"/>
  <c r="B695" i="32"/>
  <c r="G695" i="32"/>
  <c r="M695" i="32"/>
  <c r="R695" i="32"/>
  <c r="W695" i="32"/>
  <c r="AG695" i="32"/>
  <c r="C695" i="32"/>
  <c r="I695" i="32"/>
  <c r="N695" i="32"/>
  <c r="S695" i="32"/>
  <c r="Y695" i="32"/>
  <c r="E695" i="32"/>
  <c r="J695" i="32"/>
  <c r="O695" i="32"/>
  <c r="U695" i="32"/>
  <c r="AE695" i="32"/>
  <c r="AB692" i="32"/>
  <c r="AC692" i="32"/>
  <c r="AA692" i="32"/>
  <c r="Z692" i="32"/>
  <c r="B692" i="32"/>
  <c r="R692" i="32"/>
  <c r="I692" i="32"/>
  <c r="Y692" i="32"/>
  <c r="J692" i="32"/>
  <c r="AB684" i="32"/>
  <c r="AC684" i="32"/>
  <c r="AA684" i="32"/>
  <c r="Z684" i="32"/>
  <c r="B684" i="32"/>
  <c r="R684" i="32"/>
  <c r="I684" i="32"/>
  <c r="Y684" i="32"/>
  <c r="J684" i="32"/>
  <c r="AB676" i="32"/>
  <c r="AC676" i="32"/>
  <c r="AA676" i="32"/>
  <c r="Z676" i="32"/>
  <c r="B676" i="32"/>
  <c r="R676" i="32"/>
  <c r="I676" i="32"/>
  <c r="Y676" i="32"/>
  <c r="J676" i="32"/>
  <c r="J798" i="32"/>
  <c r="AB798" i="32"/>
  <c r="AC798" i="32"/>
  <c r="AA798" i="32"/>
  <c r="Z798" i="32"/>
  <c r="S797" i="32"/>
  <c r="G797" i="32"/>
  <c r="AB795" i="32"/>
  <c r="AC795" i="32"/>
  <c r="AA795" i="32"/>
  <c r="Z795" i="32"/>
  <c r="AB793" i="32"/>
  <c r="AC793" i="32"/>
  <c r="AA793" i="32"/>
  <c r="Z793" i="32"/>
  <c r="R792" i="32"/>
  <c r="AB791" i="32"/>
  <c r="AC791" i="32"/>
  <c r="AA791" i="32"/>
  <c r="Z791" i="32"/>
  <c r="AB800" i="32"/>
  <c r="AC800" i="32"/>
  <c r="AA800" i="32"/>
  <c r="Z800" i="32"/>
  <c r="Y798" i="32"/>
  <c r="R797" i="32"/>
  <c r="Q793" i="32"/>
  <c r="W791" i="32"/>
  <c r="M791" i="32"/>
  <c r="O778" i="32"/>
  <c r="E778" i="32"/>
  <c r="N775" i="32"/>
  <c r="AF769" i="32"/>
  <c r="V769" i="32"/>
  <c r="AD769" i="32" s="1"/>
  <c r="Q769" i="32"/>
  <c r="K769" i="32"/>
  <c r="F769" i="32"/>
  <c r="Y767" i="32"/>
  <c r="V766" i="32"/>
  <c r="AD766" i="32" s="1"/>
  <c r="AB765" i="32"/>
  <c r="AC765" i="32"/>
  <c r="AA765" i="32"/>
  <c r="Z765" i="32"/>
  <c r="AB764" i="32"/>
  <c r="AC764" i="32"/>
  <c r="AA764" i="32"/>
  <c r="Z764" i="32"/>
  <c r="AB763" i="32"/>
  <c r="AC763" i="32"/>
  <c r="AA763" i="32"/>
  <c r="Z763" i="32"/>
  <c r="AB762" i="32"/>
  <c r="AC762" i="32"/>
  <c r="AA762" i="32"/>
  <c r="Z762" i="32"/>
  <c r="AB761" i="32"/>
  <c r="AC761" i="32"/>
  <c r="AA761" i="32"/>
  <c r="Z761" i="32"/>
  <c r="AB760" i="32"/>
  <c r="AC760" i="32"/>
  <c r="AA760" i="32"/>
  <c r="Z760" i="32"/>
  <c r="R758" i="32"/>
  <c r="AB757" i="32"/>
  <c r="AC757" i="32"/>
  <c r="AA757" i="32"/>
  <c r="Z757" i="32"/>
  <c r="Y755" i="32"/>
  <c r="Q755" i="32"/>
  <c r="G755" i="32"/>
  <c r="AB750" i="32"/>
  <c r="AC750" i="32"/>
  <c r="AA750" i="32"/>
  <c r="Z750" i="32"/>
  <c r="AB745" i="32"/>
  <c r="AC745" i="32"/>
  <c r="AA745" i="32"/>
  <c r="Z745" i="32"/>
  <c r="U744" i="32"/>
  <c r="J744" i="32"/>
  <c r="AB742" i="32"/>
  <c r="AC742" i="32"/>
  <c r="AA742" i="32"/>
  <c r="Z742" i="32"/>
  <c r="AB739" i="32"/>
  <c r="AC739" i="32"/>
  <c r="AA739" i="32"/>
  <c r="Z739" i="32"/>
  <c r="AB738" i="32"/>
  <c r="AC738" i="32"/>
  <c r="AA738" i="32"/>
  <c r="Z738" i="32"/>
  <c r="AB734" i="32"/>
  <c r="AC734" i="32"/>
  <c r="AA734" i="32"/>
  <c r="Z734" i="32"/>
  <c r="AF732" i="32"/>
  <c r="V732" i="32"/>
  <c r="AD732" i="32" s="1"/>
  <c r="Q732" i="32"/>
  <c r="K732" i="32"/>
  <c r="F732" i="32"/>
  <c r="AG731" i="32"/>
  <c r="W731" i="32"/>
  <c r="O731" i="32"/>
  <c r="G731" i="32"/>
  <c r="AB729" i="32"/>
  <c r="AC729" i="32"/>
  <c r="AA729" i="32"/>
  <c r="Z729" i="32"/>
  <c r="AB727" i="32"/>
  <c r="AC727" i="32"/>
  <c r="AA727" i="32"/>
  <c r="Z727" i="32"/>
  <c r="AB725" i="32"/>
  <c r="AC725" i="32"/>
  <c r="AA725" i="32"/>
  <c r="Z725" i="32"/>
  <c r="AB723" i="32"/>
  <c r="AC723" i="32"/>
  <c r="AA723" i="32"/>
  <c r="Z723" i="32"/>
  <c r="AB721" i="32"/>
  <c r="AC721" i="32"/>
  <c r="AA721" i="32"/>
  <c r="Z721" i="32"/>
  <c r="AB719" i="32"/>
  <c r="AC719" i="32"/>
  <c r="AA719" i="32"/>
  <c r="Z719" i="32"/>
  <c r="AB717" i="32"/>
  <c r="AC717" i="32"/>
  <c r="AA717" i="32"/>
  <c r="Z717" i="32"/>
  <c r="AF715" i="32"/>
  <c r="U715" i="32"/>
  <c r="N715" i="32"/>
  <c r="F715" i="32"/>
  <c r="AB714" i="32"/>
  <c r="AC714" i="32"/>
  <c r="AA714" i="32"/>
  <c r="Z714" i="32"/>
  <c r="E714" i="32"/>
  <c r="J714" i="32"/>
  <c r="O714" i="32"/>
  <c r="U714" i="32"/>
  <c r="AE714" i="32"/>
  <c r="AB713" i="32"/>
  <c r="AC713" i="32"/>
  <c r="AA713" i="32"/>
  <c r="Z713" i="32"/>
  <c r="B713" i="32"/>
  <c r="G713" i="32"/>
  <c r="M713" i="32"/>
  <c r="R713" i="32"/>
  <c r="W713" i="32"/>
  <c r="AG713" i="32"/>
  <c r="AF708" i="32"/>
  <c r="S708" i="32"/>
  <c r="M708" i="32"/>
  <c r="F708" i="32"/>
  <c r="AF707" i="32"/>
  <c r="U707" i="32"/>
  <c r="N707" i="32"/>
  <c r="F707" i="32"/>
  <c r="AG706" i="32"/>
  <c r="V706" i="32"/>
  <c r="AD706" i="32" s="1"/>
  <c r="N706" i="32"/>
  <c r="G706" i="32"/>
  <c r="AB703" i="32"/>
  <c r="AC703" i="32"/>
  <c r="AA703" i="32"/>
  <c r="Z703" i="32"/>
  <c r="B703" i="32"/>
  <c r="G703" i="32"/>
  <c r="M703" i="32"/>
  <c r="R703" i="32"/>
  <c r="W703" i="32"/>
  <c r="AG703" i="32"/>
  <c r="E703" i="32"/>
  <c r="J703" i="32"/>
  <c r="O703" i="32"/>
  <c r="U703" i="32"/>
  <c r="AE703" i="32"/>
  <c r="S702" i="32"/>
  <c r="I702" i="32"/>
  <c r="AB699" i="32"/>
  <c r="AC699" i="32"/>
  <c r="AA699" i="32"/>
  <c r="Z699" i="32"/>
  <c r="B699" i="32"/>
  <c r="G699" i="32"/>
  <c r="M699" i="32"/>
  <c r="R699" i="32"/>
  <c r="W699" i="32"/>
  <c r="AG699" i="32"/>
  <c r="E699" i="32"/>
  <c r="J699" i="32"/>
  <c r="O699" i="32"/>
  <c r="U699" i="32"/>
  <c r="AE699" i="32"/>
  <c r="S698" i="32"/>
  <c r="I698" i="32"/>
  <c r="Q695" i="32"/>
  <c r="AB636" i="32"/>
  <c r="AC636" i="32"/>
  <c r="AA636" i="32"/>
  <c r="Z636" i="32"/>
  <c r="B636" i="32"/>
  <c r="H636" i="32"/>
  <c r="M636" i="32"/>
  <c r="R636" i="32"/>
  <c r="Y636" i="32"/>
  <c r="D636" i="32"/>
  <c r="I636" i="32"/>
  <c r="N636" i="32"/>
  <c r="U636" i="32"/>
  <c r="AE636" i="32"/>
  <c r="E636" i="32"/>
  <c r="J636" i="32"/>
  <c r="P636" i="32"/>
  <c r="V636" i="32"/>
  <c r="AD636" i="32" s="1"/>
  <c r="AF636" i="32"/>
  <c r="F636" i="32"/>
  <c r="AH636" i="32"/>
  <c r="L636" i="32"/>
  <c r="Q636" i="32"/>
  <c r="AG793" i="32"/>
  <c r="M793" i="32"/>
  <c r="AB792" i="32"/>
  <c r="AC792" i="32"/>
  <c r="AA792" i="32"/>
  <c r="Z792" i="32"/>
  <c r="S791" i="32"/>
  <c r="G791" i="32"/>
  <c r="O800" i="32"/>
  <c r="AG797" i="32"/>
  <c r="AB796" i="32"/>
  <c r="AC796" i="32"/>
  <c r="AA796" i="32"/>
  <c r="Z796" i="32"/>
  <c r="N795" i="32"/>
  <c r="AF793" i="32"/>
  <c r="F793" i="32"/>
  <c r="O792" i="32"/>
  <c r="U778" i="32"/>
  <c r="N800" i="32"/>
  <c r="AG799" i="32"/>
  <c r="W799" i="32"/>
  <c r="R799" i="32"/>
  <c r="M799" i="32"/>
  <c r="F798" i="32"/>
  <c r="Y796" i="32"/>
  <c r="AG795" i="32"/>
  <c r="R795" i="32"/>
  <c r="C795" i="32"/>
  <c r="O793" i="32"/>
  <c r="C793" i="32"/>
  <c r="N792" i="32"/>
  <c r="V791" i="32"/>
  <c r="AD791" i="32" s="1"/>
  <c r="K790" i="32"/>
  <c r="AB789" i="32"/>
  <c r="AC789" i="32"/>
  <c r="AA789" i="32"/>
  <c r="Z789" i="32"/>
  <c r="O785" i="32"/>
  <c r="AB784" i="32"/>
  <c r="AC784" i="32"/>
  <c r="AA784" i="32"/>
  <c r="Z784" i="32"/>
  <c r="AB783" i="32"/>
  <c r="AC783" i="32"/>
  <c r="AA783" i="32"/>
  <c r="Z783" i="32"/>
  <c r="AB782" i="32"/>
  <c r="AC782" i="32"/>
  <c r="AA782" i="32"/>
  <c r="Z782" i="32"/>
  <c r="AB781" i="32"/>
  <c r="AC781" i="32"/>
  <c r="AA781" i="32"/>
  <c r="Z781" i="32"/>
  <c r="AB780" i="32"/>
  <c r="AC780" i="32"/>
  <c r="AA780" i="32"/>
  <c r="Z780" i="32"/>
  <c r="AB779" i="32"/>
  <c r="AC779" i="32"/>
  <c r="AA779" i="32"/>
  <c r="Z779" i="32"/>
  <c r="Y778" i="32"/>
  <c r="S778" i="32"/>
  <c r="N778" i="32"/>
  <c r="I778" i="32"/>
  <c r="C778" i="32"/>
  <c r="N776" i="32"/>
  <c r="AB776" i="32"/>
  <c r="AC776" i="32"/>
  <c r="AA776" i="32"/>
  <c r="Z776" i="32"/>
  <c r="F775" i="32"/>
  <c r="K774" i="32"/>
  <c r="AB774" i="32"/>
  <c r="AC774" i="32"/>
  <c r="AA774" i="32"/>
  <c r="Z774" i="32"/>
  <c r="AB772" i="32"/>
  <c r="AC772" i="32"/>
  <c r="AA772" i="32"/>
  <c r="Z772" i="32"/>
  <c r="AB771" i="32"/>
  <c r="AC771" i="32"/>
  <c r="AA771" i="32"/>
  <c r="Z771" i="32"/>
  <c r="AE769" i="32"/>
  <c r="U769" i="32"/>
  <c r="O769" i="32"/>
  <c r="J769" i="32"/>
  <c r="C769" i="32"/>
  <c r="N767" i="32"/>
  <c r="O766" i="32"/>
  <c r="AG764" i="32"/>
  <c r="R764" i="32"/>
  <c r="G764" i="32"/>
  <c r="AG763" i="32"/>
  <c r="U763" i="32"/>
  <c r="M763" i="32"/>
  <c r="F763" i="32"/>
  <c r="AG762" i="32"/>
  <c r="U762" i="32"/>
  <c r="M762" i="32"/>
  <c r="F762" i="32"/>
  <c r="AG761" i="32"/>
  <c r="U761" i="32"/>
  <c r="M761" i="32"/>
  <c r="F761" i="32"/>
  <c r="AG760" i="32"/>
  <c r="U760" i="32"/>
  <c r="M760" i="32"/>
  <c r="F760" i="32"/>
  <c r="AB759" i="32"/>
  <c r="AC759" i="32"/>
  <c r="AA759" i="32"/>
  <c r="Z759" i="32"/>
  <c r="K758" i="32"/>
  <c r="AB756" i="32"/>
  <c r="AC756" i="32"/>
  <c r="AA756" i="32"/>
  <c r="Z756" i="32"/>
  <c r="V755" i="32"/>
  <c r="AD755" i="32" s="1"/>
  <c r="O755" i="32"/>
  <c r="F755" i="32"/>
  <c r="B754" i="32"/>
  <c r="AB754" i="32"/>
  <c r="AC754" i="32"/>
  <c r="AA754" i="32"/>
  <c r="Z754" i="32"/>
  <c r="AB753" i="32"/>
  <c r="AC753" i="32"/>
  <c r="AA753" i="32"/>
  <c r="Z753" i="32"/>
  <c r="AB752" i="32"/>
  <c r="AC752" i="32"/>
  <c r="AA752" i="32"/>
  <c r="Z752" i="32"/>
  <c r="Y750" i="32"/>
  <c r="Q750" i="32"/>
  <c r="G750" i="32"/>
  <c r="G746" i="32"/>
  <c r="AB746" i="32"/>
  <c r="AC746" i="32"/>
  <c r="AA746" i="32"/>
  <c r="Z746" i="32"/>
  <c r="Y745" i="32"/>
  <c r="S745" i="32"/>
  <c r="N745" i="32"/>
  <c r="F745" i="32"/>
  <c r="AG744" i="32"/>
  <c r="R744" i="32"/>
  <c r="G744" i="32"/>
  <c r="Y742" i="32"/>
  <c r="Q742" i="32"/>
  <c r="G742" i="32"/>
  <c r="AB741" i="32"/>
  <c r="AC741" i="32"/>
  <c r="AA741" i="32"/>
  <c r="Z741" i="32"/>
  <c r="AE739" i="32"/>
  <c r="U739" i="32"/>
  <c r="O739" i="32"/>
  <c r="J739" i="32"/>
  <c r="E739" i="32"/>
  <c r="AG738" i="32"/>
  <c r="W738" i="32"/>
  <c r="O738" i="32"/>
  <c r="G738" i="32"/>
  <c r="W737" i="32"/>
  <c r="B736" i="32"/>
  <c r="AB736" i="32"/>
  <c r="AC736" i="32"/>
  <c r="AA736" i="32"/>
  <c r="Z736" i="32"/>
  <c r="Y734" i="32"/>
  <c r="Q734" i="32"/>
  <c r="G734" i="32"/>
  <c r="AE732" i="32"/>
  <c r="U732" i="32"/>
  <c r="O732" i="32"/>
  <c r="J732" i="32"/>
  <c r="C732" i="32"/>
  <c r="AF731" i="32"/>
  <c r="U731" i="32"/>
  <c r="N731" i="32"/>
  <c r="F731" i="32"/>
  <c r="B730" i="32"/>
  <c r="AB730" i="32"/>
  <c r="AC730" i="32"/>
  <c r="AA730" i="32"/>
  <c r="Z730" i="32"/>
  <c r="V729" i="32"/>
  <c r="AD729" i="32" s="1"/>
  <c r="N729" i="32"/>
  <c r="F729" i="32"/>
  <c r="AE727" i="32"/>
  <c r="U727" i="32"/>
  <c r="O727" i="32"/>
  <c r="J727" i="32"/>
  <c r="E727" i="32"/>
  <c r="AE725" i="32"/>
  <c r="U725" i="32"/>
  <c r="O725" i="32"/>
  <c r="J725" i="32"/>
  <c r="E725" i="32"/>
  <c r="AE723" i="32"/>
  <c r="U723" i="32"/>
  <c r="O723" i="32"/>
  <c r="J723" i="32"/>
  <c r="E723" i="32"/>
  <c r="AE721" i="32"/>
  <c r="U721" i="32"/>
  <c r="O721" i="32"/>
  <c r="J721" i="32"/>
  <c r="E721" i="32"/>
  <c r="AE719" i="32"/>
  <c r="U719" i="32"/>
  <c r="O719" i="32"/>
  <c r="J719" i="32"/>
  <c r="E719" i="32"/>
  <c r="AE717" i="32"/>
  <c r="U717" i="32"/>
  <c r="O717" i="32"/>
  <c r="J717" i="32"/>
  <c r="E717" i="32"/>
  <c r="AE715" i="32"/>
  <c r="S715" i="32"/>
  <c r="K715" i="32"/>
  <c r="E715" i="32"/>
  <c r="AF714" i="32"/>
  <c r="S714" i="32"/>
  <c r="M714" i="32"/>
  <c r="F714" i="32"/>
  <c r="AF713" i="32"/>
  <c r="U713" i="32"/>
  <c r="N713" i="32"/>
  <c r="F713" i="32"/>
  <c r="AB712" i="32"/>
  <c r="AC712" i="32"/>
  <c r="AA712" i="32"/>
  <c r="Z712" i="32"/>
  <c r="E712" i="32"/>
  <c r="J712" i="32"/>
  <c r="O712" i="32"/>
  <c r="U712" i="32"/>
  <c r="AE712" i="32"/>
  <c r="AB711" i="32"/>
  <c r="AC711" i="32"/>
  <c r="AA711" i="32"/>
  <c r="Z711" i="32"/>
  <c r="B711" i="32"/>
  <c r="G711" i="32"/>
  <c r="M711" i="32"/>
  <c r="R711" i="32"/>
  <c r="W711" i="32"/>
  <c r="AG711" i="32"/>
  <c r="Y708" i="32"/>
  <c r="R708" i="32"/>
  <c r="K708" i="32"/>
  <c r="C708" i="32"/>
  <c r="AE707" i="32"/>
  <c r="S707" i="32"/>
  <c r="K707" i="32"/>
  <c r="E707" i="32"/>
  <c r="AF706" i="32"/>
  <c r="S706" i="32"/>
  <c r="M706" i="32"/>
  <c r="F706" i="32"/>
  <c r="AB704" i="32"/>
  <c r="AC704" i="32"/>
  <c r="AA704" i="32"/>
  <c r="Z704" i="32"/>
  <c r="E704" i="32"/>
  <c r="J704" i="32"/>
  <c r="O704" i="32"/>
  <c r="U704" i="32"/>
  <c r="AE704" i="32"/>
  <c r="B704" i="32"/>
  <c r="G704" i="32"/>
  <c r="M704" i="32"/>
  <c r="R704" i="32"/>
  <c r="W704" i="32"/>
  <c r="AG704" i="32"/>
  <c r="S703" i="32"/>
  <c r="I703" i="32"/>
  <c r="AF702" i="32"/>
  <c r="Q702" i="32"/>
  <c r="F702" i="32"/>
  <c r="AB700" i="32"/>
  <c r="AC700" i="32"/>
  <c r="AA700" i="32"/>
  <c r="Z700" i="32"/>
  <c r="E700" i="32"/>
  <c r="J700" i="32"/>
  <c r="O700" i="32"/>
  <c r="U700" i="32"/>
  <c r="AE700" i="32"/>
  <c r="B700" i="32"/>
  <c r="G700" i="32"/>
  <c r="M700" i="32"/>
  <c r="R700" i="32"/>
  <c r="W700" i="32"/>
  <c r="AG700" i="32"/>
  <c r="S699" i="32"/>
  <c r="I699" i="32"/>
  <c r="AF698" i="32"/>
  <c r="Q698" i="32"/>
  <c r="F698" i="32"/>
  <c r="K695" i="32"/>
  <c r="AB688" i="32"/>
  <c r="AC688" i="32"/>
  <c r="AA688" i="32"/>
  <c r="Z688" i="32"/>
  <c r="B688" i="32"/>
  <c r="R688" i="32"/>
  <c r="I688" i="32"/>
  <c r="Y688" i="32"/>
  <c r="J688" i="32"/>
  <c r="AB680" i="32"/>
  <c r="AC680" i="32"/>
  <c r="AA680" i="32"/>
  <c r="Z680" i="32"/>
  <c r="B680" i="32"/>
  <c r="R680" i="32"/>
  <c r="I680" i="32"/>
  <c r="Y680" i="32"/>
  <c r="J680" i="32"/>
  <c r="AB671" i="32"/>
  <c r="AC671" i="32"/>
  <c r="AA671" i="32"/>
  <c r="Z671" i="32"/>
  <c r="I671" i="32"/>
  <c r="Y671" i="32"/>
  <c r="B671" i="32"/>
  <c r="J671" i="32"/>
  <c r="Q671" i="32"/>
  <c r="AB663" i="32"/>
  <c r="AC663" i="32"/>
  <c r="AA663" i="32"/>
  <c r="Z663" i="32"/>
  <c r="E663" i="32"/>
  <c r="M663" i="32"/>
  <c r="U663" i="32"/>
  <c r="AF663" i="32"/>
  <c r="B663" i="32"/>
  <c r="N663" i="32"/>
  <c r="Y663" i="32"/>
  <c r="F663" i="32"/>
  <c r="Q663" i="32"/>
  <c r="AE663" i="32"/>
  <c r="I663" i="32"/>
  <c r="R663" i="32"/>
  <c r="AB797" i="32"/>
  <c r="AC797" i="32"/>
  <c r="AA797" i="32"/>
  <c r="Z797" i="32"/>
  <c r="O795" i="32"/>
  <c r="R793" i="32"/>
  <c r="M798" i="32"/>
  <c r="W797" i="32"/>
  <c r="M797" i="32"/>
  <c r="F797" i="32"/>
  <c r="M796" i="32"/>
  <c r="Y795" i="32"/>
  <c r="S795" i="32"/>
  <c r="F795" i="32"/>
  <c r="V793" i="32"/>
  <c r="AD793" i="32" s="1"/>
  <c r="K793" i="32"/>
  <c r="AG792" i="32"/>
  <c r="G792" i="32"/>
  <c r="AG791" i="32"/>
  <c r="R791" i="32"/>
  <c r="F791" i="32"/>
  <c r="AE778" i="32"/>
  <c r="J778" i="32"/>
  <c r="AE800" i="32"/>
  <c r="AB799" i="32"/>
  <c r="AC799" i="32"/>
  <c r="AA799" i="32"/>
  <c r="Z799" i="32"/>
  <c r="U798" i="32"/>
  <c r="AF797" i="32"/>
  <c r="V797" i="32"/>
  <c r="AD797" i="32" s="1"/>
  <c r="K797" i="32"/>
  <c r="C797" i="32"/>
  <c r="J796" i="32"/>
  <c r="W795" i="32"/>
  <c r="K795" i="32"/>
  <c r="AE793" i="32"/>
  <c r="U793" i="32"/>
  <c r="J793" i="32"/>
  <c r="AF792" i="32"/>
  <c r="U792" i="32"/>
  <c r="F792" i="32"/>
  <c r="AF791" i="32"/>
  <c r="Q791" i="32"/>
  <c r="K791" i="32"/>
  <c r="C791" i="32"/>
  <c r="AB790" i="32"/>
  <c r="AC790" i="32"/>
  <c r="AA790" i="32"/>
  <c r="Z790" i="32"/>
  <c r="J789" i="32"/>
  <c r="AB787" i="32"/>
  <c r="AC787" i="32"/>
  <c r="AA787" i="32"/>
  <c r="Z787" i="32"/>
  <c r="AB786" i="32"/>
  <c r="AC786" i="32"/>
  <c r="AA786" i="32"/>
  <c r="Z786" i="32"/>
  <c r="AB785" i="32"/>
  <c r="AC785" i="32"/>
  <c r="AA785" i="32"/>
  <c r="Z785" i="32"/>
  <c r="N784" i="32"/>
  <c r="G784" i="32"/>
  <c r="W800" i="32"/>
  <c r="F800" i="32"/>
  <c r="AF799" i="32"/>
  <c r="V799" i="32"/>
  <c r="AD799" i="32" s="1"/>
  <c r="Q799" i="32"/>
  <c r="K799" i="32"/>
  <c r="F799" i="32"/>
  <c r="AG798" i="32"/>
  <c r="S798" i="32"/>
  <c r="B798" i="32"/>
  <c r="AE797" i="32"/>
  <c r="U797" i="32"/>
  <c r="O797" i="32"/>
  <c r="J797" i="32"/>
  <c r="B797" i="32"/>
  <c r="S796" i="32"/>
  <c r="C796" i="32"/>
  <c r="AF795" i="32"/>
  <c r="V795" i="32"/>
  <c r="AD795" i="32" s="1"/>
  <c r="Q795" i="32"/>
  <c r="J795" i="32"/>
  <c r="B795" i="32"/>
  <c r="AB794" i="32"/>
  <c r="AC794" i="32"/>
  <c r="AA794" i="32"/>
  <c r="Z794" i="32"/>
  <c r="Y793" i="32"/>
  <c r="S793" i="32"/>
  <c r="N793" i="32"/>
  <c r="I793" i="32"/>
  <c r="B793" i="32"/>
  <c r="AE792" i="32"/>
  <c r="S792" i="32"/>
  <c r="M792" i="32"/>
  <c r="B792" i="32"/>
  <c r="AE791" i="32"/>
  <c r="U791" i="32"/>
  <c r="O791" i="32"/>
  <c r="J791" i="32"/>
  <c r="B791" i="32"/>
  <c r="AE790" i="32"/>
  <c r="U790" i="32"/>
  <c r="O790" i="32"/>
  <c r="J790" i="32"/>
  <c r="E790" i="32"/>
  <c r="AG789" i="32"/>
  <c r="W789" i="32"/>
  <c r="O789" i="32"/>
  <c r="G789" i="32"/>
  <c r="AB788" i="32"/>
  <c r="AC788" i="32"/>
  <c r="AA788" i="32"/>
  <c r="Z788" i="32"/>
  <c r="Y787" i="32"/>
  <c r="S787" i="32"/>
  <c r="N787" i="32"/>
  <c r="F787" i="32"/>
  <c r="AG786" i="32"/>
  <c r="W786" i="32"/>
  <c r="O786" i="32"/>
  <c r="G786" i="32"/>
  <c r="AG785" i="32"/>
  <c r="U785" i="32"/>
  <c r="M785" i="32"/>
  <c r="F785" i="32"/>
  <c r="AG784" i="32"/>
  <c r="W784" i="32"/>
  <c r="R784" i="32"/>
  <c r="M784" i="32"/>
  <c r="F784" i="32"/>
  <c r="AG783" i="32"/>
  <c r="W783" i="32"/>
  <c r="O783" i="32"/>
  <c r="G783" i="32"/>
  <c r="AG782" i="32"/>
  <c r="W782" i="32"/>
  <c r="R782" i="32"/>
  <c r="M782" i="32"/>
  <c r="F782" i="32"/>
  <c r="AG781" i="32"/>
  <c r="W781" i="32"/>
  <c r="O781" i="32"/>
  <c r="G781" i="32"/>
  <c r="AG780" i="32"/>
  <c r="U780" i="32"/>
  <c r="M780" i="32"/>
  <c r="F780" i="32"/>
  <c r="AG779" i="32"/>
  <c r="W779" i="32"/>
  <c r="R779" i="32"/>
  <c r="M779" i="32"/>
  <c r="F779" i="32"/>
  <c r="AG778" i="32"/>
  <c r="W778" i="32"/>
  <c r="R778" i="32"/>
  <c r="M778" i="32"/>
  <c r="G778" i="32"/>
  <c r="B778" i="32"/>
  <c r="AB777" i="32"/>
  <c r="AC777" i="32"/>
  <c r="AA777" i="32"/>
  <c r="Z777" i="32"/>
  <c r="Q776" i="32"/>
  <c r="Y775" i="32"/>
  <c r="C775" i="32"/>
  <c r="N774" i="32"/>
  <c r="K773" i="32"/>
  <c r="AB773" i="32"/>
  <c r="AC773" i="32"/>
  <c r="AA773" i="32"/>
  <c r="Z773" i="32"/>
  <c r="Y772" i="32"/>
  <c r="S772" i="32"/>
  <c r="N772" i="32"/>
  <c r="F772" i="32"/>
  <c r="AE771" i="32"/>
  <c r="M771" i="32"/>
  <c r="K770" i="32"/>
  <c r="AB770" i="32"/>
  <c r="AC770" i="32"/>
  <c r="AA770" i="32"/>
  <c r="Z770" i="32"/>
  <c r="Y769" i="32"/>
  <c r="S769" i="32"/>
  <c r="N769" i="32"/>
  <c r="I769" i="32"/>
  <c r="B769" i="32"/>
  <c r="B768" i="32"/>
  <c r="AB768" i="32"/>
  <c r="AC768" i="32"/>
  <c r="AA768" i="32"/>
  <c r="Z768" i="32"/>
  <c r="G767" i="32"/>
  <c r="G766" i="32"/>
  <c r="AF764" i="32"/>
  <c r="O764" i="32"/>
  <c r="F764" i="32"/>
  <c r="AE763" i="32"/>
  <c r="R763" i="32"/>
  <c r="K763" i="32"/>
  <c r="E763" i="32"/>
  <c r="AE762" i="32"/>
  <c r="R762" i="32"/>
  <c r="K762" i="32"/>
  <c r="E762" i="32"/>
  <c r="AE761" i="32"/>
  <c r="R761" i="32"/>
  <c r="K761" i="32"/>
  <c r="E761" i="32"/>
  <c r="AE760" i="32"/>
  <c r="R760" i="32"/>
  <c r="K760" i="32"/>
  <c r="E760" i="32"/>
  <c r="AE759" i="32"/>
  <c r="R759" i="32"/>
  <c r="G759" i="32"/>
  <c r="AE758" i="32"/>
  <c r="C758" i="32"/>
  <c r="Q756" i="32"/>
  <c r="AG755" i="32"/>
  <c r="U755" i="32"/>
  <c r="N755" i="32"/>
  <c r="B755" i="32"/>
  <c r="W754" i="32"/>
  <c r="K754" i="32"/>
  <c r="AF753" i="32"/>
  <c r="V753" i="32"/>
  <c r="AD753" i="32" s="1"/>
  <c r="N753" i="32"/>
  <c r="G753" i="32"/>
  <c r="AG752" i="32"/>
  <c r="W752" i="32"/>
  <c r="R752" i="32"/>
  <c r="M752" i="32"/>
  <c r="F752" i="32"/>
  <c r="AB751" i="32"/>
  <c r="AC751" i="32"/>
  <c r="AA751" i="32"/>
  <c r="Z751" i="32"/>
  <c r="V750" i="32"/>
  <c r="AD750" i="32" s="1"/>
  <c r="O750" i="32"/>
  <c r="F750" i="32"/>
  <c r="B749" i="32"/>
  <c r="AB749" i="32"/>
  <c r="AC749" i="32"/>
  <c r="AA749" i="32"/>
  <c r="Z749" i="32"/>
  <c r="AB748" i="32"/>
  <c r="AC748" i="32"/>
  <c r="AA748" i="32"/>
  <c r="Z748" i="32"/>
  <c r="AB747" i="32"/>
  <c r="AC747" i="32"/>
  <c r="AA747" i="32"/>
  <c r="Z747" i="32"/>
  <c r="S746" i="32"/>
  <c r="AG745" i="32"/>
  <c r="W745" i="32"/>
  <c r="R745" i="32"/>
  <c r="K745" i="32"/>
  <c r="C745" i="32"/>
  <c r="AE744" i="32"/>
  <c r="O744" i="32"/>
  <c r="C744" i="32"/>
  <c r="G743" i="32"/>
  <c r="AB743" i="32"/>
  <c r="AC743" i="32"/>
  <c r="AA743" i="32"/>
  <c r="Z743" i="32"/>
  <c r="V742" i="32"/>
  <c r="AD742" i="32" s="1"/>
  <c r="O742" i="32"/>
  <c r="F742" i="32"/>
  <c r="W741" i="32"/>
  <c r="AB740" i="32"/>
  <c r="AC740" i="32"/>
  <c r="AA740" i="32"/>
  <c r="Z740" i="32"/>
  <c r="Y739" i="32"/>
  <c r="S739" i="32"/>
  <c r="N739" i="32"/>
  <c r="I739" i="32"/>
  <c r="C739" i="32"/>
  <c r="AF738" i="32"/>
  <c r="U738" i="32"/>
  <c r="N738" i="32"/>
  <c r="F738" i="32"/>
  <c r="R737" i="32"/>
  <c r="V736" i="32"/>
  <c r="AD736" i="32" s="1"/>
  <c r="K736" i="32"/>
  <c r="AB735" i="32"/>
  <c r="AC735" i="32"/>
  <c r="AA735" i="32"/>
  <c r="Z735" i="32"/>
  <c r="V734" i="32"/>
  <c r="AD734" i="32" s="1"/>
  <c r="O734" i="32"/>
  <c r="F734" i="32"/>
  <c r="AB733" i="32"/>
  <c r="AC733" i="32"/>
  <c r="AA733" i="32"/>
  <c r="Z733" i="32"/>
  <c r="Y732" i="32"/>
  <c r="S732" i="32"/>
  <c r="N732" i="32"/>
  <c r="I732" i="32"/>
  <c r="B732" i="32"/>
  <c r="AE731" i="32"/>
  <c r="S731" i="32"/>
  <c r="M731" i="32"/>
  <c r="B731" i="32"/>
  <c r="W730" i="32"/>
  <c r="K730" i="32"/>
  <c r="AG729" i="32"/>
  <c r="S729" i="32"/>
  <c r="K729" i="32"/>
  <c r="C729" i="32"/>
  <c r="AB728" i="32"/>
  <c r="AC728" i="32"/>
  <c r="AA728" i="32"/>
  <c r="Z728" i="32"/>
  <c r="Y727" i="32"/>
  <c r="S727" i="32"/>
  <c r="N727" i="32"/>
  <c r="I727" i="32"/>
  <c r="C727" i="32"/>
  <c r="AB726" i="32"/>
  <c r="AC726" i="32"/>
  <c r="AA726" i="32"/>
  <c r="Z726" i="32"/>
  <c r="Y725" i="32"/>
  <c r="S725" i="32"/>
  <c r="N725" i="32"/>
  <c r="I725" i="32"/>
  <c r="C725" i="32"/>
  <c r="AB724" i="32"/>
  <c r="AC724" i="32"/>
  <c r="AA724" i="32"/>
  <c r="Z724" i="32"/>
  <c r="Y723" i="32"/>
  <c r="S723" i="32"/>
  <c r="N723" i="32"/>
  <c r="I723" i="32"/>
  <c r="C723" i="32"/>
  <c r="AB722" i="32"/>
  <c r="AC722" i="32"/>
  <c r="AA722" i="32"/>
  <c r="Z722" i="32"/>
  <c r="Y721" i="32"/>
  <c r="S721" i="32"/>
  <c r="N721" i="32"/>
  <c r="I721" i="32"/>
  <c r="C721" i="32"/>
  <c r="AB720" i="32"/>
  <c r="AC720" i="32"/>
  <c r="AA720" i="32"/>
  <c r="Z720" i="32"/>
  <c r="Y719" i="32"/>
  <c r="S719" i="32"/>
  <c r="N719" i="32"/>
  <c r="I719" i="32"/>
  <c r="C719" i="32"/>
  <c r="AB718" i="32"/>
  <c r="AC718" i="32"/>
  <c r="AA718" i="32"/>
  <c r="Z718" i="32"/>
  <c r="Y717" i="32"/>
  <c r="S717" i="32"/>
  <c r="N717" i="32"/>
  <c r="I717" i="32"/>
  <c r="C717" i="32"/>
  <c r="AB716" i="32"/>
  <c r="AC716" i="32"/>
  <c r="AA716" i="32"/>
  <c r="Z716" i="32"/>
  <c r="Y715" i="32"/>
  <c r="Q715" i="32"/>
  <c r="J715" i="32"/>
  <c r="C715" i="32"/>
  <c r="Y714" i="32"/>
  <c r="R714" i="32"/>
  <c r="K714" i="32"/>
  <c r="C714" i="32"/>
  <c r="AE713" i="32"/>
  <c r="S713" i="32"/>
  <c r="K713" i="32"/>
  <c r="E713" i="32"/>
  <c r="AF712" i="32"/>
  <c r="S712" i="32"/>
  <c r="M712" i="32"/>
  <c r="F712" i="32"/>
  <c r="AF711" i="32"/>
  <c r="U711" i="32"/>
  <c r="N711" i="32"/>
  <c r="F711" i="32"/>
  <c r="AB710" i="32"/>
  <c r="AC710" i="32"/>
  <c r="AA710" i="32"/>
  <c r="Z710" i="32"/>
  <c r="E710" i="32"/>
  <c r="J710" i="32"/>
  <c r="O710" i="32"/>
  <c r="U710" i="32"/>
  <c r="AE710" i="32"/>
  <c r="AB709" i="32"/>
  <c r="AC709" i="32"/>
  <c r="AA709" i="32"/>
  <c r="Z709" i="32"/>
  <c r="B709" i="32"/>
  <c r="G709" i="32"/>
  <c r="M709" i="32"/>
  <c r="R709" i="32"/>
  <c r="W709" i="32"/>
  <c r="AG709" i="32"/>
  <c r="W708" i="32"/>
  <c r="Q708" i="32"/>
  <c r="I708" i="32"/>
  <c r="B708" i="32"/>
  <c r="Y707" i="32"/>
  <c r="Q707" i="32"/>
  <c r="J707" i="32"/>
  <c r="C707" i="32"/>
  <c r="Y706" i="32"/>
  <c r="R706" i="32"/>
  <c r="K706" i="32"/>
  <c r="C706" i="32"/>
  <c r="AB705" i="32"/>
  <c r="AC705" i="32"/>
  <c r="AA705" i="32"/>
  <c r="Z705" i="32"/>
  <c r="B705" i="32"/>
  <c r="G705" i="32"/>
  <c r="M705" i="32"/>
  <c r="R705" i="32"/>
  <c r="W705" i="32"/>
  <c r="AG705" i="32"/>
  <c r="E705" i="32"/>
  <c r="J705" i="32"/>
  <c r="O705" i="32"/>
  <c r="U705" i="32"/>
  <c r="AE705" i="32"/>
  <c r="S704" i="32"/>
  <c r="I704" i="32"/>
  <c r="AF703" i="32"/>
  <c r="Q703" i="32"/>
  <c r="F703" i="32"/>
  <c r="Y702" i="32"/>
  <c r="N702" i="32"/>
  <c r="C702" i="32"/>
  <c r="AB701" i="32"/>
  <c r="AC701" i="32"/>
  <c r="Z701" i="32"/>
  <c r="AA701" i="32"/>
  <c r="B701" i="32"/>
  <c r="G701" i="32"/>
  <c r="M701" i="32"/>
  <c r="R701" i="32"/>
  <c r="W701" i="32"/>
  <c r="AG701" i="32"/>
  <c r="E701" i="32"/>
  <c r="J701" i="32"/>
  <c r="O701" i="32"/>
  <c r="U701" i="32"/>
  <c r="AE701" i="32"/>
  <c r="S700" i="32"/>
  <c r="I700" i="32"/>
  <c r="AF699" i="32"/>
  <c r="Q699" i="32"/>
  <c r="F699" i="32"/>
  <c r="Y698" i="32"/>
  <c r="N698" i="32"/>
  <c r="C698" i="32"/>
  <c r="AB697" i="32"/>
  <c r="AC697" i="32"/>
  <c r="Z697" i="32"/>
  <c r="AA697" i="32"/>
  <c r="B697" i="32"/>
  <c r="G697" i="32"/>
  <c r="M697" i="32"/>
  <c r="R697" i="32"/>
  <c r="W697" i="32"/>
  <c r="AG697" i="32"/>
  <c r="E697" i="32"/>
  <c r="J697" i="32"/>
  <c r="O697" i="32"/>
  <c r="U697" i="32"/>
  <c r="AE697" i="32"/>
  <c r="AF695" i="32"/>
  <c r="F695" i="32"/>
  <c r="Q692" i="32"/>
  <c r="Q684" i="32"/>
  <c r="Q676" i="32"/>
  <c r="AG696" i="32"/>
  <c r="W696" i="32"/>
  <c r="R696" i="32"/>
  <c r="M696" i="32"/>
  <c r="G696" i="32"/>
  <c r="AG694" i="32"/>
  <c r="Q694" i="32"/>
  <c r="AB693" i="32"/>
  <c r="AC693" i="32"/>
  <c r="AA693" i="32"/>
  <c r="Z693" i="32"/>
  <c r="R690" i="32"/>
  <c r="AB689" i="32"/>
  <c r="AC689" i="32"/>
  <c r="AA689" i="32"/>
  <c r="Z689" i="32"/>
  <c r="R686" i="32"/>
  <c r="AB685" i="32"/>
  <c r="AC685" i="32"/>
  <c r="Z685" i="32"/>
  <c r="AA685" i="32"/>
  <c r="R682" i="32"/>
  <c r="AB681" i="32"/>
  <c r="AC681" i="32"/>
  <c r="Z681" i="32"/>
  <c r="AA681" i="32"/>
  <c r="R678" i="32"/>
  <c r="AB677" i="32"/>
  <c r="AC677" i="32"/>
  <c r="AA677" i="32"/>
  <c r="Z677" i="32"/>
  <c r="AB675" i="32"/>
  <c r="AC675" i="32"/>
  <c r="AA675" i="32"/>
  <c r="Z675" i="32"/>
  <c r="I675" i="32"/>
  <c r="Y675" i="32"/>
  <c r="AB670" i="32"/>
  <c r="AC670" i="32"/>
  <c r="AA670" i="32"/>
  <c r="Z670" i="32"/>
  <c r="B670" i="32"/>
  <c r="R670" i="32"/>
  <c r="Y668" i="32"/>
  <c r="Y666" i="32"/>
  <c r="N666" i="32"/>
  <c r="AB664" i="32"/>
  <c r="AC664" i="32"/>
  <c r="AA664" i="32"/>
  <c r="Z664" i="32"/>
  <c r="F664" i="32"/>
  <c r="N664" i="32"/>
  <c r="V664" i="32"/>
  <c r="AD664" i="32" s="1"/>
  <c r="Y660" i="32"/>
  <c r="M660" i="32"/>
  <c r="AB659" i="32"/>
  <c r="AC659" i="32"/>
  <c r="AA659" i="32"/>
  <c r="Z659" i="32"/>
  <c r="E659" i="32"/>
  <c r="M659" i="32"/>
  <c r="U659" i="32"/>
  <c r="AF659" i="32"/>
  <c r="AH644" i="32"/>
  <c r="AB632" i="32"/>
  <c r="AC632" i="32"/>
  <c r="AA632" i="32"/>
  <c r="Z632" i="32"/>
  <c r="B632" i="32"/>
  <c r="H632" i="32"/>
  <c r="M632" i="32"/>
  <c r="R632" i="32"/>
  <c r="Y632" i="32"/>
  <c r="D632" i="32"/>
  <c r="I632" i="32"/>
  <c r="N632" i="32"/>
  <c r="U632" i="32"/>
  <c r="AE632" i="32"/>
  <c r="E632" i="32"/>
  <c r="J632" i="32"/>
  <c r="P632" i="32"/>
  <c r="V632" i="32"/>
  <c r="AD632" i="32" s="1"/>
  <c r="AF632" i="32"/>
  <c r="AB626" i="32"/>
  <c r="AC626" i="32"/>
  <c r="AA626" i="32"/>
  <c r="Z626" i="32"/>
  <c r="B626" i="32"/>
  <c r="H626" i="32"/>
  <c r="M626" i="32"/>
  <c r="R626" i="32"/>
  <c r="Y626" i="32"/>
  <c r="D626" i="32"/>
  <c r="J626" i="32"/>
  <c r="Q626" i="32"/>
  <c r="AE626" i="32"/>
  <c r="E626" i="32"/>
  <c r="L626" i="32"/>
  <c r="U626" i="32"/>
  <c r="AF626" i="32"/>
  <c r="F626" i="32"/>
  <c r="N626" i="32"/>
  <c r="V626" i="32"/>
  <c r="AD626" i="32" s="1"/>
  <c r="AH626" i="32"/>
  <c r="AB618" i="32"/>
  <c r="AC618" i="32"/>
  <c r="AA618" i="32"/>
  <c r="Z618" i="32"/>
  <c r="B618" i="32"/>
  <c r="H618" i="32"/>
  <c r="M618" i="32"/>
  <c r="R618" i="32"/>
  <c r="Y618" i="32"/>
  <c r="D618" i="32"/>
  <c r="J618" i="32"/>
  <c r="Q618" i="32"/>
  <c r="AE618" i="32"/>
  <c r="E618" i="32"/>
  <c r="L618" i="32"/>
  <c r="U618" i="32"/>
  <c r="AF618" i="32"/>
  <c r="F618" i="32"/>
  <c r="N618" i="32"/>
  <c r="V618" i="32"/>
  <c r="AD618" i="32" s="1"/>
  <c r="AH618" i="32"/>
  <c r="AB696" i="32"/>
  <c r="AC696" i="32"/>
  <c r="AA696" i="32"/>
  <c r="Z696" i="32"/>
  <c r="AB694" i="32"/>
  <c r="AC694" i="32"/>
  <c r="AA694" i="32"/>
  <c r="Z694" i="32"/>
  <c r="AB690" i="32"/>
  <c r="AC690" i="32"/>
  <c r="AA690" i="32"/>
  <c r="Z690" i="32"/>
  <c r="AB686" i="32"/>
  <c r="AC686" i="32"/>
  <c r="AA686" i="32"/>
  <c r="Z686" i="32"/>
  <c r="AB682" i="32"/>
  <c r="AC682" i="32"/>
  <c r="AA682" i="32"/>
  <c r="Z682" i="32"/>
  <c r="AB678" i="32"/>
  <c r="AC678" i="32"/>
  <c r="AA678" i="32"/>
  <c r="Z678" i="32"/>
  <c r="AB674" i="32"/>
  <c r="AC674" i="32"/>
  <c r="AA674" i="32"/>
  <c r="Z674" i="32"/>
  <c r="B674" i="32"/>
  <c r="R674" i="32"/>
  <c r="AB668" i="32"/>
  <c r="AC668" i="32"/>
  <c r="AA668" i="32"/>
  <c r="Z668" i="32"/>
  <c r="J668" i="32"/>
  <c r="AB666" i="32"/>
  <c r="AC666" i="32"/>
  <c r="AA666" i="32"/>
  <c r="Z666" i="32"/>
  <c r="B666" i="32"/>
  <c r="J666" i="32"/>
  <c r="R666" i="32"/>
  <c r="AE666" i="32"/>
  <c r="AB660" i="32"/>
  <c r="AC660" i="32"/>
  <c r="AA660" i="32"/>
  <c r="Z660" i="32"/>
  <c r="F660" i="32"/>
  <c r="N660" i="32"/>
  <c r="V660" i="32"/>
  <c r="AD660" i="32" s="1"/>
  <c r="AB650" i="32"/>
  <c r="AC650" i="32"/>
  <c r="AA650" i="32"/>
  <c r="Z650" i="32"/>
  <c r="B650" i="32"/>
  <c r="F650" i="32"/>
  <c r="J650" i="32"/>
  <c r="N650" i="32"/>
  <c r="R650" i="32"/>
  <c r="W650" i="32"/>
  <c r="AF650" i="32"/>
  <c r="C650" i="32"/>
  <c r="G650" i="32"/>
  <c r="K650" i="32"/>
  <c r="O650" i="32"/>
  <c r="S650" i="32"/>
  <c r="X650" i="32"/>
  <c r="AG650" i="32"/>
  <c r="D650" i="32"/>
  <c r="H650" i="32"/>
  <c r="L650" i="32"/>
  <c r="P650" i="32"/>
  <c r="U650" i="32"/>
  <c r="Y650" i="32"/>
  <c r="AH650" i="32"/>
  <c r="AB644" i="32"/>
  <c r="AC644" i="32"/>
  <c r="AA644" i="32"/>
  <c r="Z644" i="32"/>
  <c r="B644" i="32"/>
  <c r="H644" i="32"/>
  <c r="M644" i="32"/>
  <c r="R644" i="32"/>
  <c r="Y644" i="32"/>
  <c r="D644" i="32"/>
  <c r="I644" i="32"/>
  <c r="N644" i="32"/>
  <c r="U644" i="32"/>
  <c r="AE644" i="32"/>
  <c r="E644" i="32"/>
  <c r="J644" i="32"/>
  <c r="P644" i="32"/>
  <c r="V644" i="32"/>
  <c r="AD644" i="32" s="1"/>
  <c r="AF644" i="32"/>
  <c r="Q632" i="32"/>
  <c r="X618" i="32"/>
  <c r="AE696" i="32"/>
  <c r="U696" i="32"/>
  <c r="O696" i="32"/>
  <c r="J696" i="32"/>
  <c r="E696" i="32"/>
  <c r="V694" i="32"/>
  <c r="AD694" i="32" s="1"/>
  <c r="J694" i="32"/>
  <c r="Y693" i="32"/>
  <c r="I693" i="32"/>
  <c r="AB691" i="32"/>
  <c r="AC691" i="32"/>
  <c r="AA691" i="32"/>
  <c r="Z691" i="32"/>
  <c r="J690" i="32"/>
  <c r="Y689" i="32"/>
  <c r="I689" i="32"/>
  <c r="AB687" i="32"/>
  <c r="AC687" i="32"/>
  <c r="AA687" i="32"/>
  <c r="Z687" i="32"/>
  <c r="J686" i="32"/>
  <c r="Y685" i="32"/>
  <c r="I685" i="32"/>
  <c r="AB683" i="32"/>
  <c r="AC683" i="32"/>
  <c r="AA683" i="32"/>
  <c r="Z683" i="32"/>
  <c r="J682" i="32"/>
  <c r="Y681" i="32"/>
  <c r="I681" i="32"/>
  <c r="AB679" i="32"/>
  <c r="AC679" i="32"/>
  <c r="AA679" i="32"/>
  <c r="Z679" i="32"/>
  <c r="J678" i="32"/>
  <c r="Y677" i="32"/>
  <c r="I677" i="32"/>
  <c r="J675" i="32"/>
  <c r="Q674" i="32"/>
  <c r="AB672" i="32"/>
  <c r="AC672" i="32"/>
  <c r="AA672" i="32"/>
  <c r="Z672" i="32"/>
  <c r="J672" i="32"/>
  <c r="J670" i="32"/>
  <c r="Q668" i="32"/>
  <c r="AB667" i="32"/>
  <c r="AC667" i="32"/>
  <c r="AA667" i="32"/>
  <c r="Z667" i="32"/>
  <c r="I667" i="32"/>
  <c r="Y667" i="32"/>
  <c r="U666" i="32"/>
  <c r="I666" i="32"/>
  <c r="AE664" i="32"/>
  <c r="Q664" i="32"/>
  <c r="E664" i="32"/>
  <c r="AB662" i="32"/>
  <c r="AC662" i="32"/>
  <c r="AA662" i="32"/>
  <c r="Z662" i="32"/>
  <c r="B662" i="32"/>
  <c r="J662" i="32"/>
  <c r="R662" i="32"/>
  <c r="AE662" i="32"/>
  <c r="AF660" i="32"/>
  <c r="R660" i="32"/>
  <c r="I660" i="32"/>
  <c r="AE659" i="32"/>
  <c r="Q659" i="32"/>
  <c r="F659" i="32"/>
  <c r="AB651" i="32"/>
  <c r="AC651" i="32"/>
  <c r="AA651" i="32"/>
  <c r="Z651" i="32"/>
  <c r="B651" i="32"/>
  <c r="H651" i="32"/>
  <c r="M651" i="32"/>
  <c r="R651" i="32"/>
  <c r="Y651" i="32"/>
  <c r="D651" i="32"/>
  <c r="I651" i="32"/>
  <c r="N651" i="32"/>
  <c r="U651" i="32"/>
  <c r="AF651" i="32"/>
  <c r="E651" i="32"/>
  <c r="J651" i="32"/>
  <c r="P651" i="32"/>
  <c r="V651" i="32"/>
  <c r="AD651" i="32" s="1"/>
  <c r="AG651" i="32"/>
  <c r="M650" i="32"/>
  <c r="Q644" i="32"/>
  <c r="AB640" i="32"/>
  <c r="AC640" i="32"/>
  <c r="AA640" i="32"/>
  <c r="Z640" i="32"/>
  <c r="B640" i="32"/>
  <c r="H640" i="32"/>
  <c r="M640" i="32"/>
  <c r="R640" i="32"/>
  <c r="Y640" i="32"/>
  <c r="D640" i="32"/>
  <c r="I640" i="32"/>
  <c r="N640" i="32"/>
  <c r="U640" i="32"/>
  <c r="AE640" i="32"/>
  <c r="E640" i="32"/>
  <c r="J640" i="32"/>
  <c r="P640" i="32"/>
  <c r="V640" i="32"/>
  <c r="AD640" i="32" s="1"/>
  <c r="AF640" i="32"/>
  <c r="L632" i="32"/>
  <c r="P626" i="32"/>
  <c r="P618" i="32"/>
  <c r="AB656" i="32"/>
  <c r="AC656" i="32"/>
  <c r="AA656" i="32"/>
  <c r="Z656" i="32"/>
  <c r="AB649" i="32"/>
  <c r="AC649" i="32"/>
  <c r="AA649" i="32"/>
  <c r="Z649" i="32"/>
  <c r="AB648" i="32"/>
  <c r="AC648" i="32"/>
  <c r="AA648" i="32"/>
  <c r="Z648" i="32"/>
  <c r="AB643" i="32"/>
  <c r="AC643" i="32"/>
  <c r="AA643" i="32"/>
  <c r="Z643" i="32"/>
  <c r="AE641" i="32"/>
  <c r="R641" i="32"/>
  <c r="L641" i="32"/>
  <c r="E641" i="32"/>
  <c r="AB639" i="32"/>
  <c r="AC639" i="32"/>
  <c r="AA639" i="32"/>
  <c r="Z639" i="32"/>
  <c r="AE637" i="32"/>
  <c r="R637" i="32"/>
  <c r="L637" i="32"/>
  <c r="E637" i="32"/>
  <c r="AB635" i="32"/>
  <c r="AC635" i="32"/>
  <c r="AA635" i="32"/>
  <c r="Z635" i="32"/>
  <c r="AE633" i="32"/>
  <c r="R633" i="32"/>
  <c r="L633" i="32"/>
  <c r="E633" i="32"/>
  <c r="AB631" i="32"/>
  <c r="AC631" i="32"/>
  <c r="AA631" i="32"/>
  <c r="Z631" i="32"/>
  <c r="AE629" i="32"/>
  <c r="R629" i="32"/>
  <c r="L629" i="32"/>
  <c r="E629" i="32"/>
  <c r="AE628" i="32"/>
  <c r="R628" i="32"/>
  <c r="L628" i="32"/>
  <c r="D628" i="32"/>
  <c r="AB625" i="32"/>
  <c r="AC625" i="32"/>
  <c r="AA625" i="32"/>
  <c r="Z625" i="32"/>
  <c r="E625" i="32"/>
  <c r="L625" i="32"/>
  <c r="R625" i="32"/>
  <c r="AE625" i="32"/>
  <c r="AB624" i="32"/>
  <c r="AC624" i="32"/>
  <c r="AA624" i="32"/>
  <c r="Z624" i="32"/>
  <c r="E624" i="32"/>
  <c r="J624" i="32"/>
  <c r="P624" i="32"/>
  <c r="V624" i="32"/>
  <c r="AD624" i="32" s="1"/>
  <c r="AF624" i="32"/>
  <c r="Y621" i="32"/>
  <c r="P621" i="32"/>
  <c r="F621" i="32"/>
  <c r="R620" i="32"/>
  <c r="L620" i="32"/>
  <c r="D620" i="32"/>
  <c r="AB617" i="32"/>
  <c r="AC617" i="32"/>
  <c r="AA617" i="32"/>
  <c r="Z617" i="32"/>
  <c r="E617" i="32"/>
  <c r="L617" i="32"/>
  <c r="R617" i="32"/>
  <c r="AE617" i="32"/>
  <c r="AB616" i="32"/>
  <c r="AC616" i="32"/>
  <c r="AA616" i="32"/>
  <c r="Z616" i="32"/>
  <c r="E616" i="32"/>
  <c r="J616" i="32"/>
  <c r="P616" i="32"/>
  <c r="V616" i="32"/>
  <c r="AD616" i="32" s="1"/>
  <c r="AF616" i="32"/>
  <c r="AE614" i="32"/>
  <c r="Q614" i="32"/>
  <c r="J614" i="32"/>
  <c r="AE612" i="32"/>
  <c r="N612" i="32"/>
  <c r="AE604" i="32"/>
  <c r="N604" i="32"/>
  <c r="AB601" i="32"/>
  <c r="AC601" i="32"/>
  <c r="AA601" i="32"/>
  <c r="Z601" i="32"/>
  <c r="B601" i="32"/>
  <c r="J601" i="32"/>
  <c r="Q601" i="32"/>
  <c r="W601" i="32"/>
  <c r="AH601" i="32"/>
  <c r="E601" i="32"/>
  <c r="L601" i="32"/>
  <c r="R601" i="32"/>
  <c r="Y601" i="32"/>
  <c r="F601" i="32"/>
  <c r="M601" i="32"/>
  <c r="U601" i="32"/>
  <c r="AF601" i="32"/>
  <c r="M600" i="32"/>
  <c r="AB673" i="32"/>
  <c r="AC673" i="32"/>
  <c r="AA673" i="32"/>
  <c r="Z673" i="32"/>
  <c r="AB669" i="32"/>
  <c r="AC669" i="32"/>
  <c r="AA669" i="32"/>
  <c r="Z669" i="32"/>
  <c r="AB665" i="32"/>
  <c r="AC665" i="32"/>
  <c r="AA665" i="32"/>
  <c r="Z665" i="32"/>
  <c r="AB661" i="32"/>
  <c r="AC661" i="32"/>
  <c r="AA661" i="32"/>
  <c r="Z661" i="32"/>
  <c r="AE658" i="32"/>
  <c r="R658" i="32"/>
  <c r="J658" i="32"/>
  <c r="AB657" i="32"/>
  <c r="AC657" i="32"/>
  <c r="AA657" i="32"/>
  <c r="Z657" i="32"/>
  <c r="V656" i="32"/>
  <c r="AD656" i="32" s="1"/>
  <c r="N656" i="32"/>
  <c r="F656" i="32"/>
  <c r="AB655" i="32"/>
  <c r="AC655" i="32"/>
  <c r="AA655" i="32"/>
  <c r="Z655" i="32"/>
  <c r="AB654" i="32"/>
  <c r="AC654" i="32"/>
  <c r="AA654" i="32"/>
  <c r="Z654" i="32"/>
  <c r="Y653" i="32"/>
  <c r="R653" i="32"/>
  <c r="M653" i="32"/>
  <c r="H653" i="32"/>
  <c r="AF652" i="32"/>
  <c r="W652" i="32"/>
  <c r="R652" i="32"/>
  <c r="N652" i="32"/>
  <c r="J652" i="32"/>
  <c r="F652" i="32"/>
  <c r="AG649" i="32"/>
  <c r="V649" i="32"/>
  <c r="AD649" i="32" s="1"/>
  <c r="P649" i="32"/>
  <c r="J649" i="32"/>
  <c r="E649" i="32"/>
  <c r="AH648" i="32"/>
  <c r="Y648" i="32"/>
  <c r="U648" i="32"/>
  <c r="P648" i="32"/>
  <c r="L648" i="32"/>
  <c r="H648" i="32"/>
  <c r="D648" i="32"/>
  <c r="AB647" i="32"/>
  <c r="AC647" i="32"/>
  <c r="AA647" i="32"/>
  <c r="Z647" i="32"/>
  <c r="AB646" i="32"/>
  <c r="AC646" i="32"/>
  <c r="AA646" i="32"/>
  <c r="Z646" i="32"/>
  <c r="Y645" i="32"/>
  <c r="Q645" i="32"/>
  <c r="J645" i="32"/>
  <c r="AF643" i="32"/>
  <c r="V643" i="32"/>
  <c r="AD643" i="32" s="1"/>
  <c r="M643" i="32"/>
  <c r="F643" i="32"/>
  <c r="AB642" i="32"/>
  <c r="AC642" i="32"/>
  <c r="AA642" i="32"/>
  <c r="Z642" i="32"/>
  <c r="Y641" i="32"/>
  <c r="Q641" i="32"/>
  <c r="J641" i="32"/>
  <c r="AF639" i="32"/>
  <c r="V639" i="32"/>
  <c r="AD639" i="32" s="1"/>
  <c r="M639" i="32"/>
  <c r="F639" i="32"/>
  <c r="AB638" i="32"/>
  <c r="AC638" i="32"/>
  <c r="AA638" i="32"/>
  <c r="Z638" i="32"/>
  <c r="Y637" i="32"/>
  <c r="Q637" i="32"/>
  <c r="J637" i="32"/>
  <c r="AF635" i="32"/>
  <c r="V635" i="32"/>
  <c r="AD635" i="32" s="1"/>
  <c r="M635" i="32"/>
  <c r="F635" i="32"/>
  <c r="AB634" i="32"/>
  <c r="AC634" i="32"/>
  <c r="AA634" i="32"/>
  <c r="Z634" i="32"/>
  <c r="Y633" i="32"/>
  <c r="Q633" i="32"/>
  <c r="J633" i="32"/>
  <c r="AF631" i="32"/>
  <c r="V631" i="32"/>
  <c r="AD631" i="32" s="1"/>
  <c r="M631" i="32"/>
  <c r="F631" i="32"/>
  <c r="AB630" i="32"/>
  <c r="AC630" i="32"/>
  <c r="AA630" i="32"/>
  <c r="Z630" i="32"/>
  <c r="Y629" i="32"/>
  <c r="Q629" i="32"/>
  <c r="J629" i="32"/>
  <c r="Y628" i="32"/>
  <c r="Q628" i="32"/>
  <c r="I628" i="32"/>
  <c r="AF625" i="32"/>
  <c r="Q625" i="32"/>
  <c r="H625" i="32"/>
  <c r="AH624" i="32"/>
  <c r="U624" i="32"/>
  <c r="M624" i="32"/>
  <c r="F624" i="32"/>
  <c r="AB622" i="32"/>
  <c r="AC622" i="32"/>
  <c r="AA622" i="32"/>
  <c r="Z622" i="32"/>
  <c r="B622" i="32"/>
  <c r="H622" i="32"/>
  <c r="M622" i="32"/>
  <c r="R622" i="32"/>
  <c r="Y622" i="32"/>
  <c r="X621" i="32"/>
  <c r="M621" i="32"/>
  <c r="Y620" i="32"/>
  <c r="Q620" i="32"/>
  <c r="I620" i="32"/>
  <c r="AB614" i="32"/>
  <c r="AC614" i="32"/>
  <c r="AA614" i="32"/>
  <c r="Z614" i="32"/>
  <c r="B614" i="32"/>
  <c r="H614" i="32"/>
  <c r="M614" i="32"/>
  <c r="R614" i="32"/>
  <c r="Y614" i="32"/>
  <c r="AB612" i="32"/>
  <c r="AC612" i="32"/>
  <c r="AA612" i="32"/>
  <c r="Z612" i="32"/>
  <c r="B612" i="32"/>
  <c r="H612" i="32"/>
  <c r="M612" i="32"/>
  <c r="R612" i="32"/>
  <c r="Y612" i="32"/>
  <c r="E612" i="32"/>
  <c r="J612" i="32"/>
  <c r="P612" i="32"/>
  <c r="V612" i="32"/>
  <c r="AD612" i="32" s="1"/>
  <c r="AF612" i="32"/>
  <c r="AB610" i="32"/>
  <c r="AC610" i="32"/>
  <c r="AA610" i="32"/>
  <c r="Z610" i="32"/>
  <c r="E610" i="32"/>
  <c r="J610" i="32"/>
  <c r="P610" i="32"/>
  <c r="V610" i="32"/>
  <c r="AD610" i="32" s="1"/>
  <c r="AF610" i="32"/>
  <c r="B610" i="32"/>
  <c r="H610" i="32"/>
  <c r="M610" i="32"/>
  <c r="R610" i="32"/>
  <c r="Y610" i="32"/>
  <c r="AB608" i="32"/>
  <c r="AC608" i="32"/>
  <c r="AA608" i="32"/>
  <c r="Z608" i="32"/>
  <c r="B608" i="32"/>
  <c r="H608" i="32"/>
  <c r="M608" i="32"/>
  <c r="R608" i="32"/>
  <c r="Y608" i="32"/>
  <c r="E608" i="32"/>
  <c r="J608" i="32"/>
  <c r="P608" i="32"/>
  <c r="V608" i="32"/>
  <c r="AD608" i="32" s="1"/>
  <c r="AF608" i="32"/>
  <c r="AB606" i="32"/>
  <c r="AC606" i="32"/>
  <c r="AA606" i="32"/>
  <c r="Z606" i="32"/>
  <c r="E606" i="32"/>
  <c r="J606" i="32"/>
  <c r="P606" i="32"/>
  <c r="V606" i="32"/>
  <c r="AD606" i="32" s="1"/>
  <c r="AF606" i="32"/>
  <c r="B606" i="32"/>
  <c r="H606" i="32"/>
  <c r="M606" i="32"/>
  <c r="R606" i="32"/>
  <c r="Y606" i="32"/>
  <c r="X604" i="32"/>
  <c r="L604" i="32"/>
  <c r="V601" i="32"/>
  <c r="AD601" i="32" s="1"/>
  <c r="AE600" i="32"/>
  <c r="I600" i="32"/>
  <c r="AB658" i="32"/>
  <c r="AC658" i="32"/>
  <c r="AA658" i="32"/>
  <c r="Z658" i="32"/>
  <c r="AF656" i="32"/>
  <c r="U656" i="32"/>
  <c r="M656" i="32"/>
  <c r="E656" i="32"/>
  <c r="AB653" i="32"/>
  <c r="AC653" i="32"/>
  <c r="AA653" i="32"/>
  <c r="Z653" i="32"/>
  <c r="AB652" i="32"/>
  <c r="AC652" i="32"/>
  <c r="AA652" i="32"/>
  <c r="Z652" i="32"/>
  <c r="AF649" i="32"/>
  <c r="U649" i="32"/>
  <c r="N649" i="32"/>
  <c r="I649" i="32"/>
  <c r="D649" i="32"/>
  <c r="O648" i="32"/>
  <c r="K648" i="32"/>
  <c r="G648" i="32"/>
  <c r="C648" i="32"/>
  <c r="AB645" i="32"/>
  <c r="AC645" i="32"/>
  <c r="AA645" i="32"/>
  <c r="Z645" i="32"/>
  <c r="AB641" i="32"/>
  <c r="AC641" i="32"/>
  <c r="AA641" i="32"/>
  <c r="Z641" i="32"/>
  <c r="AB637" i="32"/>
  <c r="AC637" i="32"/>
  <c r="AA637" i="32"/>
  <c r="Z637" i="32"/>
  <c r="AB633" i="32"/>
  <c r="AC633" i="32"/>
  <c r="AA633" i="32"/>
  <c r="Z633" i="32"/>
  <c r="AB629" i="32"/>
  <c r="AC629" i="32"/>
  <c r="AA629" i="32"/>
  <c r="Z629" i="32"/>
  <c r="AB628" i="32"/>
  <c r="AC628" i="32"/>
  <c r="AA628" i="32"/>
  <c r="Z628" i="32"/>
  <c r="E628" i="32"/>
  <c r="J628" i="32"/>
  <c r="P628" i="32"/>
  <c r="V628" i="32"/>
  <c r="AD628" i="32" s="1"/>
  <c r="AF628" i="32"/>
  <c r="AB621" i="32"/>
  <c r="AC621" i="32"/>
  <c r="AA621" i="32"/>
  <c r="Z621" i="32"/>
  <c r="E621" i="32"/>
  <c r="L621" i="32"/>
  <c r="R621" i="32"/>
  <c r="AE621" i="32"/>
  <c r="AB620" i="32"/>
  <c r="AC620" i="32"/>
  <c r="AA620" i="32"/>
  <c r="Z620" i="32"/>
  <c r="E620" i="32"/>
  <c r="J620" i="32"/>
  <c r="P620" i="32"/>
  <c r="V620" i="32"/>
  <c r="AD620" i="32" s="1"/>
  <c r="AF620" i="32"/>
  <c r="AH614" i="32"/>
  <c r="V614" i="32"/>
  <c r="AD614" i="32" s="1"/>
  <c r="N614" i="32"/>
  <c r="F614" i="32"/>
  <c r="U612" i="32"/>
  <c r="I612" i="32"/>
  <c r="U604" i="32"/>
  <c r="P601" i="32"/>
  <c r="V600" i="32"/>
  <c r="AD600" i="32" s="1"/>
  <c r="AB604" i="32"/>
  <c r="AC604" i="32"/>
  <c r="AA604" i="32"/>
  <c r="Z604" i="32"/>
  <c r="B604" i="32"/>
  <c r="H604" i="32"/>
  <c r="M604" i="32"/>
  <c r="R604" i="32"/>
  <c r="Y604" i="32"/>
  <c r="D604" i="32"/>
  <c r="I604" i="32"/>
  <c r="E604" i="32"/>
  <c r="J604" i="32"/>
  <c r="P604" i="32"/>
  <c r="V604" i="32"/>
  <c r="AD604" i="32" s="1"/>
  <c r="AF604" i="32"/>
  <c r="AB600" i="32"/>
  <c r="AC600" i="32"/>
  <c r="AA600" i="32"/>
  <c r="Z600" i="32"/>
  <c r="B600" i="32"/>
  <c r="F600" i="32"/>
  <c r="J600" i="32"/>
  <c r="N600" i="32"/>
  <c r="R600" i="32"/>
  <c r="W600" i="32"/>
  <c r="AF600" i="32"/>
  <c r="C600" i="32"/>
  <c r="G600" i="32"/>
  <c r="K600" i="32"/>
  <c r="O600" i="32"/>
  <c r="S600" i="32"/>
  <c r="X600" i="32"/>
  <c r="AG600" i="32"/>
  <c r="D600" i="32"/>
  <c r="H600" i="32"/>
  <c r="L600" i="32"/>
  <c r="P600" i="32"/>
  <c r="U600" i="32"/>
  <c r="Y600" i="32"/>
  <c r="AH600" i="32"/>
  <c r="AB627" i="32"/>
  <c r="AC627" i="32"/>
  <c r="AA627" i="32"/>
  <c r="Z627" i="32"/>
  <c r="AB623" i="32"/>
  <c r="AC623" i="32"/>
  <c r="AA623" i="32"/>
  <c r="Z623" i="32"/>
  <c r="AB619" i="32"/>
  <c r="AC619" i="32"/>
  <c r="AA619" i="32"/>
  <c r="Z619" i="32"/>
  <c r="AB615" i="32"/>
  <c r="AC615" i="32"/>
  <c r="AA615" i="32"/>
  <c r="Z615" i="32"/>
  <c r="AE613" i="32"/>
  <c r="R613" i="32"/>
  <c r="L613" i="32"/>
  <c r="AB611" i="32"/>
  <c r="AC611" i="32"/>
  <c r="AA611" i="32"/>
  <c r="Z611" i="32"/>
  <c r="AE609" i="32"/>
  <c r="R609" i="32"/>
  <c r="L609" i="32"/>
  <c r="AB607" i="32"/>
  <c r="AC607" i="32"/>
  <c r="AA607" i="32"/>
  <c r="Z607" i="32"/>
  <c r="AE605" i="32"/>
  <c r="R605" i="32"/>
  <c r="L605" i="32"/>
  <c r="AB603" i="32"/>
  <c r="AC603" i="32"/>
  <c r="AA603" i="32"/>
  <c r="Z603" i="32"/>
  <c r="Y602" i="32"/>
  <c r="R602" i="32"/>
  <c r="M602" i="32"/>
  <c r="H602" i="32"/>
  <c r="AB599" i="32"/>
  <c r="AC599" i="32"/>
  <c r="AA599" i="32"/>
  <c r="Z599" i="32"/>
  <c r="AB598" i="32"/>
  <c r="AC598" i="32"/>
  <c r="AA598" i="32"/>
  <c r="Z598" i="32"/>
  <c r="Y597" i="32"/>
  <c r="R597" i="32"/>
  <c r="M597" i="32"/>
  <c r="H597" i="32"/>
  <c r="AF596" i="32"/>
  <c r="W596" i="32"/>
  <c r="R596" i="32"/>
  <c r="N596" i="32"/>
  <c r="J596" i="32"/>
  <c r="F596" i="32"/>
  <c r="AF595" i="32"/>
  <c r="U595" i="32"/>
  <c r="N595" i="32"/>
  <c r="I595" i="32"/>
  <c r="AG594" i="32"/>
  <c r="X594" i="32"/>
  <c r="S594" i="32"/>
  <c r="O594" i="32"/>
  <c r="K594" i="32"/>
  <c r="G594" i="32"/>
  <c r="AG593" i="32"/>
  <c r="V593" i="32"/>
  <c r="AD593" i="32" s="1"/>
  <c r="P593" i="32"/>
  <c r="J593" i="32"/>
  <c r="E593" i="32"/>
  <c r="AH592" i="32"/>
  <c r="Y592" i="32"/>
  <c r="U592" i="32"/>
  <c r="P592" i="32"/>
  <c r="L592" i="32"/>
  <c r="H592" i="32"/>
  <c r="D592" i="32"/>
  <c r="AB591" i="32"/>
  <c r="AC591" i="32"/>
  <c r="AA591" i="32"/>
  <c r="Z591" i="32"/>
  <c r="AB590" i="32"/>
  <c r="AC590" i="32"/>
  <c r="AA590" i="32"/>
  <c r="Z590" i="32"/>
  <c r="Y589" i="32"/>
  <c r="R589" i="32"/>
  <c r="M589" i="32"/>
  <c r="H589" i="32"/>
  <c r="AF588" i="32"/>
  <c r="W588" i="32"/>
  <c r="R588" i="32"/>
  <c r="N588" i="32"/>
  <c r="J588" i="32"/>
  <c r="F588" i="32"/>
  <c r="AF587" i="32"/>
  <c r="U587" i="32"/>
  <c r="N587" i="32"/>
  <c r="I587" i="32"/>
  <c r="AG586" i="32"/>
  <c r="X586" i="32"/>
  <c r="S586" i="32"/>
  <c r="O586" i="32"/>
  <c r="J586" i="32"/>
  <c r="E586" i="32"/>
  <c r="AH581" i="32"/>
  <c r="AB602" i="32"/>
  <c r="AC602" i="32"/>
  <c r="AA602" i="32"/>
  <c r="Z602" i="32"/>
  <c r="AB597" i="32"/>
  <c r="AC597" i="32"/>
  <c r="AA597" i="32"/>
  <c r="Z597" i="32"/>
  <c r="AB596" i="32"/>
  <c r="AC596" i="32"/>
  <c r="AA596" i="32"/>
  <c r="Z596" i="32"/>
  <c r="AF593" i="32"/>
  <c r="U593" i="32"/>
  <c r="N593" i="32"/>
  <c r="I593" i="32"/>
  <c r="D593" i="32"/>
  <c r="AG592" i="32"/>
  <c r="X592" i="32"/>
  <c r="S592" i="32"/>
  <c r="O592" i="32"/>
  <c r="K592" i="32"/>
  <c r="G592" i="32"/>
  <c r="C592" i="32"/>
  <c r="AB589" i="32"/>
  <c r="AC589" i="32"/>
  <c r="AA589" i="32"/>
  <c r="Z589" i="32"/>
  <c r="AB588" i="32"/>
  <c r="AC588" i="32"/>
  <c r="AA588" i="32"/>
  <c r="Z588" i="32"/>
  <c r="AF586" i="32"/>
  <c r="W586" i="32"/>
  <c r="R586" i="32"/>
  <c r="N586" i="32"/>
  <c r="I586" i="32"/>
  <c r="C586" i="32"/>
  <c r="AB581" i="32"/>
  <c r="AC581" i="32"/>
  <c r="AA581" i="32"/>
  <c r="Z581" i="32"/>
  <c r="B581" i="32"/>
  <c r="H581" i="32"/>
  <c r="M581" i="32"/>
  <c r="R581" i="32"/>
  <c r="Y581" i="32"/>
  <c r="D581" i="32"/>
  <c r="I581" i="32"/>
  <c r="N581" i="32"/>
  <c r="U581" i="32"/>
  <c r="AF581" i="32"/>
  <c r="E581" i="32"/>
  <c r="J581" i="32"/>
  <c r="P581" i="32"/>
  <c r="V581" i="32"/>
  <c r="AD581" i="32" s="1"/>
  <c r="AG581" i="32"/>
  <c r="AB579" i="32"/>
  <c r="AC579" i="32"/>
  <c r="AA579" i="32"/>
  <c r="Z579" i="32"/>
  <c r="G579" i="32"/>
  <c r="AF579" i="32"/>
  <c r="L579" i="32"/>
  <c r="Q579" i="32"/>
  <c r="AB613" i="32"/>
  <c r="AC613" i="32"/>
  <c r="AA613" i="32"/>
  <c r="Z613" i="32"/>
  <c r="AB609" i="32"/>
  <c r="AC609" i="32"/>
  <c r="AA609" i="32"/>
  <c r="Z609" i="32"/>
  <c r="AB605" i="32"/>
  <c r="AC605" i="32"/>
  <c r="AA605" i="32"/>
  <c r="Z605" i="32"/>
  <c r="AF602" i="32"/>
  <c r="V602" i="32"/>
  <c r="AD602" i="32" s="1"/>
  <c r="P602" i="32"/>
  <c r="J602" i="32"/>
  <c r="E602" i="32"/>
  <c r="AG597" i="32"/>
  <c r="V597" i="32"/>
  <c r="AD597" i="32" s="1"/>
  <c r="P597" i="32"/>
  <c r="J597" i="32"/>
  <c r="E597" i="32"/>
  <c r="AH596" i="32"/>
  <c r="Y596" i="32"/>
  <c r="U596" i="32"/>
  <c r="P596" i="32"/>
  <c r="L596" i="32"/>
  <c r="H596" i="32"/>
  <c r="D596" i="32"/>
  <c r="AB595" i="32"/>
  <c r="AC595" i="32"/>
  <c r="AA595" i="32"/>
  <c r="Z595" i="32"/>
  <c r="AB594" i="32"/>
  <c r="AC594" i="32"/>
  <c r="AA594" i="32"/>
  <c r="Z594" i="32"/>
  <c r="Y593" i="32"/>
  <c r="R593" i="32"/>
  <c r="M593" i="32"/>
  <c r="H593" i="32"/>
  <c r="AF592" i="32"/>
  <c r="W592" i="32"/>
  <c r="R592" i="32"/>
  <c r="N592" i="32"/>
  <c r="J592" i="32"/>
  <c r="F592" i="32"/>
  <c r="AG589" i="32"/>
  <c r="V589" i="32"/>
  <c r="AD589" i="32" s="1"/>
  <c r="P589" i="32"/>
  <c r="J589" i="32"/>
  <c r="E589" i="32"/>
  <c r="AH588" i="32"/>
  <c r="Y588" i="32"/>
  <c r="U588" i="32"/>
  <c r="P588" i="32"/>
  <c r="L588" i="32"/>
  <c r="H588" i="32"/>
  <c r="D588" i="32"/>
  <c r="AB587" i="32"/>
  <c r="AC587" i="32"/>
  <c r="AA587" i="32"/>
  <c r="Z587" i="32"/>
  <c r="AE586" i="32"/>
  <c r="V586" i="32"/>
  <c r="AD586" i="32" s="1"/>
  <c r="Q586" i="32"/>
  <c r="M586" i="32"/>
  <c r="G586" i="32"/>
  <c r="Q581" i="32"/>
  <c r="AB593" i="32"/>
  <c r="AC593" i="32"/>
  <c r="AA593" i="32"/>
  <c r="Z593" i="32"/>
  <c r="AB592" i="32"/>
  <c r="AC592" i="32"/>
  <c r="AA592" i="32"/>
  <c r="Z592" i="32"/>
  <c r="AB586" i="32"/>
  <c r="AC586" i="32"/>
  <c r="AA586" i="32"/>
  <c r="Z586" i="32"/>
  <c r="D586" i="32"/>
  <c r="H586" i="32"/>
  <c r="L586" i="32"/>
  <c r="AB576" i="32"/>
  <c r="AC576" i="32"/>
  <c r="AA576" i="32"/>
  <c r="Z576" i="32"/>
  <c r="F576" i="32"/>
  <c r="AE576" i="32"/>
  <c r="K576" i="32"/>
  <c r="Q576" i="32"/>
  <c r="AB571" i="32"/>
  <c r="AC571" i="32"/>
  <c r="AA571" i="32"/>
  <c r="Z571" i="32"/>
  <c r="AB568" i="32"/>
  <c r="AC568" i="32"/>
  <c r="AA568" i="32"/>
  <c r="Z568" i="32"/>
  <c r="AB564" i="32"/>
  <c r="AC564" i="32"/>
  <c r="AA564" i="32"/>
  <c r="Z564" i="32"/>
  <c r="AB563" i="32"/>
  <c r="AC563" i="32"/>
  <c r="AA563" i="32"/>
  <c r="Z563" i="32"/>
  <c r="I559" i="32"/>
  <c r="AB559" i="32"/>
  <c r="AC559" i="32"/>
  <c r="AA559" i="32"/>
  <c r="Z559" i="32"/>
  <c r="AB550" i="32"/>
  <c r="AC550" i="32"/>
  <c r="AA550" i="32"/>
  <c r="Z550" i="32"/>
  <c r="AB548" i="32"/>
  <c r="AC548" i="32"/>
  <c r="AA548" i="32"/>
  <c r="Z548" i="32"/>
  <c r="AB542" i="32"/>
  <c r="AC542" i="32"/>
  <c r="AA542" i="32"/>
  <c r="Z542" i="32"/>
  <c r="AB539" i="32"/>
  <c r="AC539" i="32"/>
  <c r="AA539" i="32"/>
  <c r="Z539" i="32"/>
  <c r="W533" i="32"/>
  <c r="AB533" i="32"/>
  <c r="AC533" i="32"/>
  <c r="AA533" i="32"/>
  <c r="Z533" i="32"/>
  <c r="AB530" i="32"/>
  <c r="AC530" i="32"/>
  <c r="AA530" i="32"/>
  <c r="Z530" i="32"/>
  <c r="AB527" i="32"/>
  <c r="AC527" i="32"/>
  <c r="AA527" i="32"/>
  <c r="Z527" i="32"/>
  <c r="AB520" i="32"/>
  <c r="AC520" i="32"/>
  <c r="AA520" i="32"/>
  <c r="Z520" i="32"/>
  <c r="W517" i="32"/>
  <c r="AB517" i="32"/>
  <c r="AC517" i="32"/>
  <c r="AA517" i="32"/>
  <c r="Z517" i="32"/>
  <c r="AB514" i="32"/>
  <c r="AC514" i="32"/>
  <c r="AA514" i="32"/>
  <c r="Z514" i="32"/>
  <c r="AB511" i="32"/>
  <c r="AC511" i="32"/>
  <c r="AA511" i="32"/>
  <c r="Z511" i="32"/>
  <c r="AB505" i="32"/>
  <c r="AC505" i="32"/>
  <c r="AA505" i="32"/>
  <c r="Z505" i="32"/>
  <c r="AB501" i="32"/>
  <c r="AC501" i="32"/>
  <c r="AA501" i="32"/>
  <c r="Z501" i="32"/>
  <c r="AB497" i="32"/>
  <c r="AC497" i="32"/>
  <c r="AA497" i="32"/>
  <c r="Z497" i="32"/>
  <c r="F492" i="32"/>
  <c r="AB492" i="32"/>
  <c r="AC492" i="32"/>
  <c r="AA492" i="32"/>
  <c r="Z492" i="32"/>
  <c r="AB487" i="32"/>
  <c r="AC487" i="32"/>
  <c r="AA487" i="32"/>
  <c r="Z487" i="32"/>
  <c r="AB484" i="32"/>
  <c r="AC484" i="32"/>
  <c r="AA484" i="32"/>
  <c r="Z484" i="32"/>
  <c r="AB481" i="32"/>
  <c r="AC481" i="32"/>
  <c r="AA481" i="32"/>
  <c r="Z481" i="32"/>
  <c r="AB476" i="32"/>
  <c r="AC476" i="32"/>
  <c r="AA476" i="32"/>
  <c r="Z476" i="32"/>
  <c r="AB474" i="32"/>
  <c r="AC474" i="32"/>
  <c r="AA474" i="32"/>
  <c r="Z474" i="32"/>
  <c r="AB473" i="32"/>
  <c r="AC473" i="32"/>
  <c r="AA473" i="32"/>
  <c r="Z473" i="32"/>
  <c r="AB472" i="32"/>
  <c r="AC472" i="32"/>
  <c r="AA472" i="32"/>
  <c r="Z472" i="32"/>
  <c r="AB470" i="32"/>
  <c r="AC470" i="32"/>
  <c r="AA470" i="32"/>
  <c r="Z470" i="32"/>
  <c r="AB465" i="32"/>
  <c r="AC465" i="32"/>
  <c r="AA465" i="32"/>
  <c r="Z465" i="32"/>
  <c r="AB462" i="32"/>
  <c r="AC462" i="32"/>
  <c r="AA462" i="32"/>
  <c r="Z462" i="32"/>
  <c r="H461" i="32"/>
  <c r="AB461" i="32"/>
  <c r="AC461" i="32"/>
  <c r="AA461" i="32"/>
  <c r="Z461" i="32"/>
  <c r="AB452" i="32"/>
  <c r="AC452" i="32"/>
  <c r="AA452" i="32"/>
  <c r="Z452" i="32"/>
  <c r="AB444" i="32"/>
  <c r="AC444" i="32"/>
  <c r="AA444" i="32"/>
  <c r="Z444" i="32"/>
  <c r="U436" i="32"/>
  <c r="AB436" i="32"/>
  <c r="AC436" i="32"/>
  <c r="AA436" i="32"/>
  <c r="Z436" i="32"/>
  <c r="AB434" i="32"/>
  <c r="AC434" i="32"/>
  <c r="AA434" i="32"/>
  <c r="Z434" i="32"/>
  <c r="AB432" i="32"/>
  <c r="AC432" i="32"/>
  <c r="AA432" i="32"/>
  <c r="Z432" i="32"/>
  <c r="Q430" i="32"/>
  <c r="AB430" i="32"/>
  <c r="AC430" i="32"/>
  <c r="AA430" i="32"/>
  <c r="Z430" i="32"/>
  <c r="U428" i="32"/>
  <c r="AB428" i="32"/>
  <c r="AC428" i="32"/>
  <c r="AA428" i="32"/>
  <c r="Z428" i="32"/>
  <c r="AB421" i="32"/>
  <c r="AC421" i="32"/>
  <c r="AA421" i="32"/>
  <c r="Z421" i="32"/>
  <c r="AB419" i="32"/>
  <c r="AC419" i="32"/>
  <c r="AA419" i="32"/>
  <c r="Z419" i="32"/>
  <c r="AB415" i="32"/>
  <c r="AC415" i="32"/>
  <c r="AA415" i="32"/>
  <c r="Z415" i="32"/>
  <c r="AB410" i="32"/>
  <c r="AC410" i="32"/>
  <c r="AA410" i="32"/>
  <c r="Z410" i="32"/>
  <c r="E407" i="32"/>
  <c r="AB407" i="32"/>
  <c r="AC407" i="32"/>
  <c r="AA407" i="32"/>
  <c r="Z407" i="32"/>
  <c r="C405" i="32"/>
  <c r="AB405" i="32"/>
  <c r="AC405" i="32"/>
  <c r="AA405" i="32"/>
  <c r="Z405" i="32"/>
  <c r="B403" i="32"/>
  <c r="AB403" i="32"/>
  <c r="AC403" i="32"/>
  <c r="AA403" i="32"/>
  <c r="Z403" i="32"/>
  <c r="M402" i="32"/>
  <c r="AB578" i="32"/>
  <c r="AC578" i="32"/>
  <c r="AA578" i="32"/>
  <c r="Z578" i="32"/>
  <c r="Q571" i="32"/>
  <c r="AB570" i="32"/>
  <c r="AC570" i="32"/>
  <c r="AA570" i="32"/>
  <c r="Z570" i="32"/>
  <c r="Q568" i="32"/>
  <c r="AB565" i="32"/>
  <c r="AC565" i="32"/>
  <c r="AA565" i="32"/>
  <c r="Z565" i="32"/>
  <c r="Q564" i="32"/>
  <c r="I564" i="32"/>
  <c r="AH563" i="32"/>
  <c r="O563" i="32"/>
  <c r="AB562" i="32"/>
  <c r="AC562" i="32"/>
  <c r="AA562" i="32"/>
  <c r="Z562" i="32"/>
  <c r="AB560" i="32"/>
  <c r="AC560" i="32"/>
  <c r="AA560" i="32"/>
  <c r="Z560" i="32"/>
  <c r="AB555" i="32"/>
  <c r="AC555" i="32"/>
  <c r="AA555" i="32"/>
  <c r="Z555" i="32"/>
  <c r="AB554" i="32"/>
  <c r="AC554" i="32"/>
  <c r="AA554" i="32"/>
  <c r="Z554" i="32"/>
  <c r="AB553" i="32"/>
  <c r="AC553" i="32"/>
  <c r="AA553" i="32"/>
  <c r="Z553" i="32"/>
  <c r="I552" i="32"/>
  <c r="AB552" i="32"/>
  <c r="AC552" i="32"/>
  <c r="AA552" i="32"/>
  <c r="Z552" i="32"/>
  <c r="W550" i="32"/>
  <c r="Y548" i="32"/>
  <c r="K548" i="32"/>
  <c r="AB541" i="32"/>
  <c r="AC541" i="32"/>
  <c r="AA541" i="32"/>
  <c r="Z541" i="32"/>
  <c r="P539" i="32"/>
  <c r="AB532" i="32"/>
  <c r="AC532" i="32"/>
  <c r="AA532" i="32"/>
  <c r="Z532" i="32"/>
  <c r="W530" i="32"/>
  <c r="AB529" i="32"/>
  <c r="AC529" i="32"/>
  <c r="AA529" i="32"/>
  <c r="Z529" i="32"/>
  <c r="AB526" i="32"/>
  <c r="AC526" i="32"/>
  <c r="AA526" i="32"/>
  <c r="Z526" i="32"/>
  <c r="AB523" i="32"/>
  <c r="AC523" i="32"/>
  <c r="AA523" i="32"/>
  <c r="Z523" i="32"/>
  <c r="W520" i="32"/>
  <c r="AB516" i="32"/>
  <c r="AC516" i="32"/>
  <c r="AA516" i="32"/>
  <c r="Z516" i="32"/>
  <c r="W514" i="32"/>
  <c r="AB513" i="32"/>
  <c r="AC513" i="32"/>
  <c r="AA513" i="32"/>
  <c r="Z513" i="32"/>
  <c r="AB510" i="32"/>
  <c r="AC510" i="32"/>
  <c r="AA510" i="32"/>
  <c r="Z510" i="32"/>
  <c r="AB507" i="32"/>
  <c r="AC507" i="32"/>
  <c r="AA507" i="32"/>
  <c r="Z507" i="32"/>
  <c r="U505" i="32"/>
  <c r="AB504" i="32"/>
  <c r="AC504" i="32"/>
  <c r="AA504" i="32"/>
  <c r="Z504" i="32"/>
  <c r="Y501" i="32"/>
  <c r="M501" i="32"/>
  <c r="AB500" i="32"/>
  <c r="AC500" i="32"/>
  <c r="AA500" i="32"/>
  <c r="Z500" i="32"/>
  <c r="Y497" i="32"/>
  <c r="M497" i="32"/>
  <c r="AB493" i="32"/>
  <c r="AC493" i="32"/>
  <c r="AA493" i="32"/>
  <c r="Z493" i="32"/>
  <c r="V487" i="32"/>
  <c r="AD487" i="32" s="1"/>
  <c r="N485" i="32"/>
  <c r="AB483" i="32"/>
  <c r="AC483" i="32"/>
  <c r="AA483" i="32"/>
  <c r="Z483" i="32"/>
  <c r="Y481" i="32"/>
  <c r="N479" i="32"/>
  <c r="AB478" i="32"/>
  <c r="AC478" i="32"/>
  <c r="AA478" i="32"/>
  <c r="Z478" i="32"/>
  <c r="AB475" i="32"/>
  <c r="AC475" i="32"/>
  <c r="AA475" i="32"/>
  <c r="Z475" i="32"/>
  <c r="S474" i="32"/>
  <c r="H474" i="32"/>
  <c r="AG473" i="32"/>
  <c r="O473" i="32"/>
  <c r="AE472" i="32"/>
  <c r="L472" i="32"/>
  <c r="W468" i="32"/>
  <c r="G468" i="32"/>
  <c r="AB467" i="32"/>
  <c r="AC467" i="32"/>
  <c r="AA467" i="32"/>
  <c r="Z467" i="32"/>
  <c r="AB464" i="32"/>
  <c r="AC464" i="32"/>
  <c r="AA464" i="32"/>
  <c r="Z464" i="32"/>
  <c r="W463" i="32"/>
  <c r="H463" i="32"/>
  <c r="Y462" i="32"/>
  <c r="L462" i="32"/>
  <c r="AE461" i="32"/>
  <c r="AE460" i="32"/>
  <c r="O460" i="32"/>
  <c r="G460" i="32"/>
  <c r="AB459" i="32"/>
  <c r="AC459" i="32"/>
  <c r="AA459" i="32"/>
  <c r="Z459" i="32"/>
  <c r="L458" i="32"/>
  <c r="AB457" i="32"/>
  <c r="AC457" i="32"/>
  <c r="AA457" i="32"/>
  <c r="Z457" i="32"/>
  <c r="L456" i="32"/>
  <c r="AB455" i="32"/>
  <c r="AC455" i="32"/>
  <c r="AA455" i="32"/>
  <c r="Z455" i="32"/>
  <c r="AB453" i="32"/>
  <c r="AC453" i="32"/>
  <c r="AA453" i="32"/>
  <c r="Z453" i="32"/>
  <c r="AB448" i="32"/>
  <c r="AC448" i="32"/>
  <c r="AA448" i="32"/>
  <c r="Z448" i="32"/>
  <c r="K446" i="32"/>
  <c r="AB446" i="32"/>
  <c r="AC446" i="32"/>
  <c r="AA446" i="32"/>
  <c r="Z446" i="32"/>
  <c r="O444" i="32"/>
  <c r="Y443" i="32"/>
  <c r="AB442" i="32"/>
  <c r="AC442" i="32"/>
  <c r="AA442" i="32"/>
  <c r="Z442" i="32"/>
  <c r="AB440" i="32"/>
  <c r="AC440" i="32"/>
  <c r="AA440" i="32"/>
  <c r="Z440" i="32"/>
  <c r="AB438" i="32"/>
  <c r="AC438" i="32"/>
  <c r="AA438" i="32"/>
  <c r="Z438" i="32"/>
  <c r="AB433" i="32"/>
  <c r="AC433" i="32"/>
  <c r="AA433" i="32"/>
  <c r="Z433" i="32"/>
  <c r="Y431" i="32"/>
  <c r="Y429" i="32"/>
  <c r="Y427" i="32"/>
  <c r="AF426" i="32"/>
  <c r="S426" i="32"/>
  <c r="K426" i="32"/>
  <c r="E426" i="32"/>
  <c r="AF425" i="32"/>
  <c r="S425" i="32"/>
  <c r="K425" i="32"/>
  <c r="AB423" i="32"/>
  <c r="AC423" i="32"/>
  <c r="AA423" i="32"/>
  <c r="Z423" i="32"/>
  <c r="AB420" i="32"/>
  <c r="AC420" i="32"/>
  <c r="AA420" i="32"/>
  <c r="Z420" i="32"/>
  <c r="I416" i="32"/>
  <c r="AB416" i="32"/>
  <c r="AC416" i="32"/>
  <c r="AA416" i="32"/>
  <c r="Z416" i="32"/>
  <c r="E413" i="32"/>
  <c r="AB413" i="32"/>
  <c r="AC413" i="32"/>
  <c r="AA413" i="32"/>
  <c r="Z413" i="32"/>
  <c r="U410" i="32"/>
  <c r="K410" i="32"/>
  <c r="U408" i="32"/>
  <c r="Q407" i="32"/>
  <c r="AG406" i="32"/>
  <c r="U405" i="32"/>
  <c r="I405" i="32"/>
  <c r="AG404" i="32"/>
  <c r="X403" i="32"/>
  <c r="O403" i="32"/>
  <c r="G403" i="32"/>
  <c r="AG402" i="32"/>
  <c r="I402" i="32"/>
  <c r="AB585" i="32"/>
  <c r="AC585" i="32"/>
  <c r="AA585" i="32"/>
  <c r="Z585" i="32"/>
  <c r="AB584" i="32"/>
  <c r="AC584" i="32"/>
  <c r="AA584" i="32"/>
  <c r="Z584" i="32"/>
  <c r="Y583" i="32"/>
  <c r="R583" i="32"/>
  <c r="M583" i="32"/>
  <c r="H583" i="32"/>
  <c r="R582" i="32"/>
  <c r="N582" i="32"/>
  <c r="J582" i="32"/>
  <c r="F582" i="32"/>
  <c r="B580" i="32"/>
  <c r="AB580" i="32"/>
  <c r="AC580" i="32"/>
  <c r="AA580" i="32"/>
  <c r="Z580" i="32"/>
  <c r="AG578" i="32"/>
  <c r="V578" i="32"/>
  <c r="AD578" i="32" s="1"/>
  <c r="O578" i="32"/>
  <c r="J578" i="32"/>
  <c r="E578" i="32"/>
  <c r="AB577" i="32"/>
  <c r="AC577" i="32"/>
  <c r="AA577" i="32"/>
  <c r="Z577" i="32"/>
  <c r="C575" i="32"/>
  <c r="AB575" i="32"/>
  <c r="AC575" i="32"/>
  <c r="AA575" i="32"/>
  <c r="Z575" i="32"/>
  <c r="AB574" i="32"/>
  <c r="AC574" i="32"/>
  <c r="AA574" i="32"/>
  <c r="Z574" i="32"/>
  <c r="Y573" i="32"/>
  <c r="S573" i="32"/>
  <c r="M573" i="32"/>
  <c r="H573" i="32"/>
  <c r="B572" i="32"/>
  <c r="AB572" i="32"/>
  <c r="AC572" i="32"/>
  <c r="AA572" i="32"/>
  <c r="Z572" i="32"/>
  <c r="L571" i="32"/>
  <c r="AG570" i="32"/>
  <c r="V570" i="32"/>
  <c r="AD570" i="32" s="1"/>
  <c r="O570" i="32"/>
  <c r="J570" i="32"/>
  <c r="E570" i="32"/>
  <c r="AB569" i="32"/>
  <c r="AC569" i="32"/>
  <c r="AA569" i="32"/>
  <c r="Z569" i="32"/>
  <c r="K568" i="32"/>
  <c r="AB567" i="32"/>
  <c r="AC567" i="32"/>
  <c r="AA567" i="32"/>
  <c r="Z567" i="32"/>
  <c r="U566" i="32"/>
  <c r="W565" i="32"/>
  <c r="K565" i="32"/>
  <c r="AH564" i="32"/>
  <c r="P564" i="32"/>
  <c r="G564" i="32"/>
  <c r="Y563" i="32"/>
  <c r="K563" i="32"/>
  <c r="Y562" i="32"/>
  <c r="K562" i="32"/>
  <c r="AB561" i="32"/>
  <c r="AC561" i="32"/>
  <c r="AA561" i="32"/>
  <c r="Z561" i="32"/>
  <c r="W559" i="32"/>
  <c r="G557" i="32"/>
  <c r="AB557" i="32"/>
  <c r="AC557" i="32"/>
  <c r="AA557" i="32"/>
  <c r="Z557" i="32"/>
  <c r="P556" i="32"/>
  <c r="P555" i="32"/>
  <c r="AH554" i="32"/>
  <c r="Q554" i="32"/>
  <c r="I554" i="32"/>
  <c r="AG553" i="32"/>
  <c r="O553" i="32"/>
  <c r="AH552" i="32"/>
  <c r="L550" i="32"/>
  <c r="W548" i="32"/>
  <c r="E548" i="32"/>
  <c r="AB547" i="32"/>
  <c r="AC547" i="32"/>
  <c r="AA547" i="32"/>
  <c r="Z547" i="32"/>
  <c r="AB546" i="32"/>
  <c r="AC546" i="32"/>
  <c r="AA546" i="32"/>
  <c r="Z546" i="32"/>
  <c r="AB545" i="32"/>
  <c r="AC545" i="32"/>
  <c r="AA545" i="32"/>
  <c r="Z545" i="32"/>
  <c r="AB543" i="32"/>
  <c r="AC543" i="32"/>
  <c r="AA543" i="32"/>
  <c r="Z543" i="32"/>
  <c r="AB540" i="32"/>
  <c r="AC540" i="32"/>
  <c r="AA540" i="32"/>
  <c r="Z540" i="32"/>
  <c r="I539" i="32"/>
  <c r="AB538" i="32"/>
  <c r="AC538" i="32"/>
  <c r="AA538" i="32"/>
  <c r="Z538" i="32"/>
  <c r="AB537" i="32"/>
  <c r="AC537" i="32"/>
  <c r="AA537" i="32"/>
  <c r="Z537" i="32"/>
  <c r="AB535" i="32"/>
  <c r="AC535" i="32"/>
  <c r="AA535" i="32"/>
  <c r="Z535" i="32"/>
  <c r="W532" i="32"/>
  <c r="M530" i="32"/>
  <c r="AB528" i="32"/>
  <c r="AC528" i="32"/>
  <c r="AA528" i="32"/>
  <c r="Z528" i="32"/>
  <c r="W526" i="32"/>
  <c r="W525" i="32"/>
  <c r="AB525" i="32"/>
  <c r="AC525" i="32"/>
  <c r="AA525" i="32"/>
  <c r="Z525" i="32"/>
  <c r="AB522" i="32"/>
  <c r="AC522" i="32"/>
  <c r="AA522" i="32"/>
  <c r="Z522" i="32"/>
  <c r="M520" i="32"/>
  <c r="AB519" i="32"/>
  <c r="AC519" i="32"/>
  <c r="AA519" i="32"/>
  <c r="Z519" i="32"/>
  <c r="W516" i="32"/>
  <c r="M514" i="32"/>
  <c r="AB512" i="32"/>
  <c r="AC512" i="32"/>
  <c r="AA512" i="32"/>
  <c r="Z512" i="32"/>
  <c r="W510" i="32"/>
  <c r="W509" i="32"/>
  <c r="AB509" i="32"/>
  <c r="AC509" i="32"/>
  <c r="AA509" i="32"/>
  <c r="Z509" i="32"/>
  <c r="AB506" i="32"/>
  <c r="AC506" i="32"/>
  <c r="AA506" i="32"/>
  <c r="Z506" i="32"/>
  <c r="M505" i="32"/>
  <c r="Y504" i="32"/>
  <c r="M504" i="32"/>
  <c r="AB503" i="32"/>
  <c r="AC503" i="32"/>
  <c r="AA503" i="32"/>
  <c r="Z503" i="32"/>
  <c r="Q502" i="32"/>
  <c r="W501" i="32"/>
  <c r="G501" i="32"/>
  <c r="Y500" i="32"/>
  <c r="M500" i="32"/>
  <c r="AB499" i="32"/>
  <c r="AC499" i="32"/>
  <c r="AA499" i="32"/>
  <c r="Z499" i="32"/>
  <c r="Q498" i="32"/>
  <c r="W497" i="32"/>
  <c r="G497" i="32"/>
  <c r="Y495" i="32"/>
  <c r="Q495" i="32"/>
  <c r="I495" i="32"/>
  <c r="V492" i="32"/>
  <c r="AD492" i="32" s="1"/>
  <c r="AB491" i="32"/>
  <c r="AC491" i="32"/>
  <c r="AA491" i="32"/>
  <c r="Z491" i="32"/>
  <c r="AB490" i="32"/>
  <c r="AC490" i="32"/>
  <c r="AA490" i="32"/>
  <c r="Z490" i="32"/>
  <c r="AB489" i="32"/>
  <c r="AC489" i="32"/>
  <c r="AA489" i="32"/>
  <c r="Z489" i="32"/>
  <c r="AB488" i="32"/>
  <c r="AC488" i="32"/>
  <c r="AA488" i="32"/>
  <c r="Z488" i="32"/>
  <c r="N487" i="32"/>
  <c r="AB486" i="32"/>
  <c r="AC486" i="32"/>
  <c r="AA486" i="32"/>
  <c r="Z486" i="32"/>
  <c r="Y483" i="32"/>
  <c r="N481" i="32"/>
  <c r="AB480" i="32"/>
  <c r="AC480" i="32"/>
  <c r="AA480" i="32"/>
  <c r="Z480" i="32"/>
  <c r="U478" i="32"/>
  <c r="AE474" i="32"/>
  <c r="O474" i="32"/>
  <c r="G474" i="32"/>
  <c r="AE473" i="32"/>
  <c r="I473" i="32"/>
  <c r="W472" i="32"/>
  <c r="H472" i="32"/>
  <c r="AB471" i="32"/>
  <c r="AC471" i="32"/>
  <c r="AA471" i="32"/>
  <c r="Z471" i="32"/>
  <c r="AB469" i="32"/>
  <c r="AC469" i="32"/>
  <c r="AA469" i="32"/>
  <c r="Z469" i="32"/>
  <c r="O468" i="32"/>
  <c r="AB466" i="32"/>
  <c r="AC466" i="32"/>
  <c r="AA466" i="32"/>
  <c r="Z466" i="32"/>
  <c r="AG463" i="32"/>
  <c r="Q463" i="32"/>
  <c r="W462" i="32"/>
  <c r="G462" i="32"/>
  <c r="W461" i="32"/>
  <c r="Y460" i="32"/>
  <c r="M460" i="32"/>
  <c r="AE458" i="32"/>
  <c r="Y456" i="32"/>
  <c r="AB454" i="32"/>
  <c r="AC454" i="32"/>
  <c r="AA454" i="32"/>
  <c r="Z454" i="32"/>
  <c r="W452" i="32"/>
  <c r="AB451" i="32"/>
  <c r="AC451" i="32"/>
  <c r="AA451" i="32"/>
  <c r="Z451" i="32"/>
  <c r="AB449" i="32"/>
  <c r="AC449" i="32"/>
  <c r="AA449" i="32"/>
  <c r="Z449" i="32"/>
  <c r="AB445" i="32"/>
  <c r="AC445" i="32"/>
  <c r="AA445" i="32"/>
  <c r="Z445" i="32"/>
  <c r="L444" i="32"/>
  <c r="AB441" i="32"/>
  <c r="AC441" i="32"/>
  <c r="AA441" i="32"/>
  <c r="Z441" i="32"/>
  <c r="AB437" i="32"/>
  <c r="AC437" i="32"/>
  <c r="AA437" i="32"/>
  <c r="Z437" i="32"/>
  <c r="E435" i="32"/>
  <c r="AB435" i="32"/>
  <c r="AC435" i="32"/>
  <c r="AA435" i="32"/>
  <c r="Z435" i="32"/>
  <c r="U432" i="32"/>
  <c r="AB431" i="32"/>
  <c r="AC431" i="32"/>
  <c r="AA431" i="32"/>
  <c r="Z431" i="32"/>
  <c r="AB429" i="32"/>
  <c r="AC429" i="32"/>
  <c r="AA429" i="32"/>
  <c r="Z429" i="32"/>
  <c r="AB427" i="32"/>
  <c r="AC427" i="32"/>
  <c r="AA427" i="32"/>
  <c r="Z427" i="32"/>
  <c r="Y426" i="32"/>
  <c r="Q426" i="32"/>
  <c r="J426" i="32"/>
  <c r="I424" i="32"/>
  <c r="AB424" i="32"/>
  <c r="AC424" i="32"/>
  <c r="AA424" i="32"/>
  <c r="Z424" i="32"/>
  <c r="AB422" i="32"/>
  <c r="AC422" i="32"/>
  <c r="AA422" i="32"/>
  <c r="Z422" i="32"/>
  <c r="V419" i="32"/>
  <c r="AD419" i="32" s="1"/>
  <c r="AB418" i="32"/>
  <c r="AC418" i="32"/>
  <c r="AA418" i="32"/>
  <c r="Z418" i="32"/>
  <c r="Y415" i="32"/>
  <c r="E414" i="32"/>
  <c r="AB414" i="32"/>
  <c r="AC414" i="32"/>
  <c r="AA414" i="32"/>
  <c r="Z414" i="32"/>
  <c r="E411" i="32"/>
  <c r="AB411" i="32"/>
  <c r="AC411" i="32"/>
  <c r="AA411" i="32"/>
  <c r="Z411" i="32"/>
  <c r="Q410" i="32"/>
  <c r="G410" i="32"/>
  <c r="G408" i="32"/>
  <c r="AB408" i="32"/>
  <c r="AC408" i="32"/>
  <c r="AA408" i="32"/>
  <c r="Z408" i="32"/>
  <c r="L407" i="32"/>
  <c r="C406" i="32"/>
  <c r="AB406" i="32"/>
  <c r="AC406" i="32"/>
  <c r="AA406" i="32"/>
  <c r="Z406" i="32"/>
  <c r="Q405" i="32"/>
  <c r="G405" i="32"/>
  <c r="C404" i="32"/>
  <c r="AB404" i="32"/>
  <c r="AC404" i="32"/>
  <c r="AA404" i="32"/>
  <c r="Z404" i="32"/>
  <c r="V403" i="32"/>
  <c r="AD403" i="32" s="1"/>
  <c r="M403" i="32"/>
  <c r="E403" i="32"/>
  <c r="V402" i="32"/>
  <c r="AD402" i="32" s="1"/>
  <c r="AB583" i="32"/>
  <c r="AC583" i="32"/>
  <c r="AA583" i="32"/>
  <c r="Z583" i="32"/>
  <c r="AB582" i="32"/>
  <c r="AC582" i="32"/>
  <c r="AA582" i="32"/>
  <c r="Z582" i="32"/>
  <c r="AE578" i="32"/>
  <c r="S578" i="32"/>
  <c r="N578" i="32"/>
  <c r="I578" i="32"/>
  <c r="C578" i="32"/>
  <c r="AB573" i="32"/>
  <c r="AC573" i="32"/>
  <c r="AA573" i="32"/>
  <c r="Z573" i="32"/>
  <c r="AF571" i="32"/>
  <c r="G571" i="32"/>
  <c r="AE570" i="32"/>
  <c r="S570" i="32"/>
  <c r="N570" i="32"/>
  <c r="I570" i="32"/>
  <c r="C570" i="32"/>
  <c r="AE568" i="32"/>
  <c r="F568" i="32"/>
  <c r="AB566" i="32"/>
  <c r="AC566" i="32"/>
  <c r="AA566" i="32"/>
  <c r="Z566" i="32"/>
  <c r="U565" i="32"/>
  <c r="I565" i="32"/>
  <c r="Y564" i="32"/>
  <c r="O564" i="32"/>
  <c r="D564" i="32"/>
  <c r="W563" i="32"/>
  <c r="D563" i="32"/>
  <c r="U562" i="32"/>
  <c r="I562" i="32"/>
  <c r="AG560" i="32"/>
  <c r="O559" i="32"/>
  <c r="AB558" i="32"/>
  <c r="AC558" i="32"/>
  <c r="AA558" i="32"/>
  <c r="Z558" i="32"/>
  <c r="AB556" i="32"/>
  <c r="AC556" i="32"/>
  <c r="AA556" i="32"/>
  <c r="Z556" i="32"/>
  <c r="I555" i="32"/>
  <c r="AG554" i="32"/>
  <c r="P554" i="32"/>
  <c r="E554" i="32"/>
  <c r="W553" i="32"/>
  <c r="I553" i="32"/>
  <c r="W552" i="32"/>
  <c r="O551" i="32"/>
  <c r="AB551" i="32"/>
  <c r="AC551" i="32"/>
  <c r="AA551" i="32"/>
  <c r="Z551" i="32"/>
  <c r="D550" i="32"/>
  <c r="AB549" i="32"/>
  <c r="AC549" i="32"/>
  <c r="AA549" i="32"/>
  <c r="Z549" i="32"/>
  <c r="P548" i="32"/>
  <c r="D548" i="32"/>
  <c r="AB544" i="32"/>
  <c r="AC544" i="32"/>
  <c r="AA544" i="32"/>
  <c r="Z544" i="32"/>
  <c r="W542" i="32"/>
  <c r="W539" i="32"/>
  <c r="G539" i="32"/>
  <c r="AB536" i="32"/>
  <c r="AC536" i="32"/>
  <c r="AA536" i="32"/>
  <c r="Z536" i="32"/>
  <c r="AB534" i="32"/>
  <c r="AC534" i="32"/>
  <c r="AA534" i="32"/>
  <c r="Z534" i="32"/>
  <c r="M532" i="32"/>
  <c r="AB531" i="32"/>
  <c r="AC531" i="32"/>
  <c r="AA531" i="32"/>
  <c r="Z531" i="32"/>
  <c r="I530" i="32"/>
  <c r="W527" i="32"/>
  <c r="M526" i="32"/>
  <c r="AB524" i="32"/>
  <c r="AC524" i="32"/>
  <c r="AA524" i="32"/>
  <c r="Z524" i="32"/>
  <c r="AB521" i="32"/>
  <c r="AC521" i="32"/>
  <c r="AA521" i="32"/>
  <c r="Z521" i="32"/>
  <c r="I520" i="32"/>
  <c r="AB518" i="32"/>
  <c r="AC518" i="32"/>
  <c r="AA518" i="32"/>
  <c r="Z518" i="32"/>
  <c r="M516" i="32"/>
  <c r="AB515" i="32"/>
  <c r="AC515" i="32"/>
  <c r="AA515" i="32"/>
  <c r="Z515" i="32"/>
  <c r="I514" i="32"/>
  <c r="W511" i="32"/>
  <c r="M510" i="32"/>
  <c r="AB508" i="32"/>
  <c r="AC508" i="32"/>
  <c r="AA508" i="32"/>
  <c r="Z508" i="32"/>
  <c r="AE505" i="32"/>
  <c r="I505" i="32"/>
  <c r="W504" i="32"/>
  <c r="G504" i="32"/>
  <c r="AB502" i="32"/>
  <c r="AC502" i="32"/>
  <c r="AA502" i="32"/>
  <c r="Z502" i="32"/>
  <c r="Q501" i="32"/>
  <c r="E501" i="32"/>
  <c r="W500" i="32"/>
  <c r="G500" i="32"/>
  <c r="AB498" i="32"/>
  <c r="AC498" i="32"/>
  <c r="AA498" i="32"/>
  <c r="Z498" i="32"/>
  <c r="Q497" i="32"/>
  <c r="E497" i="32"/>
  <c r="G496" i="32"/>
  <c r="AB496" i="32"/>
  <c r="AC496" i="32"/>
  <c r="AA496" i="32"/>
  <c r="Z496" i="32"/>
  <c r="AB495" i="32"/>
  <c r="AC495" i="32"/>
  <c r="AA495" i="32"/>
  <c r="Z495" i="32"/>
  <c r="G494" i="32"/>
  <c r="AB494" i="32"/>
  <c r="AC494" i="32"/>
  <c r="AA494" i="32"/>
  <c r="Z494" i="32"/>
  <c r="K492" i="32"/>
  <c r="AF487" i="32"/>
  <c r="I487" i="32"/>
  <c r="AB485" i="32"/>
  <c r="AC485" i="32"/>
  <c r="AA485" i="32"/>
  <c r="Z485" i="32"/>
  <c r="AB482" i="32"/>
  <c r="AC482" i="32"/>
  <c r="AA482" i="32"/>
  <c r="Z482" i="32"/>
  <c r="I481" i="32"/>
  <c r="AB479" i="32"/>
  <c r="AC479" i="32"/>
  <c r="AA479" i="32"/>
  <c r="Z479" i="32"/>
  <c r="AB477" i="32"/>
  <c r="AC477" i="32"/>
  <c r="AA477" i="32"/>
  <c r="Z477" i="32"/>
  <c r="Y474" i="32"/>
  <c r="M474" i="32"/>
  <c r="D474" i="32"/>
  <c r="X473" i="32"/>
  <c r="C473" i="32"/>
  <c r="S472" i="32"/>
  <c r="G472" i="32"/>
  <c r="M470" i="32"/>
  <c r="AB468" i="32"/>
  <c r="AC468" i="32"/>
  <c r="AA468" i="32"/>
  <c r="Z468" i="32"/>
  <c r="Q465" i="32"/>
  <c r="AB463" i="32"/>
  <c r="AC463" i="32"/>
  <c r="AA463" i="32"/>
  <c r="Z463" i="32"/>
  <c r="O462" i="32"/>
  <c r="D462" i="32"/>
  <c r="I461" i="32"/>
  <c r="AB460" i="32"/>
  <c r="AC460" i="32"/>
  <c r="AA460" i="32"/>
  <c r="Z460" i="32"/>
  <c r="AB458" i="32"/>
  <c r="AC458" i="32"/>
  <c r="AA458" i="32"/>
  <c r="Z458" i="32"/>
  <c r="AB456" i="32"/>
  <c r="AC456" i="32"/>
  <c r="AA456" i="32"/>
  <c r="Z456" i="32"/>
  <c r="M452" i="32"/>
  <c r="AB450" i="32"/>
  <c r="AC450" i="32"/>
  <c r="AA450" i="32"/>
  <c r="Z450" i="32"/>
  <c r="AB447" i="32"/>
  <c r="AC447" i="32"/>
  <c r="AA447" i="32"/>
  <c r="Z447" i="32"/>
  <c r="Y444" i="32"/>
  <c r="D444" i="32"/>
  <c r="D443" i="32"/>
  <c r="AB443" i="32"/>
  <c r="AC443" i="32"/>
  <c r="AA443" i="32"/>
  <c r="Z443" i="32"/>
  <c r="E439" i="32"/>
  <c r="AB439" i="32"/>
  <c r="AC439" i="32"/>
  <c r="AA439" i="32"/>
  <c r="Z439" i="32"/>
  <c r="E436" i="32"/>
  <c r="E434" i="32"/>
  <c r="Q432" i="32"/>
  <c r="U430" i="32"/>
  <c r="Q428" i="32"/>
  <c r="B426" i="32"/>
  <c r="AB426" i="32"/>
  <c r="AC426" i="32"/>
  <c r="AA426" i="32"/>
  <c r="Z426" i="32"/>
  <c r="B425" i="32"/>
  <c r="AB425" i="32"/>
  <c r="AC425" i="32"/>
  <c r="AA425" i="32"/>
  <c r="Z425" i="32"/>
  <c r="L421" i="32"/>
  <c r="I419" i="32"/>
  <c r="AB417" i="32"/>
  <c r="AC417" i="32"/>
  <c r="AA417" i="32"/>
  <c r="Z417" i="32"/>
  <c r="I415" i="32"/>
  <c r="E412" i="32"/>
  <c r="AB412" i="32"/>
  <c r="AC412" i="32"/>
  <c r="AA412" i="32"/>
  <c r="Z412" i="32"/>
  <c r="AH410" i="32"/>
  <c r="P410" i="32"/>
  <c r="E410" i="32"/>
  <c r="E409" i="32"/>
  <c r="AB409" i="32"/>
  <c r="AC409" i="32"/>
  <c r="AA409" i="32"/>
  <c r="Z409" i="32"/>
  <c r="L408" i="32"/>
  <c r="AH407" i="32"/>
  <c r="G407" i="32"/>
  <c r="Q406" i="32"/>
  <c r="AG405" i="32"/>
  <c r="O405" i="32"/>
  <c r="D405" i="32"/>
  <c r="B402" i="32"/>
  <c r="AB402" i="32"/>
  <c r="AC402" i="32"/>
  <c r="AA402" i="32"/>
  <c r="Z402" i="32"/>
  <c r="F43" i="42"/>
  <c r="G44" i="42"/>
  <c r="G16" i="42"/>
  <c r="H34" i="42"/>
  <c r="G36" i="42"/>
  <c r="H13" i="42"/>
  <c r="F8" i="42"/>
  <c r="H9" i="42"/>
  <c r="G6" i="42"/>
  <c r="G41" i="42"/>
  <c r="H37" i="42"/>
  <c r="F15" i="42"/>
  <c r="D788" i="32"/>
  <c r="T788" i="32"/>
  <c r="F788" i="32"/>
  <c r="N788" i="32"/>
  <c r="S788" i="32"/>
  <c r="Y788" i="32"/>
  <c r="AF788" i="32"/>
  <c r="B788" i="32"/>
  <c r="J788" i="32"/>
  <c r="Q788" i="32"/>
  <c r="V788" i="32"/>
  <c r="AD788" i="32" s="1"/>
  <c r="Y773" i="32"/>
  <c r="N773" i="32"/>
  <c r="Y770" i="32"/>
  <c r="N770" i="32"/>
  <c r="D765" i="32"/>
  <c r="T765" i="32"/>
  <c r="B765" i="32"/>
  <c r="G765" i="32"/>
  <c r="M765" i="32"/>
  <c r="R765" i="32"/>
  <c r="W765" i="32"/>
  <c r="AE765" i="32"/>
  <c r="N765" i="32"/>
  <c r="AF765" i="32"/>
  <c r="C765" i="32"/>
  <c r="I765" i="32"/>
  <c r="S765" i="32"/>
  <c r="Y765" i="32"/>
  <c r="E765" i="32"/>
  <c r="J765" i="32"/>
  <c r="O765" i="32"/>
  <c r="U765" i="32"/>
  <c r="AG765" i="32"/>
  <c r="D757" i="32"/>
  <c r="T757" i="32"/>
  <c r="B757" i="32"/>
  <c r="J757" i="32"/>
  <c r="O757" i="32"/>
  <c r="U757" i="32"/>
  <c r="AG757" i="32"/>
  <c r="K757" i="32"/>
  <c r="V757" i="32"/>
  <c r="AD757" i="32" s="1"/>
  <c r="C757" i="32"/>
  <c r="Q757" i="32"/>
  <c r="F757" i="32"/>
  <c r="M757" i="32"/>
  <c r="R757" i="32"/>
  <c r="W757" i="32"/>
  <c r="AE757" i="32"/>
  <c r="D735" i="32"/>
  <c r="T735" i="32"/>
  <c r="B735" i="32"/>
  <c r="J735" i="32"/>
  <c r="O735" i="32"/>
  <c r="U735" i="32"/>
  <c r="AG735" i="32"/>
  <c r="C735" i="32"/>
  <c r="K735" i="32"/>
  <c r="Q735" i="32"/>
  <c r="V735" i="32"/>
  <c r="AD735" i="32" s="1"/>
  <c r="F735" i="32"/>
  <c r="M735" i="32"/>
  <c r="R735" i="32"/>
  <c r="W735" i="32"/>
  <c r="AE735" i="32"/>
  <c r="D800" i="32"/>
  <c r="T800" i="32"/>
  <c r="B800" i="32"/>
  <c r="J800" i="32"/>
  <c r="Q800" i="32"/>
  <c r="V800" i="32"/>
  <c r="AD800" i="32" s="1"/>
  <c r="R798" i="32"/>
  <c r="D796" i="32"/>
  <c r="T796" i="32"/>
  <c r="F796" i="32"/>
  <c r="K796" i="32"/>
  <c r="Q796" i="32"/>
  <c r="V796" i="32"/>
  <c r="AD796" i="32" s="1"/>
  <c r="D775" i="32"/>
  <c r="T775" i="32"/>
  <c r="B775" i="32"/>
  <c r="G775" i="32"/>
  <c r="M775" i="32"/>
  <c r="R775" i="32"/>
  <c r="W775" i="32"/>
  <c r="AE775" i="32"/>
  <c r="E775" i="32"/>
  <c r="J775" i="32"/>
  <c r="O775" i="32"/>
  <c r="U775" i="32"/>
  <c r="AG775" i="32"/>
  <c r="V774" i="32"/>
  <c r="AD774" i="32" s="1"/>
  <c r="D771" i="32"/>
  <c r="T771" i="32"/>
  <c r="F771" i="32"/>
  <c r="K771" i="32"/>
  <c r="Q771" i="32"/>
  <c r="V771" i="32"/>
  <c r="AD771" i="32" s="1"/>
  <c r="B771" i="32"/>
  <c r="I771" i="32"/>
  <c r="N771" i="32"/>
  <c r="S771" i="32"/>
  <c r="Y771" i="32"/>
  <c r="AF771" i="32"/>
  <c r="V770" i="32"/>
  <c r="AD770" i="32" s="1"/>
  <c r="D767" i="32"/>
  <c r="T767" i="32"/>
  <c r="B767" i="32"/>
  <c r="J767" i="32"/>
  <c r="O767" i="32"/>
  <c r="U767" i="32"/>
  <c r="AG767" i="32"/>
  <c r="C767" i="32"/>
  <c r="K767" i="32"/>
  <c r="V767" i="32"/>
  <c r="AD767" i="32" s="1"/>
  <c r="Q767" i="32"/>
  <c r="F767" i="32"/>
  <c r="M767" i="32"/>
  <c r="R767" i="32"/>
  <c r="W767" i="32"/>
  <c r="AE767" i="32"/>
  <c r="Q765" i="32"/>
  <c r="S757" i="32"/>
  <c r="N743" i="32"/>
  <c r="D741" i="32"/>
  <c r="T741" i="32"/>
  <c r="B741" i="32"/>
  <c r="I741" i="32"/>
  <c r="N741" i="32"/>
  <c r="S741" i="32"/>
  <c r="Y741" i="32"/>
  <c r="AF741" i="32"/>
  <c r="C741" i="32"/>
  <c r="J741" i="32"/>
  <c r="O741" i="32"/>
  <c r="U741" i="32"/>
  <c r="AG741" i="32"/>
  <c r="F741" i="32"/>
  <c r="K741" i="32"/>
  <c r="Q741" i="32"/>
  <c r="V741" i="32"/>
  <c r="AD741" i="32" s="1"/>
  <c r="M737" i="32"/>
  <c r="S735" i="32"/>
  <c r="D773" i="32"/>
  <c r="T773" i="32"/>
  <c r="F773" i="32"/>
  <c r="M773" i="32"/>
  <c r="R773" i="32"/>
  <c r="W773" i="32"/>
  <c r="AE773" i="32"/>
  <c r="B773" i="32"/>
  <c r="J773" i="32"/>
  <c r="O773" i="32"/>
  <c r="U773" i="32"/>
  <c r="AG773" i="32"/>
  <c r="D770" i="32"/>
  <c r="T770" i="32"/>
  <c r="B770" i="32"/>
  <c r="J770" i="32"/>
  <c r="O770" i="32"/>
  <c r="U770" i="32"/>
  <c r="AG770" i="32"/>
  <c r="F770" i="32"/>
  <c r="M770" i="32"/>
  <c r="R770" i="32"/>
  <c r="W770" i="32"/>
  <c r="AE770" i="32"/>
  <c r="V765" i="32"/>
  <c r="AD765" i="32" s="1"/>
  <c r="Y757" i="32"/>
  <c r="Y735" i="32"/>
  <c r="O802" i="32"/>
  <c r="F802" i="32"/>
  <c r="S800" i="32"/>
  <c r="K800" i="32"/>
  <c r="D798" i="32"/>
  <c r="T798" i="32"/>
  <c r="C798" i="32"/>
  <c r="K798" i="32"/>
  <c r="Q798" i="32"/>
  <c r="V798" i="32"/>
  <c r="AD798" i="32" s="1"/>
  <c r="AF796" i="32"/>
  <c r="W796" i="32"/>
  <c r="O796" i="32"/>
  <c r="I796" i="32"/>
  <c r="W788" i="32"/>
  <c r="K788" i="32"/>
  <c r="D776" i="32"/>
  <c r="T776" i="32"/>
  <c r="B776" i="32"/>
  <c r="J776" i="32"/>
  <c r="O776" i="32"/>
  <c r="U776" i="32"/>
  <c r="AG776" i="32"/>
  <c r="F776" i="32"/>
  <c r="M776" i="32"/>
  <c r="R776" i="32"/>
  <c r="W776" i="32"/>
  <c r="AE776" i="32"/>
  <c r="V775" i="32"/>
  <c r="AD775" i="32" s="1"/>
  <c r="K775" i="32"/>
  <c r="D774" i="32"/>
  <c r="T774" i="32"/>
  <c r="B774" i="32"/>
  <c r="G774" i="32"/>
  <c r="M774" i="32"/>
  <c r="R774" i="32"/>
  <c r="W774" i="32"/>
  <c r="AE774" i="32"/>
  <c r="E774" i="32"/>
  <c r="J774" i="32"/>
  <c r="O774" i="32"/>
  <c r="U774" i="32"/>
  <c r="AG774" i="32"/>
  <c r="V773" i="32"/>
  <c r="AD773" i="32" s="1"/>
  <c r="W802" i="32"/>
  <c r="N802" i="32"/>
  <c r="AG800" i="32"/>
  <c r="Y800" i="32"/>
  <c r="R800" i="32"/>
  <c r="G800" i="32"/>
  <c r="AF798" i="32"/>
  <c r="W798" i="32"/>
  <c r="O798" i="32"/>
  <c r="G798" i="32"/>
  <c r="AE796" i="32"/>
  <c r="U796" i="32"/>
  <c r="N796" i="32"/>
  <c r="G796" i="32"/>
  <c r="D794" i="32"/>
  <c r="T794" i="32"/>
  <c r="B794" i="32"/>
  <c r="J794" i="32"/>
  <c r="Q794" i="32"/>
  <c r="V794" i="32"/>
  <c r="AD794" i="32" s="1"/>
  <c r="AG788" i="32"/>
  <c r="U788" i="32"/>
  <c r="G788" i="32"/>
  <c r="D777" i="32"/>
  <c r="T777" i="32"/>
  <c r="F777" i="32"/>
  <c r="K777" i="32"/>
  <c r="Q777" i="32"/>
  <c r="V777" i="32"/>
  <c r="AD777" i="32" s="1"/>
  <c r="B777" i="32"/>
  <c r="I777" i="32"/>
  <c r="N777" i="32"/>
  <c r="S777" i="32"/>
  <c r="Y777" i="32"/>
  <c r="AF777" i="32"/>
  <c r="V776" i="32"/>
  <c r="AD776" i="32" s="1"/>
  <c r="K776" i="32"/>
  <c r="AF775" i="32"/>
  <c r="S775" i="32"/>
  <c r="I775" i="32"/>
  <c r="AF774" i="32"/>
  <c r="S774" i="32"/>
  <c r="I774" i="32"/>
  <c r="AF773" i="32"/>
  <c r="S773" i="32"/>
  <c r="G773" i="32"/>
  <c r="AG771" i="32"/>
  <c r="U771" i="32"/>
  <c r="J771" i="32"/>
  <c r="AF770" i="32"/>
  <c r="S770" i="32"/>
  <c r="G770" i="32"/>
  <c r="S767" i="32"/>
  <c r="D766" i="32"/>
  <c r="T766" i="32"/>
  <c r="B766" i="32"/>
  <c r="J766" i="32"/>
  <c r="R766" i="32"/>
  <c r="W766" i="32"/>
  <c r="AE766" i="32"/>
  <c r="K766" i="32"/>
  <c r="S766" i="32"/>
  <c r="AF766" i="32"/>
  <c r="C766" i="32"/>
  <c r="Y766" i="32"/>
  <c r="F766" i="32"/>
  <c r="N766" i="32"/>
  <c r="U766" i="32"/>
  <c r="AG766" i="32"/>
  <c r="K765" i="32"/>
  <c r="N757" i="32"/>
  <c r="D756" i="32"/>
  <c r="T756" i="32"/>
  <c r="B756" i="32"/>
  <c r="G756" i="32"/>
  <c r="M756" i="32"/>
  <c r="R756" i="32"/>
  <c r="W756" i="32"/>
  <c r="AE756" i="32"/>
  <c r="I756" i="32"/>
  <c r="N756" i="32"/>
  <c r="AF756" i="32"/>
  <c r="C756" i="32"/>
  <c r="S756" i="32"/>
  <c r="Y756" i="32"/>
  <c r="E756" i="32"/>
  <c r="J756" i="32"/>
  <c r="O756" i="32"/>
  <c r="U756" i="32"/>
  <c r="AG756" i="32"/>
  <c r="D751" i="32"/>
  <c r="T751" i="32"/>
  <c r="B751" i="32"/>
  <c r="J751" i="32"/>
  <c r="Q751" i="32"/>
  <c r="V751" i="32"/>
  <c r="AD751" i="32" s="1"/>
  <c r="K751" i="32"/>
  <c r="W751" i="32"/>
  <c r="C751" i="32"/>
  <c r="R751" i="32"/>
  <c r="AE751" i="32"/>
  <c r="F751" i="32"/>
  <c r="N751" i="32"/>
  <c r="S751" i="32"/>
  <c r="Y751" i="32"/>
  <c r="AF751" i="32"/>
  <c r="AF743" i="32"/>
  <c r="R741" i="32"/>
  <c r="AE737" i="32"/>
  <c r="N735" i="32"/>
  <c r="D733" i="32"/>
  <c r="T733" i="32"/>
  <c r="B733" i="32"/>
  <c r="I733" i="32"/>
  <c r="N733" i="32"/>
  <c r="S733" i="32"/>
  <c r="Y733" i="32"/>
  <c r="AF733" i="32"/>
  <c r="C733" i="32"/>
  <c r="J733" i="32"/>
  <c r="O733" i="32"/>
  <c r="U733" i="32"/>
  <c r="AG733" i="32"/>
  <c r="F733" i="32"/>
  <c r="K733" i="32"/>
  <c r="Q733" i="32"/>
  <c r="V733" i="32"/>
  <c r="AD733" i="32" s="1"/>
  <c r="O788" i="32"/>
  <c r="D802" i="32"/>
  <c r="T802" i="32"/>
  <c r="C802" i="32"/>
  <c r="K802" i="32"/>
  <c r="S802" i="32"/>
  <c r="AE788" i="32"/>
  <c r="R788" i="32"/>
  <c r="C788" i="32"/>
  <c r="Q773" i="32"/>
  <c r="C773" i="32"/>
  <c r="Q770" i="32"/>
  <c r="C770" i="32"/>
  <c r="F765" i="32"/>
  <c r="AF757" i="32"/>
  <c r="G757" i="32"/>
  <c r="D743" i="32"/>
  <c r="T743" i="32"/>
  <c r="B743" i="32"/>
  <c r="J743" i="32"/>
  <c r="O743" i="32"/>
  <c r="U743" i="32"/>
  <c r="AG743" i="32"/>
  <c r="K743" i="32"/>
  <c r="C743" i="32"/>
  <c r="Q743" i="32"/>
  <c r="V743" i="32"/>
  <c r="AD743" i="32" s="1"/>
  <c r="F743" i="32"/>
  <c r="M743" i="32"/>
  <c r="R743" i="32"/>
  <c r="W743" i="32"/>
  <c r="AE743" i="32"/>
  <c r="D737" i="32"/>
  <c r="T737" i="32"/>
  <c r="B737" i="32"/>
  <c r="I737" i="32"/>
  <c r="N737" i="32"/>
  <c r="S737" i="32"/>
  <c r="Y737" i="32"/>
  <c r="AF737" i="32"/>
  <c r="C737" i="32"/>
  <c r="J737" i="32"/>
  <c r="O737" i="32"/>
  <c r="U737" i="32"/>
  <c r="AG737" i="32"/>
  <c r="F737" i="32"/>
  <c r="K737" i="32"/>
  <c r="Q737" i="32"/>
  <c r="V737" i="32"/>
  <c r="AD737" i="32" s="1"/>
  <c r="AF735" i="32"/>
  <c r="G735" i="32"/>
  <c r="T579" i="32"/>
  <c r="B579" i="32"/>
  <c r="F579" i="32"/>
  <c r="J579" i="32"/>
  <c r="N579" i="32"/>
  <c r="R579" i="32"/>
  <c r="W579" i="32"/>
  <c r="AH579" i="32"/>
  <c r="T576" i="32"/>
  <c r="D576" i="32"/>
  <c r="H576" i="32"/>
  <c r="L576" i="32"/>
  <c r="P576" i="32"/>
  <c r="U576" i="32"/>
  <c r="Y576" i="32"/>
  <c r="AF576" i="32"/>
  <c r="T571" i="32"/>
  <c r="B571" i="32"/>
  <c r="F571" i="32"/>
  <c r="J571" i="32"/>
  <c r="N571" i="32"/>
  <c r="R571" i="32"/>
  <c r="W571" i="32"/>
  <c r="AH571" i="32"/>
  <c r="T568" i="32"/>
  <c r="D568" i="32"/>
  <c r="H568" i="32"/>
  <c r="L568" i="32"/>
  <c r="P568" i="32"/>
  <c r="U568" i="32"/>
  <c r="Y568" i="32"/>
  <c r="AF568" i="32"/>
  <c r="T560" i="32"/>
  <c r="D560" i="32"/>
  <c r="L560" i="32"/>
  <c r="Y560" i="32"/>
  <c r="T558" i="32"/>
  <c r="E558" i="32"/>
  <c r="P558" i="32"/>
  <c r="T542" i="32"/>
  <c r="E542" i="32"/>
  <c r="P542" i="32"/>
  <c r="I542" i="32"/>
  <c r="Q542" i="32"/>
  <c r="AG542" i="32"/>
  <c r="D541" i="32"/>
  <c r="T541" i="32"/>
  <c r="I541" i="32"/>
  <c r="W541" i="32"/>
  <c r="O541" i="32"/>
  <c r="AG541" i="32"/>
  <c r="E529" i="32"/>
  <c r="T529" i="32"/>
  <c r="I529" i="32"/>
  <c r="AG529" i="32"/>
  <c r="M529" i="32"/>
  <c r="U529" i="32"/>
  <c r="E521" i="32"/>
  <c r="T521" i="32"/>
  <c r="I521" i="32"/>
  <c r="AG521" i="32"/>
  <c r="M521" i="32"/>
  <c r="U521" i="32"/>
  <c r="E513" i="32"/>
  <c r="T513" i="32"/>
  <c r="I513" i="32"/>
  <c r="AG513" i="32"/>
  <c r="M513" i="32"/>
  <c r="U513" i="32"/>
  <c r="T493" i="32"/>
  <c r="B493" i="32"/>
  <c r="G493" i="32"/>
  <c r="M493" i="32"/>
  <c r="R493" i="32"/>
  <c r="W493" i="32"/>
  <c r="AE493" i="32"/>
  <c r="C493" i="32"/>
  <c r="I493" i="32"/>
  <c r="N493" i="32"/>
  <c r="S493" i="32"/>
  <c r="Y493" i="32"/>
  <c r="AF493" i="32"/>
  <c r="E493" i="32"/>
  <c r="J493" i="32"/>
  <c r="O493" i="32"/>
  <c r="U493" i="32"/>
  <c r="AG493" i="32"/>
  <c r="B484" i="32"/>
  <c r="T484" i="32"/>
  <c r="F484" i="32"/>
  <c r="V484" i="32"/>
  <c r="AD484" i="32" s="1"/>
  <c r="I484" i="32"/>
  <c r="AF484" i="32"/>
  <c r="N484" i="32"/>
  <c r="Q484" i="32"/>
  <c r="C466" i="32"/>
  <c r="T466" i="32"/>
  <c r="D466" i="32"/>
  <c r="M466" i="32"/>
  <c r="Y466" i="32"/>
  <c r="G466" i="32"/>
  <c r="S466" i="32"/>
  <c r="H466" i="32"/>
  <c r="W466" i="32"/>
  <c r="L466" i="32"/>
  <c r="AE466" i="32"/>
  <c r="C464" i="32"/>
  <c r="T464" i="32"/>
  <c r="G464" i="32"/>
  <c r="O464" i="32"/>
  <c r="AE464" i="32"/>
  <c r="D464" i="32"/>
  <c r="S464" i="32"/>
  <c r="H464" i="32"/>
  <c r="W464" i="32"/>
  <c r="L464" i="32"/>
  <c r="Y464" i="32"/>
  <c r="T454" i="32"/>
  <c r="C454" i="32"/>
  <c r="K454" i="32"/>
  <c r="S454" i="32"/>
  <c r="E454" i="32"/>
  <c r="O454" i="32"/>
  <c r="Y454" i="32"/>
  <c r="G454" i="32"/>
  <c r="Q454" i="32"/>
  <c r="AE454" i="32"/>
  <c r="I454" i="32"/>
  <c r="U454" i="32"/>
  <c r="AG454" i="32"/>
  <c r="T450" i="32"/>
  <c r="C450" i="32"/>
  <c r="K450" i="32"/>
  <c r="S450" i="32"/>
  <c r="E450" i="32"/>
  <c r="O450" i="32"/>
  <c r="Y450" i="32"/>
  <c r="G450" i="32"/>
  <c r="Q450" i="32"/>
  <c r="AE450" i="32"/>
  <c r="I450" i="32"/>
  <c r="U450" i="32"/>
  <c r="AG450" i="32"/>
  <c r="D792" i="32"/>
  <c r="T792" i="32"/>
  <c r="D789" i="32"/>
  <c r="T789" i="32"/>
  <c r="D786" i="32"/>
  <c r="T786" i="32"/>
  <c r="D785" i="32"/>
  <c r="T785" i="32"/>
  <c r="D783" i="32"/>
  <c r="T783" i="32"/>
  <c r="D781" i="32"/>
  <c r="T781" i="32"/>
  <c r="D780" i="32"/>
  <c r="T780" i="32"/>
  <c r="AF768" i="32"/>
  <c r="Y768" i="32"/>
  <c r="S768" i="32"/>
  <c r="N768" i="32"/>
  <c r="I768" i="32"/>
  <c r="D764" i="32"/>
  <c r="T764" i="32"/>
  <c r="D763" i="32"/>
  <c r="T763" i="32"/>
  <c r="D762" i="32"/>
  <c r="T762" i="32"/>
  <c r="D761" i="32"/>
  <c r="T761" i="32"/>
  <c r="D760" i="32"/>
  <c r="T760" i="32"/>
  <c r="D759" i="32"/>
  <c r="T759" i="32"/>
  <c r="V758" i="32"/>
  <c r="AD758" i="32" s="1"/>
  <c r="Q758" i="32"/>
  <c r="J758" i="32"/>
  <c r="D755" i="32"/>
  <c r="T755" i="32"/>
  <c r="V754" i="32"/>
  <c r="AD754" i="32" s="1"/>
  <c r="Q754" i="32"/>
  <c r="J754" i="32"/>
  <c r="D753" i="32"/>
  <c r="T753" i="32"/>
  <c r="D750" i="32"/>
  <c r="T750" i="32"/>
  <c r="V749" i="32"/>
  <c r="AD749" i="32" s="1"/>
  <c r="Q749" i="32"/>
  <c r="J749" i="32"/>
  <c r="D748" i="32"/>
  <c r="T748" i="32"/>
  <c r="AF746" i="32"/>
  <c r="Y746" i="32"/>
  <c r="R746" i="32"/>
  <c r="J746" i="32"/>
  <c r="B746" i="32"/>
  <c r="AF744" i="32"/>
  <c r="Y744" i="32"/>
  <c r="S744" i="32"/>
  <c r="N744" i="32"/>
  <c r="I744" i="32"/>
  <c r="D742" i="32"/>
  <c r="T742" i="32"/>
  <c r="D738" i="32"/>
  <c r="T738" i="32"/>
  <c r="AG736" i="32"/>
  <c r="U736" i="32"/>
  <c r="O736" i="32"/>
  <c r="J736" i="32"/>
  <c r="D734" i="32"/>
  <c r="T734" i="32"/>
  <c r="D731" i="32"/>
  <c r="T731" i="32"/>
  <c r="V730" i="32"/>
  <c r="AD730" i="32" s="1"/>
  <c r="Q730" i="32"/>
  <c r="J730" i="32"/>
  <c r="T655" i="32"/>
  <c r="T653" i="32"/>
  <c r="T651" i="32"/>
  <c r="T649" i="32"/>
  <c r="T647" i="32"/>
  <c r="C645" i="32"/>
  <c r="T645" i="32"/>
  <c r="C643" i="32"/>
  <c r="T643" i="32"/>
  <c r="C641" i="32"/>
  <c r="T641" i="32"/>
  <c r="C639" i="32"/>
  <c r="T639" i="32"/>
  <c r="C637" i="32"/>
  <c r="T637" i="32"/>
  <c r="C635" i="32"/>
  <c r="T635" i="32"/>
  <c r="C633" i="32"/>
  <c r="T633" i="32"/>
  <c r="C631" i="32"/>
  <c r="T631" i="32"/>
  <c r="C629" i="32"/>
  <c r="T629" i="32"/>
  <c r="C627" i="32"/>
  <c r="T627" i="32"/>
  <c r="C625" i="32"/>
  <c r="T625" i="32"/>
  <c r="C623" i="32"/>
  <c r="T623" i="32"/>
  <c r="C621" i="32"/>
  <c r="T621" i="32"/>
  <c r="C619" i="32"/>
  <c r="T619" i="32"/>
  <c r="C617" i="32"/>
  <c r="T617" i="32"/>
  <c r="C615" i="32"/>
  <c r="T615" i="32"/>
  <c r="C613" i="32"/>
  <c r="T613" i="32"/>
  <c r="C611" i="32"/>
  <c r="T611" i="32"/>
  <c r="C609" i="32"/>
  <c r="T609" i="32"/>
  <c r="C607" i="32"/>
  <c r="T607" i="32"/>
  <c r="C605" i="32"/>
  <c r="T605" i="32"/>
  <c r="C603" i="32"/>
  <c r="T603" i="32"/>
  <c r="C601" i="32"/>
  <c r="T601" i="32"/>
  <c r="T599" i="32"/>
  <c r="T597" i="32"/>
  <c r="T595" i="32"/>
  <c r="T593" i="32"/>
  <c r="T591" i="32"/>
  <c r="T589" i="32"/>
  <c r="T587" i="32"/>
  <c r="T585" i="32"/>
  <c r="T583" i="32"/>
  <c r="T581" i="32"/>
  <c r="AE580" i="32"/>
  <c r="X580" i="32"/>
  <c r="S580" i="32"/>
  <c r="O580" i="32"/>
  <c r="K580" i="32"/>
  <c r="G580" i="32"/>
  <c r="AE579" i="32"/>
  <c r="V579" i="32"/>
  <c r="AD579" i="32" s="1"/>
  <c r="P579" i="32"/>
  <c r="K579" i="32"/>
  <c r="E579" i="32"/>
  <c r="T577" i="32"/>
  <c r="B577" i="32"/>
  <c r="F577" i="32"/>
  <c r="J577" i="32"/>
  <c r="N577" i="32"/>
  <c r="R577" i="32"/>
  <c r="W577" i="32"/>
  <c r="AH577" i="32"/>
  <c r="V576" i="32"/>
  <c r="AD576" i="32" s="1"/>
  <c r="O576" i="32"/>
  <c r="J576" i="32"/>
  <c r="E576" i="32"/>
  <c r="AG575" i="32"/>
  <c r="Y575" i="32"/>
  <c r="S575" i="32"/>
  <c r="M575" i="32"/>
  <c r="H575" i="32"/>
  <c r="T574" i="32"/>
  <c r="D574" i="32"/>
  <c r="H574" i="32"/>
  <c r="L574" i="32"/>
  <c r="P574" i="32"/>
  <c r="U574" i="32"/>
  <c r="Y574" i="32"/>
  <c r="AF574" i="32"/>
  <c r="AG572" i="32"/>
  <c r="X572" i="32"/>
  <c r="R572" i="32"/>
  <c r="M572" i="32"/>
  <c r="G572" i="32"/>
  <c r="AE571" i="32"/>
  <c r="V571" i="32"/>
  <c r="AD571" i="32" s="1"/>
  <c r="P571" i="32"/>
  <c r="K571" i="32"/>
  <c r="E571" i="32"/>
  <c r="T569" i="32"/>
  <c r="B569" i="32"/>
  <c r="F569" i="32"/>
  <c r="J569" i="32"/>
  <c r="N569" i="32"/>
  <c r="R569" i="32"/>
  <c r="W569" i="32"/>
  <c r="AH569" i="32"/>
  <c r="V568" i="32"/>
  <c r="AD568" i="32" s="1"/>
  <c r="O568" i="32"/>
  <c r="J568" i="32"/>
  <c r="E568" i="32"/>
  <c r="E567" i="32"/>
  <c r="T567" i="32"/>
  <c r="D567" i="32"/>
  <c r="L567" i="32"/>
  <c r="S567" i="32"/>
  <c r="AH567" i="32"/>
  <c r="T566" i="32"/>
  <c r="D566" i="32"/>
  <c r="K566" i="32"/>
  <c r="Q566" i="32"/>
  <c r="E563" i="32"/>
  <c r="T563" i="32"/>
  <c r="I563" i="32"/>
  <c r="Q563" i="32"/>
  <c r="AG563" i="32"/>
  <c r="T562" i="32"/>
  <c r="G562" i="32"/>
  <c r="O562" i="32"/>
  <c r="W562" i="32"/>
  <c r="AH562" i="32"/>
  <c r="K560" i="32"/>
  <c r="AG559" i="32"/>
  <c r="Y558" i="32"/>
  <c r="K558" i="32"/>
  <c r="AG557" i="32"/>
  <c r="AG552" i="32"/>
  <c r="T550" i="32"/>
  <c r="E550" i="32"/>
  <c r="P550" i="32"/>
  <c r="I550" i="32"/>
  <c r="Q550" i="32"/>
  <c r="AG550" i="32"/>
  <c r="D549" i="32"/>
  <c r="T549" i="32"/>
  <c r="I549" i="32"/>
  <c r="W549" i="32"/>
  <c r="O549" i="32"/>
  <c r="AG549" i="32"/>
  <c r="T544" i="32"/>
  <c r="D544" i="32"/>
  <c r="L544" i="32"/>
  <c r="Y544" i="32"/>
  <c r="E544" i="32"/>
  <c r="P544" i="32"/>
  <c r="D543" i="32"/>
  <c r="T543" i="32"/>
  <c r="G543" i="32"/>
  <c r="U543" i="32"/>
  <c r="I543" i="32"/>
  <c r="W543" i="32"/>
  <c r="L542" i="32"/>
  <c r="U541" i="32"/>
  <c r="E531" i="32"/>
  <c r="T531" i="32"/>
  <c r="I531" i="32"/>
  <c r="AG531" i="32"/>
  <c r="M531" i="32"/>
  <c r="U531" i="32"/>
  <c r="E523" i="32"/>
  <c r="T523" i="32"/>
  <c r="I523" i="32"/>
  <c r="AG523" i="32"/>
  <c r="M523" i="32"/>
  <c r="U523" i="32"/>
  <c r="E515" i="32"/>
  <c r="T515" i="32"/>
  <c r="I515" i="32"/>
  <c r="AG515" i="32"/>
  <c r="M515" i="32"/>
  <c r="U515" i="32"/>
  <c r="E507" i="32"/>
  <c r="T507" i="32"/>
  <c r="I507" i="32"/>
  <c r="AG507" i="32"/>
  <c r="M507" i="32"/>
  <c r="U507" i="32"/>
  <c r="AG496" i="32"/>
  <c r="Q493" i="32"/>
  <c r="B486" i="32"/>
  <c r="T486" i="32"/>
  <c r="F486" i="32"/>
  <c r="V486" i="32"/>
  <c r="AD486" i="32" s="1"/>
  <c r="I486" i="32"/>
  <c r="AF486" i="32"/>
  <c r="N486" i="32"/>
  <c r="Q486" i="32"/>
  <c r="C470" i="32"/>
  <c r="T470" i="32"/>
  <c r="G470" i="32"/>
  <c r="O470" i="32"/>
  <c r="AE470" i="32"/>
  <c r="D470" i="32"/>
  <c r="S470" i="32"/>
  <c r="H470" i="32"/>
  <c r="W470" i="32"/>
  <c r="L470" i="32"/>
  <c r="Y470" i="32"/>
  <c r="AH454" i="32"/>
  <c r="T451" i="32"/>
  <c r="C451" i="32"/>
  <c r="K451" i="32"/>
  <c r="S451" i="32"/>
  <c r="E451" i="32"/>
  <c r="O451" i="32"/>
  <c r="Y451" i="32"/>
  <c r="G451" i="32"/>
  <c r="Q451" i="32"/>
  <c r="AE451" i="32"/>
  <c r="I451" i="32"/>
  <c r="U451" i="32"/>
  <c r="AG451" i="32"/>
  <c r="T447" i="32"/>
  <c r="C447" i="32"/>
  <c r="K447" i="32"/>
  <c r="S447" i="32"/>
  <c r="E447" i="32"/>
  <c r="O447" i="32"/>
  <c r="Y447" i="32"/>
  <c r="G447" i="32"/>
  <c r="Q447" i="32"/>
  <c r="AE447" i="32"/>
  <c r="I447" i="32"/>
  <c r="U447" i="32"/>
  <c r="AG447" i="32"/>
  <c r="T441" i="32"/>
  <c r="Q441" i="32"/>
  <c r="E441" i="32"/>
  <c r="U441" i="32"/>
  <c r="T437" i="32"/>
  <c r="Q437" i="32"/>
  <c r="E437" i="32"/>
  <c r="U437" i="32"/>
  <c r="D768" i="32"/>
  <c r="T768" i="32"/>
  <c r="D758" i="32"/>
  <c r="T758" i="32"/>
  <c r="O746" i="32"/>
  <c r="D744" i="32"/>
  <c r="T744" i="32"/>
  <c r="D736" i="32"/>
  <c r="T736" i="32"/>
  <c r="D730" i="32"/>
  <c r="T730" i="32"/>
  <c r="T580" i="32"/>
  <c r="D580" i="32"/>
  <c r="U579" i="32"/>
  <c r="O579" i="32"/>
  <c r="I579" i="32"/>
  <c r="D579" i="32"/>
  <c r="AH576" i="32"/>
  <c r="S576" i="32"/>
  <c r="N576" i="32"/>
  <c r="I576" i="32"/>
  <c r="C576" i="32"/>
  <c r="T575" i="32"/>
  <c r="B575" i="32"/>
  <c r="F575" i="32"/>
  <c r="J575" i="32"/>
  <c r="N575" i="32"/>
  <c r="R575" i="32"/>
  <c r="W575" i="32"/>
  <c r="AH575" i="32"/>
  <c r="T572" i="32"/>
  <c r="D572" i="32"/>
  <c r="H572" i="32"/>
  <c r="L572" i="32"/>
  <c r="P572" i="32"/>
  <c r="U572" i="32"/>
  <c r="Y572" i="32"/>
  <c r="AF572" i="32"/>
  <c r="U571" i="32"/>
  <c r="O571" i="32"/>
  <c r="I571" i="32"/>
  <c r="D571" i="32"/>
  <c r="AH568" i="32"/>
  <c r="S568" i="32"/>
  <c r="N568" i="32"/>
  <c r="I568" i="32"/>
  <c r="C568" i="32"/>
  <c r="W560" i="32"/>
  <c r="I560" i="32"/>
  <c r="D559" i="32"/>
  <c r="T559" i="32"/>
  <c r="G559" i="32"/>
  <c r="U559" i="32"/>
  <c r="W558" i="32"/>
  <c r="I558" i="32"/>
  <c r="D557" i="32"/>
  <c r="T557" i="32"/>
  <c r="I557" i="32"/>
  <c r="W557" i="32"/>
  <c r="T552" i="32"/>
  <c r="D552" i="32"/>
  <c r="L552" i="32"/>
  <c r="Y552" i="32"/>
  <c r="E552" i="32"/>
  <c r="P552" i="32"/>
  <c r="D551" i="32"/>
  <c r="T551" i="32"/>
  <c r="G551" i="32"/>
  <c r="U551" i="32"/>
  <c r="I551" i="32"/>
  <c r="W551" i="32"/>
  <c r="AH542" i="32"/>
  <c r="K542" i="32"/>
  <c r="P541" i="32"/>
  <c r="E533" i="32"/>
  <c r="T533" i="32"/>
  <c r="I533" i="32"/>
  <c r="AG533" i="32"/>
  <c r="M533" i="32"/>
  <c r="U533" i="32"/>
  <c r="E525" i="32"/>
  <c r="T525" i="32"/>
  <c r="I525" i="32"/>
  <c r="AG525" i="32"/>
  <c r="M525" i="32"/>
  <c r="U525" i="32"/>
  <c r="E517" i="32"/>
  <c r="T517" i="32"/>
  <c r="I517" i="32"/>
  <c r="AG517" i="32"/>
  <c r="M517" i="32"/>
  <c r="U517" i="32"/>
  <c r="E509" i="32"/>
  <c r="T509" i="32"/>
  <c r="I509" i="32"/>
  <c r="AG509" i="32"/>
  <c r="M509" i="32"/>
  <c r="U509" i="32"/>
  <c r="B496" i="32"/>
  <c r="T496" i="32"/>
  <c r="C496" i="32"/>
  <c r="H496" i="32"/>
  <c r="M496" i="32"/>
  <c r="S496" i="32"/>
  <c r="Y496" i="32"/>
  <c r="AH496" i="32"/>
  <c r="D496" i="32"/>
  <c r="I496" i="32"/>
  <c r="O496" i="32"/>
  <c r="U496" i="32"/>
  <c r="E496" i="32"/>
  <c r="K496" i="32"/>
  <c r="P496" i="32"/>
  <c r="W496" i="32"/>
  <c r="AE496" i="32"/>
  <c r="B494" i="32"/>
  <c r="T494" i="32"/>
  <c r="C494" i="32"/>
  <c r="H494" i="32"/>
  <c r="M494" i="32"/>
  <c r="R494" i="32"/>
  <c r="W494" i="32"/>
  <c r="AH494" i="32"/>
  <c r="D494" i="32"/>
  <c r="I494" i="32"/>
  <c r="O494" i="32"/>
  <c r="S494" i="32"/>
  <c r="X494" i="32"/>
  <c r="AE494" i="32"/>
  <c r="E494" i="32"/>
  <c r="K494" i="32"/>
  <c r="P494" i="32"/>
  <c r="U494" i="32"/>
  <c r="Y494" i="32"/>
  <c r="AF494" i="32"/>
  <c r="K493" i="32"/>
  <c r="T492" i="32"/>
  <c r="B492" i="32"/>
  <c r="G492" i="32"/>
  <c r="M492" i="32"/>
  <c r="R492" i="32"/>
  <c r="W492" i="32"/>
  <c r="AE492" i="32"/>
  <c r="C492" i="32"/>
  <c r="I492" i="32"/>
  <c r="N492" i="32"/>
  <c r="S492" i="32"/>
  <c r="Y492" i="32"/>
  <c r="AF492" i="32"/>
  <c r="E492" i="32"/>
  <c r="J492" i="32"/>
  <c r="O492" i="32"/>
  <c r="U492" i="32"/>
  <c r="AG492" i="32"/>
  <c r="B480" i="32"/>
  <c r="T480" i="32"/>
  <c r="F480" i="32"/>
  <c r="V480" i="32"/>
  <c r="AD480" i="32" s="1"/>
  <c r="I480" i="32"/>
  <c r="AF480" i="32"/>
  <c r="N480" i="32"/>
  <c r="Q480" i="32"/>
  <c r="C475" i="32"/>
  <c r="T475" i="32"/>
  <c r="H475" i="32"/>
  <c r="W475" i="32"/>
  <c r="I475" i="32"/>
  <c r="AH475" i="32"/>
  <c r="O475" i="32"/>
  <c r="U475" i="32"/>
  <c r="C467" i="32"/>
  <c r="T467" i="32"/>
  <c r="I467" i="32"/>
  <c r="AE467" i="32"/>
  <c r="H467" i="32"/>
  <c r="O467" i="32"/>
  <c r="W467" i="32"/>
  <c r="T465" i="32"/>
  <c r="I465" i="32"/>
  <c r="X465" i="32"/>
  <c r="C465" i="32"/>
  <c r="W465" i="32"/>
  <c r="H465" i="32"/>
  <c r="AE465" i="32"/>
  <c r="O465" i="32"/>
  <c r="AG465" i="32"/>
  <c r="W454" i="32"/>
  <c r="T452" i="32"/>
  <c r="C452" i="32"/>
  <c r="K452" i="32"/>
  <c r="S452" i="32"/>
  <c r="E452" i="32"/>
  <c r="O452" i="32"/>
  <c r="Y452" i="32"/>
  <c r="G452" i="32"/>
  <c r="Q452" i="32"/>
  <c r="AE452" i="32"/>
  <c r="I452" i="32"/>
  <c r="U452" i="32"/>
  <c r="AG452" i="32"/>
  <c r="W450" i="32"/>
  <c r="T448" i="32"/>
  <c r="C448" i="32"/>
  <c r="K448" i="32"/>
  <c r="S448" i="32"/>
  <c r="E448" i="32"/>
  <c r="O448" i="32"/>
  <c r="Y448" i="32"/>
  <c r="G448" i="32"/>
  <c r="Q448" i="32"/>
  <c r="AE448" i="32"/>
  <c r="I448" i="32"/>
  <c r="U448" i="32"/>
  <c r="AG448" i="32"/>
  <c r="W768" i="32"/>
  <c r="R768" i="32"/>
  <c r="M768" i="32"/>
  <c r="G768" i="32"/>
  <c r="AG758" i="32"/>
  <c r="U758" i="32"/>
  <c r="O758" i="32"/>
  <c r="G758" i="32"/>
  <c r="D754" i="32"/>
  <c r="T754" i="32"/>
  <c r="D749" i="32"/>
  <c r="T749" i="32"/>
  <c r="D746" i="32"/>
  <c r="T746" i="32"/>
  <c r="D801" i="32"/>
  <c r="T801" i="32"/>
  <c r="D799" i="32"/>
  <c r="T799" i="32"/>
  <c r="D797" i="32"/>
  <c r="T797" i="32"/>
  <c r="D795" i="32"/>
  <c r="T795" i="32"/>
  <c r="D793" i="32"/>
  <c r="T793" i="32"/>
  <c r="V792" i="32"/>
  <c r="AD792" i="32" s="1"/>
  <c r="Q792" i="32"/>
  <c r="K792" i="32"/>
  <c r="C792" i="32"/>
  <c r="D791" i="32"/>
  <c r="T791" i="32"/>
  <c r="D790" i="32"/>
  <c r="T790" i="32"/>
  <c r="V789" i="32"/>
  <c r="AD789" i="32" s="1"/>
  <c r="Q789" i="32"/>
  <c r="K789" i="32"/>
  <c r="C789" i="32"/>
  <c r="D787" i="32"/>
  <c r="T787" i="32"/>
  <c r="V786" i="32"/>
  <c r="AD786" i="32" s="1"/>
  <c r="Q786" i="32"/>
  <c r="K786" i="32"/>
  <c r="C786" i="32"/>
  <c r="AF785" i="32"/>
  <c r="Y785" i="32"/>
  <c r="S785" i="32"/>
  <c r="N785" i="32"/>
  <c r="I785" i="32"/>
  <c r="C785" i="32"/>
  <c r="D784" i="32"/>
  <c r="T784" i="32"/>
  <c r="V783" i="32"/>
  <c r="AD783" i="32" s="1"/>
  <c r="Q783" i="32"/>
  <c r="K783" i="32"/>
  <c r="C783" i="32"/>
  <c r="D782" i="32"/>
  <c r="T782" i="32"/>
  <c r="V781" i="32"/>
  <c r="AD781" i="32" s="1"/>
  <c r="Q781" i="32"/>
  <c r="K781" i="32"/>
  <c r="C781" i="32"/>
  <c r="AF780" i="32"/>
  <c r="Y780" i="32"/>
  <c r="S780" i="32"/>
  <c r="N780" i="32"/>
  <c r="I780" i="32"/>
  <c r="C780" i="32"/>
  <c r="D779" i="32"/>
  <c r="T779" i="32"/>
  <c r="D778" i="32"/>
  <c r="T778" i="32"/>
  <c r="D772" i="32"/>
  <c r="T772" i="32"/>
  <c r="D769" i="32"/>
  <c r="T769" i="32"/>
  <c r="V768" i="32"/>
  <c r="AD768" i="32" s="1"/>
  <c r="Q768" i="32"/>
  <c r="K768" i="32"/>
  <c r="F768" i="32"/>
  <c r="S764" i="32"/>
  <c r="K764" i="32"/>
  <c r="C764" i="32"/>
  <c r="AF763" i="32"/>
  <c r="Y763" i="32"/>
  <c r="S763" i="32"/>
  <c r="N763" i="32"/>
  <c r="I763" i="32"/>
  <c r="C763" i="32"/>
  <c r="AF762" i="32"/>
  <c r="Y762" i="32"/>
  <c r="S762" i="32"/>
  <c r="N762" i="32"/>
  <c r="I762" i="32"/>
  <c r="C762" i="32"/>
  <c r="AF761" i="32"/>
  <c r="Y761" i="32"/>
  <c r="S761" i="32"/>
  <c r="N761" i="32"/>
  <c r="I761" i="32"/>
  <c r="C761" i="32"/>
  <c r="AF760" i="32"/>
  <c r="Y760" i="32"/>
  <c r="S760" i="32"/>
  <c r="N760" i="32"/>
  <c r="I760" i="32"/>
  <c r="C760" i="32"/>
  <c r="AF759" i="32"/>
  <c r="Y759" i="32"/>
  <c r="S759" i="32"/>
  <c r="K759" i="32"/>
  <c r="C759" i="32"/>
  <c r="AF758" i="32"/>
  <c r="Y758" i="32"/>
  <c r="S758" i="32"/>
  <c r="N758" i="32"/>
  <c r="F758" i="32"/>
  <c r="AE755" i="32"/>
  <c r="W755" i="32"/>
  <c r="R755" i="32"/>
  <c r="K755" i="32"/>
  <c r="C755" i="32"/>
  <c r="AF754" i="32"/>
  <c r="Y754" i="32"/>
  <c r="S754" i="32"/>
  <c r="N754" i="32"/>
  <c r="F754" i="32"/>
  <c r="AG753" i="32"/>
  <c r="U753" i="32"/>
  <c r="O753" i="32"/>
  <c r="J753" i="32"/>
  <c r="C753" i="32"/>
  <c r="D752" i="32"/>
  <c r="T752" i="32"/>
  <c r="AE750" i="32"/>
  <c r="W750" i="32"/>
  <c r="R750" i="32"/>
  <c r="K750" i="32"/>
  <c r="C750" i="32"/>
  <c r="AF749" i="32"/>
  <c r="Y749" i="32"/>
  <c r="S749" i="32"/>
  <c r="N749" i="32"/>
  <c r="F749" i="32"/>
  <c r="AG748" i="32"/>
  <c r="U748" i="32"/>
  <c r="O748" i="32"/>
  <c r="J748" i="32"/>
  <c r="C748" i="32"/>
  <c r="D747" i="32"/>
  <c r="T747" i="32"/>
  <c r="V746" i="32"/>
  <c r="AD746" i="32" s="1"/>
  <c r="N746" i="32"/>
  <c r="F746" i="32"/>
  <c r="D745" i="32"/>
  <c r="T745" i="32"/>
  <c r="V744" i="32"/>
  <c r="AD744" i="32" s="1"/>
  <c r="Q744" i="32"/>
  <c r="K744" i="32"/>
  <c r="F744" i="32"/>
  <c r="AE742" i="32"/>
  <c r="W742" i="32"/>
  <c r="R742" i="32"/>
  <c r="K742" i="32"/>
  <c r="C742" i="32"/>
  <c r="D740" i="32"/>
  <c r="T740" i="32"/>
  <c r="D739" i="32"/>
  <c r="T739" i="32"/>
  <c r="V738" i="32"/>
  <c r="AD738" i="32" s="1"/>
  <c r="Q738" i="32"/>
  <c r="K738" i="32"/>
  <c r="C738" i="32"/>
  <c r="AE736" i="32"/>
  <c r="W736" i="32"/>
  <c r="R736" i="32"/>
  <c r="M736" i="32"/>
  <c r="F736" i="32"/>
  <c r="AE734" i="32"/>
  <c r="W734" i="32"/>
  <c r="R734" i="32"/>
  <c r="K734" i="32"/>
  <c r="C734" i="32"/>
  <c r="D732" i="32"/>
  <c r="T732" i="32"/>
  <c r="V731" i="32"/>
  <c r="AD731" i="32" s="1"/>
  <c r="Q731" i="32"/>
  <c r="K731" i="32"/>
  <c r="C731" i="32"/>
  <c r="AF730" i="32"/>
  <c r="Y730" i="32"/>
  <c r="S730" i="32"/>
  <c r="N730" i="32"/>
  <c r="F730" i="32"/>
  <c r="D729" i="32"/>
  <c r="T729" i="32"/>
  <c r="D728" i="32"/>
  <c r="T728" i="32"/>
  <c r="D727" i="32"/>
  <c r="T727" i="32"/>
  <c r="D726" i="32"/>
  <c r="T726" i="32"/>
  <c r="D725" i="32"/>
  <c r="T725" i="32"/>
  <c r="D724" i="32"/>
  <c r="T724" i="32"/>
  <c r="D723" i="32"/>
  <c r="T723" i="32"/>
  <c r="D722" i="32"/>
  <c r="T722" i="32"/>
  <c r="D721" i="32"/>
  <c r="T721" i="32"/>
  <c r="D720" i="32"/>
  <c r="T720" i="32"/>
  <c r="D719" i="32"/>
  <c r="T719" i="32"/>
  <c r="D718" i="32"/>
  <c r="T718" i="32"/>
  <c r="D717" i="32"/>
  <c r="T717" i="32"/>
  <c r="D716" i="32"/>
  <c r="T716" i="32"/>
  <c r="D715" i="32"/>
  <c r="T715" i="32"/>
  <c r="D714" i="32"/>
  <c r="T714" i="32"/>
  <c r="D713" i="32"/>
  <c r="T713" i="32"/>
  <c r="D712" i="32"/>
  <c r="T712" i="32"/>
  <c r="D711" i="32"/>
  <c r="T711" i="32"/>
  <c r="D710" i="32"/>
  <c r="T710" i="32"/>
  <c r="D709" i="32"/>
  <c r="T709" i="32"/>
  <c r="D708" i="32"/>
  <c r="T708" i="32"/>
  <c r="D707" i="32"/>
  <c r="T707" i="32"/>
  <c r="D706" i="32"/>
  <c r="T706" i="32"/>
  <c r="D705" i="32"/>
  <c r="T705" i="32"/>
  <c r="D704" i="32"/>
  <c r="T704" i="32"/>
  <c r="D703" i="32"/>
  <c r="T703" i="32"/>
  <c r="D702" i="32"/>
  <c r="T702" i="32"/>
  <c r="D701" i="32"/>
  <c r="T701" i="32"/>
  <c r="D700" i="32"/>
  <c r="T700" i="32"/>
  <c r="D699" i="32"/>
  <c r="T699" i="32"/>
  <c r="D698" i="32"/>
  <c r="T698" i="32"/>
  <c r="D697" i="32"/>
  <c r="T697" i="32"/>
  <c r="D696" i="32"/>
  <c r="T696" i="32"/>
  <c r="D695" i="32"/>
  <c r="T695" i="32"/>
  <c r="T694" i="32"/>
  <c r="T693" i="32"/>
  <c r="T692" i="32"/>
  <c r="T691" i="32"/>
  <c r="T690" i="32"/>
  <c r="T689" i="32"/>
  <c r="T688" i="32"/>
  <c r="T687" i="32"/>
  <c r="T686" i="32"/>
  <c r="T685" i="32"/>
  <c r="T684" i="32"/>
  <c r="T683" i="32"/>
  <c r="T682" i="32"/>
  <c r="T681" i="32"/>
  <c r="T680" i="32"/>
  <c r="T679" i="32"/>
  <c r="T678" i="32"/>
  <c r="T677" i="32"/>
  <c r="T676" i="32"/>
  <c r="T675" i="32"/>
  <c r="T674" i="32"/>
  <c r="T673" i="32"/>
  <c r="T672" i="32"/>
  <c r="T671" i="32"/>
  <c r="T670" i="32"/>
  <c r="T669" i="32"/>
  <c r="T668" i="32"/>
  <c r="T667" i="32"/>
  <c r="C666" i="32"/>
  <c r="T666" i="32"/>
  <c r="C665" i="32"/>
  <c r="T665" i="32"/>
  <c r="C664" i="32"/>
  <c r="T664" i="32"/>
  <c r="C663" i="32"/>
  <c r="T663" i="32"/>
  <c r="C662" i="32"/>
  <c r="T662" i="32"/>
  <c r="C661" i="32"/>
  <c r="T661" i="32"/>
  <c r="C660" i="32"/>
  <c r="T660" i="32"/>
  <c r="C659" i="32"/>
  <c r="T659" i="32"/>
  <c r="C658" i="32"/>
  <c r="T658" i="32"/>
  <c r="C657" i="32"/>
  <c r="T657" i="32"/>
  <c r="C656" i="32"/>
  <c r="T656" i="32"/>
  <c r="AE655" i="32"/>
  <c r="X655" i="32"/>
  <c r="S655" i="32"/>
  <c r="O655" i="32"/>
  <c r="K655" i="32"/>
  <c r="G655" i="32"/>
  <c r="C655" i="32"/>
  <c r="T654" i="32"/>
  <c r="AE653" i="32"/>
  <c r="X653" i="32"/>
  <c r="S653" i="32"/>
  <c r="O653" i="32"/>
  <c r="K653" i="32"/>
  <c r="G653" i="32"/>
  <c r="C653" i="32"/>
  <c r="T652" i="32"/>
  <c r="AE651" i="32"/>
  <c r="X651" i="32"/>
  <c r="S651" i="32"/>
  <c r="O651" i="32"/>
  <c r="K651" i="32"/>
  <c r="G651" i="32"/>
  <c r="C651" i="32"/>
  <c r="T650" i="32"/>
  <c r="AE649" i="32"/>
  <c r="X649" i="32"/>
  <c r="S649" i="32"/>
  <c r="O649" i="32"/>
  <c r="K649" i="32"/>
  <c r="G649" i="32"/>
  <c r="C649" i="32"/>
  <c r="T648" i="32"/>
  <c r="AE647" i="32"/>
  <c r="X647" i="32"/>
  <c r="S647" i="32"/>
  <c r="O647" i="32"/>
  <c r="K647" i="32"/>
  <c r="G647" i="32"/>
  <c r="C647" i="32"/>
  <c r="T646" i="32"/>
  <c r="U645" i="32"/>
  <c r="N645" i="32"/>
  <c r="I645" i="32"/>
  <c r="D645" i="32"/>
  <c r="C644" i="32"/>
  <c r="T644" i="32"/>
  <c r="U643" i="32"/>
  <c r="N643" i="32"/>
  <c r="I643" i="32"/>
  <c r="D643" i="32"/>
  <c r="C642" i="32"/>
  <c r="T642" i="32"/>
  <c r="U641" i="32"/>
  <c r="N641" i="32"/>
  <c r="I641" i="32"/>
  <c r="D641" i="32"/>
  <c r="C640" i="32"/>
  <c r="T640" i="32"/>
  <c r="U639" i="32"/>
  <c r="N639" i="32"/>
  <c r="I639" i="32"/>
  <c r="D639" i="32"/>
  <c r="C638" i="32"/>
  <c r="T638" i="32"/>
  <c r="U637" i="32"/>
  <c r="N637" i="32"/>
  <c r="I637" i="32"/>
  <c r="D637" i="32"/>
  <c r="C636" i="32"/>
  <c r="T636" i="32"/>
  <c r="U635" i="32"/>
  <c r="N635" i="32"/>
  <c r="I635" i="32"/>
  <c r="D635" i="32"/>
  <c r="C634" i="32"/>
  <c r="T634" i="32"/>
  <c r="U633" i="32"/>
  <c r="N633" i="32"/>
  <c r="I633" i="32"/>
  <c r="D633" i="32"/>
  <c r="C632" i="32"/>
  <c r="T632" i="32"/>
  <c r="U631" i="32"/>
  <c r="N631" i="32"/>
  <c r="I631" i="32"/>
  <c r="D631" i="32"/>
  <c r="C630" i="32"/>
  <c r="T630" i="32"/>
  <c r="U629" i="32"/>
  <c r="N629" i="32"/>
  <c r="I629" i="32"/>
  <c r="D629" i="32"/>
  <c r="C628" i="32"/>
  <c r="T628" i="32"/>
  <c r="U627" i="32"/>
  <c r="N627" i="32"/>
  <c r="I627" i="32"/>
  <c r="D627" i="32"/>
  <c r="C626" i="32"/>
  <c r="T626" i="32"/>
  <c r="U625" i="32"/>
  <c r="N625" i="32"/>
  <c r="I625" i="32"/>
  <c r="D625" i="32"/>
  <c r="C624" i="32"/>
  <c r="T624" i="32"/>
  <c r="U623" i="32"/>
  <c r="N623" i="32"/>
  <c r="I623" i="32"/>
  <c r="D623" i="32"/>
  <c r="C622" i="32"/>
  <c r="T622" i="32"/>
  <c r="U621" i="32"/>
  <c r="N621" i="32"/>
  <c r="I621" i="32"/>
  <c r="D621" i="32"/>
  <c r="C620" i="32"/>
  <c r="T620" i="32"/>
  <c r="U619" i="32"/>
  <c r="N619" i="32"/>
  <c r="I619" i="32"/>
  <c r="D619" i="32"/>
  <c r="C618" i="32"/>
  <c r="T618" i="32"/>
  <c r="U617" i="32"/>
  <c r="N617" i="32"/>
  <c r="I617" i="32"/>
  <c r="D617" i="32"/>
  <c r="C616" i="32"/>
  <c r="T616" i="32"/>
  <c r="U615" i="32"/>
  <c r="N615" i="32"/>
  <c r="I615" i="32"/>
  <c r="D615" i="32"/>
  <c r="C614" i="32"/>
  <c r="T614" i="32"/>
  <c r="U613" i="32"/>
  <c r="N613" i="32"/>
  <c r="I613" i="32"/>
  <c r="D613" i="32"/>
  <c r="C612" i="32"/>
  <c r="T612" i="32"/>
  <c r="U611" i="32"/>
  <c r="N611" i="32"/>
  <c r="I611" i="32"/>
  <c r="D611" i="32"/>
  <c r="C610" i="32"/>
  <c r="T610" i="32"/>
  <c r="U609" i="32"/>
  <c r="N609" i="32"/>
  <c r="I609" i="32"/>
  <c r="D609" i="32"/>
  <c r="C608" i="32"/>
  <c r="T608" i="32"/>
  <c r="U607" i="32"/>
  <c r="N607" i="32"/>
  <c r="I607" i="32"/>
  <c r="D607" i="32"/>
  <c r="C606" i="32"/>
  <c r="T606" i="32"/>
  <c r="U605" i="32"/>
  <c r="N605" i="32"/>
  <c r="I605" i="32"/>
  <c r="D605" i="32"/>
  <c r="C604" i="32"/>
  <c r="T604" i="32"/>
  <c r="U603" i="32"/>
  <c r="N603" i="32"/>
  <c r="I603" i="32"/>
  <c r="D603" i="32"/>
  <c r="C602" i="32"/>
  <c r="T602" i="32"/>
  <c r="AE601" i="32"/>
  <c r="X601" i="32"/>
  <c r="S601" i="32"/>
  <c r="N601" i="32"/>
  <c r="I601" i="32"/>
  <c r="D601" i="32"/>
  <c r="T600" i="32"/>
  <c r="AE599" i="32"/>
  <c r="X599" i="32"/>
  <c r="S599" i="32"/>
  <c r="O599" i="32"/>
  <c r="K599" i="32"/>
  <c r="G599" i="32"/>
  <c r="C599" i="32"/>
  <c r="T598" i="32"/>
  <c r="AE597" i="32"/>
  <c r="X597" i="32"/>
  <c r="S597" i="32"/>
  <c r="O597" i="32"/>
  <c r="K597" i="32"/>
  <c r="G597" i="32"/>
  <c r="C597" i="32"/>
  <c r="T596" i="32"/>
  <c r="AE595" i="32"/>
  <c r="X595" i="32"/>
  <c r="S595" i="32"/>
  <c r="O595" i="32"/>
  <c r="K595" i="32"/>
  <c r="G595" i="32"/>
  <c r="C595" i="32"/>
  <c r="T594" i="32"/>
  <c r="AE593" i="32"/>
  <c r="X593" i="32"/>
  <c r="S593" i="32"/>
  <c r="O593" i="32"/>
  <c r="K593" i="32"/>
  <c r="G593" i="32"/>
  <c r="C593" i="32"/>
  <c r="T592" i="32"/>
  <c r="AE591" i="32"/>
  <c r="X591" i="32"/>
  <c r="S591" i="32"/>
  <c r="O591" i="32"/>
  <c r="K591" i="32"/>
  <c r="G591" i="32"/>
  <c r="C591" i="32"/>
  <c r="T590" i="32"/>
  <c r="AE589" i="32"/>
  <c r="X589" i="32"/>
  <c r="S589" i="32"/>
  <c r="O589" i="32"/>
  <c r="K589" i="32"/>
  <c r="G589" i="32"/>
  <c r="C589" i="32"/>
  <c r="T588" i="32"/>
  <c r="AE587" i="32"/>
  <c r="X587" i="32"/>
  <c r="S587" i="32"/>
  <c r="O587" i="32"/>
  <c r="K587" i="32"/>
  <c r="G587" i="32"/>
  <c r="C587" i="32"/>
  <c r="T586" i="32"/>
  <c r="AE585" i="32"/>
  <c r="X585" i="32"/>
  <c r="S585" i="32"/>
  <c r="O585" i="32"/>
  <c r="K585" i="32"/>
  <c r="G585" i="32"/>
  <c r="C585" i="32"/>
  <c r="T584" i="32"/>
  <c r="AE583" i="32"/>
  <c r="X583" i="32"/>
  <c r="S583" i="32"/>
  <c r="O583" i="32"/>
  <c r="K583" i="32"/>
  <c r="G583" i="32"/>
  <c r="C583" i="32"/>
  <c r="T582" i="32"/>
  <c r="AE581" i="32"/>
  <c r="X581" i="32"/>
  <c r="S581" i="32"/>
  <c r="O581" i="32"/>
  <c r="K581" i="32"/>
  <c r="G581" i="32"/>
  <c r="C581" i="32"/>
  <c r="AG580" i="32"/>
  <c r="V580" i="32"/>
  <c r="AD580" i="32" s="1"/>
  <c r="Q580" i="32"/>
  <c r="M580" i="32"/>
  <c r="I580" i="32"/>
  <c r="E580" i="32"/>
  <c r="AG579" i="32"/>
  <c r="Y579" i="32"/>
  <c r="S579" i="32"/>
  <c r="M579" i="32"/>
  <c r="H579" i="32"/>
  <c r="C579" i="32"/>
  <c r="T578" i="32"/>
  <c r="D578" i="32"/>
  <c r="H578" i="32"/>
  <c r="L578" i="32"/>
  <c r="P578" i="32"/>
  <c r="U578" i="32"/>
  <c r="Y578" i="32"/>
  <c r="AF578" i="32"/>
  <c r="U577" i="32"/>
  <c r="O577" i="32"/>
  <c r="I577" i="32"/>
  <c r="D577" i="32"/>
  <c r="AG576" i="32"/>
  <c r="X576" i="32"/>
  <c r="R576" i="32"/>
  <c r="M576" i="32"/>
  <c r="G576" i="32"/>
  <c r="B576" i="32"/>
  <c r="AE575" i="32"/>
  <c r="V575" i="32"/>
  <c r="AD575" i="32" s="1"/>
  <c r="P575" i="32"/>
  <c r="K575" i="32"/>
  <c r="E575" i="32"/>
  <c r="AH574" i="32"/>
  <c r="S574" i="32"/>
  <c r="N574" i="32"/>
  <c r="I574" i="32"/>
  <c r="C574" i="32"/>
  <c r="T573" i="32"/>
  <c r="B573" i="32"/>
  <c r="F573" i="32"/>
  <c r="J573" i="32"/>
  <c r="N573" i="32"/>
  <c r="R573" i="32"/>
  <c r="W573" i="32"/>
  <c r="AH573" i="32"/>
  <c r="V572" i="32"/>
  <c r="AD572" i="32" s="1"/>
  <c r="O572" i="32"/>
  <c r="J572" i="32"/>
  <c r="E572" i="32"/>
  <c r="AG571" i="32"/>
  <c r="Y571" i="32"/>
  <c r="S571" i="32"/>
  <c r="M571" i="32"/>
  <c r="H571" i="32"/>
  <c r="C571" i="32"/>
  <c r="T570" i="32"/>
  <c r="D570" i="32"/>
  <c r="H570" i="32"/>
  <c r="L570" i="32"/>
  <c r="P570" i="32"/>
  <c r="U570" i="32"/>
  <c r="Y570" i="32"/>
  <c r="AF570" i="32"/>
  <c r="U569" i="32"/>
  <c r="O569" i="32"/>
  <c r="I569" i="32"/>
  <c r="D569" i="32"/>
  <c r="AG568" i="32"/>
  <c r="X568" i="32"/>
  <c r="R568" i="32"/>
  <c r="M568" i="32"/>
  <c r="G568" i="32"/>
  <c r="B568" i="32"/>
  <c r="Q567" i="32"/>
  <c r="H567" i="32"/>
  <c r="AG566" i="32"/>
  <c r="P566" i="32"/>
  <c r="G566" i="32"/>
  <c r="E565" i="32"/>
  <c r="T565" i="32"/>
  <c r="G565" i="32"/>
  <c r="P565" i="32"/>
  <c r="Y565" i="32"/>
  <c r="T564" i="32"/>
  <c r="E564" i="32"/>
  <c r="L564" i="32"/>
  <c r="U564" i="32"/>
  <c r="AG564" i="32"/>
  <c r="U563" i="32"/>
  <c r="G563" i="32"/>
  <c r="P562" i="32"/>
  <c r="E562" i="32"/>
  <c r="AH560" i="32"/>
  <c r="Q560" i="32"/>
  <c r="E560" i="32"/>
  <c r="P559" i="32"/>
  <c r="AH558" i="32"/>
  <c r="Q558" i="32"/>
  <c r="D558" i="32"/>
  <c r="P557" i="32"/>
  <c r="Q552" i="32"/>
  <c r="AG551" i="32"/>
  <c r="AH550" i="32"/>
  <c r="K550" i="32"/>
  <c r="P549" i="32"/>
  <c r="AH544" i="32"/>
  <c r="K544" i="32"/>
  <c r="P543" i="32"/>
  <c r="Y542" i="32"/>
  <c r="D542" i="32"/>
  <c r="G541" i="32"/>
  <c r="T538" i="32"/>
  <c r="D538" i="32"/>
  <c r="L538" i="32"/>
  <c r="W538" i="32"/>
  <c r="AH538" i="32"/>
  <c r="E538" i="32"/>
  <c r="P538" i="32"/>
  <c r="Y538" i="32"/>
  <c r="D537" i="32"/>
  <c r="T537" i="32"/>
  <c r="G537" i="32"/>
  <c r="U537" i="32"/>
  <c r="I537" i="32"/>
  <c r="W537" i="32"/>
  <c r="E535" i="32"/>
  <c r="T535" i="32"/>
  <c r="I535" i="32"/>
  <c r="AG535" i="32"/>
  <c r="M535" i="32"/>
  <c r="W529" i="32"/>
  <c r="E527" i="32"/>
  <c r="T527" i="32"/>
  <c r="I527" i="32"/>
  <c r="AG527" i="32"/>
  <c r="M527" i="32"/>
  <c r="U527" i="32"/>
  <c r="W521" i="32"/>
  <c r="E519" i="32"/>
  <c r="T519" i="32"/>
  <c r="I519" i="32"/>
  <c r="AG519" i="32"/>
  <c r="M519" i="32"/>
  <c r="U519" i="32"/>
  <c r="W513" i="32"/>
  <c r="E511" i="32"/>
  <c r="T511" i="32"/>
  <c r="I511" i="32"/>
  <c r="AG511" i="32"/>
  <c r="M511" i="32"/>
  <c r="U511" i="32"/>
  <c r="Q496" i="32"/>
  <c r="Q494" i="32"/>
  <c r="F493" i="32"/>
  <c r="Q492" i="32"/>
  <c r="Y484" i="32"/>
  <c r="B482" i="32"/>
  <c r="T482" i="32"/>
  <c r="F482" i="32"/>
  <c r="V482" i="32"/>
  <c r="AD482" i="32" s="1"/>
  <c r="I482" i="32"/>
  <c r="AF482" i="32"/>
  <c r="N482" i="32"/>
  <c r="Q482" i="32"/>
  <c r="T471" i="32"/>
  <c r="Q471" i="32"/>
  <c r="C471" i="32"/>
  <c r="O471" i="32"/>
  <c r="AE471" i="32"/>
  <c r="O466" i="32"/>
  <c r="M464" i="32"/>
  <c r="M454" i="32"/>
  <c r="T453" i="32"/>
  <c r="C453" i="32"/>
  <c r="K453" i="32"/>
  <c r="S453" i="32"/>
  <c r="E453" i="32"/>
  <c r="O453" i="32"/>
  <c r="Y453" i="32"/>
  <c r="G453" i="32"/>
  <c r="Q453" i="32"/>
  <c r="AE453" i="32"/>
  <c r="I453" i="32"/>
  <c r="U453" i="32"/>
  <c r="AG453" i="32"/>
  <c r="W451" i="32"/>
  <c r="M450" i="32"/>
  <c r="T449" i="32"/>
  <c r="C449" i="32"/>
  <c r="K449" i="32"/>
  <c r="S449" i="32"/>
  <c r="E449" i="32"/>
  <c r="O449" i="32"/>
  <c r="Y449" i="32"/>
  <c r="G449" i="32"/>
  <c r="Q449" i="32"/>
  <c r="AE449" i="32"/>
  <c r="I449" i="32"/>
  <c r="U449" i="32"/>
  <c r="AG449" i="32"/>
  <c r="W447" i="32"/>
  <c r="T477" i="32"/>
  <c r="AF477" i="32"/>
  <c r="X461" i="32"/>
  <c r="T459" i="32"/>
  <c r="H459" i="32"/>
  <c r="W459" i="32"/>
  <c r="C458" i="32"/>
  <c r="T458" i="32"/>
  <c r="D458" i="32"/>
  <c r="M458" i="32"/>
  <c r="Y458" i="32"/>
  <c r="T457" i="32"/>
  <c r="I457" i="32"/>
  <c r="X457" i="32"/>
  <c r="C456" i="32"/>
  <c r="T456" i="32"/>
  <c r="G456" i="32"/>
  <c r="O456" i="32"/>
  <c r="AE456" i="32"/>
  <c r="AE446" i="32"/>
  <c r="T442" i="32"/>
  <c r="Q442" i="32"/>
  <c r="T438" i="32"/>
  <c r="Q438" i="32"/>
  <c r="T434" i="32"/>
  <c r="Q434" i="32"/>
  <c r="T432" i="32"/>
  <c r="E432" i="32"/>
  <c r="Y432" i="32"/>
  <c r="I432" i="32"/>
  <c r="Q422" i="32"/>
  <c r="T422" i="32"/>
  <c r="Y422" i="32"/>
  <c r="T418" i="32"/>
  <c r="Y418" i="32"/>
  <c r="T556" i="32"/>
  <c r="D555" i="32"/>
  <c r="T555" i="32"/>
  <c r="T548" i="32"/>
  <c r="D547" i="32"/>
  <c r="T547" i="32"/>
  <c r="T540" i="32"/>
  <c r="D539" i="32"/>
  <c r="T539" i="32"/>
  <c r="E536" i="32"/>
  <c r="T536" i="32"/>
  <c r="E534" i="32"/>
  <c r="T534" i="32"/>
  <c r="E532" i="32"/>
  <c r="T532" i="32"/>
  <c r="E530" i="32"/>
  <c r="T530" i="32"/>
  <c r="E528" i="32"/>
  <c r="T528" i="32"/>
  <c r="E526" i="32"/>
  <c r="T526" i="32"/>
  <c r="E524" i="32"/>
  <c r="T524" i="32"/>
  <c r="E522" i="32"/>
  <c r="T522" i="32"/>
  <c r="E520" i="32"/>
  <c r="T520" i="32"/>
  <c r="E518" i="32"/>
  <c r="T518" i="32"/>
  <c r="E516" i="32"/>
  <c r="T516" i="32"/>
  <c r="E514" i="32"/>
  <c r="T514" i="32"/>
  <c r="E512" i="32"/>
  <c r="T512" i="32"/>
  <c r="E510" i="32"/>
  <c r="T510" i="32"/>
  <c r="E508" i="32"/>
  <c r="T508" i="32"/>
  <c r="E506" i="32"/>
  <c r="T506" i="32"/>
  <c r="E505" i="32"/>
  <c r="T505" i="32"/>
  <c r="C504" i="32"/>
  <c r="T504" i="32"/>
  <c r="C503" i="32"/>
  <c r="T503" i="32"/>
  <c r="C502" i="32"/>
  <c r="T502" i="32"/>
  <c r="C501" i="32"/>
  <c r="T501" i="32"/>
  <c r="C500" i="32"/>
  <c r="T500" i="32"/>
  <c r="C499" i="32"/>
  <c r="T499" i="32"/>
  <c r="C498" i="32"/>
  <c r="T498" i="32"/>
  <c r="C497" i="32"/>
  <c r="T497" i="32"/>
  <c r="B495" i="32"/>
  <c r="T495" i="32"/>
  <c r="B487" i="32"/>
  <c r="T487" i="32"/>
  <c r="F487" i="32"/>
  <c r="B485" i="32"/>
  <c r="T485" i="32"/>
  <c r="F485" i="32"/>
  <c r="V485" i="32"/>
  <c r="AD485" i="32" s="1"/>
  <c r="B483" i="32"/>
  <c r="T483" i="32"/>
  <c r="F483" i="32"/>
  <c r="V483" i="32"/>
  <c r="AD483" i="32" s="1"/>
  <c r="B481" i="32"/>
  <c r="T481" i="32"/>
  <c r="F481" i="32"/>
  <c r="V481" i="32"/>
  <c r="AD481" i="32" s="1"/>
  <c r="B479" i="32"/>
  <c r="T479" i="32"/>
  <c r="F479" i="32"/>
  <c r="V479" i="32"/>
  <c r="AD479" i="32" s="1"/>
  <c r="B478" i="32"/>
  <c r="T478" i="32"/>
  <c r="N478" i="32"/>
  <c r="Y478" i="32"/>
  <c r="T476" i="32"/>
  <c r="L476" i="32"/>
  <c r="T461" i="32"/>
  <c r="C461" i="32"/>
  <c r="Q461" i="32"/>
  <c r="AG461" i="32"/>
  <c r="T446" i="32"/>
  <c r="D446" i="32"/>
  <c r="U446" i="32"/>
  <c r="T443" i="32"/>
  <c r="L443" i="32"/>
  <c r="T439" i="32"/>
  <c r="Q439" i="32"/>
  <c r="T435" i="32"/>
  <c r="Q435" i="32"/>
  <c r="T430" i="32"/>
  <c r="E430" i="32"/>
  <c r="Y430" i="32"/>
  <c r="I430" i="32"/>
  <c r="T417" i="32"/>
  <c r="I417" i="32"/>
  <c r="Y417" i="32"/>
  <c r="E561" i="32"/>
  <c r="T561" i="32"/>
  <c r="AG556" i="32"/>
  <c r="Q556" i="32"/>
  <c r="I556" i="32"/>
  <c r="AG555" i="32"/>
  <c r="O555" i="32"/>
  <c r="T554" i="32"/>
  <c r="D553" i="32"/>
  <c r="T553" i="32"/>
  <c r="AG548" i="32"/>
  <c r="Q548" i="32"/>
  <c r="I548" i="32"/>
  <c r="AG547" i="32"/>
  <c r="O547" i="32"/>
  <c r="T546" i="32"/>
  <c r="D545" i="32"/>
  <c r="T545" i="32"/>
  <c r="AG540" i="32"/>
  <c r="Q540" i="32"/>
  <c r="I540" i="32"/>
  <c r="AG539" i="32"/>
  <c r="O539" i="32"/>
  <c r="U536" i="32"/>
  <c r="U534" i="32"/>
  <c r="U532" i="32"/>
  <c r="U530" i="32"/>
  <c r="U528" i="32"/>
  <c r="U526" i="32"/>
  <c r="U524" i="32"/>
  <c r="U522" i="32"/>
  <c r="U520" i="32"/>
  <c r="U518" i="32"/>
  <c r="U516" i="32"/>
  <c r="U514" i="32"/>
  <c r="U512" i="32"/>
  <c r="U510" i="32"/>
  <c r="U508" i="32"/>
  <c r="U506" i="32"/>
  <c r="AG505" i="32"/>
  <c r="Q505" i="32"/>
  <c r="AG504" i="32"/>
  <c r="U504" i="32"/>
  <c r="I504" i="32"/>
  <c r="AG503" i="32"/>
  <c r="U503" i="32"/>
  <c r="I503" i="32"/>
  <c r="AG502" i="32"/>
  <c r="U502" i="32"/>
  <c r="I502" i="32"/>
  <c r="AG501" i="32"/>
  <c r="U501" i="32"/>
  <c r="I501" i="32"/>
  <c r="AG500" i="32"/>
  <c r="U500" i="32"/>
  <c r="I500" i="32"/>
  <c r="AG499" i="32"/>
  <c r="U499" i="32"/>
  <c r="I499" i="32"/>
  <c r="AG498" i="32"/>
  <c r="U498" i="32"/>
  <c r="I498" i="32"/>
  <c r="AG497" i="32"/>
  <c r="U497" i="32"/>
  <c r="I497" i="32"/>
  <c r="AE495" i="32"/>
  <c r="W495" i="32"/>
  <c r="P495" i="32"/>
  <c r="K495" i="32"/>
  <c r="E495" i="32"/>
  <c r="B491" i="32"/>
  <c r="T491" i="32"/>
  <c r="B490" i="32"/>
  <c r="T490" i="32"/>
  <c r="B489" i="32"/>
  <c r="T489" i="32"/>
  <c r="B488" i="32"/>
  <c r="T488" i="32"/>
  <c r="Q487" i="32"/>
  <c r="Q485" i="32"/>
  <c r="Q483" i="32"/>
  <c r="Q481" i="32"/>
  <c r="Q479" i="32"/>
  <c r="AF478" i="32"/>
  <c r="Q478" i="32"/>
  <c r="V477" i="32"/>
  <c r="AD477" i="32" s="1"/>
  <c r="T473" i="32"/>
  <c r="H473" i="32"/>
  <c r="W473" i="32"/>
  <c r="C472" i="32"/>
  <c r="T472" i="32"/>
  <c r="D472" i="32"/>
  <c r="M472" i="32"/>
  <c r="Y472" i="32"/>
  <c r="C468" i="32"/>
  <c r="T468" i="32"/>
  <c r="H468" i="32"/>
  <c r="S468" i="32"/>
  <c r="C462" i="32"/>
  <c r="T462" i="32"/>
  <c r="H462" i="32"/>
  <c r="S462" i="32"/>
  <c r="O461" i="32"/>
  <c r="AE459" i="32"/>
  <c r="I459" i="32"/>
  <c r="W458" i="32"/>
  <c r="H458" i="32"/>
  <c r="AE457" i="32"/>
  <c r="H457" i="32"/>
  <c r="W456" i="32"/>
  <c r="H456" i="32"/>
  <c r="S446" i="32"/>
  <c r="T445" i="32"/>
  <c r="W443" i="32"/>
  <c r="U442" i="32"/>
  <c r="T440" i="32"/>
  <c r="Q440" i="32"/>
  <c r="U438" i="32"/>
  <c r="T436" i="32"/>
  <c r="Q436" i="32"/>
  <c r="U434" i="32"/>
  <c r="T428" i="32"/>
  <c r="E428" i="32"/>
  <c r="Y428" i="32"/>
  <c r="I428" i="32"/>
  <c r="T433" i="32"/>
  <c r="T431" i="32"/>
  <c r="T429" i="32"/>
  <c r="T427" i="32"/>
  <c r="AE426" i="32"/>
  <c r="W426" i="32"/>
  <c r="R426" i="32"/>
  <c r="M426" i="32"/>
  <c r="G426" i="32"/>
  <c r="AE425" i="32"/>
  <c r="W425" i="32"/>
  <c r="R425" i="32"/>
  <c r="M425" i="32"/>
  <c r="G425" i="32"/>
  <c r="Q423" i="32"/>
  <c r="T423" i="32"/>
  <c r="V421" i="32"/>
  <c r="AD421" i="32" s="1"/>
  <c r="T421" i="32"/>
  <c r="T419" i="32"/>
  <c r="T415" i="32"/>
  <c r="P414" i="32"/>
  <c r="P412" i="32"/>
  <c r="C410" i="32"/>
  <c r="T410" i="32"/>
  <c r="U409" i="32"/>
  <c r="K409" i="32"/>
  <c r="AH408" i="32"/>
  <c r="Q408" i="32"/>
  <c r="P407" i="32"/>
  <c r="AE406" i="32"/>
  <c r="W406" i="32"/>
  <c r="P406" i="32"/>
  <c r="K406" i="32"/>
  <c r="E406" i="32"/>
  <c r="AH405" i="32"/>
  <c r="Y405" i="32"/>
  <c r="S405" i="32"/>
  <c r="M405" i="32"/>
  <c r="H405" i="32"/>
  <c r="AE404" i="32"/>
  <c r="W404" i="32"/>
  <c r="P404" i="32"/>
  <c r="K404" i="32"/>
  <c r="E404" i="32"/>
  <c r="AH403" i="32"/>
  <c r="W403" i="32"/>
  <c r="R403" i="32"/>
  <c r="N403" i="32"/>
  <c r="J403" i="32"/>
  <c r="F403" i="32"/>
  <c r="AF402" i="32"/>
  <c r="Y402" i="32"/>
  <c r="U402" i="32"/>
  <c r="P402" i="32"/>
  <c r="L402" i="32"/>
  <c r="H402" i="32"/>
  <c r="D402" i="32"/>
  <c r="C474" i="32"/>
  <c r="T474" i="32"/>
  <c r="T469" i="32"/>
  <c r="T463" i="32"/>
  <c r="C460" i="32"/>
  <c r="T460" i="32"/>
  <c r="T455" i="32"/>
  <c r="T444" i="32"/>
  <c r="T426" i="32"/>
  <c r="T425" i="32"/>
  <c r="Q424" i="32"/>
  <c r="T424" i="32"/>
  <c r="V420" i="32"/>
  <c r="AD420" i="32" s="1"/>
  <c r="T420" i="32"/>
  <c r="T416" i="32"/>
  <c r="AF414" i="32"/>
  <c r="L414" i="32"/>
  <c r="T413" i="32"/>
  <c r="L412" i="32"/>
  <c r="T411" i="32"/>
  <c r="AH409" i="32"/>
  <c r="Q409" i="32"/>
  <c r="G409" i="32"/>
  <c r="C407" i="32"/>
  <c r="T407" i="32"/>
  <c r="U406" i="32"/>
  <c r="O406" i="32"/>
  <c r="I406" i="32"/>
  <c r="D406" i="32"/>
  <c r="B405" i="32"/>
  <c r="T405" i="32"/>
  <c r="U404" i="32"/>
  <c r="O404" i="32"/>
  <c r="I404" i="32"/>
  <c r="D404" i="32"/>
  <c r="T403" i="32"/>
  <c r="AE402" i="32"/>
  <c r="X402" i="32"/>
  <c r="S402" i="32"/>
  <c r="O402" i="32"/>
  <c r="K402" i="32"/>
  <c r="G402" i="32"/>
  <c r="C402" i="32"/>
  <c r="Y414" i="32"/>
  <c r="P413" i="32"/>
  <c r="P411" i="32"/>
  <c r="P409" i="32"/>
  <c r="C408" i="32"/>
  <c r="T408" i="32"/>
  <c r="U407" i="32"/>
  <c r="K407" i="32"/>
  <c r="AH406" i="32"/>
  <c r="Y406" i="32"/>
  <c r="S406" i="32"/>
  <c r="M406" i="32"/>
  <c r="H406" i="32"/>
  <c r="AE405" i="32"/>
  <c r="W405" i="32"/>
  <c r="P405" i="32"/>
  <c r="K405" i="32"/>
  <c r="E405" i="32"/>
  <c r="AH404" i="32"/>
  <c r="Y404" i="32"/>
  <c r="S404" i="32"/>
  <c r="M404" i="32"/>
  <c r="H404" i="32"/>
  <c r="AF403" i="32"/>
  <c r="Y403" i="32"/>
  <c r="U403" i="32"/>
  <c r="P403" i="32"/>
  <c r="L403" i="32"/>
  <c r="H403" i="32"/>
  <c r="D403" i="32"/>
  <c r="AH402" i="32"/>
  <c r="W402" i="32"/>
  <c r="R402" i="32"/>
  <c r="N402" i="32"/>
  <c r="J402" i="32"/>
  <c r="F402" i="32"/>
  <c r="T414" i="32"/>
  <c r="T412" i="32"/>
  <c r="C409" i="32"/>
  <c r="T409" i="32"/>
  <c r="B406" i="32"/>
  <c r="T406" i="32"/>
  <c r="B404" i="32"/>
  <c r="T404" i="32"/>
  <c r="T402" i="32"/>
  <c r="B445" i="32"/>
  <c r="F445" i="32"/>
  <c r="J445" i="32"/>
  <c r="N445" i="32"/>
  <c r="R445" i="32"/>
  <c r="V445" i="32"/>
  <c r="AD445" i="32" s="1"/>
  <c r="AF445" i="32"/>
  <c r="C445" i="32"/>
  <c r="H445" i="32"/>
  <c r="M445" i="32"/>
  <c r="S445" i="32"/>
  <c r="X445" i="32"/>
  <c r="AE445" i="32"/>
  <c r="E445" i="32"/>
  <c r="K445" i="32"/>
  <c r="P445" i="32"/>
  <c r="U445" i="32"/>
  <c r="AH445" i="32"/>
  <c r="G445" i="32"/>
  <c r="Q445" i="32"/>
  <c r="I445" i="32"/>
  <c r="AG445" i="32"/>
  <c r="D445" i="32"/>
  <c r="Y445" i="32"/>
  <c r="L445" i="32"/>
  <c r="O445" i="32"/>
  <c r="W445" i="32"/>
  <c r="C694" i="32"/>
  <c r="G694" i="32"/>
  <c r="K694" i="32"/>
  <c r="O694" i="32"/>
  <c r="S694" i="32"/>
  <c r="W694" i="32"/>
  <c r="D694" i="32"/>
  <c r="H694" i="32"/>
  <c r="L694" i="32"/>
  <c r="C693" i="32"/>
  <c r="G693" i="32"/>
  <c r="K693" i="32"/>
  <c r="O693" i="32"/>
  <c r="S693" i="32"/>
  <c r="W693" i="32"/>
  <c r="AG693" i="32"/>
  <c r="D693" i="32"/>
  <c r="H693" i="32"/>
  <c r="L693" i="32"/>
  <c r="P693" i="32"/>
  <c r="X693" i="32"/>
  <c r="AH693" i="32"/>
  <c r="C692" i="32"/>
  <c r="G692" i="32"/>
  <c r="K692" i="32"/>
  <c r="O692" i="32"/>
  <c r="S692" i="32"/>
  <c r="W692" i="32"/>
  <c r="AG692" i="32"/>
  <c r="D692" i="32"/>
  <c r="H692" i="32"/>
  <c r="L692" i="32"/>
  <c r="P692" i="32"/>
  <c r="X692" i="32"/>
  <c r="AH692" i="32"/>
  <c r="C691" i="32"/>
  <c r="G691" i="32"/>
  <c r="K691" i="32"/>
  <c r="O691" i="32"/>
  <c r="S691" i="32"/>
  <c r="W691" i="32"/>
  <c r="AG691" i="32"/>
  <c r="D691" i="32"/>
  <c r="H691" i="32"/>
  <c r="L691" i="32"/>
  <c r="P691" i="32"/>
  <c r="X691" i="32"/>
  <c r="AH691" i="32"/>
  <c r="C690" i="32"/>
  <c r="G690" i="32"/>
  <c r="K690" i="32"/>
  <c r="O690" i="32"/>
  <c r="S690" i="32"/>
  <c r="W690" i="32"/>
  <c r="AG690" i="32"/>
  <c r="D690" i="32"/>
  <c r="H690" i="32"/>
  <c r="L690" i="32"/>
  <c r="P690" i="32"/>
  <c r="X690" i="32"/>
  <c r="AH690" i="32"/>
  <c r="C689" i="32"/>
  <c r="G689" i="32"/>
  <c r="K689" i="32"/>
  <c r="O689" i="32"/>
  <c r="S689" i="32"/>
  <c r="W689" i="32"/>
  <c r="AG689" i="32"/>
  <c r="D689" i="32"/>
  <c r="H689" i="32"/>
  <c r="L689" i="32"/>
  <c r="P689" i="32"/>
  <c r="X689" i="32"/>
  <c r="AH689" i="32"/>
  <c r="C688" i="32"/>
  <c r="G688" i="32"/>
  <c r="K688" i="32"/>
  <c r="O688" i="32"/>
  <c r="S688" i="32"/>
  <c r="W688" i="32"/>
  <c r="AG688" i="32"/>
  <c r="D688" i="32"/>
  <c r="H688" i="32"/>
  <c r="L688" i="32"/>
  <c r="P688" i="32"/>
  <c r="X688" i="32"/>
  <c r="AH688" i="32"/>
  <c r="C687" i="32"/>
  <c r="G687" i="32"/>
  <c r="K687" i="32"/>
  <c r="O687" i="32"/>
  <c r="S687" i="32"/>
  <c r="W687" i="32"/>
  <c r="AG687" i="32"/>
  <c r="D687" i="32"/>
  <c r="H687" i="32"/>
  <c r="L687" i="32"/>
  <c r="P687" i="32"/>
  <c r="X687" i="32"/>
  <c r="AH687" i="32"/>
  <c r="C686" i="32"/>
  <c r="G686" i="32"/>
  <c r="K686" i="32"/>
  <c r="O686" i="32"/>
  <c r="S686" i="32"/>
  <c r="W686" i="32"/>
  <c r="AG686" i="32"/>
  <c r="D686" i="32"/>
  <c r="H686" i="32"/>
  <c r="L686" i="32"/>
  <c r="P686" i="32"/>
  <c r="X686" i="32"/>
  <c r="AH686" i="32"/>
  <c r="C685" i="32"/>
  <c r="G685" i="32"/>
  <c r="K685" i="32"/>
  <c r="O685" i="32"/>
  <c r="S685" i="32"/>
  <c r="W685" i="32"/>
  <c r="AG685" i="32"/>
  <c r="D685" i="32"/>
  <c r="H685" i="32"/>
  <c r="L685" i="32"/>
  <c r="P685" i="32"/>
  <c r="X685" i="32"/>
  <c r="AH685" i="32"/>
  <c r="C684" i="32"/>
  <c r="G684" i="32"/>
  <c r="K684" i="32"/>
  <c r="O684" i="32"/>
  <c r="S684" i="32"/>
  <c r="W684" i="32"/>
  <c r="AG684" i="32"/>
  <c r="D684" i="32"/>
  <c r="H684" i="32"/>
  <c r="L684" i="32"/>
  <c r="P684" i="32"/>
  <c r="X684" i="32"/>
  <c r="AH684" i="32"/>
  <c r="C683" i="32"/>
  <c r="G683" i="32"/>
  <c r="K683" i="32"/>
  <c r="O683" i="32"/>
  <c r="S683" i="32"/>
  <c r="W683" i="32"/>
  <c r="AG683" i="32"/>
  <c r="D683" i="32"/>
  <c r="H683" i="32"/>
  <c r="L683" i="32"/>
  <c r="P683" i="32"/>
  <c r="X683" i="32"/>
  <c r="AH683" i="32"/>
  <c r="C682" i="32"/>
  <c r="G682" i="32"/>
  <c r="K682" i="32"/>
  <c r="O682" i="32"/>
  <c r="S682" i="32"/>
  <c r="W682" i="32"/>
  <c r="AG682" i="32"/>
  <c r="D682" i="32"/>
  <c r="H682" i="32"/>
  <c r="L682" i="32"/>
  <c r="P682" i="32"/>
  <c r="X682" i="32"/>
  <c r="AH682" i="32"/>
  <c r="C681" i="32"/>
  <c r="G681" i="32"/>
  <c r="K681" i="32"/>
  <c r="O681" i="32"/>
  <c r="S681" i="32"/>
  <c r="W681" i="32"/>
  <c r="AG681" i="32"/>
  <c r="D681" i="32"/>
  <c r="H681" i="32"/>
  <c r="L681" i="32"/>
  <c r="P681" i="32"/>
  <c r="X681" i="32"/>
  <c r="AH681" i="32"/>
  <c r="C680" i="32"/>
  <c r="G680" i="32"/>
  <c r="K680" i="32"/>
  <c r="O680" i="32"/>
  <c r="S680" i="32"/>
  <c r="W680" i="32"/>
  <c r="AG680" i="32"/>
  <c r="D680" i="32"/>
  <c r="H680" i="32"/>
  <c r="L680" i="32"/>
  <c r="P680" i="32"/>
  <c r="X680" i="32"/>
  <c r="AH680" i="32"/>
  <c r="C679" i="32"/>
  <c r="G679" i="32"/>
  <c r="K679" i="32"/>
  <c r="O679" i="32"/>
  <c r="S679" i="32"/>
  <c r="W679" i="32"/>
  <c r="AG679" i="32"/>
  <c r="D679" i="32"/>
  <c r="H679" i="32"/>
  <c r="L679" i="32"/>
  <c r="P679" i="32"/>
  <c r="X679" i="32"/>
  <c r="AH679" i="32"/>
  <c r="C678" i="32"/>
  <c r="G678" i="32"/>
  <c r="K678" i="32"/>
  <c r="O678" i="32"/>
  <c r="S678" i="32"/>
  <c r="W678" i="32"/>
  <c r="AG678" i="32"/>
  <c r="D678" i="32"/>
  <c r="H678" i="32"/>
  <c r="L678" i="32"/>
  <c r="P678" i="32"/>
  <c r="X678" i="32"/>
  <c r="AH678" i="32"/>
  <c r="C677" i="32"/>
  <c r="G677" i="32"/>
  <c r="K677" i="32"/>
  <c r="O677" i="32"/>
  <c r="S677" i="32"/>
  <c r="W677" i="32"/>
  <c r="AG677" i="32"/>
  <c r="D677" i="32"/>
  <c r="H677" i="32"/>
  <c r="L677" i="32"/>
  <c r="P677" i="32"/>
  <c r="X677" i="32"/>
  <c r="AH677" i="32"/>
  <c r="C676" i="32"/>
  <c r="G676" i="32"/>
  <c r="K676" i="32"/>
  <c r="O676" i="32"/>
  <c r="S676" i="32"/>
  <c r="W676" i="32"/>
  <c r="AG676" i="32"/>
  <c r="D676" i="32"/>
  <c r="H676" i="32"/>
  <c r="L676" i="32"/>
  <c r="P676" i="32"/>
  <c r="X676" i="32"/>
  <c r="AH676" i="32"/>
  <c r="C675" i="32"/>
  <c r="G675" i="32"/>
  <c r="K675" i="32"/>
  <c r="O675" i="32"/>
  <c r="S675" i="32"/>
  <c r="W675" i="32"/>
  <c r="AG675" i="32"/>
  <c r="D675" i="32"/>
  <c r="H675" i="32"/>
  <c r="L675" i="32"/>
  <c r="P675" i="32"/>
  <c r="X675" i="32"/>
  <c r="AH675" i="32"/>
  <c r="C674" i="32"/>
  <c r="G674" i="32"/>
  <c r="K674" i="32"/>
  <c r="O674" i="32"/>
  <c r="S674" i="32"/>
  <c r="W674" i="32"/>
  <c r="AG674" i="32"/>
  <c r="D674" i="32"/>
  <c r="H674" i="32"/>
  <c r="L674" i="32"/>
  <c r="P674" i="32"/>
  <c r="X674" i="32"/>
  <c r="AH674" i="32"/>
  <c r="C673" i="32"/>
  <c r="G673" i="32"/>
  <c r="K673" i="32"/>
  <c r="O673" i="32"/>
  <c r="S673" i="32"/>
  <c r="W673" i="32"/>
  <c r="AG673" i="32"/>
  <c r="D673" i="32"/>
  <c r="H673" i="32"/>
  <c r="L673" i="32"/>
  <c r="P673" i="32"/>
  <c r="X673" i="32"/>
  <c r="AH673" i="32"/>
  <c r="C672" i="32"/>
  <c r="G672" i="32"/>
  <c r="K672" i="32"/>
  <c r="O672" i="32"/>
  <c r="S672" i="32"/>
  <c r="W672" i="32"/>
  <c r="AG672" i="32"/>
  <c r="D672" i="32"/>
  <c r="H672" i="32"/>
  <c r="L672" i="32"/>
  <c r="P672" i="32"/>
  <c r="X672" i="32"/>
  <c r="AH672" i="32"/>
  <c r="C671" i="32"/>
  <c r="G671" i="32"/>
  <c r="K671" i="32"/>
  <c r="O671" i="32"/>
  <c r="S671" i="32"/>
  <c r="W671" i="32"/>
  <c r="AG671" i="32"/>
  <c r="D671" i="32"/>
  <c r="H671" i="32"/>
  <c r="L671" i="32"/>
  <c r="P671" i="32"/>
  <c r="X671" i="32"/>
  <c r="AH671" i="32"/>
  <c r="C670" i="32"/>
  <c r="G670" i="32"/>
  <c r="K670" i="32"/>
  <c r="O670" i="32"/>
  <c r="S670" i="32"/>
  <c r="W670" i="32"/>
  <c r="AG670" i="32"/>
  <c r="D670" i="32"/>
  <c r="H670" i="32"/>
  <c r="L670" i="32"/>
  <c r="P670" i="32"/>
  <c r="X670" i="32"/>
  <c r="AH670" i="32"/>
  <c r="C669" i="32"/>
  <c r="G669" i="32"/>
  <c r="K669" i="32"/>
  <c r="O669" i="32"/>
  <c r="S669" i="32"/>
  <c r="W669" i="32"/>
  <c r="AG669" i="32"/>
  <c r="D669" i="32"/>
  <c r="H669" i="32"/>
  <c r="L669" i="32"/>
  <c r="P669" i="32"/>
  <c r="X669" i="32"/>
  <c r="AH669" i="32"/>
  <c r="C668" i="32"/>
  <c r="G668" i="32"/>
  <c r="K668" i="32"/>
  <c r="O668" i="32"/>
  <c r="S668" i="32"/>
  <c r="W668" i="32"/>
  <c r="AG668" i="32"/>
  <c r="D668" i="32"/>
  <c r="H668" i="32"/>
  <c r="L668" i="32"/>
  <c r="P668" i="32"/>
  <c r="X668" i="32"/>
  <c r="AH668" i="32"/>
  <c r="C667" i="32"/>
  <c r="G667" i="32"/>
  <c r="K667" i="32"/>
  <c r="O667" i="32"/>
  <c r="S667" i="32"/>
  <c r="W667" i="32"/>
  <c r="AG667" i="32"/>
  <c r="D667" i="32"/>
  <c r="H667" i="32"/>
  <c r="L667" i="32"/>
  <c r="P667" i="32"/>
  <c r="X667" i="32"/>
  <c r="AH667" i="32"/>
  <c r="AE802" i="32"/>
  <c r="Y802" i="32"/>
  <c r="U802" i="32"/>
  <c r="Q802" i="32"/>
  <c r="M802" i="32"/>
  <c r="I802" i="32"/>
  <c r="E802" i="32"/>
  <c r="E799" i="32"/>
  <c r="I798" i="32"/>
  <c r="E798" i="32"/>
  <c r="I797" i="32"/>
  <c r="E797" i="32"/>
  <c r="E793" i="32"/>
  <c r="I792" i="32"/>
  <c r="E792" i="32"/>
  <c r="I791" i="32"/>
  <c r="E791" i="32"/>
  <c r="M788" i="32"/>
  <c r="I788" i="32"/>
  <c r="E788" i="32"/>
  <c r="I786" i="32"/>
  <c r="E786" i="32"/>
  <c r="I784" i="32"/>
  <c r="E784" i="32"/>
  <c r="I783" i="32"/>
  <c r="E783" i="32"/>
  <c r="I782" i="32"/>
  <c r="E782" i="32"/>
  <c r="I781" i="32"/>
  <c r="E781" i="32"/>
  <c r="I779" i="32"/>
  <c r="E779" i="32"/>
  <c r="E777" i="32"/>
  <c r="I776" i="32"/>
  <c r="E776" i="32"/>
  <c r="M772" i="32"/>
  <c r="I772" i="32"/>
  <c r="E772" i="32"/>
  <c r="E769" i="32"/>
  <c r="E768" i="32"/>
  <c r="I767" i="32"/>
  <c r="E767" i="32"/>
  <c r="Q766" i="32"/>
  <c r="M766" i="32"/>
  <c r="I766" i="32"/>
  <c r="E766" i="32"/>
  <c r="AE764" i="32"/>
  <c r="Y764" i="32"/>
  <c r="U764" i="32"/>
  <c r="Q764" i="32"/>
  <c r="M764" i="32"/>
  <c r="I764" i="32"/>
  <c r="E764" i="32"/>
  <c r="I757" i="32"/>
  <c r="E757" i="32"/>
  <c r="M754" i="32"/>
  <c r="I754" i="32"/>
  <c r="E754" i="32"/>
  <c r="M751" i="32"/>
  <c r="I751" i="32"/>
  <c r="E751" i="32"/>
  <c r="M750" i="32"/>
  <c r="I750" i="32"/>
  <c r="E750" i="32"/>
  <c r="M749" i="32"/>
  <c r="I749" i="32"/>
  <c r="E749" i="32"/>
  <c r="I747" i="32"/>
  <c r="E747" i="32"/>
  <c r="M745" i="32"/>
  <c r="I745" i="32"/>
  <c r="E745" i="32"/>
  <c r="M742" i="32"/>
  <c r="I742" i="32"/>
  <c r="E742" i="32"/>
  <c r="E741" i="32"/>
  <c r="I738" i="32"/>
  <c r="E738" i="32"/>
  <c r="I735" i="32"/>
  <c r="E735" i="32"/>
  <c r="M734" i="32"/>
  <c r="I734" i="32"/>
  <c r="E734" i="32"/>
  <c r="E732" i="32"/>
  <c r="AE729" i="32"/>
  <c r="Y729" i="32"/>
  <c r="U729" i="32"/>
  <c r="Q729" i="32"/>
  <c r="M729" i="32"/>
  <c r="I729" i="32"/>
  <c r="E729" i="32"/>
  <c r="AE694" i="32"/>
  <c r="Y694" i="32"/>
  <c r="N694" i="32"/>
  <c r="F694" i="32"/>
  <c r="AF693" i="32"/>
  <c r="V693" i="32"/>
  <c r="AD693" i="32" s="1"/>
  <c r="N693" i="32"/>
  <c r="F693" i="32"/>
  <c r="AF692" i="32"/>
  <c r="V692" i="32"/>
  <c r="AD692" i="32" s="1"/>
  <c r="N692" i="32"/>
  <c r="F692" i="32"/>
  <c r="AF691" i="32"/>
  <c r="V691" i="32"/>
  <c r="AD691" i="32" s="1"/>
  <c r="N691" i="32"/>
  <c r="F691" i="32"/>
  <c r="AF690" i="32"/>
  <c r="V690" i="32"/>
  <c r="AD690" i="32" s="1"/>
  <c r="N690" i="32"/>
  <c r="F690" i="32"/>
  <c r="AF689" i="32"/>
  <c r="V689" i="32"/>
  <c r="AD689" i="32" s="1"/>
  <c r="N689" i="32"/>
  <c r="F689" i="32"/>
  <c r="AF688" i="32"/>
  <c r="V688" i="32"/>
  <c r="AD688" i="32" s="1"/>
  <c r="N688" i="32"/>
  <c r="F688" i="32"/>
  <c r="AF687" i="32"/>
  <c r="V687" i="32"/>
  <c r="AD687" i="32" s="1"/>
  <c r="N687" i="32"/>
  <c r="F687" i="32"/>
  <c r="AF686" i="32"/>
  <c r="V686" i="32"/>
  <c r="AD686" i="32" s="1"/>
  <c r="N686" i="32"/>
  <c r="F686" i="32"/>
  <c r="AF685" i="32"/>
  <c r="V685" i="32"/>
  <c r="AD685" i="32" s="1"/>
  <c r="N685" i="32"/>
  <c r="F685" i="32"/>
  <c r="AF684" i="32"/>
  <c r="V684" i="32"/>
  <c r="AD684" i="32" s="1"/>
  <c r="N684" i="32"/>
  <c r="F684" i="32"/>
  <c r="AF683" i="32"/>
  <c r="V683" i="32"/>
  <c r="AD683" i="32" s="1"/>
  <c r="N683" i="32"/>
  <c r="F683" i="32"/>
  <c r="AF682" i="32"/>
  <c r="V682" i="32"/>
  <c r="AD682" i="32" s="1"/>
  <c r="N682" i="32"/>
  <c r="F682" i="32"/>
  <c r="AF681" i="32"/>
  <c r="V681" i="32"/>
  <c r="AD681" i="32" s="1"/>
  <c r="N681" i="32"/>
  <c r="F681" i="32"/>
  <c r="AF680" i="32"/>
  <c r="V680" i="32"/>
  <c r="AD680" i="32" s="1"/>
  <c r="N680" i="32"/>
  <c r="F680" i="32"/>
  <c r="AF679" i="32"/>
  <c r="V679" i="32"/>
  <c r="AD679" i="32" s="1"/>
  <c r="N679" i="32"/>
  <c r="F679" i="32"/>
  <c r="AF678" i="32"/>
  <c r="V678" i="32"/>
  <c r="AD678" i="32" s="1"/>
  <c r="N678" i="32"/>
  <c r="F678" i="32"/>
  <c r="AF677" i="32"/>
  <c r="V677" i="32"/>
  <c r="AD677" i="32" s="1"/>
  <c r="N677" i="32"/>
  <c r="F677" i="32"/>
  <c r="AF676" i="32"/>
  <c r="V676" i="32"/>
  <c r="AD676" i="32" s="1"/>
  <c r="N676" i="32"/>
  <c r="F676" i="32"/>
  <c r="AF675" i="32"/>
  <c r="V675" i="32"/>
  <c r="AD675" i="32" s="1"/>
  <c r="N675" i="32"/>
  <c r="F675" i="32"/>
  <c r="AF674" i="32"/>
  <c r="V674" i="32"/>
  <c r="AD674" i="32" s="1"/>
  <c r="N674" i="32"/>
  <c r="F674" i="32"/>
  <c r="AF673" i="32"/>
  <c r="V673" i="32"/>
  <c r="AD673" i="32" s="1"/>
  <c r="N673" i="32"/>
  <c r="F673" i="32"/>
  <c r="AF672" i="32"/>
  <c r="V672" i="32"/>
  <c r="AD672" i="32" s="1"/>
  <c r="N672" i="32"/>
  <c r="F672" i="32"/>
  <c r="AF671" i="32"/>
  <c r="V671" i="32"/>
  <c r="AD671" i="32" s="1"/>
  <c r="N671" i="32"/>
  <c r="F671" i="32"/>
  <c r="AF670" i="32"/>
  <c r="V670" i="32"/>
  <c r="AD670" i="32" s="1"/>
  <c r="N670" i="32"/>
  <c r="F670" i="32"/>
  <c r="AF669" i="32"/>
  <c r="V669" i="32"/>
  <c r="AD669" i="32" s="1"/>
  <c r="N669" i="32"/>
  <c r="F669" i="32"/>
  <c r="AF668" i="32"/>
  <c r="V668" i="32"/>
  <c r="AD668" i="32" s="1"/>
  <c r="N668" i="32"/>
  <c r="F668" i="32"/>
  <c r="AF667" i="32"/>
  <c r="V667" i="32"/>
  <c r="AD667" i="32" s="1"/>
  <c r="N667" i="32"/>
  <c r="F667" i="32"/>
  <c r="I801" i="32"/>
  <c r="E801" i="32"/>
  <c r="M800" i="32"/>
  <c r="I800" i="32"/>
  <c r="E800" i="32"/>
  <c r="E796" i="32"/>
  <c r="M795" i="32"/>
  <c r="I795" i="32"/>
  <c r="E795" i="32"/>
  <c r="M794" i="32"/>
  <c r="I794" i="32"/>
  <c r="E794" i="32"/>
  <c r="I789" i="32"/>
  <c r="E789" i="32"/>
  <c r="M787" i="32"/>
  <c r="I787" i="32"/>
  <c r="E787" i="32"/>
  <c r="I773" i="32"/>
  <c r="E773" i="32"/>
  <c r="E771" i="32"/>
  <c r="I770" i="32"/>
  <c r="E770" i="32"/>
  <c r="Q759" i="32"/>
  <c r="M759" i="32"/>
  <c r="I759" i="32"/>
  <c r="E759" i="32"/>
  <c r="M758" i="32"/>
  <c r="I758" i="32"/>
  <c r="E758" i="32"/>
  <c r="M755" i="32"/>
  <c r="I755" i="32"/>
  <c r="E755" i="32"/>
  <c r="E753" i="32"/>
  <c r="I752" i="32"/>
  <c r="E752" i="32"/>
  <c r="E748" i="32"/>
  <c r="U746" i="32"/>
  <c r="Q746" i="32"/>
  <c r="M746" i="32"/>
  <c r="I746" i="32"/>
  <c r="E746" i="32"/>
  <c r="E744" i="32"/>
  <c r="I743" i="32"/>
  <c r="E743" i="32"/>
  <c r="E740" i="32"/>
  <c r="E737" i="32"/>
  <c r="I736" i="32"/>
  <c r="E736" i="32"/>
  <c r="E733" i="32"/>
  <c r="I731" i="32"/>
  <c r="E731" i="32"/>
  <c r="M730" i="32"/>
  <c r="I730" i="32"/>
  <c r="E730" i="32"/>
  <c r="AH802" i="32"/>
  <c r="X802" i="32"/>
  <c r="P802" i="32"/>
  <c r="L802" i="32"/>
  <c r="H802" i="32"/>
  <c r="AH801" i="32"/>
  <c r="X801" i="32"/>
  <c r="P801" i="32"/>
  <c r="L801" i="32"/>
  <c r="H801" i="32"/>
  <c r="AH800" i="32"/>
  <c r="X800" i="32"/>
  <c r="P800" i="32"/>
  <c r="L800" i="32"/>
  <c r="H800" i="32"/>
  <c r="AH799" i="32"/>
  <c r="X799" i="32"/>
  <c r="P799" i="32"/>
  <c r="L799" i="32"/>
  <c r="H799" i="32"/>
  <c r="AH798" i="32"/>
  <c r="X798" i="32"/>
  <c r="P798" i="32"/>
  <c r="L798" i="32"/>
  <c r="H798" i="32"/>
  <c r="AH797" i="32"/>
  <c r="X797" i="32"/>
  <c r="P797" i="32"/>
  <c r="L797" i="32"/>
  <c r="H797" i="32"/>
  <c r="AH796" i="32"/>
  <c r="X796" i="32"/>
  <c r="P796" i="32"/>
  <c r="L796" i="32"/>
  <c r="H796" i="32"/>
  <c r="AH795" i="32"/>
  <c r="X795" i="32"/>
  <c r="P795" i="32"/>
  <c r="L795" i="32"/>
  <c r="H795" i="32"/>
  <c r="AH794" i="32"/>
  <c r="X794" i="32"/>
  <c r="P794" i="32"/>
  <c r="L794" i="32"/>
  <c r="H794" i="32"/>
  <c r="AH793" i="32"/>
  <c r="X793" i="32"/>
  <c r="P793" i="32"/>
  <c r="L793" i="32"/>
  <c r="H793" i="32"/>
  <c r="AH792" i="32"/>
  <c r="X792" i="32"/>
  <c r="P792" i="32"/>
  <c r="L792" i="32"/>
  <c r="H792" i="32"/>
  <c r="AH791" i="32"/>
  <c r="X791" i="32"/>
  <c r="P791" i="32"/>
  <c r="L791" i="32"/>
  <c r="H791" i="32"/>
  <c r="AH790" i="32"/>
  <c r="X790" i="32"/>
  <c r="P790" i="32"/>
  <c r="L790" i="32"/>
  <c r="H790" i="32"/>
  <c r="AH789" i="32"/>
  <c r="X789" i="32"/>
  <c r="P789" i="32"/>
  <c r="L789" i="32"/>
  <c r="H789" i="32"/>
  <c r="AH788" i="32"/>
  <c r="X788" i="32"/>
  <c r="P788" i="32"/>
  <c r="L788" i="32"/>
  <c r="H788" i="32"/>
  <c r="AH787" i="32"/>
  <c r="X787" i="32"/>
  <c r="P787" i="32"/>
  <c r="L787" i="32"/>
  <c r="H787" i="32"/>
  <c r="AH786" i="32"/>
  <c r="X786" i="32"/>
  <c r="P786" i="32"/>
  <c r="L786" i="32"/>
  <c r="H786" i="32"/>
  <c r="AH785" i="32"/>
  <c r="X785" i="32"/>
  <c r="P785" i="32"/>
  <c r="L785" i="32"/>
  <c r="H785" i="32"/>
  <c r="AH784" i="32"/>
  <c r="X784" i="32"/>
  <c r="P784" i="32"/>
  <c r="L784" i="32"/>
  <c r="H784" i="32"/>
  <c r="AH783" i="32"/>
  <c r="X783" i="32"/>
  <c r="P783" i="32"/>
  <c r="L783" i="32"/>
  <c r="H783" i="32"/>
  <c r="AH782" i="32"/>
  <c r="X782" i="32"/>
  <c r="P782" i="32"/>
  <c r="L782" i="32"/>
  <c r="H782" i="32"/>
  <c r="AH781" i="32"/>
  <c r="X781" i="32"/>
  <c r="P781" i="32"/>
  <c r="L781" i="32"/>
  <c r="H781" i="32"/>
  <c r="AH780" i="32"/>
  <c r="X780" i="32"/>
  <c r="P780" i="32"/>
  <c r="L780" i="32"/>
  <c r="H780" i="32"/>
  <c r="AH779" i="32"/>
  <c r="X779" i="32"/>
  <c r="P779" i="32"/>
  <c r="L779" i="32"/>
  <c r="H779" i="32"/>
  <c r="AH778" i="32"/>
  <c r="X778" i="32"/>
  <c r="P778" i="32"/>
  <c r="L778" i="32"/>
  <c r="H778" i="32"/>
  <c r="AH777" i="32"/>
  <c r="X777" i="32"/>
  <c r="P777" i="32"/>
  <c r="L777" i="32"/>
  <c r="H777" i="32"/>
  <c r="AH776" i="32"/>
  <c r="X776" i="32"/>
  <c r="P776" i="32"/>
  <c r="L776" i="32"/>
  <c r="H776" i="32"/>
  <c r="AH775" i="32"/>
  <c r="X775" i="32"/>
  <c r="P775" i="32"/>
  <c r="L775" i="32"/>
  <c r="H775" i="32"/>
  <c r="AH774" i="32"/>
  <c r="X774" i="32"/>
  <c r="P774" i="32"/>
  <c r="L774" i="32"/>
  <c r="H774" i="32"/>
  <c r="AH773" i="32"/>
  <c r="X773" i="32"/>
  <c r="P773" i="32"/>
  <c r="L773" i="32"/>
  <c r="H773" i="32"/>
  <c r="AH772" i="32"/>
  <c r="X772" i="32"/>
  <c r="P772" i="32"/>
  <c r="L772" i="32"/>
  <c r="H772" i="32"/>
  <c r="AH771" i="32"/>
  <c r="X771" i="32"/>
  <c r="P771" i="32"/>
  <c r="L771" i="32"/>
  <c r="H771" i="32"/>
  <c r="AH770" i="32"/>
  <c r="X770" i="32"/>
  <c r="P770" i="32"/>
  <c r="L770" i="32"/>
  <c r="H770" i="32"/>
  <c r="AH769" i="32"/>
  <c r="X769" i="32"/>
  <c r="P769" i="32"/>
  <c r="L769" i="32"/>
  <c r="H769" i="32"/>
  <c r="AH768" i="32"/>
  <c r="X768" i="32"/>
  <c r="P768" i="32"/>
  <c r="L768" i="32"/>
  <c r="H768" i="32"/>
  <c r="AH767" i="32"/>
  <c r="X767" i="32"/>
  <c r="P767" i="32"/>
  <c r="L767" i="32"/>
  <c r="H767" i="32"/>
  <c r="AH766" i="32"/>
  <c r="X766" i="32"/>
  <c r="P766" i="32"/>
  <c r="L766" i="32"/>
  <c r="H766" i="32"/>
  <c r="AH765" i="32"/>
  <c r="X765" i="32"/>
  <c r="P765" i="32"/>
  <c r="L765" i="32"/>
  <c r="H765" i="32"/>
  <c r="AH764" i="32"/>
  <c r="X764" i="32"/>
  <c r="P764" i="32"/>
  <c r="L764" i="32"/>
  <c r="H764" i="32"/>
  <c r="AH763" i="32"/>
  <c r="X763" i="32"/>
  <c r="P763" i="32"/>
  <c r="L763" i="32"/>
  <c r="H763" i="32"/>
  <c r="AH762" i="32"/>
  <c r="X762" i="32"/>
  <c r="P762" i="32"/>
  <c r="L762" i="32"/>
  <c r="H762" i="32"/>
  <c r="AH761" i="32"/>
  <c r="X761" i="32"/>
  <c r="P761" i="32"/>
  <c r="L761" i="32"/>
  <c r="H761" i="32"/>
  <c r="AH760" i="32"/>
  <c r="X760" i="32"/>
  <c r="P760" i="32"/>
  <c r="L760" i="32"/>
  <c r="H760" i="32"/>
  <c r="AH759" i="32"/>
  <c r="X759" i="32"/>
  <c r="P759" i="32"/>
  <c r="L759" i="32"/>
  <c r="H759" i="32"/>
  <c r="AH758" i="32"/>
  <c r="X758" i="32"/>
  <c r="P758" i="32"/>
  <c r="L758" i="32"/>
  <c r="H758" i="32"/>
  <c r="AH757" i="32"/>
  <c r="X757" i="32"/>
  <c r="P757" i="32"/>
  <c r="L757" i="32"/>
  <c r="H757" i="32"/>
  <c r="AH756" i="32"/>
  <c r="X756" i="32"/>
  <c r="P756" i="32"/>
  <c r="L756" i="32"/>
  <c r="H756" i="32"/>
  <c r="AH755" i="32"/>
  <c r="X755" i="32"/>
  <c r="P755" i="32"/>
  <c r="L755" i="32"/>
  <c r="H755" i="32"/>
  <c r="AH754" i="32"/>
  <c r="X754" i="32"/>
  <c r="P754" i="32"/>
  <c r="L754" i="32"/>
  <c r="H754" i="32"/>
  <c r="AH753" i="32"/>
  <c r="X753" i="32"/>
  <c r="P753" i="32"/>
  <c r="L753" i="32"/>
  <c r="H753" i="32"/>
  <c r="AH752" i="32"/>
  <c r="X752" i="32"/>
  <c r="P752" i="32"/>
  <c r="L752" i="32"/>
  <c r="H752" i="32"/>
  <c r="AH751" i="32"/>
  <c r="X751" i="32"/>
  <c r="P751" i="32"/>
  <c r="L751" i="32"/>
  <c r="H751" i="32"/>
  <c r="AH750" i="32"/>
  <c r="X750" i="32"/>
  <c r="P750" i="32"/>
  <c r="L750" i="32"/>
  <c r="H750" i="32"/>
  <c r="AH749" i="32"/>
  <c r="X749" i="32"/>
  <c r="P749" i="32"/>
  <c r="L749" i="32"/>
  <c r="H749" i="32"/>
  <c r="AH748" i="32"/>
  <c r="X748" i="32"/>
  <c r="P748" i="32"/>
  <c r="L748" i="32"/>
  <c r="H748" i="32"/>
  <c r="AH747" i="32"/>
  <c r="X747" i="32"/>
  <c r="P747" i="32"/>
  <c r="L747" i="32"/>
  <c r="H747" i="32"/>
  <c r="AH746" i="32"/>
  <c r="X746" i="32"/>
  <c r="P746" i="32"/>
  <c r="L746" i="32"/>
  <c r="H746" i="32"/>
  <c r="AH745" i="32"/>
  <c r="X745" i="32"/>
  <c r="P745" i="32"/>
  <c r="L745" i="32"/>
  <c r="H745" i="32"/>
  <c r="AH744" i="32"/>
  <c r="X744" i="32"/>
  <c r="P744" i="32"/>
  <c r="L744" i="32"/>
  <c r="H744" i="32"/>
  <c r="AH743" i="32"/>
  <c r="X743" i="32"/>
  <c r="P743" i="32"/>
  <c r="L743" i="32"/>
  <c r="H743" i="32"/>
  <c r="AH742" i="32"/>
  <c r="X742" i="32"/>
  <c r="P742" i="32"/>
  <c r="L742" i="32"/>
  <c r="H742" i="32"/>
  <c r="AH741" i="32"/>
  <c r="X741" i="32"/>
  <c r="P741" i="32"/>
  <c r="L741" i="32"/>
  <c r="H741" i="32"/>
  <c r="AH740" i="32"/>
  <c r="X740" i="32"/>
  <c r="P740" i="32"/>
  <c r="L740" i="32"/>
  <c r="H740" i="32"/>
  <c r="AH739" i="32"/>
  <c r="X739" i="32"/>
  <c r="P739" i="32"/>
  <c r="L739" i="32"/>
  <c r="H739" i="32"/>
  <c r="AH738" i="32"/>
  <c r="X738" i="32"/>
  <c r="P738" i="32"/>
  <c r="L738" i="32"/>
  <c r="H738" i="32"/>
  <c r="AH737" i="32"/>
  <c r="X737" i="32"/>
  <c r="P737" i="32"/>
  <c r="L737" i="32"/>
  <c r="H737" i="32"/>
  <c r="AH736" i="32"/>
  <c r="X736" i="32"/>
  <c r="P736" i="32"/>
  <c r="L736" i="32"/>
  <c r="H736" i="32"/>
  <c r="AH735" i="32"/>
  <c r="X735" i="32"/>
  <c r="P735" i="32"/>
  <c r="L735" i="32"/>
  <c r="H735" i="32"/>
  <c r="AH734" i="32"/>
  <c r="X734" i="32"/>
  <c r="P734" i="32"/>
  <c r="L734" i="32"/>
  <c r="H734" i="32"/>
  <c r="AH733" i="32"/>
  <c r="X733" i="32"/>
  <c r="P733" i="32"/>
  <c r="L733" i="32"/>
  <c r="H733" i="32"/>
  <c r="AH732" i="32"/>
  <c r="X732" i="32"/>
  <c r="P732" i="32"/>
  <c r="L732" i="32"/>
  <c r="H732" i="32"/>
  <c r="AH731" i="32"/>
  <c r="X731" i="32"/>
  <c r="P731" i="32"/>
  <c r="L731" i="32"/>
  <c r="H731" i="32"/>
  <c r="AH730" i="32"/>
  <c r="X730" i="32"/>
  <c r="P730" i="32"/>
  <c r="L730" i="32"/>
  <c r="H730" i="32"/>
  <c r="AH729" i="32"/>
  <c r="X729" i="32"/>
  <c r="P729" i="32"/>
  <c r="L729" i="32"/>
  <c r="H729" i="32"/>
  <c r="AH728" i="32"/>
  <c r="X728" i="32"/>
  <c r="P728" i="32"/>
  <c r="L728" i="32"/>
  <c r="H728" i="32"/>
  <c r="AH727" i="32"/>
  <c r="X727" i="32"/>
  <c r="P727" i="32"/>
  <c r="L727" i="32"/>
  <c r="H727" i="32"/>
  <c r="AH726" i="32"/>
  <c r="X726" i="32"/>
  <c r="P726" i="32"/>
  <c r="L726" i="32"/>
  <c r="H726" i="32"/>
  <c r="AH725" i="32"/>
  <c r="X725" i="32"/>
  <c r="P725" i="32"/>
  <c r="L725" i="32"/>
  <c r="H725" i="32"/>
  <c r="AH724" i="32"/>
  <c r="X724" i="32"/>
  <c r="P724" i="32"/>
  <c r="L724" i="32"/>
  <c r="H724" i="32"/>
  <c r="AH723" i="32"/>
  <c r="X723" i="32"/>
  <c r="P723" i="32"/>
  <c r="L723" i="32"/>
  <c r="H723" i="32"/>
  <c r="AH722" i="32"/>
  <c r="X722" i="32"/>
  <c r="P722" i="32"/>
  <c r="L722" i="32"/>
  <c r="H722" i="32"/>
  <c r="AH721" i="32"/>
  <c r="X721" i="32"/>
  <c r="P721" i="32"/>
  <c r="L721" i="32"/>
  <c r="H721" i="32"/>
  <c r="AH720" i="32"/>
  <c r="X720" i="32"/>
  <c r="P720" i="32"/>
  <c r="L720" i="32"/>
  <c r="H720" i="32"/>
  <c r="AH719" i="32"/>
  <c r="X719" i="32"/>
  <c r="P719" i="32"/>
  <c r="L719" i="32"/>
  <c r="H719" i="32"/>
  <c r="AH718" i="32"/>
  <c r="X718" i="32"/>
  <c r="P718" i="32"/>
  <c r="L718" i="32"/>
  <c r="H718" i="32"/>
  <c r="AH717" i="32"/>
  <c r="X717" i="32"/>
  <c r="P717" i="32"/>
  <c r="L717" i="32"/>
  <c r="H717" i="32"/>
  <c r="AH716" i="32"/>
  <c r="X716" i="32"/>
  <c r="P716" i="32"/>
  <c r="L716" i="32"/>
  <c r="H716" i="32"/>
  <c r="AH715" i="32"/>
  <c r="X715" i="32"/>
  <c r="P715" i="32"/>
  <c r="L715" i="32"/>
  <c r="H715" i="32"/>
  <c r="AH714" i="32"/>
  <c r="X714" i="32"/>
  <c r="P714" i="32"/>
  <c r="L714" i="32"/>
  <c r="H714" i="32"/>
  <c r="AH713" i="32"/>
  <c r="X713" i="32"/>
  <c r="P713" i="32"/>
  <c r="L713" i="32"/>
  <c r="H713" i="32"/>
  <c r="AH712" i="32"/>
  <c r="X712" i="32"/>
  <c r="P712" i="32"/>
  <c r="L712" i="32"/>
  <c r="H712" i="32"/>
  <c r="AH711" i="32"/>
  <c r="X711" i="32"/>
  <c r="P711" i="32"/>
  <c r="L711" i="32"/>
  <c r="H711" i="32"/>
  <c r="AH710" i="32"/>
  <c r="X710" i="32"/>
  <c r="P710" i="32"/>
  <c r="L710" i="32"/>
  <c r="H710" i="32"/>
  <c r="AH709" i="32"/>
  <c r="X709" i="32"/>
  <c r="P709" i="32"/>
  <c r="L709" i="32"/>
  <c r="H709" i="32"/>
  <c r="AH708" i="32"/>
  <c r="X708" i="32"/>
  <c r="P708" i="32"/>
  <c r="L708" i="32"/>
  <c r="H708" i="32"/>
  <c r="AH707" i="32"/>
  <c r="X707" i="32"/>
  <c r="P707" i="32"/>
  <c r="L707" i="32"/>
  <c r="H707" i="32"/>
  <c r="AH706" i="32"/>
  <c r="X706" i="32"/>
  <c r="P706" i="32"/>
  <c r="L706" i="32"/>
  <c r="H706" i="32"/>
  <c r="AH705" i="32"/>
  <c r="X705" i="32"/>
  <c r="P705" i="32"/>
  <c r="L705" i="32"/>
  <c r="H705" i="32"/>
  <c r="AH704" i="32"/>
  <c r="X704" i="32"/>
  <c r="P704" i="32"/>
  <c r="L704" i="32"/>
  <c r="H704" i="32"/>
  <c r="AH703" i="32"/>
  <c r="X703" i="32"/>
  <c r="P703" i="32"/>
  <c r="L703" i="32"/>
  <c r="H703" i="32"/>
  <c r="AH702" i="32"/>
  <c r="X702" i="32"/>
  <c r="P702" i="32"/>
  <c r="L702" i="32"/>
  <c r="H702" i="32"/>
  <c r="AH701" i="32"/>
  <c r="X701" i="32"/>
  <c r="P701" i="32"/>
  <c r="L701" i="32"/>
  <c r="H701" i="32"/>
  <c r="AH700" i="32"/>
  <c r="X700" i="32"/>
  <c r="P700" i="32"/>
  <c r="L700" i="32"/>
  <c r="H700" i="32"/>
  <c r="AH699" i="32"/>
  <c r="X699" i="32"/>
  <c r="P699" i="32"/>
  <c r="L699" i="32"/>
  <c r="H699" i="32"/>
  <c r="AH698" i="32"/>
  <c r="X698" i="32"/>
  <c r="P698" i="32"/>
  <c r="L698" i="32"/>
  <c r="H698" i="32"/>
  <c r="AH697" i="32"/>
  <c r="X697" i="32"/>
  <c r="P697" i="32"/>
  <c r="L697" i="32"/>
  <c r="H697" i="32"/>
  <c r="AH696" i="32"/>
  <c r="X696" i="32"/>
  <c r="P696" i="32"/>
  <c r="L696" i="32"/>
  <c r="H696" i="32"/>
  <c r="AH695" i="32"/>
  <c r="X695" i="32"/>
  <c r="P695" i="32"/>
  <c r="L695" i="32"/>
  <c r="H695" i="32"/>
  <c r="AH694" i="32"/>
  <c r="X694" i="32"/>
  <c r="R694" i="32"/>
  <c r="M694" i="32"/>
  <c r="E694" i="32"/>
  <c r="AE693" i="32"/>
  <c r="U693" i="32"/>
  <c r="M693" i="32"/>
  <c r="E693" i="32"/>
  <c r="AE692" i="32"/>
  <c r="U692" i="32"/>
  <c r="M692" i="32"/>
  <c r="E692" i="32"/>
  <c r="AE691" i="32"/>
  <c r="U691" i="32"/>
  <c r="M691" i="32"/>
  <c r="E691" i="32"/>
  <c r="AE690" i="32"/>
  <c r="U690" i="32"/>
  <c r="M690" i="32"/>
  <c r="E690" i="32"/>
  <c r="AE689" i="32"/>
  <c r="U689" i="32"/>
  <c r="M689" i="32"/>
  <c r="E689" i="32"/>
  <c r="AE688" i="32"/>
  <c r="U688" i="32"/>
  <c r="M688" i="32"/>
  <c r="E688" i="32"/>
  <c r="AE687" i="32"/>
  <c r="U687" i="32"/>
  <c r="M687" i="32"/>
  <c r="E687" i="32"/>
  <c r="AE686" i="32"/>
  <c r="U686" i="32"/>
  <c r="M686" i="32"/>
  <c r="E686" i="32"/>
  <c r="AE685" i="32"/>
  <c r="U685" i="32"/>
  <c r="M685" i="32"/>
  <c r="E685" i="32"/>
  <c r="AE684" i="32"/>
  <c r="U684" i="32"/>
  <c r="M684" i="32"/>
  <c r="E684" i="32"/>
  <c r="AE683" i="32"/>
  <c r="U683" i="32"/>
  <c r="M683" i="32"/>
  <c r="E683" i="32"/>
  <c r="AE682" i="32"/>
  <c r="U682" i="32"/>
  <c r="M682" i="32"/>
  <c r="E682" i="32"/>
  <c r="AE681" i="32"/>
  <c r="U681" i="32"/>
  <c r="M681" i="32"/>
  <c r="E681" i="32"/>
  <c r="AE680" i="32"/>
  <c r="U680" i="32"/>
  <c r="M680" i="32"/>
  <c r="E680" i="32"/>
  <c r="AE679" i="32"/>
  <c r="U679" i="32"/>
  <c r="M679" i="32"/>
  <c r="E679" i="32"/>
  <c r="AE678" i="32"/>
  <c r="U678" i="32"/>
  <c r="M678" i="32"/>
  <c r="E678" i="32"/>
  <c r="AE677" i="32"/>
  <c r="U677" i="32"/>
  <c r="M677" i="32"/>
  <c r="E677" i="32"/>
  <c r="AE676" i="32"/>
  <c r="U676" i="32"/>
  <c r="M676" i="32"/>
  <c r="E676" i="32"/>
  <c r="AE675" i="32"/>
  <c r="U675" i="32"/>
  <c r="M675" i="32"/>
  <c r="E675" i="32"/>
  <c r="AE674" i="32"/>
  <c r="U674" i="32"/>
  <c r="M674" i="32"/>
  <c r="E674" i="32"/>
  <c r="AE673" i="32"/>
  <c r="U673" i="32"/>
  <c r="M673" i="32"/>
  <c r="E673" i="32"/>
  <c r="AE672" i="32"/>
  <c r="U672" i="32"/>
  <c r="M672" i="32"/>
  <c r="E672" i="32"/>
  <c r="AE671" i="32"/>
  <c r="U671" i="32"/>
  <c r="M671" i="32"/>
  <c r="E671" i="32"/>
  <c r="AE670" i="32"/>
  <c r="U670" i="32"/>
  <c r="M670" i="32"/>
  <c r="E670" i="32"/>
  <c r="AE669" i="32"/>
  <c r="U669" i="32"/>
  <c r="M669" i="32"/>
  <c r="E669" i="32"/>
  <c r="AE668" i="32"/>
  <c r="U668" i="32"/>
  <c r="M668" i="32"/>
  <c r="E668" i="32"/>
  <c r="AE667" i="32"/>
  <c r="U667" i="32"/>
  <c r="M667" i="32"/>
  <c r="E667" i="32"/>
  <c r="AE567" i="32"/>
  <c r="Y567" i="32"/>
  <c r="U567" i="32"/>
  <c r="P567" i="32"/>
  <c r="K567" i="32"/>
  <c r="B566" i="32"/>
  <c r="F566" i="32"/>
  <c r="J566" i="32"/>
  <c r="N566" i="32"/>
  <c r="R566" i="32"/>
  <c r="V566" i="32"/>
  <c r="AD566" i="32" s="1"/>
  <c r="AF566" i="32"/>
  <c r="C566" i="32"/>
  <c r="H566" i="32"/>
  <c r="M566" i="32"/>
  <c r="S566" i="32"/>
  <c r="X566" i="32"/>
  <c r="AE566" i="32"/>
  <c r="L565" i="32"/>
  <c r="B564" i="32"/>
  <c r="F564" i="32"/>
  <c r="J564" i="32"/>
  <c r="N564" i="32"/>
  <c r="R564" i="32"/>
  <c r="V564" i="32"/>
  <c r="AD564" i="32" s="1"/>
  <c r="AF564" i="32"/>
  <c r="C564" i="32"/>
  <c r="H564" i="32"/>
  <c r="M564" i="32"/>
  <c r="S564" i="32"/>
  <c r="X564" i="32"/>
  <c r="AE564" i="32"/>
  <c r="L563" i="32"/>
  <c r="B562" i="32"/>
  <c r="F562" i="32"/>
  <c r="J562" i="32"/>
  <c r="N562" i="32"/>
  <c r="R562" i="32"/>
  <c r="V562" i="32"/>
  <c r="AD562" i="32" s="1"/>
  <c r="AF562" i="32"/>
  <c r="C562" i="32"/>
  <c r="H562" i="32"/>
  <c r="M562" i="32"/>
  <c r="S562" i="32"/>
  <c r="X562" i="32"/>
  <c r="AE562" i="32"/>
  <c r="L561" i="32"/>
  <c r="B560" i="32"/>
  <c r="F560" i="32"/>
  <c r="J560" i="32"/>
  <c r="N560" i="32"/>
  <c r="R560" i="32"/>
  <c r="V560" i="32"/>
  <c r="AD560" i="32" s="1"/>
  <c r="AF560" i="32"/>
  <c r="C560" i="32"/>
  <c r="H560" i="32"/>
  <c r="M560" i="32"/>
  <c r="S560" i="32"/>
  <c r="X560" i="32"/>
  <c r="AE560" i="32"/>
  <c r="L559" i="32"/>
  <c r="E559" i="32"/>
  <c r="B558" i="32"/>
  <c r="F558" i="32"/>
  <c r="J558" i="32"/>
  <c r="N558" i="32"/>
  <c r="R558" i="32"/>
  <c r="V558" i="32"/>
  <c r="AD558" i="32" s="1"/>
  <c r="AF558" i="32"/>
  <c r="C558" i="32"/>
  <c r="H558" i="32"/>
  <c r="M558" i="32"/>
  <c r="S558" i="32"/>
  <c r="X558" i="32"/>
  <c r="AE558" i="32"/>
  <c r="L557" i="32"/>
  <c r="E557" i="32"/>
  <c r="B556" i="32"/>
  <c r="F556" i="32"/>
  <c r="J556" i="32"/>
  <c r="N556" i="32"/>
  <c r="R556" i="32"/>
  <c r="V556" i="32"/>
  <c r="AD556" i="32" s="1"/>
  <c r="AF556" i="32"/>
  <c r="C556" i="32"/>
  <c r="H556" i="32"/>
  <c r="M556" i="32"/>
  <c r="S556" i="32"/>
  <c r="X556" i="32"/>
  <c r="AE556" i="32"/>
  <c r="L555" i="32"/>
  <c r="E555" i="32"/>
  <c r="B554" i="32"/>
  <c r="F554" i="32"/>
  <c r="J554" i="32"/>
  <c r="N554" i="32"/>
  <c r="R554" i="32"/>
  <c r="V554" i="32"/>
  <c r="AD554" i="32" s="1"/>
  <c r="AF554" i="32"/>
  <c r="C554" i="32"/>
  <c r="H554" i="32"/>
  <c r="M554" i="32"/>
  <c r="S554" i="32"/>
  <c r="X554" i="32"/>
  <c r="AE554" i="32"/>
  <c r="L553" i="32"/>
  <c r="E553" i="32"/>
  <c r="B552" i="32"/>
  <c r="F552" i="32"/>
  <c r="J552" i="32"/>
  <c r="N552" i="32"/>
  <c r="R552" i="32"/>
  <c r="V552" i="32"/>
  <c r="AD552" i="32" s="1"/>
  <c r="AF552" i="32"/>
  <c r="C552" i="32"/>
  <c r="H552" i="32"/>
  <c r="M552" i="32"/>
  <c r="S552" i="32"/>
  <c r="X552" i="32"/>
  <c r="AE552" i="32"/>
  <c r="L551" i="32"/>
  <c r="E551" i="32"/>
  <c r="B550" i="32"/>
  <c r="F550" i="32"/>
  <c r="J550" i="32"/>
  <c r="N550" i="32"/>
  <c r="R550" i="32"/>
  <c r="V550" i="32"/>
  <c r="AD550" i="32" s="1"/>
  <c r="AF550" i="32"/>
  <c r="C550" i="32"/>
  <c r="H550" i="32"/>
  <c r="M550" i="32"/>
  <c r="S550" i="32"/>
  <c r="X550" i="32"/>
  <c r="AE550" i="32"/>
  <c r="L549" i="32"/>
  <c r="E549" i="32"/>
  <c r="B548" i="32"/>
  <c r="F548" i="32"/>
  <c r="J548" i="32"/>
  <c r="N548" i="32"/>
  <c r="R548" i="32"/>
  <c r="V548" i="32"/>
  <c r="AD548" i="32" s="1"/>
  <c r="AF548" i="32"/>
  <c r="C548" i="32"/>
  <c r="H548" i="32"/>
  <c r="M548" i="32"/>
  <c r="S548" i="32"/>
  <c r="X548" i="32"/>
  <c r="AE548" i="32"/>
  <c r="L547" i="32"/>
  <c r="E547" i="32"/>
  <c r="B546" i="32"/>
  <c r="F546" i="32"/>
  <c r="J546" i="32"/>
  <c r="N546" i="32"/>
  <c r="R546" i="32"/>
  <c r="V546" i="32"/>
  <c r="AD546" i="32" s="1"/>
  <c r="AF546" i="32"/>
  <c r="C546" i="32"/>
  <c r="H546" i="32"/>
  <c r="M546" i="32"/>
  <c r="S546" i="32"/>
  <c r="X546" i="32"/>
  <c r="AE546" i="32"/>
  <c r="L545" i="32"/>
  <c r="E545" i="32"/>
  <c r="B544" i="32"/>
  <c r="F544" i="32"/>
  <c r="J544" i="32"/>
  <c r="N544" i="32"/>
  <c r="R544" i="32"/>
  <c r="V544" i="32"/>
  <c r="AD544" i="32" s="1"/>
  <c r="AF544" i="32"/>
  <c r="C544" i="32"/>
  <c r="H544" i="32"/>
  <c r="M544" i="32"/>
  <c r="S544" i="32"/>
  <c r="X544" i="32"/>
  <c r="AE544" i="32"/>
  <c r="L543" i="32"/>
  <c r="E543" i="32"/>
  <c r="B542" i="32"/>
  <c r="F542" i="32"/>
  <c r="J542" i="32"/>
  <c r="N542" i="32"/>
  <c r="R542" i="32"/>
  <c r="V542" i="32"/>
  <c r="AD542" i="32" s="1"/>
  <c r="AF542" i="32"/>
  <c r="C542" i="32"/>
  <c r="H542" i="32"/>
  <c r="M542" i="32"/>
  <c r="S542" i="32"/>
  <c r="X542" i="32"/>
  <c r="AE542" i="32"/>
  <c r="L541" i="32"/>
  <c r="E541" i="32"/>
  <c r="B540" i="32"/>
  <c r="F540" i="32"/>
  <c r="J540" i="32"/>
  <c r="N540" i="32"/>
  <c r="R540" i="32"/>
  <c r="V540" i="32"/>
  <c r="AD540" i="32" s="1"/>
  <c r="AF540" i="32"/>
  <c r="C540" i="32"/>
  <c r="H540" i="32"/>
  <c r="M540" i="32"/>
  <c r="S540" i="32"/>
  <c r="X540" i="32"/>
  <c r="AE540" i="32"/>
  <c r="L539" i="32"/>
  <c r="E539" i="32"/>
  <c r="B538" i="32"/>
  <c r="F538" i="32"/>
  <c r="J538" i="32"/>
  <c r="N538" i="32"/>
  <c r="R538" i="32"/>
  <c r="V538" i="32"/>
  <c r="AD538" i="32" s="1"/>
  <c r="AF538" i="32"/>
  <c r="C538" i="32"/>
  <c r="H538" i="32"/>
  <c r="M538" i="32"/>
  <c r="S538" i="32"/>
  <c r="X538" i="32"/>
  <c r="AE538" i="32"/>
  <c r="L537" i="32"/>
  <c r="E537" i="32"/>
  <c r="AE536" i="32"/>
  <c r="Q536" i="32"/>
  <c r="G536" i="32"/>
  <c r="AE535" i="32"/>
  <c r="Q535" i="32"/>
  <c r="G535" i="32"/>
  <c r="AE534" i="32"/>
  <c r="Q534" i="32"/>
  <c r="G534" i="32"/>
  <c r="AE533" i="32"/>
  <c r="Q533" i="32"/>
  <c r="G533" i="32"/>
  <c r="AE532" i="32"/>
  <c r="Q532" i="32"/>
  <c r="G532" i="32"/>
  <c r="AE531" i="32"/>
  <c r="Q531" i="32"/>
  <c r="G531" i="32"/>
  <c r="AE530" i="32"/>
  <c r="Q530" i="32"/>
  <c r="G530" i="32"/>
  <c r="AE529" i="32"/>
  <c r="Q529" i="32"/>
  <c r="G529" i="32"/>
  <c r="AE528" i="32"/>
  <c r="Q528" i="32"/>
  <c r="G528" i="32"/>
  <c r="AE527" i="32"/>
  <c r="Q527" i="32"/>
  <c r="G527" i="32"/>
  <c r="AE526" i="32"/>
  <c r="Q526" i="32"/>
  <c r="G526" i="32"/>
  <c r="AE525" i="32"/>
  <c r="Q525" i="32"/>
  <c r="G525" i="32"/>
  <c r="AE524" i="32"/>
  <c r="Q524" i="32"/>
  <c r="G524" i="32"/>
  <c r="AE523" i="32"/>
  <c r="Q523" i="32"/>
  <c r="G523" i="32"/>
  <c r="AE522" i="32"/>
  <c r="Q522" i="32"/>
  <c r="G522" i="32"/>
  <c r="AE521" i="32"/>
  <c r="Q521" i="32"/>
  <c r="G521" i="32"/>
  <c r="AE520" i="32"/>
  <c r="Q520" i="32"/>
  <c r="G520" i="32"/>
  <c r="AE519" i="32"/>
  <c r="Q519" i="32"/>
  <c r="G519" i="32"/>
  <c r="AE518" i="32"/>
  <c r="Q518" i="32"/>
  <c r="G518" i="32"/>
  <c r="AE517" i="32"/>
  <c r="Q517" i="32"/>
  <c r="G517" i="32"/>
  <c r="AE516" i="32"/>
  <c r="Q516" i="32"/>
  <c r="G516" i="32"/>
  <c r="AE515" i="32"/>
  <c r="Q515" i="32"/>
  <c r="G515" i="32"/>
  <c r="AE514" i="32"/>
  <c r="Q514" i="32"/>
  <c r="G514" i="32"/>
  <c r="AE513" i="32"/>
  <c r="Q513" i="32"/>
  <c r="G513" i="32"/>
  <c r="AE512" i="32"/>
  <c r="Q512" i="32"/>
  <c r="G512" i="32"/>
  <c r="AE511" i="32"/>
  <c r="Q511" i="32"/>
  <c r="G511" i="32"/>
  <c r="AE510" i="32"/>
  <c r="Q510" i="32"/>
  <c r="G510" i="32"/>
  <c r="AE509" i="32"/>
  <c r="Q509" i="32"/>
  <c r="G509" i="32"/>
  <c r="AE508" i="32"/>
  <c r="Q508" i="32"/>
  <c r="G508" i="32"/>
  <c r="AE507" i="32"/>
  <c r="Q507" i="32"/>
  <c r="G507" i="32"/>
  <c r="AE506" i="32"/>
  <c r="Q506" i="32"/>
  <c r="G506" i="32"/>
  <c r="G505" i="32"/>
  <c r="AH666" i="32"/>
  <c r="X666" i="32"/>
  <c r="P666" i="32"/>
  <c r="L666" i="32"/>
  <c r="H666" i="32"/>
  <c r="D666" i="32"/>
  <c r="AH665" i="32"/>
  <c r="X665" i="32"/>
  <c r="P665" i="32"/>
  <c r="L665" i="32"/>
  <c r="H665" i="32"/>
  <c r="D665" i="32"/>
  <c r="AH664" i="32"/>
  <c r="X664" i="32"/>
  <c r="P664" i="32"/>
  <c r="L664" i="32"/>
  <c r="H664" i="32"/>
  <c r="D664" i="32"/>
  <c r="AH663" i="32"/>
  <c r="X663" i="32"/>
  <c r="P663" i="32"/>
  <c r="L663" i="32"/>
  <c r="H663" i="32"/>
  <c r="D663" i="32"/>
  <c r="AH662" i="32"/>
  <c r="X662" i="32"/>
  <c r="P662" i="32"/>
  <c r="L662" i="32"/>
  <c r="H662" i="32"/>
  <c r="D662" i="32"/>
  <c r="AH661" i="32"/>
  <c r="X661" i="32"/>
  <c r="P661" i="32"/>
  <c r="L661" i="32"/>
  <c r="H661" i="32"/>
  <c r="D661" i="32"/>
  <c r="AH660" i="32"/>
  <c r="X660" i="32"/>
  <c r="P660" i="32"/>
  <c r="L660" i="32"/>
  <c r="H660" i="32"/>
  <c r="D660" i="32"/>
  <c r="AH659" i="32"/>
  <c r="X659" i="32"/>
  <c r="P659" i="32"/>
  <c r="L659" i="32"/>
  <c r="H659" i="32"/>
  <c r="D659" i="32"/>
  <c r="AH658" i="32"/>
  <c r="X658" i="32"/>
  <c r="P658" i="32"/>
  <c r="L658" i="32"/>
  <c r="H658" i="32"/>
  <c r="D658" i="32"/>
  <c r="AH657" i="32"/>
  <c r="X657" i="32"/>
  <c r="P657" i="32"/>
  <c r="L657" i="32"/>
  <c r="H657" i="32"/>
  <c r="D657" i="32"/>
  <c r="AH656" i="32"/>
  <c r="X656" i="32"/>
  <c r="P656" i="32"/>
  <c r="L656" i="32"/>
  <c r="H656" i="32"/>
  <c r="D656" i="32"/>
  <c r="U560" i="32"/>
  <c r="O560" i="32"/>
  <c r="G560" i="32"/>
  <c r="AH559" i="32"/>
  <c r="Y559" i="32"/>
  <c r="Q559" i="32"/>
  <c r="K559" i="32"/>
  <c r="U558" i="32"/>
  <c r="O558" i="32"/>
  <c r="G558" i="32"/>
  <c r="AH557" i="32"/>
  <c r="Y557" i="32"/>
  <c r="Q557" i="32"/>
  <c r="K557" i="32"/>
  <c r="U556" i="32"/>
  <c r="O556" i="32"/>
  <c r="G556" i="32"/>
  <c r="AH555" i="32"/>
  <c r="Y555" i="32"/>
  <c r="Q555" i="32"/>
  <c r="K555" i="32"/>
  <c r="U554" i="32"/>
  <c r="O554" i="32"/>
  <c r="G554" i="32"/>
  <c r="AH553" i="32"/>
  <c r="Y553" i="32"/>
  <c r="Q553" i="32"/>
  <c r="K553" i="32"/>
  <c r="U552" i="32"/>
  <c r="O552" i="32"/>
  <c r="G552" i="32"/>
  <c r="AH551" i="32"/>
  <c r="Y551" i="32"/>
  <c r="Q551" i="32"/>
  <c r="K551" i="32"/>
  <c r="U550" i="32"/>
  <c r="O550" i="32"/>
  <c r="G550" i="32"/>
  <c r="AH549" i="32"/>
  <c r="Y549" i="32"/>
  <c r="Q549" i="32"/>
  <c r="K549" i="32"/>
  <c r="U548" i="32"/>
  <c r="O548" i="32"/>
  <c r="G548" i="32"/>
  <c r="AH547" i="32"/>
  <c r="Y547" i="32"/>
  <c r="Q547" i="32"/>
  <c r="K547" i="32"/>
  <c r="U546" i="32"/>
  <c r="O546" i="32"/>
  <c r="G546" i="32"/>
  <c r="AH545" i="32"/>
  <c r="Y545" i="32"/>
  <c r="Q545" i="32"/>
  <c r="K545" i="32"/>
  <c r="U544" i="32"/>
  <c r="O544" i="32"/>
  <c r="G544" i="32"/>
  <c r="AH543" i="32"/>
  <c r="Y543" i="32"/>
  <c r="Q543" i="32"/>
  <c r="K543" i="32"/>
  <c r="U542" i="32"/>
  <c r="O542" i="32"/>
  <c r="G542" i="32"/>
  <c r="AH541" i="32"/>
  <c r="Y541" i="32"/>
  <c r="Q541" i="32"/>
  <c r="K541" i="32"/>
  <c r="U540" i="32"/>
  <c r="O540" i="32"/>
  <c r="G540" i="32"/>
  <c r="AH539" i="32"/>
  <c r="Y539" i="32"/>
  <c r="Q539" i="32"/>
  <c r="K539" i="32"/>
  <c r="O538" i="32"/>
  <c r="G538" i="32"/>
  <c r="AH537" i="32"/>
  <c r="Y537" i="32"/>
  <c r="Q537" i="32"/>
  <c r="K537" i="32"/>
  <c r="Y536" i="32"/>
  <c r="O536" i="32"/>
  <c r="Y535" i="32"/>
  <c r="O535" i="32"/>
  <c r="Y534" i="32"/>
  <c r="O534" i="32"/>
  <c r="Y533" i="32"/>
  <c r="O533" i="32"/>
  <c r="Y532" i="32"/>
  <c r="O532" i="32"/>
  <c r="Y531" i="32"/>
  <c r="O531" i="32"/>
  <c r="Y530" i="32"/>
  <c r="O530" i="32"/>
  <c r="Y529" i="32"/>
  <c r="O529" i="32"/>
  <c r="Y528" i="32"/>
  <c r="O528" i="32"/>
  <c r="Y527" i="32"/>
  <c r="O527" i="32"/>
  <c r="Y526" i="32"/>
  <c r="O526" i="32"/>
  <c r="Y525" i="32"/>
  <c r="O525" i="32"/>
  <c r="Y524" i="32"/>
  <c r="O524" i="32"/>
  <c r="Y523" i="32"/>
  <c r="O523" i="32"/>
  <c r="Y522" i="32"/>
  <c r="O522" i="32"/>
  <c r="Y521" i="32"/>
  <c r="O521" i="32"/>
  <c r="Y520" i="32"/>
  <c r="O520" i="32"/>
  <c r="Y519" i="32"/>
  <c r="O519" i="32"/>
  <c r="Y518" i="32"/>
  <c r="O518" i="32"/>
  <c r="Y517" i="32"/>
  <c r="O517" i="32"/>
  <c r="Y516" i="32"/>
  <c r="O516" i="32"/>
  <c r="Y515" i="32"/>
  <c r="O515" i="32"/>
  <c r="Y514" i="32"/>
  <c r="O514" i="32"/>
  <c r="Y513" i="32"/>
  <c r="O513" i="32"/>
  <c r="Y512" i="32"/>
  <c r="O512" i="32"/>
  <c r="Y511" i="32"/>
  <c r="O511" i="32"/>
  <c r="Y510" i="32"/>
  <c r="O510" i="32"/>
  <c r="Y509" i="32"/>
  <c r="O509" i="32"/>
  <c r="Y508" i="32"/>
  <c r="O508" i="32"/>
  <c r="Y507" i="32"/>
  <c r="O507" i="32"/>
  <c r="Y506" i="32"/>
  <c r="O506" i="32"/>
  <c r="Y505" i="32"/>
  <c r="O505" i="32"/>
  <c r="AG666" i="32"/>
  <c r="W666" i="32"/>
  <c r="S666" i="32"/>
  <c r="O666" i="32"/>
  <c r="K666" i="32"/>
  <c r="G666" i="32"/>
  <c r="AG665" i="32"/>
  <c r="W665" i="32"/>
  <c r="S665" i="32"/>
  <c r="O665" i="32"/>
  <c r="K665" i="32"/>
  <c r="G665" i="32"/>
  <c r="AG664" i="32"/>
  <c r="W664" i="32"/>
  <c r="S664" i="32"/>
  <c r="O664" i="32"/>
  <c r="K664" i="32"/>
  <c r="G664" i="32"/>
  <c r="AG663" i="32"/>
  <c r="W663" i="32"/>
  <c r="S663" i="32"/>
  <c r="O663" i="32"/>
  <c r="K663" i="32"/>
  <c r="G663" i="32"/>
  <c r="AG662" i="32"/>
  <c r="W662" i="32"/>
  <c r="S662" i="32"/>
  <c r="O662" i="32"/>
  <c r="K662" i="32"/>
  <c r="G662" i="32"/>
  <c r="AG661" i="32"/>
  <c r="W661" i="32"/>
  <c r="S661" i="32"/>
  <c r="O661" i="32"/>
  <c r="K661" i="32"/>
  <c r="G661" i="32"/>
  <c r="AG660" i="32"/>
  <c r="W660" i="32"/>
  <c r="S660" i="32"/>
  <c r="O660" i="32"/>
  <c r="K660" i="32"/>
  <c r="G660" i="32"/>
  <c r="AG659" i="32"/>
  <c r="W659" i="32"/>
  <c r="S659" i="32"/>
  <c r="O659" i="32"/>
  <c r="K659" i="32"/>
  <c r="G659" i="32"/>
  <c r="AG658" i="32"/>
  <c r="W658" i="32"/>
  <c r="S658" i="32"/>
  <c r="O658" i="32"/>
  <c r="K658" i="32"/>
  <c r="G658" i="32"/>
  <c r="AG657" i="32"/>
  <c r="W657" i="32"/>
  <c r="S657" i="32"/>
  <c r="O657" i="32"/>
  <c r="K657" i="32"/>
  <c r="G657" i="32"/>
  <c r="AG656" i="32"/>
  <c r="W656" i="32"/>
  <c r="S656" i="32"/>
  <c r="O656" i="32"/>
  <c r="K656" i="32"/>
  <c r="G656" i="32"/>
  <c r="AG645" i="32"/>
  <c r="W645" i="32"/>
  <c r="S645" i="32"/>
  <c r="O645" i="32"/>
  <c r="K645" i="32"/>
  <c r="G645" i="32"/>
  <c r="AG644" i="32"/>
  <c r="W644" i="32"/>
  <c r="S644" i="32"/>
  <c r="O644" i="32"/>
  <c r="K644" i="32"/>
  <c r="G644" i="32"/>
  <c r="AG643" i="32"/>
  <c r="W643" i="32"/>
  <c r="S643" i="32"/>
  <c r="O643" i="32"/>
  <c r="K643" i="32"/>
  <c r="G643" i="32"/>
  <c r="AG642" i="32"/>
  <c r="W642" i="32"/>
  <c r="S642" i="32"/>
  <c r="O642" i="32"/>
  <c r="K642" i="32"/>
  <c r="G642" i="32"/>
  <c r="AG641" i="32"/>
  <c r="W641" i="32"/>
  <c r="S641" i="32"/>
  <c r="O641" i="32"/>
  <c r="K641" i="32"/>
  <c r="G641" i="32"/>
  <c r="AG640" i="32"/>
  <c r="W640" i="32"/>
  <c r="S640" i="32"/>
  <c r="O640" i="32"/>
  <c r="K640" i="32"/>
  <c r="G640" i="32"/>
  <c r="AG639" i="32"/>
  <c r="W639" i="32"/>
  <c r="S639" i="32"/>
  <c r="O639" i="32"/>
  <c r="K639" i="32"/>
  <c r="G639" i="32"/>
  <c r="AG638" i="32"/>
  <c r="W638" i="32"/>
  <c r="S638" i="32"/>
  <c r="O638" i="32"/>
  <c r="K638" i="32"/>
  <c r="G638" i="32"/>
  <c r="AG637" i="32"/>
  <c r="W637" i="32"/>
  <c r="S637" i="32"/>
  <c r="O637" i="32"/>
  <c r="K637" i="32"/>
  <c r="G637" i="32"/>
  <c r="AG636" i="32"/>
  <c r="W636" i="32"/>
  <c r="S636" i="32"/>
  <c r="O636" i="32"/>
  <c r="K636" i="32"/>
  <c r="G636" i="32"/>
  <c r="AG635" i="32"/>
  <c r="W635" i="32"/>
  <c r="S635" i="32"/>
  <c r="O635" i="32"/>
  <c r="K635" i="32"/>
  <c r="G635" i="32"/>
  <c r="AG634" i="32"/>
  <c r="W634" i="32"/>
  <c r="S634" i="32"/>
  <c r="O634" i="32"/>
  <c r="K634" i="32"/>
  <c r="G634" i="32"/>
  <c r="AG633" i="32"/>
  <c r="W633" i="32"/>
  <c r="S633" i="32"/>
  <c r="O633" i="32"/>
  <c r="K633" i="32"/>
  <c r="G633" i="32"/>
  <c r="AG632" i="32"/>
  <c r="W632" i="32"/>
  <c r="S632" i="32"/>
  <c r="O632" i="32"/>
  <c r="K632" i="32"/>
  <c r="G632" i="32"/>
  <c r="AG631" i="32"/>
  <c r="W631" i="32"/>
  <c r="S631" i="32"/>
  <c r="O631" i="32"/>
  <c r="K631" i="32"/>
  <c r="G631" i="32"/>
  <c r="AG630" i="32"/>
  <c r="W630" i="32"/>
  <c r="S630" i="32"/>
  <c r="O630" i="32"/>
  <c r="K630" i="32"/>
  <c r="G630" i="32"/>
  <c r="AG629" i="32"/>
  <c r="W629" i="32"/>
  <c r="S629" i="32"/>
  <c r="O629" i="32"/>
  <c r="K629" i="32"/>
  <c r="G629" i="32"/>
  <c r="AG628" i="32"/>
  <c r="W628" i="32"/>
  <c r="S628" i="32"/>
  <c r="O628" i="32"/>
  <c r="K628" i="32"/>
  <c r="G628" i="32"/>
  <c r="AG627" i="32"/>
  <c r="W627" i="32"/>
  <c r="S627" i="32"/>
  <c r="O627" i="32"/>
  <c r="K627" i="32"/>
  <c r="G627" i="32"/>
  <c r="AG626" i="32"/>
  <c r="W626" i="32"/>
  <c r="S626" i="32"/>
  <c r="O626" i="32"/>
  <c r="K626" i="32"/>
  <c r="G626" i="32"/>
  <c r="AG625" i="32"/>
  <c r="W625" i="32"/>
  <c r="S625" i="32"/>
  <c r="O625" i="32"/>
  <c r="K625" i="32"/>
  <c r="G625" i="32"/>
  <c r="AG624" i="32"/>
  <c r="W624" i="32"/>
  <c r="S624" i="32"/>
  <c r="O624" i="32"/>
  <c r="K624" i="32"/>
  <c r="G624" i="32"/>
  <c r="AG623" i="32"/>
  <c r="W623" i="32"/>
  <c r="S623" i="32"/>
  <c r="O623" i="32"/>
  <c r="K623" i="32"/>
  <c r="G623" i="32"/>
  <c r="AG622" i="32"/>
  <c r="W622" i="32"/>
  <c r="S622" i="32"/>
  <c r="O622" i="32"/>
  <c r="K622" i="32"/>
  <c r="G622" i="32"/>
  <c r="AG621" i="32"/>
  <c r="W621" i="32"/>
  <c r="S621" i="32"/>
  <c r="O621" i="32"/>
  <c r="K621" i="32"/>
  <c r="G621" i="32"/>
  <c r="AG620" i="32"/>
  <c r="W620" i="32"/>
  <c r="S620" i="32"/>
  <c r="O620" i="32"/>
  <c r="K620" i="32"/>
  <c r="G620" i="32"/>
  <c r="AG619" i="32"/>
  <c r="W619" i="32"/>
  <c r="S619" i="32"/>
  <c r="O619" i="32"/>
  <c r="K619" i="32"/>
  <c r="G619" i="32"/>
  <c r="AG618" i="32"/>
  <c r="W618" i="32"/>
  <c r="S618" i="32"/>
  <c r="O618" i="32"/>
  <c r="K618" i="32"/>
  <c r="G618" i="32"/>
  <c r="AG617" i="32"/>
  <c r="W617" i="32"/>
  <c r="S617" i="32"/>
  <c r="O617" i="32"/>
  <c r="K617" i="32"/>
  <c r="G617" i="32"/>
  <c r="AG616" i="32"/>
  <c r="W616" i="32"/>
  <c r="S616" i="32"/>
  <c r="O616" i="32"/>
  <c r="K616" i="32"/>
  <c r="G616" i="32"/>
  <c r="AG615" i="32"/>
  <c r="W615" i="32"/>
  <c r="S615" i="32"/>
  <c r="O615" i="32"/>
  <c r="K615" i="32"/>
  <c r="G615" i="32"/>
  <c r="AG614" i="32"/>
  <c r="W614" i="32"/>
  <c r="S614" i="32"/>
  <c r="O614" i="32"/>
  <c r="K614" i="32"/>
  <c r="G614" i="32"/>
  <c r="AG613" i="32"/>
  <c r="W613" i="32"/>
  <c r="S613" i="32"/>
  <c r="O613" i="32"/>
  <c r="K613" i="32"/>
  <c r="G613" i="32"/>
  <c r="AG612" i="32"/>
  <c r="W612" i="32"/>
  <c r="S612" i="32"/>
  <c r="O612" i="32"/>
  <c r="K612" i="32"/>
  <c r="G612" i="32"/>
  <c r="AG611" i="32"/>
  <c r="W611" i="32"/>
  <c r="S611" i="32"/>
  <c r="O611" i="32"/>
  <c r="K611" i="32"/>
  <c r="G611" i="32"/>
  <c r="AG610" i="32"/>
  <c r="W610" i="32"/>
  <c r="S610" i="32"/>
  <c r="O610" i="32"/>
  <c r="K610" i="32"/>
  <c r="G610" i="32"/>
  <c r="AG609" i="32"/>
  <c r="W609" i="32"/>
  <c r="S609" i="32"/>
  <c r="O609" i="32"/>
  <c r="K609" i="32"/>
  <c r="G609" i="32"/>
  <c r="AG608" i="32"/>
  <c r="W608" i="32"/>
  <c r="S608" i="32"/>
  <c r="O608" i="32"/>
  <c r="K608" i="32"/>
  <c r="G608" i="32"/>
  <c r="AG607" i="32"/>
  <c r="W607" i="32"/>
  <c r="S607" i="32"/>
  <c r="O607" i="32"/>
  <c r="K607" i="32"/>
  <c r="G607" i="32"/>
  <c r="AG606" i="32"/>
  <c r="W606" i="32"/>
  <c r="S606" i="32"/>
  <c r="O606" i="32"/>
  <c r="K606" i="32"/>
  <c r="G606" i="32"/>
  <c r="AG605" i="32"/>
  <c r="W605" i="32"/>
  <c r="S605" i="32"/>
  <c r="O605" i="32"/>
  <c r="K605" i="32"/>
  <c r="G605" i="32"/>
  <c r="AG604" i="32"/>
  <c r="W604" i="32"/>
  <c r="S604" i="32"/>
  <c r="O604" i="32"/>
  <c r="K604" i="32"/>
  <c r="G604" i="32"/>
  <c r="AG603" i="32"/>
  <c r="W603" i="32"/>
  <c r="S603" i="32"/>
  <c r="O603" i="32"/>
  <c r="K603" i="32"/>
  <c r="G603" i="32"/>
  <c r="AG602" i="32"/>
  <c r="W602" i="32"/>
  <c r="S602" i="32"/>
  <c r="O602" i="32"/>
  <c r="K602" i="32"/>
  <c r="G602" i="32"/>
  <c r="O601" i="32"/>
  <c r="K601" i="32"/>
  <c r="G601" i="32"/>
  <c r="B567" i="32"/>
  <c r="F567" i="32"/>
  <c r="J567" i="32"/>
  <c r="N567" i="32"/>
  <c r="R567" i="32"/>
  <c r="C567" i="32"/>
  <c r="B565" i="32"/>
  <c r="F565" i="32"/>
  <c r="J565" i="32"/>
  <c r="N565" i="32"/>
  <c r="R565" i="32"/>
  <c r="V565" i="32"/>
  <c r="AD565" i="32" s="1"/>
  <c r="AF565" i="32"/>
  <c r="C565" i="32"/>
  <c r="H565" i="32"/>
  <c r="M565" i="32"/>
  <c r="S565" i="32"/>
  <c r="X565" i="32"/>
  <c r="AE565" i="32"/>
  <c r="B563" i="32"/>
  <c r="F563" i="32"/>
  <c r="J563" i="32"/>
  <c r="N563" i="32"/>
  <c r="R563" i="32"/>
  <c r="V563" i="32"/>
  <c r="AD563" i="32" s="1"/>
  <c r="AF563" i="32"/>
  <c r="C563" i="32"/>
  <c r="H563" i="32"/>
  <c r="M563" i="32"/>
  <c r="S563" i="32"/>
  <c r="X563" i="32"/>
  <c r="AE563" i="32"/>
  <c r="B561" i="32"/>
  <c r="F561" i="32"/>
  <c r="J561" i="32"/>
  <c r="N561" i="32"/>
  <c r="R561" i="32"/>
  <c r="V561" i="32"/>
  <c r="AD561" i="32" s="1"/>
  <c r="AF561" i="32"/>
  <c r="C561" i="32"/>
  <c r="H561" i="32"/>
  <c r="M561" i="32"/>
  <c r="S561" i="32"/>
  <c r="X561" i="32"/>
  <c r="AE561" i="32"/>
  <c r="B559" i="32"/>
  <c r="F559" i="32"/>
  <c r="J559" i="32"/>
  <c r="N559" i="32"/>
  <c r="R559" i="32"/>
  <c r="V559" i="32"/>
  <c r="AD559" i="32" s="1"/>
  <c r="AF559" i="32"/>
  <c r="C559" i="32"/>
  <c r="H559" i="32"/>
  <c r="M559" i="32"/>
  <c r="S559" i="32"/>
  <c r="X559" i="32"/>
  <c r="AE559" i="32"/>
  <c r="B557" i="32"/>
  <c r="F557" i="32"/>
  <c r="J557" i="32"/>
  <c r="N557" i="32"/>
  <c r="R557" i="32"/>
  <c r="V557" i="32"/>
  <c r="AD557" i="32" s="1"/>
  <c r="AF557" i="32"/>
  <c r="C557" i="32"/>
  <c r="H557" i="32"/>
  <c r="M557" i="32"/>
  <c r="S557" i="32"/>
  <c r="X557" i="32"/>
  <c r="AE557" i="32"/>
  <c r="B555" i="32"/>
  <c r="F555" i="32"/>
  <c r="J555" i="32"/>
  <c r="N555" i="32"/>
  <c r="R555" i="32"/>
  <c r="V555" i="32"/>
  <c r="AD555" i="32" s="1"/>
  <c r="AF555" i="32"/>
  <c r="C555" i="32"/>
  <c r="H555" i="32"/>
  <c r="M555" i="32"/>
  <c r="S555" i="32"/>
  <c r="X555" i="32"/>
  <c r="AE555" i="32"/>
  <c r="B553" i="32"/>
  <c r="F553" i="32"/>
  <c r="J553" i="32"/>
  <c r="N553" i="32"/>
  <c r="R553" i="32"/>
  <c r="V553" i="32"/>
  <c r="AD553" i="32" s="1"/>
  <c r="AF553" i="32"/>
  <c r="C553" i="32"/>
  <c r="H553" i="32"/>
  <c r="M553" i="32"/>
  <c r="S553" i="32"/>
  <c r="X553" i="32"/>
  <c r="AE553" i="32"/>
  <c r="B551" i="32"/>
  <c r="F551" i="32"/>
  <c r="J551" i="32"/>
  <c r="N551" i="32"/>
  <c r="R551" i="32"/>
  <c r="V551" i="32"/>
  <c r="AD551" i="32" s="1"/>
  <c r="AF551" i="32"/>
  <c r="C551" i="32"/>
  <c r="H551" i="32"/>
  <c r="M551" i="32"/>
  <c r="S551" i="32"/>
  <c r="X551" i="32"/>
  <c r="AE551" i="32"/>
  <c r="B549" i="32"/>
  <c r="F549" i="32"/>
  <c r="J549" i="32"/>
  <c r="N549" i="32"/>
  <c r="R549" i="32"/>
  <c r="V549" i="32"/>
  <c r="AD549" i="32" s="1"/>
  <c r="AF549" i="32"/>
  <c r="C549" i="32"/>
  <c r="H549" i="32"/>
  <c r="M549" i="32"/>
  <c r="S549" i="32"/>
  <c r="X549" i="32"/>
  <c r="AE549" i="32"/>
  <c r="B547" i="32"/>
  <c r="F547" i="32"/>
  <c r="J547" i="32"/>
  <c r="N547" i="32"/>
  <c r="R547" i="32"/>
  <c r="V547" i="32"/>
  <c r="AD547" i="32" s="1"/>
  <c r="AF547" i="32"/>
  <c r="C547" i="32"/>
  <c r="H547" i="32"/>
  <c r="M547" i="32"/>
  <c r="S547" i="32"/>
  <c r="X547" i="32"/>
  <c r="AE547" i="32"/>
  <c r="B545" i="32"/>
  <c r="F545" i="32"/>
  <c r="J545" i="32"/>
  <c r="N545" i="32"/>
  <c r="R545" i="32"/>
  <c r="V545" i="32"/>
  <c r="AD545" i="32" s="1"/>
  <c r="AF545" i="32"/>
  <c r="C545" i="32"/>
  <c r="H545" i="32"/>
  <c r="M545" i="32"/>
  <c r="S545" i="32"/>
  <c r="X545" i="32"/>
  <c r="AE545" i="32"/>
  <c r="B543" i="32"/>
  <c r="F543" i="32"/>
  <c r="J543" i="32"/>
  <c r="N543" i="32"/>
  <c r="R543" i="32"/>
  <c r="V543" i="32"/>
  <c r="AD543" i="32" s="1"/>
  <c r="AF543" i="32"/>
  <c r="C543" i="32"/>
  <c r="H543" i="32"/>
  <c r="M543" i="32"/>
  <c r="S543" i="32"/>
  <c r="X543" i="32"/>
  <c r="AE543" i="32"/>
  <c r="B541" i="32"/>
  <c r="F541" i="32"/>
  <c r="J541" i="32"/>
  <c r="N541" i="32"/>
  <c r="R541" i="32"/>
  <c r="V541" i="32"/>
  <c r="AD541" i="32" s="1"/>
  <c r="AF541" i="32"/>
  <c r="C541" i="32"/>
  <c r="H541" i="32"/>
  <c r="M541" i="32"/>
  <c r="S541" i="32"/>
  <c r="X541" i="32"/>
  <c r="AE541" i="32"/>
  <c r="B539" i="32"/>
  <c r="F539" i="32"/>
  <c r="J539" i="32"/>
  <c r="N539" i="32"/>
  <c r="R539" i="32"/>
  <c r="V539" i="32"/>
  <c r="AD539" i="32" s="1"/>
  <c r="AF539" i="32"/>
  <c r="C539" i="32"/>
  <c r="H539" i="32"/>
  <c r="M539" i="32"/>
  <c r="S539" i="32"/>
  <c r="X539" i="32"/>
  <c r="AE539" i="32"/>
  <c r="B537" i="32"/>
  <c r="F537" i="32"/>
  <c r="J537" i="32"/>
  <c r="N537" i="32"/>
  <c r="R537" i="32"/>
  <c r="V537" i="32"/>
  <c r="AD537" i="32" s="1"/>
  <c r="AF537" i="32"/>
  <c r="C537" i="32"/>
  <c r="H537" i="32"/>
  <c r="M537" i="32"/>
  <c r="S537" i="32"/>
  <c r="X537" i="32"/>
  <c r="AE537" i="32"/>
  <c r="D536" i="32"/>
  <c r="H536" i="32"/>
  <c r="L536" i="32"/>
  <c r="P536" i="32"/>
  <c r="X536" i="32"/>
  <c r="AH536" i="32"/>
  <c r="B536" i="32"/>
  <c r="F536" i="32"/>
  <c r="J536" i="32"/>
  <c r="N536" i="32"/>
  <c r="R536" i="32"/>
  <c r="V536" i="32"/>
  <c r="AD536" i="32" s="1"/>
  <c r="AF536" i="32"/>
  <c r="C536" i="32"/>
  <c r="K536" i="32"/>
  <c r="S536" i="32"/>
  <c r="D535" i="32"/>
  <c r="H535" i="32"/>
  <c r="L535" i="32"/>
  <c r="P535" i="32"/>
  <c r="X535" i="32"/>
  <c r="AH535" i="32"/>
  <c r="B535" i="32"/>
  <c r="F535" i="32"/>
  <c r="J535" i="32"/>
  <c r="N535" i="32"/>
  <c r="R535" i="32"/>
  <c r="V535" i="32"/>
  <c r="AD535" i="32" s="1"/>
  <c r="AF535" i="32"/>
  <c r="C535" i="32"/>
  <c r="K535" i="32"/>
  <c r="S535" i="32"/>
  <c r="D534" i="32"/>
  <c r="H534" i="32"/>
  <c r="L534" i="32"/>
  <c r="P534" i="32"/>
  <c r="X534" i="32"/>
  <c r="AH534" i="32"/>
  <c r="B534" i="32"/>
  <c r="F534" i="32"/>
  <c r="J534" i="32"/>
  <c r="N534" i="32"/>
  <c r="R534" i="32"/>
  <c r="V534" i="32"/>
  <c r="AD534" i="32" s="1"/>
  <c r="AF534" i="32"/>
  <c r="C534" i="32"/>
  <c r="K534" i="32"/>
  <c r="S534" i="32"/>
  <c r="D533" i="32"/>
  <c r="H533" i="32"/>
  <c r="L533" i="32"/>
  <c r="P533" i="32"/>
  <c r="X533" i="32"/>
  <c r="AH533" i="32"/>
  <c r="B533" i="32"/>
  <c r="F533" i="32"/>
  <c r="J533" i="32"/>
  <c r="N533" i="32"/>
  <c r="R533" i="32"/>
  <c r="V533" i="32"/>
  <c r="AD533" i="32" s="1"/>
  <c r="AF533" i="32"/>
  <c r="C533" i="32"/>
  <c r="K533" i="32"/>
  <c r="S533" i="32"/>
  <c r="D532" i="32"/>
  <c r="H532" i="32"/>
  <c r="L532" i="32"/>
  <c r="P532" i="32"/>
  <c r="X532" i="32"/>
  <c r="AH532" i="32"/>
  <c r="B532" i="32"/>
  <c r="F532" i="32"/>
  <c r="J532" i="32"/>
  <c r="N532" i="32"/>
  <c r="R532" i="32"/>
  <c r="V532" i="32"/>
  <c r="AD532" i="32" s="1"/>
  <c r="AF532" i="32"/>
  <c r="C532" i="32"/>
  <c r="K532" i="32"/>
  <c r="S532" i="32"/>
  <c r="D531" i="32"/>
  <c r="H531" i="32"/>
  <c r="L531" i="32"/>
  <c r="P531" i="32"/>
  <c r="X531" i="32"/>
  <c r="AH531" i="32"/>
  <c r="B531" i="32"/>
  <c r="F531" i="32"/>
  <c r="J531" i="32"/>
  <c r="N531" i="32"/>
  <c r="R531" i="32"/>
  <c r="V531" i="32"/>
  <c r="AD531" i="32" s="1"/>
  <c r="AF531" i="32"/>
  <c r="C531" i="32"/>
  <c r="K531" i="32"/>
  <c r="S531" i="32"/>
  <c r="D530" i="32"/>
  <c r="H530" i="32"/>
  <c r="L530" i="32"/>
  <c r="P530" i="32"/>
  <c r="X530" i="32"/>
  <c r="AH530" i="32"/>
  <c r="B530" i="32"/>
  <c r="F530" i="32"/>
  <c r="J530" i="32"/>
  <c r="N530" i="32"/>
  <c r="R530" i="32"/>
  <c r="V530" i="32"/>
  <c r="AD530" i="32" s="1"/>
  <c r="AF530" i="32"/>
  <c r="C530" i="32"/>
  <c r="K530" i="32"/>
  <c r="S530" i="32"/>
  <c r="D529" i="32"/>
  <c r="H529" i="32"/>
  <c r="L529" i="32"/>
  <c r="P529" i="32"/>
  <c r="X529" i="32"/>
  <c r="AH529" i="32"/>
  <c r="B529" i="32"/>
  <c r="F529" i="32"/>
  <c r="J529" i="32"/>
  <c r="N529" i="32"/>
  <c r="R529" i="32"/>
  <c r="V529" i="32"/>
  <c r="AD529" i="32" s="1"/>
  <c r="AF529" i="32"/>
  <c r="C529" i="32"/>
  <c r="K529" i="32"/>
  <c r="S529" i="32"/>
  <c r="D528" i="32"/>
  <c r="H528" i="32"/>
  <c r="L528" i="32"/>
  <c r="P528" i="32"/>
  <c r="X528" i="32"/>
  <c r="AH528" i="32"/>
  <c r="B528" i="32"/>
  <c r="F528" i="32"/>
  <c r="J528" i="32"/>
  <c r="N528" i="32"/>
  <c r="R528" i="32"/>
  <c r="V528" i="32"/>
  <c r="AD528" i="32" s="1"/>
  <c r="AF528" i="32"/>
  <c r="C528" i="32"/>
  <c r="K528" i="32"/>
  <c r="S528" i="32"/>
  <c r="D527" i="32"/>
  <c r="H527" i="32"/>
  <c r="L527" i="32"/>
  <c r="P527" i="32"/>
  <c r="X527" i="32"/>
  <c r="AH527" i="32"/>
  <c r="B527" i="32"/>
  <c r="F527" i="32"/>
  <c r="J527" i="32"/>
  <c r="N527" i="32"/>
  <c r="R527" i="32"/>
  <c r="V527" i="32"/>
  <c r="AD527" i="32" s="1"/>
  <c r="AF527" i="32"/>
  <c r="C527" i="32"/>
  <c r="K527" i="32"/>
  <c r="S527" i="32"/>
  <c r="D526" i="32"/>
  <c r="H526" i="32"/>
  <c r="L526" i="32"/>
  <c r="P526" i="32"/>
  <c r="X526" i="32"/>
  <c r="AH526" i="32"/>
  <c r="B526" i="32"/>
  <c r="F526" i="32"/>
  <c r="J526" i="32"/>
  <c r="N526" i="32"/>
  <c r="R526" i="32"/>
  <c r="V526" i="32"/>
  <c r="AD526" i="32" s="1"/>
  <c r="AF526" i="32"/>
  <c r="C526" i="32"/>
  <c r="K526" i="32"/>
  <c r="S526" i="32"/>
  <c r="D525" i="32"/>
  <c r="H525" i="32"/>
  <c r="L525" i="32"/>
  <c r="P525" i="32"/>
  <c r="X525" i="32"/>
  <c r="AH525" i="32"/>
  <c r="B525" i="32"/>
  <c r="F525" i="32"/>
  <c r="J525" i="32"/>
  <c r="N525" i="32"/>
  <c r="R525" i="32"/>
  <c r="V525" i="32"/>
  <c r="AD525" i="32" s="1"/>
  <c r="AF525" i="32"/>
  <c r="C525" i="32"/>
  <c r="K525" i="32"/>
  <c r="S525" i="32"/>
  <c r="D524" i="32"/>
  <c r="H524" i="32"/>
  <c r="L524" i="32"/>
  <c r="P524" i="32"/>
  <c r="X524" i="32"/>
  <c r="AH524" i="32"/>
  <c r="B524" i="32"/>
  <c r="F524" i="32"/>
  <c r="J524" i="32"/>
  <c r="N524" i="32"/>
  <c r="R524" i="32"/>
  <c r="V524" i="32"/>
  <c r="AD524" i="32" s="1"/>
  <c r="AF524" i="32"/>
  <c r="C524" i="32"/>
  <c r="K524" i="32"/>
  <c r="S524" i="32"/>
  <c r="D523" i="32"/>
  <c r="H523" i="32"/>
  <c r="L523" i="32"/>
  <c r="P523" i="32"/>
  <c r="X523" i="32"/>
  <c r="AH523" i="32"/>
  <c r="B523" i="32"/>
  <c r="F523" i="32"/>
  <c r="J523" i="32"/>
  <c r="N523" i="32"/>
  <c r="R523" i="32"/>
  <c r="V523" i="32"/>
  <c r="AD523" i="32" s="1"/>
  <c r="AF523" i="32"/>
  <c r="C523" i="32"/>
  <c r="K523" i="32"/>
  <c r="S523" i="32"/>
  <c r="D522" i="32"/>
  <c r="H522" i="32"/>
  <c r="L522" i="32"/>
  <c r="P522" i="32"/>
  <c r="X522" i="32"/>
  <c r="AH522" i="32"/>
  <c r="B522" i="32"/>
  <c r="F522" i="32"/>
  <c r="J522" i="32"/>
  <c r="N522" i="32"/>
  <c r="R522" i="32"/>
  <c r="V522" i="32"/>
  <c r="AD522" i="32" s="1"/>
  <c r="AF522" i="32"/>
  <c r="C522" i="32"/>
  <c r="K522" i="32"/>
  <c r="S522" i="32"/>
  <c r="D521" i="32"/>
  <c r="H521" i="32"/>
  <c r="L521" i="32"/>
  <c r="P521" i="32"/>
  <c r="X521" i="32"/>
  <c r="AH521" i="32"/>
  <c r="B521" i="32"/>
  <c r="F521" i="32"/>
  <c r="J521" i="32"/>
  <c r="N521" i="32"/>
  <c r="R521" i="32"/>
  <c r="V521" i="32"/>
  <c r="AD521" i="32" s="1"/>
  <c r="AF521" i="32"/>
  <c r="C521" i="32"/>
  <c r="K521" i="32"/>
  <c r="S521" i="32"/>
  <c r="D520" i="32"/>
  <c r="H520" i="32"/>
  <c r="L520" i="32"/>
  <c r="P520" i="32"/>
  <c r="X520" i="32"/>
  <c r="AH520" i="32"/>
  <c r="B520" i="32"/>
  <c r="F520" i="32"/>
  <c r="J520" i="32"/>
  <c r="N520" i="32"/>
  <c r="R520" i="32"/>
  <c r="V520" i="32"/>
  <c r="AD520" i="32" s="1"/>
  <c r="AF520" i="32"/>
  <c r="C520" i="32"/>
  <c r="K520" i="32"/>
  <c r="S520" i="32"/>
  <c r="D519" i="32"/>
  <c r="H519" i="32"/>
  <c r="L519" i="32"/>
  <c r="P519" i="32"/>
  <c r="X519" i="32"/>
  <c r="AH519" i="32"/>
  <c r="B519" i="32"/>
  <c r="F519" i="32"/>
  <c r="J519" i="32"/>
  <c r="N519" i="32"/>
  <c r="R519" i="32"/>
  <c r="V519" i="32"/>
  <c r="AD519" i="32" s="1"/>
  <c r="AF519" i="32"/>
  <c r="C519" i="32"/>
  <c r="K519" i="32"/>
  <c r="S519" i="32"/>
  <c r="D518" i="32"/>
  <c r="H518" i="32"/>
  <c r="L518" i="32"/>
  <c r="P518" i="32"/>
  <c r="X518" i="32"/>
  <c r="AH518" i="32"/>
  <c r="B518" i="32"/>
  <c r="F518" i="32"/>
  <c r="J518" i="32"/>
  <c r="N518" i="32"/>
  <c r="R518" i="32"/>
  <c r="V518" i="32"/>
  <c r="AD518" i="32" s="1"/>
  <c r="AF518" i="32"/>
  <c r="C518" i="32"/>
  <c r="K518" i="32"/>
  <c r="S518" i="32"/>
  <c r="D517" i="32"/>
  <c r="H517" i="32"/>
  <c r="L517" i="32"/>
  <c r="P517" i="32"/>
  <c r="X517" i="32"/>
  <c r="AH517" i="32"/>
  <c r="B517" i="32"/>
  <c r="F517" i="32"/>
  <c r="J517" i="32"/>
  <c r="N517" i="32"/>
  <c r="R517" i="32"/>
  <c r="V517" i="32"/>
  <c r="AD517" i="32" s="1"/>
  <c r="AF517" i="32"/>
  <c r="C517" i="32"/>
  <c r="K517" i="32"/>
  <c r="S517" i="32"/>
  <c r="D516" i="32"/>
  <c r="H516" i="32"/>
  <c r="L516" i="32"/>
  <c r="P516" i="32"/>
  <c r="X516" i="32"/>
  <c r="AH516" i="32"/>
  <c r="B516" i="32"/>
  <c r="F516" i="32"/>
  <c r="J516" i="32"/>
  <c r="N516" i="32"/>
  <c r="R516" i="32"/>
  <c r="V516" i="32"/>
  <c r="AD516" i="32" s="1"/>
  <c r="AF516" i="32"/>
  <c r="C516" i="32"/>
  <c r="K516" i="32"/>
  <c r="S516" i="32"/>
  <c r="D515" i="32"/>
  <c r="H515" i="32"/>
  <c r="L515" i="32"/>
  <c r="P515" i="32"/>
  <c r="X515" i="32"/>
  <c r="AH515" i="32"/>
  <c r="B515" i="32"/>
  <c r="F515" i="32"/>
  <c r="J515" i="32"/>
  <c r="N515" i="32"/>
  <c r="R515" i="32"/>
  <c r="V515" i="32"/>
  <c r="AD515" i="32" s="1"/>
  <c r="AF515" i="32"/>
  <c r="C515" i="32"/>
  <c r="K515" i="32"/>
  <c r="S515" i="32"/>
  <c r="D514" i="32"/>
  <c r="H514" i="32"/>
  <c r="L514" i="32"/>
  <c r="P514" i="32"/>
  <c r="X514" i="32"/>
  <c r="AH514" i="32"/>
  <c r="B514" i="32"/>
  <c r="F514" i="32"/>
  <c r="J514" i="32"/>
  <c r="N514" i="32"/>
  <c r="R514" i="32"/>
  <c r="V514" i="32"/>
  <c r="AD514" i="32" s="1"/>
  <c r="AF514" i="32"/>
  <c r="C514" i="32"/>
  <c r="K514" i="32"/>
  <c r="S514" i="32"/>
  <c r="D513" i="32"/>
  <c r="H513" i="32"/>
  <c r="L513" i="32"/>
  <c r="P513" i="32"/>
  <c r="X513" i="32"/>
  <c r="AH513" i="32"/>
  <c r="B513" i="32"/>
  <c r="F513" i="32"/>
  <c r="J513" i="32"/>
  <c r="N513" i="32"/>
  <c r="R513" i="32"/>
  <c r="V513" i="32"/>
  <c r="AD513" i="32" s="1"/>
  <c r="AF513" i="32"/>
  <c r="C513" i="32"/>
  <c r="K513" i="32"/>
  <c r="S513" i="32"/>
  <c r="D512" i="32"/>
  <c r="H512" i="32"/>
  <c r="L512" i="32"/>
  <c r="P512" i="32"/>
  <c r="X512" i="32"/>
  <c r="AH512" i="32"/>
  <c r="B512" i="32"/>
  <c r="F512" i="32"/>
  <c r="J512" i="32"/>
  <c r="N512" i="32"/>
  <c r="R512" i="32"/>
  <c r="V512" i="32"/>
  <c r="AD512" i="32" s="1"/>
  <c r="AF512" i="32"/>
  <c r="C512" i="32"/>
  <c r="K512" i="32"/>
  <c r="S512" i="32"/>
  <c r="D511" i="32"/>
  <c r="H511" i="32"/>
  <c r="L511" i="32"/>
  <c r="P511" i="32"/>
  <c r="X511" i="32"/>
  <c r="AH511" i="32"/>
  <c r="B511" i="32"/>
  <c r="F511" i="32"/>
  <c r="J511" i="32"/>
  <c r="N511" i="32"/>
  <c r="R511" i="32"/>
  <c r="V511" i="32"/>
  <c r="AD511" i="32" s="1"/>
  <c r="AF511" i="32"/>
  <c r="C511" i="32"/>
  <c r="K511" i="32"/>
  <c r="S511" i="32"/>
  <c r="D510" i="32"/>
  <c r="H510" i="32"/>
  <c r="L510" i="32"/>
  <c r="P510" i="32"/>
  <c r="X510" i="32"/>
  <c r="AH510" i="32"/>
  <c r="B510" i="32"/>
  <c r="F510" i="32"/>
  <c r="J510" i="32"/>
  <c r="N510" i="32"/>
  <c r="R510" i="32"/>
  <c r="V510" i="32"/>
  <c r="AD510" i="32" s="1"/>
  <c r="AF510" i="32"/>
  <c r="C510" i="32"/>
  <c r="K510" i="32"/>
  <c r="S510" i="32"/>
  <c r="D509" i="32"/>
  <c r="H509" i="32"/>
  <c r="L509" i="32"/>
  <c r="P509" i="32"/>
  <c r="X509" i="32"/>
  <c r="AH509" i="32"/>
  <c r="B509" i="32"/>
  <c r="F509" i="32"/>
  <c r="J509" i="32"/>
  <c r="N509" i="32"/>
  <c r="R509" i="32"/>
  <c r="V509" i="32"/>
  <c r="AD509" i="32" s="1"/>
  <c r="AF509" i="32"/>
  <c r="C509" i="32"/>
  <c r="K509" i="32"/>
  <c r="S509" i="32"/>
  <c r="D508" i="32"/>
  <c r="H508" i="32"/>
  <c r="L508" i="32"/>
  <c r="P508" i="32"/>
  <c r="X508" i="32"/>
  <c r="AH508" i="32"/>
  <c r="B508" i="32"/>
  <c r="F508" i="32"/>
  <c r="J508" i="32"/>
  <c r="N508" i="32"/>
  <c r="R508" i="32"/>
  <c r="V508" i="32"/>
  <c r="AD508" i="32" s="1"/>
  <c r="AF508" i="32"/>
  <c r="C508" i="32"/>
  <c r="K508" i="32"/>
  <c r="S508" i="32"/>
  <c r="D507" i="32"/>
  <c r="H507" i="32"/>
  <c r="L507" i="32"/>
  <c r="P507" i="32"/>
  <c r="X507" i="32"/>
  <c r="AH507" i="32"/>
  <c r="B507" i="32"/>
  <c r="F507" i="32"/>
  <c r="J507" i="32"/>
  <c r="N507" i="32"/>
  <c r="R507" i="32"/>
  <c r="V507" i="32"/>
  <c r="AD507" i="32" s="1"/>
  <c r="AF507" i="32"/>
  <c r="C507" i="32"/>
  <c r="K507" i="32"/>
  <c r="S507" i="32"/>
  <c r="D506" i="32"/>
  <c r="H506" i="32"/>
  <c r="L506" i="32"/>
  <c r="P506" i="32"/>
  <c r="X506" i="32"/>
  <c r="AH506" i="32"/>
  <c r="B506" i="32"/>
  <c r="F506" i="32"/>
  <c r="J506" i="32"/>
  <c r="N506" i="32"/>
  <c r="R506" i="32"/>
  <c r="V506" i="32"/>
  <c r="AD506" i="32" s="1"/>
  <c r="AF506" i="32"/>
  <c r="C506" i="32"/>
  <c r="K506" i="32"/>
  <c r="S506" i="32"/>
  <c r="D505" i="32"/>
  <c r="H505" i="32"/>
  <c r="L505" i="32"/>
  <c r="P505" i="32"/>
  <c r="X505" i="32"/>
  <c r="AH505" i="32"/>
  <c r="B505" i="32"/>
  <c r="F505" i="32"/>
  <c r="J505" i="32"/>
  <c r="N505" i="32"/>
  <c r="R505" i="32"/>
  <c r="V505" i="32"/>
  <c r="AD505" i="32" s="1"/>
  <c r="AF505" i="32"/>
  <c r="C505" i="32"/>
  <c r="K505" i="32"/>
  <c r="S505" i="32"/>
  <c r="B476" i="32"/>
  <c r="F476" i="32"/>
  <c r="J476" i="32"/>
  <c r="N476" i="32"/>
  <c r="R476" i="32"/>
  <c r="V476" i="32"/>
  <c r="AD476" i="32" s="1"/>
  <c r="AF476" i="32"/>
  <c r="C476" i="32"/>
  <c r="H476" i="32"/>
  <c r="M476" i="32"/>
  <c r="S476" i="32"/>
  <c r="X476" i="32"/>
  <c r="AE476" i="32"/>
  <c r="D476" i="32"/>
  <c r="I476" i="32"/>
  <c r="O476" i="32"/>
  <c r="Y476" i="32"/>
  <c r="AG476" i="32"/>
  <c r="E476" i="32"/>
  <c r="P476" i="32"/>
  <c r="G476" i="32"/>
  <c r="Q476" i="32"/>
  <c r="K476" i="32"/>
  <c r="U476" i="32"/>
  <c r="AH476" i="32"/>
  <c r="B469" i="32"/>
  <c r="F469" i="32"/>
  <c r="J469" i="32"/>
  <c r="N469" i="32"/>
  <c r="R469" i="32"/>
  <c r="V469" i="32"/>
  <c r="AD469" i="32" s="1"/>
  <c r="AF469" i="32"/>
  <c r="E469" i="32"/>
  <c r="K469" i="32"/>
  <c r="P469" i="32"/>
  <c r="U469" i="32"/>
  <c r="AH469" i="32"/>
  <c r="D469" i="32"/>
  <c r="L469" i="32"/>
  <c r="S469" i="32"/>
  <c r="Y469" i="32"/>
  <c r="G469" i="32"/>
  <c r="M469" i="32"/>
  <c r="C469" i="32"/>
  <c r="Q469" i="32"/>
  <c r="AG469" i="32"/>
  <c r="H469" i="32"/>
  <c r="W469" i="32"/>
  <c r="I469" i="32"/>
  <c r="X469" i="32"/>
  <c r="S504" i="32"/>
  <c r="K504" i="32"/>
  <c r="S503" i="32"/>
  <c r="K503" i="32"/>
  <c r="S502" i="32"/>
  <c r="K502" i="32"/>
  <c r="S501" i="32"/>
  <c r="K501" i="32"/>
  <c r="S500" i="32"/>
  <c r="K500" i="32"/>
  <c r="S499" i="32"/>
  <c r="K499" i="32"/>
  <c r="S498" i="32"/>
  <c r="K498" i="32"/>
  <c r="S497" i="32"/>
  <c r="K497" i="32"/>
  <c r="B477" i="32"/>
  <c r="F477" i="32"/>
  <c r="J477" i="32"/>
  <c r="N477" i="32"/>
  <c r="R477" i="32"/>
  <c r="C477" i="32"/>
  <c r="H477" i="32"/>
  <c r="M477" i="32"/>
  <c r="S477" i="32"/>
  <c r="W477" i="32"/>
  <c r="AG477" i="32"/>
  <c r="D477" i="32"/>
  <c r="I477" i="32"/>
  <c r="O477" i="32"/>
  <c r="X477" i="32"/>
  <c r="AH477" i="32"/>
  <c r="E477" i="32"/>
  <c r="P477" i="32"/>
  <c r="Y477" i="32"/>
  <c r="G477" i="32"/>
  <c r="Q477" i="32"/>
  <c r="K477" i="32"/>
  <c r="U477" i="32"/>
  <c r="AE477" i="32"/>
  <c r="D504" i="32"/>
  <c r="H504" i="32"/>
  <c r="L504" i="32"/>
  <c r="P504" i="32"/>
  <c r="X504" i="32"/>
  <c r="AH504" i="32"/>
  <c r="B504" i="32"/>
  <c r="F504" i="32"/>
  <c r="J504" i="32"/>
  <c r="N504" i="32"/>
  <c r="R504" i="32"/>
  <c r="V504" i="32"/>
  <c r="AD504" i="32" s="1"/>
  <c r="AF504" i="32"/>
  <c r="D503" i="32"/>
  <c r="H503" i="32"/>
  <c r="L503" i="32"/>
  <c r="P503" i="32"/>
  <c r="X503" i="32"/>
  <c r="AH503" i="32"/>
  <c r="B503" i="32"/>
  <c r="F503" i="32"/>
  <c r="J503" i="32"/>
  <c r="N503" i="32"/>
  <c r="R503" i="32"/>
  <c r="V503" i="32"/>
  <c r="AD503" i="32" s="1"/>
  <c r="AF503" i="32"/>
  <c r="D502" i="32"/>
  <c r="H502" i="32"/>
  <c r="L502" i="32"/>
  <c r="P502" i="32"/>
  <c r="X502" i="32"/>
  <c r="AH502" i="32"/>
  <c r="B502" i="32"/>
  <c r="F502" i="32"/>
  <c r="J502" i="32"/>
  <c r="N502" i="32"/>
  <c r="R502" i="32"/>
  <c r="V502" i="32"/>
  <c r="AD502" i="32" s="1"/>
  <c r="AF502" i="32"/>
  <c r="D501" i="32"/>
  <c r="H501" i="32"/>
  <c r="L501" i="32"/>
  <c r="P501" i="32"/>
  <c r="X501" i="32"/>
  <c r="AH501" i="32"/>
  <c r="B501" i="32"/>
  <c r="F501" i="32"/>
  <c r="J501" i="32"/>
  <c r="N501" i="32"/>
  <c r="R501" i="32"/>
  <c r="V501" i="32"/>
  <c r="AD501" i="32" s="1"/>
  <c r="AF501" i="32"/>
  <c r="D500" i="32"/>
  <c r="H500" i="32"/>
  <c r="L500" i="32"/>
  <c r="P500" i="32"/>
  <c r="X500" i="32"/>
  <c r="AH500" i="32"/>
  <c r="B500" i="32"/>
  <c r="F500" i="32"/>
  <c r="J500" i="32"/>
  <c r="N500" i="32"/>
  <c r="R500" i="32"/>
  <c r="V500" i="32"/>
  <c r="AD500" i="32" s="1"/>
  <c r="AF500" i="32"/>
  <c r="D499" i="32"/>
  <c r="H499" i="32"/>
  <c r="L499" i="32"/>
  <c r="P499" i="32"/>
  <c r="X499" i="32"/>
  <c r="AH499" i="32"/>
  <c r="B499" i="32"/>
  <c r="F499" i="32"/>
  <c r="J499" i="32"/>
  <c r="N499" i="32"/>
  <c r="R499" i="32"/>
  <c r="V499" i="32"/>
  <c r="AD499" i="32" s="1"/>
  <c r="AF499" i="32"/>
  <c r="D498" i="32"/>
  <c r="H498" i="32"/>
  <c r="L498" i="32"/>
  <c r="P498" i="32"/>
  <c r="X498" i="32"/>
  <c r="AH498" i="32"/>
  <c r="B498" i="32"/>
  <c r="F498" i="32"/>
  <c r="J498" i="32"/>
  <c r="N498" i="32"/>
  <c r="R498" i="32"/>
  <c r="V498" i="32"/>
  <c r="AD498" i="32" s="1"/>
  <c r="AF498" i="32"/>
  <c r="D497" i="32"/>
  <c r="H497" i="32"/>
  <c r="L497" i="32"/>
  <c r="P497" i="32"/>
  <c r="X497" i="32"/>
  <c r="AH497" i="32"/>
  <c r="B497" i="32"/>
  <c r="F497" i="32"/>
  <c r="J497" i="32"/>
  <c r="N497" i="32"/>
  <c r="R497" i="32"/>
  <c r="V497" i="32"/>
  <c r="AD497" i="32" s="1"/>
  <c r="AF497" i="32"/>
  <c r="W476" i="32"/>
  <c r="AE469" i="32"/>
  <c r="AF496" i="32"/>
  <c r="V496" i="32"/>
  <c r="AD496" i="32" s="1"/>
  <c r="R496" i="32"/>
  <c r="N496" i="32"/>
  <c r="J496" i="32"/>
  <c r="F496" i="32"/>
  <c r="AF495" i="32"/>
  <c r="V495" i="32"/>
  <c r="AD495" i="32" s="1"/>
  <c r="R495" i="32"/>
  <c r="N495" i="32"/>
  <c r="J495" i="32"/>
  <c r="F495" i="32"/>
  <c r="N494" i="32"/>
  <c r="J494" i="32"/>
  <c r="F494" i="32"/>
  <c r="AE491" i="32"/>
  <c r="W491" i="32"/>
  <c r="R491" i="32"/>
  <c r="M491" i="32"/>
  <c r="E491" i="32"/>
  <c r="AE490" i="32"/>
  <c r="U490" i="32"/>
  <c r="M490" i="32"/>
  <c r="E490" i="32"/>
  <c r="AE489" i="32"/>
  <c r="U489" i="32"/>
  <c r="M489" i="32"/>
  <c r="E489" i="32"/>
  <c r="AE488" i="32"/>
  <c r="U488" i="32"/>
  <c r="M488" i="32"/>
  <c r="E488" i="32"/>
  <c r="AE487" i="32"/>
  <c r="U487" i="32"/>
  <c r="M487" i="32"/>
  <c r="E487" i="32"/>
  <c r="AE486" i="32"/>
  <c r="U486" i="32"/>
  <c r="M486" i="32"/>
  <c r="E486" i="32"/>
  <c r="AE485" i="32"/>
  <c r="U485" i="32"/>
  <c r="M485" i="32"/>
  <c r="E485" i="32"/>
  <c r="AE484" i="32"/>
  <c r="U484" i="32"/>
  <c r="M484" i="32"/>
  <c r="E484" i="32"/>
  <c r="AE483" i="32"/>
  <c r="U483" i="32"/>
  <c r="M483" i="32"/>
  <c r="E483" i="32"/>
  <c r="AE482" i="32"/>
  <c r="U482" i="32"/>
  <c r="M482" i="32"/>
  <c r="E482" i="32"/>
  <c r="AE481" i="32"/>
  <c r="U481" i="32"/>
  <c r="M481" i="32"/>
  <c r="E481" i="32"/>
  <c r="AE480" i="32"/>
  <c r="U480" i="32"/>
  <c r="M480" i="32"/>
  <c r="E480" i="32"/>
  <c r="AE479" i="32"/>
  <c r="U479" i="32"/>
  <c r="M479" i="32"/>
  <c r="E479" i="32"/>
  <c r="M478" i="32"/>
  <c r="E478" i="32"/>
  <c r="B471" i="32"/>
  <c r="F471" i="32"/>
  <c r="J471" i="32"/>
  <c r="N471" i="32"/>
  <c r="R471" i="32"/>
  <c r="V471" i="32"/>
  <c r="AD471" i="32" s="1"/>
  <c r="AF471" i="32"/>
  <c r="E471" i="32"/>
  <c r="K471" i="32"/>
  <c r="P471" i="32"/>
  <c r="U471" i="32"/>
  <c r="AH471" i="32"/>
  <c r="D471" i="32"/>
  <c r="L471" i="32"/>
  <c r="S471" i="32"/>
  <c r="Y471" i="32"/>
  <c r="G471" i="32"/>
  <c r="M471" i="32"/>
  <c r="D493" i="32"/>
  <c r="H493" i="32"/>
  <c r="L493" i="32"/>
  <c r="P493" i="32"/>
  <c r="X493" i="32"/>
  <c r="AH493" i="32"/>
  <c r="D492" i="32"/>
  <c r="H492" i="32"/>
  <c r="L492" i="32"/>
  <c r="P492" i="32"/>
  <c r="X492" i="32"/>
  <c r="AH492" i="32"/>
  <c r="V491" i="32"/>
  <c r="AD491" i="32" s="1"/>
  <c r="Q491" i="32"/>
  <c r="J491" i="32"/>
  <c r="R490" i="32"/>
  <c r="J490" i="32"/>
  <c r="R489" i="32"/>
  <c r="J489" i="32"/>
  <c r="R488" i="32"/>
  <c r="J488" i="32"/>
  <c r="R487" i="32"/>
  <c r="J487" i="32"/>
  <c r="R486" i="32"/>
  <c r="J486" i="32"/>
  <c r="R485" i="32"/>
  <c r="J485" i="32"/>
  <c r="R484" i="32"/>
  <c r="J484" i="32"/>
  <c r="R483" i="32"/>
  <c r="J483" i="32"/>
  <c r="R482" i="32"/>
  <c r="J482" i="32"/>
  <c r="R481" i="32"/>
  <c r="J481" i="32"/>
  <c r="R480" i="32"/>
  <c r="J480" i="32"/>
  <c r="R479" i="32"/>
  <c r="J479" i="32"/>
  <c r="R478" i="32"/>
  <c r="J478" i="32"/>
  <c r="Q475" i="32"/>
  <c r="B473" i="32"/>
  <c r="F473" i="32"/>
  <c r="J473" i="32"/>
  <c r="N473" i="32"/>
  <c r="R473" i="32"/>
  <c r="V473" i="32"/>
  <c r="AD473" i="32" s="1"/>
  <c r="AF473" i="32"/>
  <c r="E473" i="32"/>
  <c r="K473" i="32"/>
  <c r="P473" i="32"/>
  <c r="U473" i="32"/>
  <c r="AH473" i="32"/>
  <c r="D473" i="32"/>
  <c r="L473" i="32"/>
  <c r="S473" i="32"/>
  <c r="Y473" i="32"/>
  <c r="G473" i="32"/>
  <c r="M473" i="32"/>
  <c r="X471" i="32"/>
  <c r="I471" i="32"/>
  <c r="AG467" i="32"/>
  <c r="Q467" i="32"/>
  <c r="C491" i="32"/>
  <c r="G491" i="32"/>
  <c r="K491" i="32"/>
  <c r="D491" i="32"/>
  <c r="H491" i="32"/>
  <c r="L491" i="32"/>
  <c r="P491" i="32"/>
  <c r="X491" i="32"/>
  <c r="AH491" i="32"/>
  <c r="C490" i="32"/>
  <c r="G490" i="32"/>
  <c r="K490" i="32"/>
  <c r="O490" i="32"/>
  <c r="S490" i="32"/>
  <c r="W490" i="32"/>
  <c r="AG490" i="32"/>
  <c r="D490" i="32"/>
  <c r="H490" i="32"/>
  <c r="L490" i="32"/>
  <c r="P490" i="32"/>
  <c r="X490" i="32"/>
  <c r="AH490" i="32"/>
  <c r="C489" i="32"/>
  <c r="G489" i="32"/>
  <c r="K489" i="32"/>
  <c r="O489" i="32"/>
  <c r="S489" i="32"/>
  <c r="W489" i="32"/>
  <c r="AG489" i="32"/>
  <c r="D489" i="32"/>
  <c r="H489" i="32"/>
  <c r="L489" i="32"/>
  <c r="P489" i="32"/>
  <c r="X489" i="32"/>
  <c r="AH489" i="32"/>
  <c r="C488" i="32"/>
  <c r="G488" i="32"/>
  <c r="K488" i="32"/>
  <c r="O488" i="32"/>
  <c r="S488" i="32"/>
  <c r="W488" i="32"/>
  <c r="AG488" i="32"/>
  <c r="D488" i="32"/>
  <c r="H488" i="32"/>
  <c r="L488" i="32"/>
  <c r="P488" i="32"/>
  <c r="X488" i="32"/>
  <c r="AH488" i="32"/>
  <c r="C487" i="32"/>
  <c r="G487" i="32"/>
  <c r="K487" i="32"/>
  <c r="O487" i="32"/>
  <c r="S487" i="32"/>
  <c r="W487" i="32"/>
  <c r="AG487" i="32"/>
  <c r="D487" i="32"/>
  <c r="H487" i="32"/>
  <c r="L487" i="32"/>
  <c r="P487" i="32"/>
  <c r="X487" i="32"/>
  <c r="AH487" i="32"/>
  <c r="C486" i="32"/>
  <c r="G486" i="32"/>
  <c r="K486" i="32"/>
  <c r="O486" i="32"/>
  <c r="S486" i="32"/>
  <c r="W486" i="32"/>
  <c r="AG486" i="32"/>
  <c r="D486" i="32"/>
  <c r="H486" i="32"/>
  <c r="L486" i="32"/>
  <c r="P486" i="32"/>
  <c r="X486" i="32"/>
  <c r="AH486" i="32"/>
  <c r="C485" i="32"/>
  <c r="G485" i="32"/>
  <c r="K485" i="32"/>
  <c r="O485" i="32"/>
  <c r="S485" i="32"/>
  <c r="W485" i="32"/>
  <c r="AG485" i="32"/>
  <c r="D485" i="32"/>
  <c r="H485" i="32"/>
  <c r="L485" i="32"/>
  <c r="P485" i="32"/>
  <c r="X485" i="32"/>
  <c r="AH485" i="32"/>
  <c r="C484" i="32"/>
  <c r="G484" i="32"/>
  <c r="K484" i="32"/>
  <c r="O484" i="32"/>
  <c r="S484" i="32"/>
  <c r="W484" i="32"/>
  <c r="AG484" i="32"/>
  <c r="D484" i="32"/>
  <c r="H484" i="32"/>
  <c r="L484" i="32"/>
  <c r="P484" i="32"/>
  <c r="X484" i="32"/>
  <c r="AH484" i="32"/>
  <c r="C483" i="32"/>
  <c r="G483" i="32"/>
  <c r="K483" i="32"/>
  <c r="O483" i="32"/>
  <c r="S483" i="32"/>
  <c r="W483" i="32"/>
  <c r="AG483" i="32"/>
  <c r="D483" i="32"/>
  <c r="H483" i="32"/>
  <c r="L483" i="32"/>
  <c r="P483" i="32"/>
  <c r="X483" i="32"/>
  <c r="AH483" i="32"/>
  <c r="C482" i="32"/>
  <c r="G482" i="32"/>
  <c r="K482" i="32"/>
  <c r="O482" i="32"/>
  <c r="S482" i="32"/>
  <c r="W482" i="32"/>
  <c r="AG482" i="32"/>
  <c r="D482" i="32"/>
  <c r="H482" i="32"/>
  <c r="L482" i="32"/>
  <c r="P482" i="32"/>
  <c r="X482" i="32"/>
  <c r="AH482" i="32"/>
  <c r="C481" i="32"/>
  <c r="G481" i="32"/>
  <c r="K481" i="32"/>
  <c r="O481" i="32"/>
  <c r="S481" i="32"/>
  <c r="W481" i="32"/>
  <c r="AG481" i="32"/>
  <c r="D481" i="32"/>
  <c r="H481" i="32"/>
  <c r="L481" i="32"/>
  <c r="P481" i="32"/>
  <c r="X481" i="32"/>
  <c r="AH481" i="32"/>
  <c r="C480" i="32"/>
  <c r="G480" i="32"/>
  <c r="K480" i="32"/>
  <c r="O480" i="32"/>
  <c r="S480" i="32"/>
  <c r="W480" i="32"/>
  <c r="AG480" i="32"/>
  <c r="D480" i="32"/>
  <c r="H480" i="32"/>
  <c r="L480" i="32"/>
  <c r="P480" i="32"/>
  <c r="X480" i="32"/>
  <c r="AH480" i="32"/>
  <c r="C479" i="32"/>
  <c r="G479" i="32"/>
  <c r="K479" i="32"/>
  <c r="O479" i="32"/>
  <c r="S479" i="32"/>
  <c r="W479" i="32"/>
  <c r="AG479" i="32"/>
  <c r="D479" i="32"/>
  <c r="H479" i="32"/>
  <c r="L479" i="32"/>
  <c r="P479" i="32"/>
  <c r="X479" i="32"/>
  <c r="AH479" i="32"/>
  <c r="C478" i="32"/>
  <c r="G478" i="32"/>
  <c r="K478" i="32"/>
  <c r="O478" i="32"/>
  <c r="S478" i="32"/>
  <c r="W478" i="32"/>
  <c r="AG478" i="32"/>
  <c r="D478" i="32"/>
  <c r="H478" i="32"/>
  <c r="L478" i="32"/>
  <c r="P478" i="32"/>
  <c r="X478" i="32"/>
  <c r="AH478" i="32"/>
  <c r="B475" i="32"/>
  <c r="F475" i="32"/>
  <c r="J475" i="32"/>
  <c r="N475" i="32"/>
  <c r="R475" i="32"/>
  <c r="V475" i="32"/>
  <c r="AD475" i="32" s="1"/>
  <c r="AF475" i="32"/>
  <c r="E475" i="32"/>
  <c r="K475" i="32"/>
  <c r="P475" i="32"/>
  <c r="D475" i="32"/>
  <c r="L475" i="32"/>
  <c r="S475" i="32"/>
  <c r="X475" i="32"/>
  <c r="AE475" i="32"/>
  <c r="G475" i="32"/>
  <c r="M475" i="32"/>
  <c r="Y475" i="32"/>
  <c r="AG475" i="32"/>
  <c r="W471" i="32"/>
  <c r="H471" i="32"/>
  <c r="B467" i="32"/>
  <c r="F467" i="32"/>
  <c r="J467" i="32"/>
  <c r="N467" i="32"/>
  <c r="R467" i="32"/>
  <c r="V467" i="32"/>
  <c r="AD467" i="32" s="1"/>
  <c r="AF467" i="32"/>
  <c r="E467" i="32"/>
  <c r="K467" i="32"/>
  <c r="P467" i="32"/>
  <c r="U467" i="32"/>
  <c r="AH467" i="32"/>
  <c r="D467" i="32"/>
  <c r="L467" i="32"/>
  <c r="S467" i="32"/>
  <c r="Y467" i="32"/>
  <c r="G467" i="32"/>
  <c r="M467" i="32"/>
  <c r="B465" i="32"/>
  <c r="F465" i="32"/>
  <c r="J465" i="32"/>
  <c r="N465" i="32"/>
  <c r="R465" i="32"/>
  <c r="V465" i="32"/>
  <c r="AD465" i="32" s="1"/>
  <c r="AF465" i="32"/>
  <c r="E465" i="32"/>
  <c r="K465" i="32"/>
  <c r="P465" i="32"/>
  <c r="U465" i="32"/>
  <c r="AH465" i="32"/>
  <c r="B463" i="32"/>
  <c r="F463" i="32"/>
  <c r="J463" i="32"/>
  <c r="N463" i="32"/>
  <c r="R463" i="32"/>
  <c r="V463" i="32"/>
  <c r="AD463" i="32" s="1"/>
  <c r="AF463" i="32"/>
  <c r="E463" i="32"/>
  <c r="K463" i="32"/>
  <c r="P463" i="32"/>
  <c r="U463" i="32"/>
  <c r="AH463" i="32"/>
  <c r="B461" i="32"/>
  <c r="F461" i="32"/>
  <c r="J461" i="32"/>
  <c r="N461" i="32"/>
  <c r="R461" i="32"/>
  <c r="V461" i="32"/>
  <c r="AD461" i="32" s="1"/>
  <c r="AF461" i="32"/>
  <c r="E461" i="32"/>
  <c r="K461" i="32"/>
  <c r="P461" i="32"/>
  <c r="U461" i="32"/>
  <c r="AH461" i="32"/>
  <c r="B459" i="32"/>
  <c r="F459" i="32"/>
  <c r="J459" i="32"/>
  <c r="N459" i="32"/>
  <c r="R459" i="32"/>
  <c r="V459" i="32"/>
  <c r="AD459" i="32" s="1"/>
  <c r="AF459" i="32"/>
  <c r="E459" i="32"/>
  <c r="K459" i="32"/>
  <c r="P459" i="32"/>
  <c r="U459" i="32"/>
  <c r="AH459" i="32"/>
  <c r="B457" i="32"/>
  <c r="F457" i="32"/>
  <c r="J457" i="32"/>
  <c r="N457" i="32"/>
  <c r="R457" i="32"/>
  <c r="V457" i="32"/>
  <c r="AD457" i="32" s="1"/>
  <c r="AF457" i="32"/>
  <c r="E457" i="32"/>
  <c r="K457" i="32"/>
  <c r="P457" i="32"/>
  <c r="U457" i="32"/>
  <c r="AH457" i="32"/>
  <c r="B455" i="32"/>
  <c r="F455" i="32"/>
  <c r="J455" i="32"/>
  <c r="N455" i="32"/>
  <c r="R455" i="32"/>
  <c r="V455" i="32"/>
  <c r="AD455" i="32" s="1"/>
  <c r="AF455" i="32"/>
  <c r="E455" i="32"/>
  <c r="K455" i="32"/>
  <c r="P455" i="32"/>
  <c r="U455" i="32"/>
  <c r="AH455" i="32"/>
  <c r="AG474" i="32"/>
  <c r="X474" i="32"/>
  <c r="Q474" i="32"/>
  <c r="I474" i="32"/>
  <c r="AG472" i="32"/>
  <c r="X472" i="32"/>
  <c r="Q472" i="32"/>
  <c r="I472" i="32"/>
  <c r="AG470" i="32"/>
  <c r="X470" i="32"/>
  <c r="Q470" i="32"/>
  <c r="I470" i="32"/>
  <c r="AG468" i="32"/>
  <c r="X468" i="32"/>
  <c r="Q468" i="32"/>
  <c r="I468" i="32"/>
  <c r="AG466" i="32"/>
  <c r="X466" i="32"/>
  <c r="Q466" i="32"/>
  <c r="I466" i="32"/>
  <c r="M465" i="32"/>
  <c r="G465" i="32"/>
  <c r="AG464" i="32"/>
  <c r="X464" i="32"/>
  <c r="Q464" i="32"/>
  <c r="I464" i="32"/>
  <c r="M463" i="32"/>
  <c r="G463" i="32"/>
  <c r="AG462" i="32"/>
  <c r="X462" i="32"/>
  <c r="Q462" i="32"/>
  <c r="I462" i="32"/>
  <c r="M461" i="32"/>
  <c r="G461" i="32"/>
  <c r="AG460" i="32"/>
  <c r="X460" i="32"/>
  <c r="Q460" i="32"/>
  <c r="I460" i="32"/>
  <c r="M459" i="32"/>
  <c r="G459" i="32"/>
  <c r="AG458" i="32"/>
  <c r="X458" i="32"/>
  <c r="Q458" i="32"/>
  <c r="I458" i="32"/>
  <c r="M457" i="32"/>
  <c r="G457" i="32"/>
  <c r="AG456" i="32"/>
  <c r="X456" i="32"/>
  <c r="Q456" i="32"/>
  <c r="I456" i="32"/>
  <c r="M455" i="32"/>
  <c r="G455" i="32"/>
  <c r="B446" i="32"/>
  <c r="F446" i="32"/>
  <c r="C446" i="32"/>
  <c r="H446" i="32"/>
  <c r="L446" i="32"/>
  <c r="P446" i="32"/>
  <c r="X446" i="32"/>
  <c r="AH446" i="32"/>
  <c r="E446" i="32"/>
  <c r="J446" i="32"/>
  <c r="N446" i="32"/>
  <c r="R446" i="32"/>
  <c r="V446" i="32"/>
  <c r="AD446" i="32" s="1"/>
  <c r="AF446" i="32"/>
  <c r="G446" i="32"/>
  <c r="O446" i="32"/>
  <c r="W446" i="32"/>
  <c r="AG446" i="32"/>
  <c r="I446" i="32"/>
  <c r="Q446" i="32"/>
  <c r="Y446" i="32"/>
  <c r="B444" i="32"/>
  <c r="F444" i="32"/>
  <c r="J444" i="32"/>
  <c r="N444" i="32"/>
  <c r="R444" i="32"/>
  <c r="V444" i="32"/>
  <c r="AD444" i="32" s="1"/>
  <c r="AF444" i="32"/>
  <c r="C444" i="32"/>
  <c r="H444" i="32"/>
  <c r="M444" i="32"/>
  <c r="S444" i="32"/>
  <c r="X444" i="32"/>
  <c r="AE444" i="32"/>
  <c r="E444" i="32"/>
  <c r="K444" i="32"/>
  <c r="P444" i="32"/>
  <c r="U444" i="32"/>
  <c r="AH444" i="32"/>
  <c r="G444" i="32"/>
  <c r="Q444" i="32"/>
  <c r="I444" i="32"/>
  <c r="AG444" i="32"/>
  <c r="B474" i="32"/>
  <c r="F474" i="32"/>
  <c r="J474" i="32"/>
  <c r="N474" i="32"/>
  <c r="R474" i="32"/>
  <c r="V474" i="32"/>
  <c r="AD474" i="32" s="1"/>
  <c r="AF474" i="32"/>
  <c r="E474" i="32"/>
  <c r="K474" i="32"/>
  <c r="P474" i="32"/>
  <c r="U474" i="32"/>
  <c r="AH474" i="32"/>
  <c r="B472" i="32"/>
  <c r="F472" i="32"/>
  <c r="J472" i="32"/>
  <c r="N472" i="32"/>
  <c r="R472" i="32"/>
  <c r="V472" i="32"/>
  <c r="AD472" i="32" s="1"/>
  <c r="AF472" i="32"/>
  <c r="E472" i="32"/>
  <c r="K472" i="32"/>
  <c r="P472" i="32"/>
  <c r="U472" i="32"/>
  <c r="AH472" i="32"/>
  <c r="B470" i="32"/>
  <c r="F470" i="32"/>
  <c r="J470" i="32"/>
  <c r="N470" i="32"/>
  <c r="R470" i="32"/>
  <c r="V470" i="32"/>
  <c r="AD470" i="32" s="1"/>
  <c r="AF470" i="32"/>
  <c r="E470" i="32"/>
  <c r="K470" i="32"/>
  <c r="P470" i="32"/>
  <c r="U470" i="32"/>
  <c r="AH470" i="32"/>
  <c r="B468" i="32"/>
  <c r="F468" i="32"/>
  <c r="J468" i="32"/>
  <c r="N468" i="32"/>
  <c r="R468" i="32"/>
  <c r="V468" i="32"/>
  <c r="AD468" i="32" s="1"/>
  <c r="AF468" i="32"/>
  <c r="E468" i="32"/>
  <c r="K468" i="32"/>
  <c r="P468" i="32"/>
  <c r="U468" i="32"/>
  <c r="AH468" i="32"/>
  <c r="B466" i="32"/>
  <c r="F466" i="32"/>
  <c r="J466" i="32"/>
  <c r="N466" i="32"/>
  <c r="R466" i="32"/>
  <c r="V466" i="32"/>
  <c r="AD466" i="32" s="1"/>
  <c r="AF466" i="32"/>
  <c r="E466" i="32"/>
  <c r="K466" i="32"/>
  <c r="P466" i="32"/>
  <c r="U466" i="32"/>
  <c r="AH466" i="32"/>
  <c r="Y465" i="32"/>
  <c r="S465" i="32"/>
  <c r="L465" i="32"/>
  <c r="D465" i="32"/>
  <c r="B464" i="32"/>
  <c r="F464" i="32"/>
  <c r="J464" i="32"/>
  <c r="N464" i="32"/>
  <c r="R464" i="32"/>
  <c r="V464" i="32"/>
  <c r="AD464" i="32" s="1"/>
  <c r="AF464" i="32"/>
  <c r="E464" i="32"/>
  <c r="K464" i="32"/>
  <c r="P464" i="32"/>
  <c r="U464" i="32"/>
  <c r="AH464" i="32"/>
  <c r="Y463" i="32"/>
  <c r="S463" i="32"/>
  <c r="L463" i="32"/>
  <c r="D463" i="32"/>
  <c r="B462" i="32"/>
  <c r="F462" i="32"/>
  <c r="J462" i="32"/>
  <c r="N462" i="32"/>
  <c r="R462" i="32"/>
  <c r="V462" i="32"/>
  <c r="AD462" i="32" s="1"/>
  <c r="AF462" i="32"/>
  <c r="E462" i="32"/>
  <c r="K462" i="32"/>
  <c r="P462" i="32"/>
  <c r="U462" i="32"/>
  <c r="AH462" i="32"/>
  <c r="Y461" i="32"/>
  <c r="S461" i="32"/>
  <c r="L461" i="32"/>
  <c r="D461" i="32"/>
  <c r="B460" i="32"/>
  <c r="F460" i="32"/>
  <c r="J460" i="32"/>
  <c r="N460" i="32"/>
  <c r="R460" i="32"/>
  <c r="V460" i="32"/>
  <c r="AD460" i="32" s="1"/>
  <c r="AF460" i="32"/>
  <c r="E460" i="32"/>
  <c r="K460" i="32"/>
  <c r="P460" i="32"/>
  <c r="U460" i="32"/>
  <c r="AH460" i="32"/>
  <c r="Y459" i="32"/>
  <c r="S459" i="32"/>
  <c r="L459" i="32"/>
  <c r="D459" i="32"/>
  <c r="B458" i="32"/>
  <c r="F458" i="32"/>
  <c r="J458" i="32"/>
  <c r="N458" i="32"/>
  <c r="R458" i="32"/>
  <c r="V458" i="32"/>
  <c r="AD458" i="32" s="1"/>
  <c r="AF458" i="32"/>
  <c r="E458" i="32"/>
  <c r="K458" i="32"/>
  <c r="P458" i="32"/>
  <c r="U458" i="32"/>
  <c r="AH458" i="32"/>
  <c r="Y457" i="32"/>
  <c r="S457" i="32"/>
  <c r="L457" i="32"/>
  <c r="D457" i="32"/>
  <c r="B456" i="32"/>
  <c r="F456" i="32"/>
  <c r="J456" i="32"/>
  <c r="N456" i="32"/>
  <c r="R456" i="32"/>
  <c r="V456" i="32"/>
  <c r="AD456" i="32" s="1"/>
  <c r="AF456" i="32"/>
  <c r="E456" i="32"/>
  <c r="K456" i="32"/>
  <c r="P456" i="32"/>
  <c r="U456" i="32"/>
  <c r="AH456" i="32"/>
  <c r="Y455" i="32"/>
  <c r="S455" i="32"/>
  <c r="L455" i="32"/>
  <c r="D455" i="32"/>
  <c r="B443" i="32"/>
  <c r="F443" i="32"/>
  <c r="J443" i="32"/>
  <c r="N443" i="32"/>
  <c r="R443" i="32"/>
  <c r="V443" i="32"/>
  <c r="AD443" i="32" s="1"/>
  <c r="AF443" i="32"/>
  <c r="C443" i="32"/>
  <c r="H443" i="32"/>
  <c r="M443" i="32"/>
  <c r="S443" i="32"/>
  <c r="X443" i="32"/>
  <c r="AE443" i="32"/>
  <c r="E443" i="32"/>
  <c r="K443" i="32"/>
  <c r="P443" i="32"/>
  <c r="U443" i="32"/>
  <c r="AH443" i="32"/>
  <c r="D442" i="32"/>
  <c r="H442" i="32"/>
  <c r="L442" i="32"/>
  <c r="P442" i="32"/>
  <c r="X442" i="32"/>
  <c r="AH442" i="32"/>
  <c r="B442" i="32"/>
  <c r="F442" i="32"/>
  <c r="J442" i="32"/>
  <c r="N442" i="32"/>
  <c r="R442" i="32"/>
  <c r="V442" i="32"/>
  <c r="AD442" i="32" s="1"/>
  <c r="AF442" i="32"/>
  <c r="C442" i="32"/>
  <c r="K442" i="32"/>
  <c r="S442" i="32"/>
  <c r="G442" i="32"/>
  <c r="O442" i="32"/>
  <c r="W442" i="32"/>
  <c r="AG442" i="32"/>
  <c r="D441" i="32"/>
  <c r="H441" i="32"/>
  <c r="L441" i="32"/>
  <c r="P441" i="32"/>
  <c r="X441" i="32"/>
  <c r="AH441" i="32"/>
  <c r="B441" i="32"/>
  <c r="F441" i="32"/>
  <c r="J441" i="32"/>
  <c r="N441" i="32"/>
  <c r="R441" i="32"/>
  <c r="V441" i="32"/>
  <c r="AD441" i="32" s="1"/>
  <c r="AF441" i="32"/>
  <c r="C441" i="32"/>
  <c r="K441" i="32"/>
  <c r="S441" i="32"/>
  <c r="G441" i="32"/>
  <c r="O441" i="32"/>
  <c r="W441" i="32"/>
  <c r="AG441" i="32"/>
  <c r="D440" i="32"/>
  <c r="H440" i="32"/>
  <c r="L440" i="32"/>
  <c r="P440" i="32"/>
  <c r="X440" i="32"/>
  <c r="AH440" i="32"/>
  <c r="B440" i="32"/>
  <c r="F440" i="32"/>
  <c r="J440" i="32"/>
  <c r="N440" i="32"/>
  <c r="R440" i="32"/>
  <c r="V440" i="32"/>
  <c r="AD440" i="32" s="1"/>
  <c r="AF440" i="32"/>
  <c r="C440" i="32"/>
  <c r="K440" i="32"/>
  <c r="S440" i="32"/>
  <c r="G440" i="32"/>
  <c r="O440" i="32"/>
  <c r="W440" i="32"/>
  <c r="AG440" i="32"/>
  <c r="D439" i="32"/>
  <c r="H439" i="32"/>
  <c r="L439" i="32"/>
  <c r="P439" i="32"/>
  <c r="X439" i="32"/>
  <c r="AH439" i="32"/>
  <c r="B439" i="32"/>
  <c r="F439" i="32"/>
  <c r="J439" i="32"/>
  <c r="N439" i="32"/>
  <c r="R439" i="32"/>
  <c r="V439" i="32"/>
  <c r="AD439" i="32" s="1"/>
  <c r="AF439" i="32"/>
  <c r="C439" i="32"/>
  <c r="K439" i="32"/>
  <c r="S439" i="32"/>
  <c r="G439" i="32"/>
  <c r="O439" i="32"/>
  <c r="W439" i="32"/>
  <c r="AG439" i="32"/>
  <c r="D438" i="32"/>
  <c r="H438" i="32"/>
  <c r="L438" i="32"/>
  <c r="P438" i="32"/>
  <c r="X438" i="32"/>
  <c r="AH438" i="32"/>
  <c r="B438" i="32"/>
  <c r="F438" i="32"/>
  <c r="J438" i="32"/>
  <c r="N438" i="32"/>
  <c r="R438" i="32"/>
  <c r="V438" i="32"/>
  <c r="AD438" i="32" s="1"/>
  <c r="AF438" i="32"/>
  <c r="C438" i="32"/>
  <c r="K438" i="32"/>
  <c r="S438" i="32"/>
  <c r="G438" i="32"/>
  <c r="O438" i="32"/>
  <c r="W438" i="32"/>
  <c r="AG438" i="32"/>
  <c r="D437" i="32"/>
  <c r="H437" i="32"/>
  <c r="L437" i="32"/>
  <c r="P437" i="32"/>
  <c r="X437" i="32"/>
  <c r="AH437" i="32"/>
  <c r="B437" i="32"/>
  <c r="F437" i="32"/>
  <c r="J437" i="32"/>
  <c r="N437" i="32"/>
  <c r="R437" i="32"/>
  <c r="V437" i="32"/>
  <c r="AD437" i="32" s="1"/>
  <c r="AF437" i="32"/>
  <c r="C437" i="32"/>
  <c r="K437" i="32"/>
  <c r="S437" i="32"/>
  <c r="G437" i="32"/>
  <c r="O437" i="32"/>
  <c r="W437" i="32"/>
  <c r="AG437" i="32"/>
  <c r="D436" i="32"/>
  <c r="H436" i="32"/>
  <c r="L436" i="32"/>
  <c r="P436" i="32"/>
  <c r="X436" i="32"/>
  <c r="AH436" i="32"/>
  <c r="B436" i="32"/>
  <c r="F436" i="32"/>
  <c r="J436" i="32"/>
  <c r="N436" i="32"/>
  <c r="R436" i="32"/>
  <c r="V436" i="32"/>
  <c r="AD436" i="32" s="1"/>
  <c r="AF436" i="32"/>
  <c r="C436" i="32"/>
  <c r="K436" i="32"/>
  <c r="S436" i="32"/>
  <c r="G436" i="32"/>
  <c r="O436" i="32"/>
  <c r="W436" i="32"/>
  <c r="AG436" i="32"/>
  <c r="D435" i="32"/>
  <c r="H435" i="32"/>
  <c r="L435" i="32"/>
  <c r="P435" i="32"/>
  <c r="X435" i="32"/>
  <c r="AH435" i="32"/>
  <c r="B435" i="32"/>
  <c r="F435" i="32"/>
  <c r="J435" i="32"/>
  <c r="N435" i="32"/>
  <c r="R435" i="32"/>
  <c r="V435" i="32"/>
  <c r="AD435" i="32" s="1"/>
  <c r="AF435" i="32"/>
  <c r="C435" i="32"/>
  <c r="K435" i="32"/>
  <c r="S435" i="32"/>
  <c r="G435" i="32"/>
  <c r="O435" i="32"/>
  <c r="W435" i="32"/>
  <c r="AG435" i="32"/>
  <c r="D434" i="32"/>
  <c r="H434" i="32"/>
  <c r="L434" i="32"/>
  <c r="P434" i="32"/>
  <c r="X434" i="32"/>
  <c r="AH434" i="32"/>
  <c r="B434" i="32"/>
  <c r="F434" i="32"/>
  <c r="J434" i="32"/>
  <c r="N434" i="32"/>
  <c r="R434" i="32"/>
  <c r="V434" i="32"/>
  <c r="AD434" i="32" s="1"/>
  <c r="AF434" i="32"/>
  <c r="C434" i="32"/>
  <c r="K434" i="32"/>
  <c r="S434" i="32"/>
  <c r="G434" i="32"/>
  <c r="O434" i="32"/>
  <c r="W434" i="32"/>
  <c r="AG434" i="32"/>
  <c r="D433" i="32"/>
  <c r="H433" i="32"/>
  <c r="L433" i="32"/>
  <c r="P433" i="32"/>
  <c r="X433" i="32"/>
  <c r="AH433" i="32"/>
  <c r="B433" i="32"/>
  <c r="F433" i="32"/>
  <c r="J433" i="32"/>
  <c r="N433" i="32"/>
  <c r="R433" i="32"/>
  <c r="V433" i="32"/>
  <c r="AD433" i="32" s="1"/>
  <c r="AF433" i="32"/>
  <c r="C433" i="32"/>
  <c r="K433" i="32"/>
  <c r="S433" i="32"/>
  <c r="G433" i="32"/>
  <c r="O433" i="32"/>
  <c r="W433" i="32"/>
  <c r="AG433" i="32"/>
  <c r="D432" i="32"/>
  <c r="H432" i="32"/>
  <c r="L432" i="32"/>
  <c r="P432" i="32"/>
  <c r="X432" i="32"/>
  <c r="AH432" i="32"/>
  <c r="B432" i="32"/>
  <c r="F432" i="32"/>
  <c r="J432" i="32"/>
  <c r="N432" i="32"/>
  <c r="R432" i="32"/>
  <c r="V432" i="32"/>
  <c r="AD432" i="32" s="1"/>
  <c r="AF432" i="32"/>
  <c r="C432" i="32"/>
  <c r="K432" i="32"/>
  <c r="S432" i="32"/>
  <c r="G432" i="32"/>
  <c r="O432" i="32"/>
  <c r="W432" i="32"/>
  <c r="AG432" i="32"/>
  <c r="D431" i="32"/>
  <c r="H431" i="32"/>
  <c r="L431" i="32"/>
  <c r="P431" i="32"/>
  <c r="X431" i="32"/>
  <c r="AH431" i="32"/>
  <c r="B431" i="32"/>
  <c r="F431" i="32"/>
  <c r="J431" i="32"/>
  <c r="N431" i="32"/>
  <c r="R431" i="32"/>
  <c r="V431" i="32"/>
  <c r="AD431" i="32" s="1"/>
  <c r="AF431" i="32"/>
  <c r="C431" i="32"/>
  <c r="K431" i="32"/>
  <c r="S431" i="32"/>
  <c r="G431" i="32"/>
  <c r="O431" i="32"/>
  <c r="W431" i="32"/>
  <c r="AG431" i="32"/>
  <c r="D430" i="32"/>
  <c r="H430" i="32"/>
  <c r="L430" i="32"/>
  <c r="P430" i="32"/>
  <c r="X430" i="32"/>
  <c r="AH430" i="32"/>
  <c r="B430" i="32"/>
  <c r="F430" i="32"/>
  <c r="J430" i="32"/>
  <c r="N430" i="32"/>
  <c r="R430" i="32"/>
  <c r="V430" i="32"/>
  <c r="AD430" i="32" s="1"/>
  <c r="AF430" i="32"/>
  <c r="C430" i="32"/>
  <c r="K430" i="32"/>
  <c r="S430" i="32"/>
  <c r="G430" i="32"/>
  <c r="O430" i="32"/>
  <c r="W430" i="32"/>
  <c r="AG430" i="32"/>
  <c r="D429" i="32"/>
  <c r="H429" i="32"/>
  <c r="L429" i="32"/>
  <c r="P429" i="32"/>
  <c r="X429" i="32"/>
  <c r="AH429" i="32"/>
  <c r="B429" i="32"/>
  <c r="F429" i="32"/>
  <c r="J429" i="32"/>
  <c r="N429" i="32"/>
  <c r="R429" i="32"/>
  <c r="V429" i="32"/>
  <c r="AD429" i="32" s="1"/>
  <c r="AF429" i="32"/>
  <c r="C429" i="32"/>
  <c r="K429" i="32"/>
  <c r="S429" i="32"/>
  <c r="G429" i="32"/>
  <c r="O429" i="32"/>
  <c r="W429" i="32"/>
  <c r="AG429" i="32"/>
  <c r="D428" i="32"/>
  <c r="H428" i="32"/>
  <c r="L428" i="32"/>
  <c r="P428" i="32"/>
  <c r="X428" i="32"/>
  <c r="AH428" i="32"/>
  <c r="B428" i="32"/>
  <c r="F428" i="32"/>
  <c r="J428" i="32"/>
  <c r="N428" i="32"/>
  <c r="R428" i="32"/>
  <c r="V428" i="32"/>
  <c r="AD428" i="32" s="1"/>
  <c r="AF428" i="32"/>
  <c r="C428" i="32"/>
  <c r="K428" i="32"/>
  <c r="S428" i="32"/>
  <c r="G428" i="32"/>
  <c r="O428" i="32"/>
  <c r="W428" i="32"/>
  <c r="AG428" i="32"/>
  <c r="D427" i="32"/>
  <c r="H427" i="32"/>
  <c r="L427" i="32"/>
  <c r="P427" i="32"/>
  <c r="X427" i="32"/>
  <c r="AH427" i="32"/>
  <c r="B427" i="32"/>
  <c r="F427" i="32"/>
  <c r="J427" i="32"/>
  <c r="N427" i="32"/>
  <c r="R427" i="32"/>
  <c r="V427" i="32"/>
  <c r="AD427" i="32" s="1"/>
  <c r="AF427" i="32"/>
  <c r="C427" i="32"/>
  <c r="K427" i="32"/>
  <c r="S427" i="32"/>
  <c r="G427" i="32"/>
  <c r="O427" i="32"/>
  <c r="W427" i="32"/>
  <c r="AG427" i="32"/>
  <c r="D454" i="32"/>
  <c r="H454" i="32"/>
  <c r="L454" i="32"/>
  <c r="P454" i="32"/>
  <c r="X454" i="32"/>
  <c r="B454" i="32"/>
  <c r="F454" i="32"/>
  <c r="J454" i="32"/>
  <c r="N454" i="32"/>
  <c r="R454" i="32"/>
  <c r="V454" i="32"/>
  <c r="AD454" i="32" s="1"/>
  <c r="AF454" i="32"/>
  <c r="D453" i="32"/>
  <c r="H453" i="32"/>
  <c r="L453" i="32"/>
  <c r="P453" i="32"/>
  <c r="X453" i="32"/>
  <c r="AH453" i="32"/>
  <c r="B453" i="32"/>
  <c r="F453" i="32"/>
  <c r="J453" i="32"/>
  <c r="N453" i="32"/>
  <c r="R453" i="32"/>
  <c r="V453" i="32"/>
  <c r="AD453" i="32" s="1"/>
  <c r="AF453" i="32"/>
  <c r="D452" i="32"/>
  <c r="H452" i="32"/>
  <c r="L452" i="32"/>
  <c r="P452" i="32"/>
  <c r="X452" i="32"/>
  <c r="AH452" i="32"/>
  <c r="B452" i="32"/>
  <c r="F452" i="32"/>
  <c r="J452" i="32"/>
  <c r="N452" i="32"/>
  <c r="R452" i="32"/>
  <c r="V452" i="32"/>
  <c r="AD452" i="32" s="1"/>
  <c r="AF452" i="32"/>
  <c r="D451" i="32"/>
  <c r="H451" i="32"/>
  <c r="L451" i="32"/>
  <c r="P451" i="32"/>
  <c r="X451" i="32"/>
  <c r="AH451" i="32"/>
  <c r="B451" i="32"/>
  <c r="F451" i="32"/>
  <c r="J451" i="32"/>
  <c r="N451" i="32"/>
  <c r="R451" i="32"/>
  <c r="V451" i="32"/>
  <c r="AD451" i="32" s="1"/>
  <c r="AF451" i="32"/>
  <c r="D450" i="32"/>
  <c r="H450" i="32"/>
  <c r="L450" i="32"/>
  <c r="P450" i="32"/>
  <c r="X450" i="32"/>
  <c r="AH450" i="32"/>
  <c r="B450" i="32"/>
  <c r="F450" i="32"/>
  <c r="J450" i="32"/>
  <c r="N450" i="32"/>
  <c r="R450" i="32"/>
  <c r="V450" i="32"/>
  <c r="AD450" i="32" s="1"/>
  <c r="AF450" i="32"/>
  <c r="D449" i="32"/>
  <c r="H449" i="32"/>
  <c r="L449" i="32"/>
  <c r="P449" i="32"/>
  <c r="X449" i="32"/>
  <c r="AH449" i="32"/>
  <c r="B449" i="32"/>
  <c r="F449" i="32"/>
  <c r="J449" i="32"/>
  <c r="N449" i="32"/>
  <c r="R449" i="32"/>
  <c r="V449" i="32"/>
  <c r="AD449" i="32" s="1"/>
  <c r="AF449" i="32"/>
  <c r="D448" i="32"/>
  <c r="H448" i="32"/>
  <c r="L448" i="32"/>
  <c r="P448" i="32"/>
  <c r="X448" i="32"/>
  <c r="AH448" i="32"/>
  <c r="B448" i="32"/>
  <c r="F448" i="32"/>
  <c r="J448" i="32"/>
  <c r="N448" i="32"/>
  <c r="R448" i="32"/>
  <c r="V448" i="32"/>
  <c r="AD448" i="32" s="1"/>
  <c r="AF448" i="32"/>
  <c r="D447" i="32"/>
  <c r="H447" i="32"/>
  <c r="L447" i="32"/>
  <c r="P447" i="32"/>
  <c r="X447" i="32"/>
  <c r="AH447" i="32"/>
  <c r="B447" i="32"/>
  <c r="F447" i="32"/>
  <c r="J447" i="32"/>
  <c r="N447" i="32"/>
  <c r="R447" i="32"/>
  <c r="V447" i="32"/>
  <c r="AD447" i="32" s="1"/>
  <c r="AF447" i="32"/>
  <c r="AG443" i="32"/>
  <c r="I443" i="32"/>
  <c r="AE442" i="32"/>
  <c r="M442" i="32"/>
  <c r="AE441" i="32"/>
  <c r="M441" i="32"/>
  <c r="AE440" i="32"/>
  <c r="M440" i="32"/>
  <c r="AE439" i="32"/>
  <c r="M439" i="32"/>
  <c r="AE438" i="32"/>
  <c r="M438" i="32"/>
  <c r="AE437" i="32"/>
  <c r="M437" i="32"/>
  <c r="AE436" i="32"/>
  <c r="M436" i="32"/>
  <c r="AE435" i="32"/>
  <c r="M435" i="32"/>
  <c r="AE434" i="32"/>
  <c r="M434" i="32"/>
  <c r="AE433" i="32"/>
  <c r="M433" i="32"/>
  <c r="AE432" i="32"/>
  <c r="M432" i="32"/>
  <c r="AE431" i="32"/>
  <c r="M431" i="32"/>
  <c r="AE430" i="32"/>
  <c r="M430" i="32"/>
  <c r="AE429" i="32"/>
  <c r="M429" i="32"/>
  <c r="AE428" i="32"/>
  <c r="M428" i="32"/>
  <c r="AE427" i="32"/>
  <c r="M427" i="32"/>
  <c r="C422" i="32"/>
  <c r="G422" i="32"/>
  <c r="B422" i="32"/>
  <c r="H422" i="32"/>
  <c r="L422" i="32"/>
  <c r="P422" i="32"/>
  <c r="X422" i="32"/>
  <c r="AH422" i="32"/>
  <c r="D422" i="32"/>
  <c r="I422" i="32"/>
  <c r="M422" i="32"/>
  <c r="E422" i="32"/>
  <c r="J422" i="32"/>
  <c r="N422" i="32"/>
  <c r="R422" i="32"/>
  <c r="V422" i="32"/>
  <c r="AD422" i="32" s="1"/>
  <c r="AF422" i="32"/>
  <c r="F422" i="32"/>
  <c r="S422" i="32"/>
  <c r="O422" i="32"/>
  <c r="W422" i="32"/>
  <c r="AG422" i="32"/>
  <c r="K422" i="32"/>
  <c r="AE422" i="32"/>
  <c r="U422" i="32"/>
  <c r="C420" i="32"/>
  <c r="G420" i="32"/>
  <c r="K420" i="32"/>
  <c r="O420" i="32"/>
  <c r="S420" i="32"/>
  <c r="W420" i="32"/>
  <c r="AG420" i="32"/>
  <c r="B420" i="32"/>
  <c r="H420" i="32"/>
  <c r="M420" i="32"/>
  <c r="R420" i="32"/>
  <c r="X420" i="32"/>
  <c r="AE420" i="32"/>
  <c r="D420" i="32"/>
  <c r="I420" i="32"/>
  <c r="N420" i="32"/>
  <c r="Y420" i="32"/>
  <c r="AF420" i="32"/>
  <c r="E420" i="32"/>
  <c r="J420" i="32"/>
  <c r="P420" i="32"/>
  <c r="U420" i="32"/>
  <c r="AH420" i="32"/>
  <c r="F420" i="32"/>
  <c r="Q420" i="32"/>
  <c r="L420" i="32"/>
  <c r="Q443" i="32"/>
  <c r="G443" i="32"/>
  <c r="Y442" i="32"/>
  <c r="I442" i="32"/>
  <c r="Y441" i="32"/>
  <c r="I441" i="32"/>
  <c r="Y440" i="32"/>
  <c r="I440" i="32"/>
  <c r="Y439" i="32"/>
  <c r="I439" i="32"/>
  <c r="Y438" i="32"/>
  <c r="I438" i="32"/>
  <c r="Y437" i="32"/>
  <c r="I437" i="32"/>
  <c r="Y436" i="32"/>
  <c r="I436" i="32"/>
  <c r="Y435" i="32"/>
  <c r="I435" i="32"/>
  <c r="Y434" i="32"/>
  <c r="I434" i="32"/>
  <c r="I433" i="32"/>
  <c r="D424" i="32"/>
  <c r="H424" i="32"/>
  <c r="L424" i="32"/>
  <c r="P424" i="32"/>
  <c r="X424" i="32"/>
  <c r="AH424" i="32"/>
  <c r="B424" i="32"/>
  <c r="F424" i="32"/>
  <c r="J424" i="32"/>
  <c r="N424" i="32"/>
  <c r="R424" i="32"/>
  <c r="V424" i="32"/>
  <c r="AD424" i="32" s="1"/>
  <c r="C424" i="32"/>
  <c r="K424" i="32"/>
  <c r="S424" i="32"/>
  <c r="G424" i="32"/>
  <c r="O424" i="32"/>
  <c r="W424" i="32"/>
  <c r="AF424" i="32"/>
  <c r="M424" i="32"/>
  <c r="AE424" i="32"/>
  <c r="E424" i="32"/>
  <c r="U424" i="32"/>
  <c r="D423" i="32"/>
  <c r="H423" i="32"/>
  <c r="L423" i="32"/>
  <c r="P423" i="32"/>
  <c r="X423" i="32"/>
  <c r="AH423" i="32"/>
  <c r="B423" i="32"/>
  <c r="F423" i="32"/>
  <c r="J423" i="32"/>
  <c r="N423" i="32"/>
  <c r="R423" i="32"/>
  <c r="V423" i="32"/>
  <c r="AD423" i="32" s="1"/>
  <c r="AF423" i="32"/>
  <c r="C423" i="32"/>
  <c r="K423" i="32"/>
  <c r="S423" i="32"/>
  <c r="G423" i="32"/>
  <c r="O423" i="32"/>
  <c r="W423" i="32"/>
  <c r="AG423" i="32"/>
  <c r="M423" i="32"/>
  <c r="AE423" i="32"/>
  <c r="E423" i="32"/>
  <c r="U423" i="32"/>
  <c r="C421" i="32"/>
  <c r="G421" i="32"/>
  <c r="K421" i="32"/>
  <c r="O421" i="32"/>
  <c r="S421" i="32"/>
  <c r="W421" i="32"/>
  <c r="AG421" i="32"/>
  <c r="B421" i="32"/>
  <c r="H421" i="32"/>
  <c r="M421" i="32"/>
  <c r="R421" i="32"/>
  <c r="X421" i="32"/>
  <c r="AE421" i="32"/>
  <c r="D421" i="32"/>
  <c r="I421" i="32"/>
  <c r="N421" i="32"/>
  <c r="Y421" i="32"/>
  <c r="AF421" i="32"/>
  <c r="E421" i="32"/>
  <c r="J421" i="32"/>
  <c r="P421" i="32"/>
  <c r="U421" i="32"/>
  <c r="AH421" i="32"/>
  <c r="Q421" i="32"/>
  <c r="F421" i="32"/>
  <c r="C419" i="32"/>
  <c r="G419" i="32"/>
  <c r="K419" i="32"/>
  <c r="O419" i="32"/>
  <c r="S419" i="32"/>
  <c r="W419" i="32"/>
  <c r="AG419" i="32"/>
  <c r="D419" i="32"/>
  <c r="H419" i="32"/>
  <c r="L419" i="32"/>
  <c r="P419" i="32"/>
  <c r="B419" i="32"/>
  <c r="J419" i="32"/>
  <c r="R419" i="32"/>
  <c r="X419" i="32"/>
  <c r="AE419" i="32"/>
  <c r="E419" i="32"/>
  <c r="M419" i="32"/>
  <c r="Y419" i="32"/>
  <c r="AF419" i="32"/>
  <c r="F419" i="32"/>
  <c r="N419" i="32"/>
  <c r="U419" i="32"/>
  <c r="AH419" i="32"/>
  <c r="C418" i="32"/>
  <c r="G418" i="32"/>
  <c r="K418" i="32"/>
  <c r="O418" i="32"/>
  <c r="S418" i="32"/>
  <c r="W418" i="32"/>
  <c r="AG418" i="32"/>
  <c r="D418" i="32"/>
  <c r="H418" i="32"/>
  <c r="L418" i="32"/>
  <c r="P418" i="32"/>
  <c r="X418" i="32"/>
  <c r="AH418" i="32"/>
  <c r="B418" i="32"/>
  <c r="J418" i="32"/>
  <c r="R418" i="32"/>
  <c r="E418" i="32"/>
  <c r="M418" i="32"/>
  <c r="U418" i="32"/>
  <c r="AE418" i="32"/>
  <c r="F418" i="32"/>
  <c r="N418" i="32"/>
  <c r="V418" i="32"/>
  <c r="AD418" i="32" s="1"/>
  <c r="AF418" i="32"/>
  <c r="C417" i="32"/>
  <c r="G417" i="32"/>
  <c r="K417" i="32"/>
  <c r="O417" i="32"/>
  <c r="S417" i="32"/>
  <c r="W417" i="32"/>
  <c r="AG417" i="32"/>
  <c r="D417" i="32"/>
  <c r="H417" i="32"/>
  <c r="L417" i="32"/>
  <c r="P417" i="32"/>
  <c r="X417" i="32"/>
  <c r="AH417" i="32"/>
  <c r="B417" i="32"/>
  <c r="J417" i="32"/>
  <c r="R417" i="32"/>
  <c r="E417" i="32"/>
  <c r="M417" i="32"/>
  <c r="U417" i="32"/>
  <c r="AE417" i="32"/>
  <c r="F417" i="32"/>
  <c r="N417" i="32"/>
  <c r="V417" i="32"/>
  <c r="AD417" i="32" s="1"/>
  <c r="AF417" i="32"/>
  <c r="C416" i="32"/>
  <c r="G416" i="32"/>
  <c r="K416" i="32"/>
  <c r="O416" i="32"/>
  <c r="S416" i="32"/>
  <c r="W416" i="32"/>
  <c r="AG416" i="32"/>
  <c r="D416" i="32"/>
  <c r="H416" i="32"/>
  <c r="L416" i="32"/>
  <c r="P416" i="32"/>
  <c r="X416" i="32"/>
  <c r="AH416" i="32"/>
  <c r="B416" i="32"/>
  <c r="J416" i="32"/>
  <c r="R416" i="32"/>
  <c r="E416" i="32"/>
  <c r="M416" i="32"/>
  <c r="U416" i="32"/>
  <c r="AE416" i="32"/>
  <c r="F416" i="32"/>
  <c r="N416" i="32"/>
  <c r="V416" i="32"/>
  <c r="AD416" i="32" s="1"/>
  <c r="AF416" i="32"/>
  <c r="C415" i="32"/>
  <c r="G415" i="32"/>
  <c r="K415" i="32"/>
  <c r="O415" i="32"/>
  <c r="S415" i="32"/>
  <c r="W415" i="32"/>
  <c r="AG415" i="32"/>
  <c r="D415" i="32"/>
  <c r="H415" i="32"/>
  <c r="L415" i="32"/>
  <c r="P415" i="32"/>
  <c r="X415" i="32"/>
  <c r="AH415" i="32"/>
  <c r="B415" i="32"/>
  <c r="J415" i="32"/>
  <c r="R415" i="32"/>
  <c r="E415" i="32"/>
  <c r="M415" i="32"/>
  <c r="U415" i="32"/>
  <c r="AE415" i="32"/>
  <c r="F415" i="32"/>
  <c r="N415" i="32"/>
  <c r="V415" i="32"/>
  <c r="AD415" i="32" s="1"/>
  <c r="AF415" i="32"/>
  <c r="D426" i="32"/>
  <c r="H426" i="32"/>
  <c r="L426" i="32"/>
  <c r="P426" i="32"/>
  <c r="X426" i="32"/>
  <c r="D425" i="32"/>
  <c r="H425" i="32"/>
  <c r="L425" i="32"/>
  <c r="P425" i="32"/>
  <c r="X425" i="32"/>
  <c r="AH425" i="32"/>
  <c r="Q419" i="32"/>
  <c r="Q418" i="32"/>
  <c r="Q417" i="32"/>
  <c r="Q416" i="32"/>
  <c r="Q415" i="32"/>
  <c r="B414" i="32"/>
  <c r="F414" i="32"/>
  <c r="J414" i="32"/>
  <c r="N414" i="32"/>
  <c r="R414" i="32"/>
  <c r="C414" i="32"/>
  <c r="H414" i="32"/>
  <c r="M414" i="32"/>
  <c r="S414" i="32"/>
  <c r="W414" i="32"/>
  <c r="AG414" i="32"/>
  <c r="D414" i="32"/>
  <c r="I414" i="32"/>
  <c r="O414" i="32"/>
  <c r="X414" i="32"/>
  <c r="AH414" i="32"/>
  <c r="B413" i="32"/>
  <c r="F413" i="32"/>
  <c r="J413" i="32"/>
  <c r="N413" i="32"/>
  <c r="R413" i="32"/>
  <c r="V413" i="32"/>
  <c r="AD413" i="32" s="1"/>
  <c r="AF413" i="32"/>
  <c r="C413" i="32"/>
  <c r="H413" i="32"/>
  <c r="M413" i="32"/>
  <c r="S413" i="32"/>
  <c r="X413" i="32"/>
  <c r="AE413" i="32"/>
  <c r="D413" i="32"/>
  <c r="I413" i="32"/>
  <c r="O413" i="32"/>
  <c r="Y413" i="32"/>
  <c r="AG413" i="32"/>
  <c r="B412" i="32"/>
  <c r="F412" i="32"/>
  <c r="J412" i="32"/>
  <c r="N412" i="32"/>
  <c r="R412" i="32"/>
  <c r="V412" i="32"/>
  <c r="AD412" i="32" s="1"/>
  <c r="AF412" i="32"/>
  <c r="C412" i="32"/>
  <c r="H412" i="32"/>
  <c r="M412" i="32"/>
  <c r="S412" i="32"/>
  <c r="X412" i="32"/>
  <c r="AE412" i="32"/>
  <c r="D412" i="32"/>
  <c r="I412" i="32"/>
  <c r="O412" i="32"/>
  <c r="Y412" i="32"/>
  <c r="AG412" i="32"/>
  <c r="B411" i="32"/>
  <c r="F411" i="32"/>
  <c r="J411" i="32"/>
  <c r="N411" i="32"/>
  <c r="R411" i="32"/>
  <c r="V411" i="32"/>
  <c r="AD411" i="32" s="1"/>
  <c r="AF411" i="32"/>
  <c r="C411" i="32"/>
  <c r="H411" i="32"/>
  <c r="M411" i="32"/>
  <c r="S411" i="32"/>
  <c r="X411" i="32"/>
  <c r="AE411" i="32"/>
  <c r="D411" i="32"/>
  <c r="I411" i="32"/>
  <c r="O411" i="32"/>
  <c r="Y411" i="32"/>
  <c r="AG411" i="32"/>
  <c r="AE414" i="32"/>
  <c r="U414" i="32"/>
  <c r="K414" i="32"/>
  <c r="AH413" i="32"/>
  <c r="U413" i="32"/>
  <c r="K413" i="32"/>
  <c r="AH412" i="32"/>
  <c r="U412" i="32"/>
  <c r="K412" i="32"/>
  <c r="AH411" i="32"/>
  <c r="U411" i="32"/>
  <c r="K411" i="32"/>
  <c r="Q414" i="32"/>
  <c r="G414" i="32"/>
  <c r="Q413" i="32"/>
  <c r="G413" i="32"/>
  <c r="Q412" i="32"/>
  <c r="G412" i="32"/>
  <c r="Q411" i="32"/>
  <c r="G411" i="32"/>
  <c r="AG410" i="32"/>
  <c r="Y410" i="32"/>
  <c r="O410" i="32"/>
  <c r="I410" i="32"/>
  <c r="D410" i="32"/>
  <c r="AG409" i="32"/>
  <c r="Y409" i="32"/>
  <c r="O409" i="32"/>
  <c r="I409" i="32"/>
  <c r="D409" i="32"/>
  <c r="AG408" i="32"/>
  <c r="Y408" i="32"/>
  <c r="O408" i="32"/>
  <c r="I408" i="32"/>
  <c r="D408" i="32"/>
  <c r="AG407" i="32"/>
  <c r="Y407" i="32"/>
  <c r="O407" i="32"/>
  <c r="I407" i="32"/>
  <c r="D407" i="32"/>
  <c r="AE410" i="32"/>
  <c r="X410" i="32"/>
  <c r="S410" i="32"/>
  <c r="M410" i="32"/>
  <c r="H410" i="32"/>
  <c r="AE409" i="32"/>
  <c r="X409" i="32"/>
  <c r="S409" i="32"/>
  <c r="M409" i="32"/>
  <c r="H409" i="32"/>
  <c r="AE408" i="32"/>
  <c r="X408" i="32"/>
  <c r="S408" i="32"/>
  <c r="M408" i="32"/>
  <c r="H408" i="32"/>
  <c r="AE407" i="32"/>
  <c r="X407" i="32"/>
  <c r="S407" i="32"/>
  <c r="M407" i="32"/>
  <c r="H407" i="32"/>
  <c r="B410" i="32"/>
  <c r="F410" i="32"/>
  <c r="J410" i="32"/>
  <c r="N410" i="32"/>
  <c r="R410" i="32"/>
  <c r="V410" i="32"/>
  <c r="AD410" i="32" s="1"/>
  <c r="AF410" i="32"/>
  <c r="B409" i="32"/>
  <c r="F409" i="32"/>
  <c r="J409" i="32"/>
  <c r="N409" i="32"/>
  <c r="R409" i="32"/>
  <c r="V409" i="32"/>
  <c r="AD409" i="32" s="1"/>
  <c r="AF409" i="32"/>
  <c r="B408" i="32"/>
  <c r="F408" i="32"/>
  <c r="J408" i="32"/>
  <c r="N408" i="32"/>
  <c r="R408" i="32"/>
  <c r="V408" i="32"/>
  <c r="AD408" i="32" s="1"/>
  <c r="AF408" i="32"/>
  <c r="B407" i="32"/>
  <c r="F407" i="32"/>
  <c r="J407" i="32"/>
  <c r="N407" i="32"/>
  <c r="R407" i="32"/>
  <c r="V407" i="32"/>
  <c r="AD407" i="32" s="1"/>
  <c r="AF407" i="32"/>
  <c r="AF406" i="32"/>
  <c r="V406" i="32"/>
  <c r="AD406" i="32" s="1"/>
  <c r="R406" i="32"/>
  <c r="N406" i="32"/>
  <c r="J406" i="32"/>
  <c r="F406" i="32"/>
  <c r="AF405" i="32"/>
  <c r="V405" i="32"/>
  <c r="AD405" i="32" s="1"/>
  <c r="R405" i="32"/>
  <c r="N405" i="32"/>
  <c r="J405" i="32"/>
  <c r="F405" i="32"/>
  <c r="AF404" i="32"/>
  <c r="V404" i="32"/>
  <c r="AD404" i="32" s="1"/>
  <c r="R404" i="32"/>
  <c r="N404" i="32"/>
  <c r="J404" i="32"/>
  <c r="F404" i="32"/>
  <c r="H44" i="42" l="1"/>
  <c r="I37" i="42"/>
  <c r="H6" i="42"/>
  <c r="G8" i="42"/>
  <c r="H16" i="42"/>
  <c r="G15" i="42"/>
  <c r="I9" i="42"/>
  <c r="H36" i="42"/>
  <c r="I34" i="42"/>
  <c r="H41" i="42"/>
  <c r="I13" i="42"/>
  <c r="G43" i="42"/>
  <c r="C3" i="42"/>
  <c r="B93" i="44" s="1"/>
  <c r="C4" i="42"/>
  <c r="J13" i="42" l="1"/>
  <c r="I44" i="42"/>
  <c r="I41" i="42"/>
  <c r="I36" i="42"/>
  <c r="H8" i="42"/>
  <c r="H43" i="42"/>
  <c r="J34" i="42"/>
  <c r="I16" i="42"/>
  <c r="J37" i="42"/>
  <c r="J9" i="42"/>
  <c r="B80" i="44"/>
  <c r="B67" i="44"/>
  <c r="B51" i="44"/>
  <c r="B59" i="44"/>
  <c r="H15" i="42"/>
  <c r="I6" i="42"/>
  <c r="B50" i="43"/>
  <c r="C57" i="42"/>
  <c r="C55" i="42"/>
  <c r="C51" i="42"/>
  <c r="C50" i="42"/>
  <c r="C58" i="42"/>
  <c r="C48" i="42"/>
  <c r="C30" i="42"/>
  <c r="C29" i="42"/>
  <c r="C27" i="42"/>
  <c r="C25" i="42"/>
  <c r="C54" i="42"/>
  <c r="C53" i="42"/>
  <c r="D4" i="42"/>
  <c r="A4" i="32"/>
  <c r="A5" i="32"/>
  <c r="A6" i="32"/>
  <c r="A7" i="32"/>
  <c r="A8" i="32"/>
  <c r="A9" i="32"/>
  <c r="A10" i="32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Z77" i="32" s="1"/>
  <c r="AA77" i="32" s="1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Z103" i="32" s="1"/>
  <c r="AA103" i="32" s="1"/>
  <c r="A104" i="32"/>
  <c r="Z104" i="32" s="1"/>
  <c r="AA104" i="32" s="1"/>
  <c r="A105" i="32"/>
  <c r="Z105" i="32" s="1"/>
  <c r="AA105" i="32" s="1"/>
  <c r="A106" i="32"/>
  <c r="Z106" i="32" s="1"/>
  <c r="AA106" i="32" s="1"/>
  <c r="A107" i="32"/>
  <c r="Z107" i="32" s="1"/>
  <c r="AA107" i="32" s="1"/>
  <c r="A108" i="32"/>
  <c r="Z108" i="32" s="1"/>
  <c r="AA108" i="32" s="1"/>
  <c r="A109" i="32"/>
  <c r="Z109" i="32" s="1"/>
  <c r="AA109" i="32" s="1"/>
  <c r="A110" i="32"/>
  <c r="Z110" i="32" s="1"/>
  <c r="AA110" i="32" s="1"/>
  <c r="A111" i="32"/>
  <c r="Z111" i="32" s="1"/>
  <c r="AA111" i="32" s="1"/>
  <c r="A112" i="32"/>
  <c r="Z112" i="32" s="1"/>
  <c r="AA112" i="32" s="1"/>
  <c r="A113" i="32"/>
  <c r="Z113" i="32" s="1"/>
  <c r="AA113" i="32" s="1"/>
  <c r="A114" i="32"/>
  <c r="Z114" i="32" s="1"/>
  <c r="AA114" i="32" s="1"/>
  <c r="A115" i="32"/>
  <c r="Z115" i="32" s="1"/>
  <c r="AA115" i="32" s="1"/>
  <c r="A116" i="32"/>
  <c r="Z116" i="32" s="1"/>
  <c r="AA116" i="32" s="1"/>
  <c r="A117" i="32"/>
  <c r="Z117" i="32" s="1"/>
  <c r="AA117" i="32" s="1"/>
  <c r="A118" i="32"/>
  <c r="Z118" i="32" s="1"/>
  <c r="AA118" i="32" s="1"/>
  <c r="A119" i="32"/>
  <c r="Z119" i="32" s="1"/>
  <c r="AA119" i="32" s="1"/>
  <c r="A120" i="32"/>
  <c r="Z120" i="32" s="1"/>
  <c r="AA120" i="32" s="1"/>
  <c r="A121" i="32"/>
  <c r="Z121" i="32" s="1"/>
  <c r="AA121" i="32" s="1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210" i="32"/>
  <c r="A211" i="32"/>
  <c r="A212" i="32"/>
  <c r="A213" i="32"/>
  <c r="A214" i="32"/>
  <c r="A215" i="32"/>
  <c r="A216" i="32"/>
  <c r="A217" i="32"/>
  <c r="A218" i="32"/>
  <c r="A219" i="32"/>
  <c r="A220" i="32"/>
  <c r="A221" i="32"/>
  <c r="A222" i="32"/>
  <c r="A223" i="32"/>
  <c r="A224" i="32"/>
  <c r="A225" i="32"/>
  <c r="A226" i="32"/>
  <c r="A227" i="32"/>
  <c r="A228" i="32"/>
  <c r="A229" i="32"/>
  <c r="A230" i="32"/>
  <c r="A231" i="32"/>
  <c r="A232" i="32"/>
  <c r="A233" i="32"/>
  <c r="A234" i="32"/>
  <c r="A235" i="32"/>
  <c r="A236" i="32"/>
  <c r="A237" i="32"/>
  <c r="A238" i="32"/>
  <c r="A239" i="32"/>
  <c r="A240" i="32"/>
  <c r="A241" i="32"/>
  <c r="A242" i="32"/>
  <c r="A243" i="32"/>
  <c r="A244" i="32"/>
  <c r="A245" i="32"/>
  <c r="A246" i="32"/>
  <c r="A247" i="32"/>
  <c r="A248" i="32"/>
  <c r="A249" i="32"/>
  <c r="A250" i="32"/>
  <c r="A251" i="32"/>
  <c r="A252" i="32"/>
  <c r="A253" i="32"/>
  <c r="A254" i="32"/>
  <c r="A255" i="32"/>
  <c r="A256" i="32"/>
  <c r="A257" i="32"/>
  <c r="A258" i="32"/>
  <c r="A259" i="32"/>
  <c r="A260" i="32"/>
  <c r="A261" i="32"/>
  <c r="A262" i="32"/>
  <c r="A263" i="32"/>
  <c r="A264" i="32"/>
  <c r="A265" i="32"/>
  <c r="A266" i="32"/>
  <c r="A267" i="32"/>
  <c r="A268" i="32"/>
  <c r="A269" i="32"/>
  <c r="A270" i="32"/>
  <c r="A271" i="32"/>
  <c r="A272" i="32"/>
  <c r="A273" i="32"/>
  <c r="A274" i="32"/>
  <c r="A275" i="32"/>
  <c r="A276" i="32"/>
  <c r="A277" i="32"/>
  <c r="A278" i="32"/>
  <c r="A279" i="32"/>
  <c r="A280" i="32"/>
  <c r="A281" i="32"/>
  <c r="A282" i="32"/>
  <c r="A283" i="32"/>
  <c r="A284" i="32"/>
  <c r="A285" i="32"/>
  <c r="A286" i="32"/>
  <c r="A287" i="32"/>
  <c r="A288" i="32"/>
  <c r="A289" i="32"/>
  <c r="A290" i="32"/>
  <c r="A291" i="32"/>
  <c r="A292" i="32"/>
  <c r="A293" i="32"/>
  <c r="A294" i="32"/>
  <c r="A295" i="32"/>
  <c r="A296" i="32"/>
  <c r="A297" i="32"/>
  <c r="A298" i="32"/>
  <c r="A299" i="32"/>
  <c r="A300" i="32"/>
  <c r="A301" i="32"/>
  <c r="A302" i="32"/>
  <c r="A303" i="32"/>
  <c r="A304" i="32"/>
  <c r="A305" i="32"/>
  <c r="A306" i="32"/>
  <c r="A307" i="32"/>
  <c r="A308" i="32"/>
  <c r="A309" i="32"/>
  <c r="A310" i="32"/>
  <c r="A311" i="32"/>
  <c r="A312" i="32"/>
  <c r="A313" i="32"/>
  <c r="A314" i="32"/>
  <c r="A315" i="32"/>
  <c r="A316" i="32"/>
  <c r="A317" i="32"/>
  <c r="A318" i="32"/>
  <c r="A319" i="32"/>
  <c r="A320" i="32"/>
  <c r="A321" i="32"/>
  <c r="A322" i="32"/>
  <c r="A323" i="32"/>
  <c r="A324" i="32"/>
  <c r="A325" i="32"/>
  <c r="A326" i="32"/>
  <c r="A327" i="32"/>
  <c r="A328" i="32"/>
  <c r="A329" i="32"/>
  <c r="A330" i="32"/>
  <c r="A331" i="32"/>
  <c r="A332" i="32"/>
  <c r="A333" i="32"/>
  <c r="A334" i="32"/>
  <c r="A335" i="32"/>
  <c r="A336" i="32"/>
  <c r="A337" i="32"/>
  <c r="A338" i="32"/>
  <c r="A339" i="32"/>
  <c r="A340" i="32"/>
  <c r="A341" i="32"/>
  <c r="A342" i="32"/>
  <c r="A343" i="32"/>
  <c r="A344" i="32"/>
  <c r="A345" i="32"/>
  <c r="A346" i="32"/>
  <c r="A347" i="32"/>
  <c r="A348" i="32"/>
  <c r="A349" i="32"/>
  <c r="A350" i="32"/>
  <c r="A351" i="32"/>
  <c r="A352" i="32"/>
  <c r="A353" i="32"/>
  <c r="A354" i="32"/>
  <c r="A355" i="32"/>
  <c r="A356" i="32"/>
  <c r="A357" i="32"/>
  <c r="A358" i="32"/>
  <c r="A359" i="32"/>
  <c r="A360" i="32"/>
  <c r="A361" i="32"/>
  <c r="A362" i="32"/>
  <c r="A363" i="32"/>
  <c r="A364" i="32"/>
  <c r="A365" i="32"/>
  <c r="A366" i="32"/>
  <c r="A367" i="32"/>
  <c r="A368" i="32"/>
  <c r="A369" i="32"/>
  <c r="A370" i="32"/>
  <c r="A371" i="32"/>
  <c r="A372" i="32"/>
  <c r="A373" i="32"/>
  <c r="A374" i="32"/>
  <c r="A375" i="32"/>
  <c r="A376" i="32"/>
  <c r="A377" i="32"/>
  <c r="A378" i="32"/>
  <c r="A379" i="32"/>
  <c r="A380" i="32"/>
  <c r="A381" i="32"/>
  <c r="A382" i="32"/>
  <c r="A383" i="32"/>
  <c r="A384" i="32"/>
  <c r="A385" i="32"/>
  <c r="A386" i="32"/>
  <c r="A387" i="32"/>
  <c r="A388" i="32"/>
  <c r="A389" i="32"/>
  <c r="A390" i="32"/>
  <c r="A391" i="32"/>
  <c r="A392" i="32"/>
  <c r="A393" i="32"/>
  <c r="A394" i="32"/>
  <c r="A395" i="32"/>
  <c r="A396" i="32"/>
  <c r="A397" i="32"/>
  <c r="A398" i="32"/>
  <c r="A399" i="32"/>
  <c r="A400" i="32"/>
  <c r="A401" i="32"/>
  <c r="A3" i="32"/>
  <c r="AB401" i="32" l="1"/>
  <c r="AC401" i="32"/>
  <c r="AA401" i="32"/>
  <c r="Z401" i="32"/>
  <c r="AB397" i="32"/>
  <c r="AC397" i="32"/>
  <c r="AA397" i="32"/>
  <c r="Z397" i="32"/>
  <c r="AB393" i="32"/>
  <c r="AC393" i="32"/>
  <c r="AA393" i="32"/>
  <c r="Z393" i="32"/>
  <c r="AB389" i="32"/>
  <c r="AC389" i="32"/>
  <c r="AA389" i="32"/>
  <c r="Z389" i="32"/>
  <c r="AB385" i="32"/>
  <c r="AC385" i="32"/>
  <c r="AA385" i="32"/>
  <c r="Z385" i="32"/>
  <c r="AB381" i="32"/>
  <c r="AC381" i="32"/>
  <c r="AA381" i="32"/>
  <c r="Z381" i="32"/>
  <c r="AB377" i="32"/>
  <c r="AC377" i="32"/>
  <c r="AA377" i="32"/>
  <c r="Z377" i="32"/>
  <c r="AB373" i="32"/>
  <c r="AC373" i="32"/>
  <c r="AA373" i="32"/>
  <c r="Z373" i="32"/>
  <c r="AB369" i="32"/>
  <c r="AC369" i="32"/>
  <c r="AA369" i="32"/>
  <c r="Z369" i="32"/>
  <c r="AB365" i="32"/>
  <c r="AC365" i="32"/>
  <c r="AA365" i="32"/>
  <c r="Z365" i="32"/>
  <c r="AB361" i="32"/>
  <c r="AC361" i="32"/>
  <c r="AA361" i="32"/>
  <c r="Z361" i="32"/>
  <c r="AB357" i="32"/>
  <c r="AC357" i="32"/>
  <c r="AA357" i="32"/>
  <c r="Z357" i="32"/>
  <c r="AB353" i="32"/>
  <c r="AC353" i="32"/>
  <c r="AA353" i="32"/>
  <c r="Z353" i="32"/>
  <c r="AB349" i="32"/>
  <c r="AC349" i="32"/>
  <c r="AA349" i="32"/>
  <c r="Z349" i="32"/>
  <c r="AB345" i="32"/>
  <c r="AC345" i="32"/>
  <c r="AA345" i="32"/>
  <c r="Z345" i="32"/>
  <c r="AB341" i="32"/>
  <c r="AC341" i="32"/>
  <c r="AA341" i="32"/>
  <c r="Z341" i="32"/>
  <c r="AB337" i="32"/>
  <c r="AC337" i="32"/>
  <c r="AA337" i="32"/>
  <c r="Z337" i="32"/>
  <c r="AB333" i="32"/>
  <c r="AC333" i="32"/>
  <c r="AA333" i="32"/>
  <c r="Z333" i="32"/>
  <c r="AB329" i="32"/>
  <c r="AC329" i="32"/>
  <c r="AA329" i="32"/>
  <c r="Z329" i="32"/>
  <c r="AB325" i="32"/>
  <c r="AC325" i="32"/>
  <c r="AA325" i="32"/>
  <c r="Z325" i="32"/>
  <c r="AB400" i="32"/>
  <c r="AC400" i="32"/>
  <c r="AA400" i="32"/>
  <c r="Z400" i="32"/>
  <c r="AB396" i="32"/>
  <c r="AC396" i="32"/>
  <c r="AA396" i="32"/>
  <c r="Z396" i="32"/>
  <c r="AB392" i="32"/>
  <c r="AC392" i="32"/>
  <c r="AA392" i="32"/>
  <c r="Z392" i="32"/>
  <c r="AB388" i="32"/>
  <c r="AC388" i="32"/>
  <c r="AA388" i="32"/>
  <c r="Z388" i="32"/>
  <c r="AB384" i="32"/>
  <c r="AC384" i="32"/>
  <c r="AA384" i="32"/>
  <c r="Z384" i="32"/>
  <c r="AB380" i="32"/>
  <c r="AC380" i="32"/>
  <c r="AA380" i="32"/>
  <c r="Z380" i="32"/>
  <c r="AB376" i="32"/>
  <c r="AC376" i="32"/>
  <c r="AA376" i="32"/>
  <c r="Z376" i="32"/>
  <c r="AB372" i="32"/>
  <c r="AC372" i="32"/>
  <c r="AA372" i="32"/>
  <c r="Z372" i="32"/>
  <c r="AB368" i="32"/>
  <c r="AC368" i="32"/>
  <c r="AA368" i="32"/>
  <c r="Z368" i="32"/>
  <c r="AB364" i="32"/>
  <c r="AC364" i="32"/>
  <c r="AA364" i="32"/>
  <c r="Z364" i="32"/>
  <c r="AB360" i="32"/>
  <c r="AC360" i="32"/>
  <c r="AA360" i="32"/>
  <c r="Z360" i="32"/>
  <c r="AB356" i="32"/>
  <c r="AC356" i="32"/>
  <c r="AA356" i="32"/>
  <c r="Z356" i="32"/>
  <c r="AB352" i="32"/>
  <c r="AC352" i="32"/>
  <c r="AA352" i="32"/>
  <c r="Z352" i="32"/>
  <c r="AB348" i="32"/>
  <c r="AC348" i="32"/>
  <c r="AA348" i="32"/>
  <c r="Z348" i="32"/>
  <c r="AB344" i="32"/>
  <c r="AC344" i="32"/>
  <c r="AA344" i="32"/>
  <c r="Z344" i="32"/>
  <c r="AB340" i="32"/>
  <c r="AC340" i="32"/>
  <c r="AA340" i="32"/>
  <c r="Z340" i="32"/>
  <c r="AB336" i="32"/>
  <c r="AC336" i="32"/>
  <c r="AA336" i="32"/>
  <c r="Z336" i="32"/>
  <c r="AB332" i="32"/>
  <c r="AC332" i="32"/>
  <c r="AA332" i="32"/>
  <c r="Z332" i="32"/>
  <c r="AB328" i="32"/>
  <c r="AC328" i="32"/>
  <c r="AA328" i="32"/>
  <c r="Z328" i="32"/>
  <c r="AB324" i="32"/>
  <c r="AC324" i="32"/>
  <c r="AA324" i="32"/>
  <c r="Z324" i="32"/>
  <c r="AB399" i="32"/>
  <c r="AC399" i="32"/>
  <c r="AA399" i="32"/>
  <c r="Z399" i="32"/>
  <c r="AB395" i="32"/>
  <c r="AC395" i="32"/>
  <c r="AA395" i="32"/>
  <c r="Z395" i="32"/>
  <c r="AB391" i="32"/>
  <c r="AC391" i="32"/>
  <c r="AA391" i="32"/>
  <c r="Z391" i="32"/>
  <c r="AB387" i="32"/>
  <c r="AC387" i="32"/>
  <c r="AA387" i="32"/>
  <c r="Z387" i="32"/>
  <c r="AB383" i="32"/>
  <c r="AC383" i="32"/>
  <c r="AA383" i="32"/>
  <c r="Z383" i="32"/>
  <c r="AB379" i="32"/>
  <c r="AC379" i="32"/>
  <c r="AA379" i="32"/>
  <c r="Z379" i="32"/>
  <c r="AB375" i="32"/>
  <c r="AC375" i="32"/>
  <c r="AA375" i="32"/>
  <c r="Z375" i="32"/>
  <c r="AB371" i="32"/>
  <c r="AC371" i="32"/>
  <c r="AA371" i="32"/>
  <c r="Z371" i="32"/>
  <c r="AB367" i="32"/>
  <c r="AC367" i="32"/>
  <c r="AA367" i="32"/>
  <c r="Z367" i="32"/>
  <c r="AB363" i="32"/>
  <c r="AC363" i="32"/>
  <c r="AA363" i="32"/>
  <c r="Z363" i="32"/>
  <c r="AB359" i="32"/>
  <c r="AC359" i="32"/>
  <c r="AA359" i="32"/>
  <c r="Z359" i="32"/>
  <c r="AB355" i="32"/>
  <c r="AC355" i="32"/>
  <c r="AA355" i="32"/>
  <c r="Z355" i="32"/>
  <c r="AB351" i="32"/>
  <c r="AC351" i="32"/>
  <c r="AA351" i="32"/>
  <c r="Z351" i="32"/>
  <c r="AB347" i="32"/>
  <c r="AC347" i="32"/>
  <c r="AA347" i="32"/>
  <c r="Z347" i="32"/>
  <c r="AB343" i="32"/>
  <c r="AC343" i="32"/>
  <c r="AA343" i="32"/>
  <c r="Z343" i="32"/>
  <c r="AB339" i="32"/>
  <c r="AC339" i="32"/>
  <c r="AA339" i="32"/>
  <c r="Z339" i="32"/>
  <c r="AB335" i="32"/>
  <c r="AC335" i="32"/>
  <c r="AA335" i="32"/>
  <c r="Z335" i="32"/>
  <c r="AB331" i="32"/>
  <c r="AC331" i="32"/>
  <c r="AA331" i="32"/>
  <c r="Z331" i="32"/>
  <c r="AB327" i="32"/>
  <c r="AC327" i="32"/>
  <c r="AA327" i="32"/>
  <c r="Z327" i="32"/>
  <c r="AB323" i="32"/>
  <c r="AC323" i="32"/>
  <c r="AA323" i="32"/>
  <c r="Z323" i="32"/>
  <c r="AB398" i="32"/>
  <c r="AC398" i="32"/>
  <c r="AA398" i="32"/>
  <c r="Z398" i="32"/>
  <c r="AB394" i="32"/>
  <c r="AC394" i="32"/>
  <c r="AA394" i="32"/>
  <c r="Z394" i="32"/>
  <c r="AB390" i="32"/>
  <c r="AC390" i="32"/>
  <c r="AA390" i="32"/>
  <c r="Z390" i="32"/>
  <c r="AB386" i="32"/>
  <c r="AC386" i="32"/>
  <c r="AA386" i="32"/>
  <c r="Z386" i="32"/>
  <c r="AB382" i="32"/>
  <c r="AC382" i="32"/>
  <c r="AA382" i="32"/>
  <c r="Z382" i="32"/>
  <c r="AB378" i="32"/>
  <c r="AC378" i="32"/>
  <c r="AA378" i="32"/>
  <c r="Z378" i="32"/>
  <c r="AB374" i="32"/>
  <c r="AC374" i="32"/>
  <c r="AA374" i="32"/>
  <c r="Z374" i="32"/>
  <c r="AB370" i="32"/>
  <c r="AC370" i="32"/>
  <c r="AA370" i="32"/>
  <c r="Z370" i="32"/>
  <c r="AB366" i="32"/>
  <c r="AC366" i="32"/>
  <c r="AA366" i="32"/>
  <c r="Z366" i="32"/>
  <c r="AB362" i="32"/>
  <c r="AC362" i="32"/>
  <c r="AA362" i="32"/>
  <c r="Z362" i="32"/>
  <c r="AB358" i="32"/>
  <c r="AC358" i="32"/>
  <c r="AA358" i="32"/>
  <c r="Z358" i="32"/>
  <c r="AB354" i="32"/>
  <c r="AC354" i="32"/>
  <c r="AA354" i="32"/>
  <c r="Z354" i="32"/>
  <c r="AB350" i="32"/>
  <c r="AC350" i="32"/>
  <c r="AA350" i="32"/>
  <c r="Z350" i="32"/>
  <c r="AB346" i="32"/>
  <c r="AC346" i="32"/>
  <c r="AA346" i="32"/>
  <c r="Z346" i="32"/>
  <c r="AB342" i="32"/>
  <c r="AC342" i="32"/>
  <c r="AA342" i="32"/>
  <c r="Z342" i="32"/>
  <c r="AB338" i="32"/>
  <c r="AC338" i="32"/>
  <c r="AA338" i="32"/>
  <c r="Z338" i="32"/>
  <c r="AB334" i="32"/>
  <c r="AC334" i="32"/>
  <c r="AA334" i="32"/>
  <c r="Z334" i="32"/>
  <c r="AB330" i="32"/>
  <c r="AC330" i="32"/>
  <c r="AA330" i="32"/>
  <c r="Z330" i="32"/>
  <c r="AB326" i="32"/>
  <c r="AC326" i="32"/>
  <c r="AA326" i="32"/>
  <c r="Z326" i="32"/>
  <c r="AB321" i="32"/>
  <c r="AC321" i="32"/>
  <c r="AA321" i="32"/>
  <c r="Z321" i="32"/>
  <c r="AB317" i="32"/>
  <c r="AC317" i="32"/>
  <c r="AA317" i="32"/>
  <c r="Z317" i="32"/>
  <c r="AC313" i="32"/>
  <c r="AB313" i="32"/>
  <c r="AA313" i="32"/>
  <c r="Z313" i="32"/>
  <c r="AB309" i="32"/>
  <c r="AC309" i="32"/>
  <c r="AA309" i="32"/>
  <c r="Z309" i="32"/>
  <c r="AB305" i="32"/>
  <c r="AC305" i="32"/>
  <c r="AA305" i="32"/>
  <c r="Z305" i="32"/>
  <c r="AB301" i="32"/>
  <c r="AC301" i="32"/>
  <c r="AA301" i="32"/>
  <c r="Z301" i="32"/>
  <c r="AC297" i="32"/>
  <c r="AB297" i="32"/>
  <c r="AA297" i="32"/>
  <c r="Z297" i="32"/>
  <c r="AB293" i="32"/>
  <c r="AC293" i="32"/>
  <c r="AA293" i="32"/>
  <c r="Z293" i="32"/>
  <c r="AB289" i="32"/>
  <c r="AC289" i="32"/>
  <c r="AA289" i="32"/>
  <c r="Z289" i="32"/>
  <c r="AB285" i="32"/>
  <c r="AC285" i="32"/>
  <c r="AA285" i="32"/>
  <c r="Z285" i="32"/>
  <c r="AC281" i="32"/>
  <c r="AA281" i="32"/>
  <c r="Z281" i="32"/>
  <c r="AB281" i="32"/>
  <c r="AB277" i="32"/>
  <c r="AC277" i="32"/>
  <c r="AA277" i="32"/>
  <c r="Z277" i="32"/>
  <c r="AB273" i="32"/>
  <c r="AC273" i="32"/>
  <c r="AA273" i="32"/>
  <c r="Z273" i="32"/>
  <c r="AB269" i="32"/>
  <c r="AC269" i="32"/>
  <c r="AA269" i="32"/>
  <c r="Z269" i="32"/>
  <c r="AC265" i="32"/>
  <c r="AB265" i="32"/>
  <c r="AA265" i="32"/>
  <c r="Z265" i="32"/>
  <c r="AB261" i="32"/>
  <c r="AC261" i="32"/>
  <c r="AA261" i="32"/>
  <c r="Z261" i="32"/>
  <c r="AB257" i="32"/>
  <c r="AC257" i="32"/>
  <c r="AA257" i="32"/>
  <c r="Z257" i="32"/>
  <c r="AB253" i="32"/>
  <c r="AC253" i="32"/>
  <c r="AA253" i="32"/>
  <c r="Z253" i="32"/>
  <c r="AC249" i="32"/>
  <c r="AB249" i="32"/>
  <c r="AA249" i="32"/>
  <c r="Z249" i="32"/>
  <c r="AB245" i="32"/>
  <c r="AC245" i="32"/>
  <c r="AA245" i="32"/>
  <c r="Z245" i="32"/>
  <c r="AB241" i="32"/>
  <c r="AC241" i="32"/>
  <c r="AA241" i="32"/>
  <c r="Z241" i="32"/>
  <c r="AB237" i="32"/>
  <c r="AC237" i="32"/>
  <c r="AA237" i="32"/>
  <c r="Z237" i="32"/>
  <c r="AC233" i="32"/>
  <c r="AB233" i="32"/>
  <c r="AA233" i="32"/>
  <c r="Z233" i="32"/>
  <c r="AB229" i="32"/>
  <c r="AC229" i="32"/>
  <c r="AA229" i="32"/>
  <c r="Z229" i="32"/>
  <c r="AB225" i="32"/>
  <c r="AC225" i="32"/>
  <c r="AA225" i="32"/>
  <c r="Z225" i="32"/>
  <c r="AB221" i="32"/>
  <c r="AC221" i="32"/>
  <c r="AA221" i="32"/>
  <c r="Z221" i="32"/>
  <c r="AC217" i="32"/>
  <c r="AA217" i="32"/>
  <c r="Z217" i="32"/>
  <c r="AB217" i="32"/>
  <c r="AB213" i="32"/>
  <c r="AC213" i="32"/>
  <c r="AA213" i="32"/>
  <c r="Z213" i="32"/>
  <c r="AB209" i="32"/>
  <c r="AC209" i="32"/>
  <c r="AA209" i="32"/>
  <c r="Z209" i="32"/>
  <c r="AB205" i="32"/>
  <c r="AC205" i="32"/>
  <c r="AA205" i="32"/>
  <c r="Z205" i="32"/>
  <c r="AC201" i="32"/>
  <c r="AB201" i="32"/>
  <c r="AA201" i="32"/>
  <c r="Z201" i="32"/>
  <c r="AB197" i="32"/>
  <c r="AC197" i="32"/>
  <c r="Z197" i="32"/>
  <c r="AA197" i="32"/>
  <c r="AB193" i="32"/>
  <c r="AC193" i="32"/>
  <c r="AA193" i="32"/>
  <c r="Z193" i="32"/>
  <c r="AB189" i="32"/>
  <c r="AC189" i="32"/>
  <c r="AA189" i="32"/>
  <c r="Z189" i="32"/>
  <c r="AC185" i="32"/>
  <c r="AB185" i="32"/>
  <c r="AA185" i="32"/>
  <c r="Z185" i="32"/>
  <c r="AB181" i="32"/>
  <c r="AC181" i="32"/>
  <c r="Z181" i="32"/>
  <c r="AA181" i="32"/>
  <c r="AB177" i="32"/>
  <c r="AC177" i="32"/>
  <c r="AA177" i="32"/>
  <c r="Z177" i="32"/>
  <c r="AB173" i="32"/>
  <c r="AC173" i="32"/>
  <c r="AA173" i="32"/>
  <c r="Z173" i="32"/>
  <c r="AC169" i="32"/>
  <c r="AB169" i="32"/>
  <c r="AA169" i="32"/>
  <c r="Z169" i="32"/>
  <c r="AB165" i="32"/>
  <c r="AC165" i="32"/>
  <c r="Z165" i="32"/>
  <c r="AA165" i="32"/>
  <c r="AB161" i="32"/>
  <c r="AC161" i="32"/>
  <c r="AA161" i="32"/>
  <c r="Z161" i="32"/>
  <c r="AB157" i="32"/>
  <c r="AC157" i="32"/>
  <c r="AA157" i="32"/>
  <c r="Z157" i="32"/>
  <c r="AC153" i="32"/>
  <c r="AA153" i="32"/>
  <c r="Z153" i="32"/>
  <c r="AB153" i="32"/>
  <c r="AB149" i="32"/>
  <c r="AC149" i="32"/>
  <c r="AA149" i="32"/>
  <c r="Z149" i="32"/>
  <c r="AB145" i="32"/>
  <c r="AA145" i="32"/>
  <c r="AC145" i="32"/>
  <c r="Z145" i="32"/>
  <c r="AC141" i="32"/>
  <c r="AB141" i="32"/>
  <c r="AA141" i="32"/>
  <c r="Z141" i="32"/>
  <c r="AC137" i="32"/>
  <c r="AB137" i="32"/>
  <c r="AA137" i="32"/>
  <c r="Z137" i="32"/>
  <c r="AC133" i="32"/>
  <c r="AB133" i="32"/>
  <c r="Z133" i="32"/>
  <c r="AA133" i="32"/>
  <c r="AC129" i="32"/>
  <c r="AB129" i="32"/>
  <c r="AA129" i="32"/>
  <c r="Z129" i="32"/>
  <c r="AC125" i="32"/>
  <c r="AB125" i="32"/>
  <c r="AA125" i="32"/>
  <c r="Z125" i="32"/>
  <c r="AB101" i="32"/>
  <c r="AC101" i="32" s="1"/>
  <c r="Z101" i="32"/>
  <c r="AA101" i="32" s="1"/>
  <c r="AB97" i="32"/>
  <c r="AC97" i="32" s="1"/>
  <c r="Z97" i="32"/>
  <c r="AA97" i="32" s="1"/>
  <c r="AB93" i="32"/>
  <c r="AC93" i="32" s="1"/>
  <c r="Z93" i="32"/>
  <c r="AA93" i="32" s="1"/>
  <c r="AB89" i="32"/>
  <c r="AC89" i="32" s="1"/>
  <c r="Z89" i="32"/>
  <c r="AA89" i="32" s="1"/>
  <c r="AB85" i="32"/>
  <c r="AC85" i="32" s="1"/>
  <c r="Z85" i="32"/>
  <c r="AA85" i="32" s="1"/>
  <c r="AB81" i="32"/>
  <c r="AC81" i="32" s="1"/>
  <c r="Z81" i="32"/>
  <c r="AA81" i="32" s="1"/>
  <c r="AB73" i="32"/>
  <c r="AC73" i="32" s="1"/>
  <c r="Z73" i="32"/>
  <c r="AA73" i="32" s="1"/>
  <c r="AB69" i="32"/>
  <c r="AC69" i="32" s="1"/>
  <c r="Z69" i="32"/>
  <c r="AA69" i="32" s="1"/>
  <c r="AB65" i="32"/>
  <c r="AC65" i="32" s="1"/>
  <c r="Z65" i="32"/>
  <c r="AA65" i="32" s="1"/>
  <c r="AB61" i="32"/>
  <c r="AC61" i="32" s="1"/>
  <c r="Z61" i="32"/>
  <c r="AA61" i="32" s="1"/>
  <c r="AB57" i="32"/>
  <c r="AC57" i="32" s="1"/>
  <c r="Z57" i="32"/>
  <c r="AA57" i="32" s="1"/>
  <c r="AB53" i="32"/>
  <c r="AC53" i="32" s="1"/>
  <c r="Z53" i="32"/>
  <c r="AA53" i="32" s="1"/>
  <c r="AB49" i="32"/>
  <c r="AC49" i="32" s="1"/>
  <c r="Z49" i="32"/>
  <c r="AA49" i="32" s="1"/>
  <c r="AB45" i="32"/>
  <c r="AC45" i="32" s="1"/>
  <c r="Z45" i="32"/>
  <c r="AA45" i="32" s="1"/>
  <c r="AB41" i="32"/>
  <c r="AC41" i="32" s="1"/>
  <c r="Z41" i="32"/>
  <c r="AA41" i="32" s="1"/>
  <c r="AB37" i="32"/>
  <c r="AC37" i="32" s="1"/>
  <c r="Z37" i="32"/>
  <c r="AA37" i="32" s="1"/>
  <c r="AB33" i="32"/>
  <c r="AC33" i="32" s="1"/>
  <c r="Z33" i="32"/>
  <c r="AA33" i="32" s="1"/>
  <c r="AB29" i="32"/>
  <c r="AC29" i="32" s="1"/>
  <c r="Z29" i="32"/>
  <c r="AA29" i="32" s="1"/>
  <c r="AB25" i="32"/>
  <c r="AC25" i="32" s="1"/>
  <c r="Z25" i="32"/>
  <c r="AA25" i="32" s="1"/>
  <c r="AB21" i="32"/>
  <c r="AC21" i="32" s="1"/>
  <c r="Z21" i="32"/>
  <c r="AA21" i="32" s="1"/>
  <c r="AB17" i="32"/>
  <c r="AC17" i="32" s="1"/>
  <c r="Z17" i="32"/>
  <c r="AA17" i="32" s="1"/>
  <c r="AB13" i="32"/>
  <c r="AC13" i="32" s="1"/>
  <c r="Z13" i="32"/>
  <c r="AA13" i="32" s="1"/>
  <c r="AB9" i="32"/>
  <c r="AC9" i="32" s="1"/>
  <c r="Z9" i="32"/>
  <c r="AA9" i="32" s="1"/>
  <c r="AB5" i="32"/>
  <c r="Z5" i="32"/>
  <c r="AA5" i="32" s="1"/>
  <c r="AB320" i="32"/>
  <c r="AA320" i="32"/>
  <c r="AC320" i="32"/>
  <c r="Z320" i="32"/>
  <c r="AB316" i="32"/>
  <c r="AC316" i="32"/>
  <c r="AA316" i="32"/>
  <c r="Z316" i="32"/>
  <c r="AB312" i="32"/>
  <c r="AC312" i="32"/>
  <c r="AA312" i="32"/>
  <c r="Z312" i="32"/>
  <c r="AB308" i="32"/>
  <c r="AA308" i="32"/>
  <c r="AC308" i="32"/>
  <c r="Z308" i="32"/>
  <c r="AB304" i="32"/>
  <c r="AA304" i="32"/>
  <c r="AC304" i="32"/>
  <c r="Z304" i="32"/>
  <c r="AB300" i="32"/>
  <c r="AC300" i="32"/>
  <c r="AA300" i="32"/>
  <c r="Z300" i="32"/>
  <c r="AB296" i="32"/>
  <c r="AC296" i="32"/>
  <c r="AA296" i="32"/>
  <c r="Z296" i="32"/>
  <c r="AB292" i="32"/>
  <c r="AA292" i="32"/>
  <c r="AC292" i="32"/>
  <c r="Z292" i="32"/>
  <c r="AB288" i="32"/>
  <c r="AA288" i="32"/>
  <c r="AC288" i="32"/>
  <c r="Z288" i="32"/>
  <c r="AB284" i="32"/>
  <c r="AC284" i="32"/>
  <c r="AA284" i="32"/>
  <c r="Z284" i="32"/>
  <c r="AB280" i="32"/>
  <c r="AC280" i="32"/>
  <c r="AA280" i="32"/>
  <c r="Z280" i="32"/>
  <c r="AB276" i="32"/>
  <c r="AA276" i="32"/>
  <c r="AC276" i="32"/>
  <c r="Z276" i="32"/>
  <c r="AB272" i="32"/>
  <c r="AA272" i="32"/>
  <c r="Z272" i="32"/>
  <c r="AC272" i="32"/>
  <c r="AB268" i="32"/>
  <c r="AC268" i="32"/>
  <c r="AA268" i="32"/>
  <c r="Z268" i="32"/>
  <c r="AB264" i="32"/>
  <c r="AC264" i="32"/>
  <c r="AA264" i="32"/>
  <c r="Z264" i="32"/>
  <c r="AB260" i="32"/>
  <c r="AA260" i="32"/>
  <c r="AC260" i="32"/>
  <c r="Z260" i="32"/>
  <c r="AB256" i="32"/>
  <c r="AA256" i="32"/>
  <c r="Z256" i="32"/>
  <c r="AC256" i="32"/>
  <c r="AB252" i="32"/>
  <c r="AC252" i="32"/>
  <c r="AA252" i="32"/>
  <c r="Z252" i="32"/>
  <c r="AB248" i="32"/>
  <c r="AC248" i="32"/>
  <c r="AA248" i="32"/>
  <c r="Z248" i="32"/>
  <c r="AB244" i="32"/>
  <c r="AA244" i="32"/>
  <c r="AC244" i="32"/>
  <c r="Z244" i="32"/>
  <c r="AB240" i="32"/>
  <c r="AA240" i="32"/>
  <c r="Z240" i="32"/>
  <c r="AC240" i="32"/>
  <c r="AB236" i="32"/>
  <c r="AC236" i="32"/>
  <c r="AA236" i="32"/>
  <c r="Z236" i="32"/>
  <c r="AB232" i="32"/>
  <c r="AC232" i="32"/>
  <c r="AA232" i="32"/>
  <c r="Z232" i="32"/>
  <c r="AB228" i="32"/>
  <c r="AA228" i="32"/>
  <c r="AC228" i="32"/>
  <c r="Z228" i="32"/>
  <c r="AB224" i="32"/>
  <c r="AA224" i="32"/>
  <c r="AC224" i="32"/>
  <c r="Z224" i="32"/>
  <c r="AB220" i="32"/>
  <c r="AC220" i="32"/>
  <c r="AA220" i="32"/>
  <c r="Z220" i="32"/>
  <c r="AB216" i="32"/>
  <c r="AC216" i="32"/>
  <c r="AA216" i="32"/>
  <c r="Z216" i="32"/>
  <c r="AB212" i="32"/>
  <c r="AA212" i="32"/>
  <c r="AC212" i="32"/>
  <c r="Z212" i="32"/>
  <c r="AB208" i="32"/>
  <c r="AA208" i="32"/>
  <c r="AC208" i="32"/>
  <c r="Z208" i="32"/>
  <c r="AB204" i="32"/>
  <c r="AC204" i="32"/>
  <c r="AA204" i="32"/>
  <c r="Z204" i="32"/>
  <c r="AB200" i="32"/>
  <c r="AC200" i="32"/>
  <c r="AA200" i="32"/>
  <c r="Z200" i="32"/>
  <c r="AB196" i="32"/>
  <c r="AC196" i="32"/>
  <c r="AA196" i="32"/>
  <c r="Z196" i="32"/>
  <c r="AB192" i="32"/>
  <c r="AA192" i="32"/>
  <c r="Z192" i="32"/>
  <c r="AC192" i="32"/>
  <c r="AB188" i="32"/>
  <c r="AC188" i="32"/>
  <c r="AA188" i="32"/>
  <c r="Z188" i="32"/>
  <c r="AB184" i="32"/>
  <c r="AC184" i="32"/>
  <c r="AA184" i="32"/>
  <c r="Z184" i="32"/>
  <c r="AB180" i="32"/>
  <c r="AC180" i="32"/>
  <c r="AA180" i="32"/>
  <c r="Z180" i="32"/>
  <c r="AB176" i="32"/>
  <c r="AC176" i="32"/>
  <c r="Z176" i="32"/>
  <c r="AA176" i="32"/>
  <c r="AB172" i="32"/>
  <c r="AC172" i="32"/>
  <c r="AA172" i="32"/>
  <c r="Z172" i="32"/>
  <c r="AB168" i="32"/>
  <c r="AC168" i="32"/>
  <c r="AA168" i="32"/>
  <c r="Z168" i="32"/>
  <c r="AB164" i="32"/>
  <c r="AC164" i="32"/>
  <c r="AA164" i="32"/>
  <c r="Z164" i="32"/>
  <c r="AB160" i="32"/>
  <c r="AC160" i="32"/>
  <c r="Z160" i="32"/>
  <c r="AA160" i="32"/>
  <c r="AB156" i="32"/>
  <c r="AC156" i="32"/>
  <c r="AA156" i="32"/>
  <c r="Z156" i="32"/>
  <c r="AB152" i="32"/>
  <c r="AC152" i="32"/>
  <c r="AA152" i="32"/>
  <c r="Z152" i="32"/>
  <c r="AB148" i="32"/>
  <c r="AC148" i="32"/>
  <c r="AA148" i="32"/>
  <c r="Z148" i="32"/>
  <c r="AB144" i="32"/>
  <c r="AC144" i="32"/>
  <c r="AA144" i="32"/>
  <c r="Z144" i="32"/>
  <c r="AB140" i="32"/>
  <c r="AC140" i="32"/>
  <c r="AA140" i="32"/>
  <c r="Z140" i="32"/>
  <c r="AB136" i="32"/>
  <c r="AA136" i="32"/>
  <c r="AC136" i="32"/>
  <c r="Z136" i="32"/>
  <c r="AB132" i="32"/>
  <c r="AC132" i="32"/>
  <c r="AA132" i="32"/>
  <c r="Z132" i="32"/>
  <c r="AB128" i="32"/>
  <c r="AC128" i="32"/>
  <c r="AA128" i="32"/>
  <c r="Z128" i="32"/>
  <c r="AB124" i="32"/>
  <c r="AC124" i="32"/>
  <c r="AA124" i="32"/>
  <c r="Z124" i="32"/>
  <c r="AB100" i="32"/>
  <c r="AC100" i="32" s="1"/>
  <c r="Z100" i="32"/>
  <c r="AA100" i="32" s="1"/>
  <c r="AB96" i="32"/>
  <c r="AC96" i="32" s="1"/>
  <c r="Z96" i="32"/>
  <c r="AA96" i="32" s="1"/>
  <c r="AB92" i="32"/>
  <c r="AC92" i="32" s="1"/>
  <c r="Z92" i="32"/>
  <c r="AA92" i="32" s="1"/>
  <c r="AB88" i="32"/>
  <c r="AC88" i="32"/>
  <c r="Z88" i="32"/>
  <c r="AA88" i="32" s="1"/>
  <c r="AB84" i="32"/>
  <c r="AC84" i="32" s="1"/>
  <c r="Z84" i="32"/>
  <c r="AA84" i="32" s="1"/>
  <c r="AB80" i="32"/>
  <c r="AC80" i="32" s="1"/>
  <c r="Z80" i="32"/>
  <c r="AA80" i="32" s="1"/>
  <c r="AB76" i="32"/>
  <c r="AC76" i="32" s="1"/>
  <c r="Z76" i="32"/>
  <c r="AA76" i="32" s="1"/>
  <c r="AB72" i="32"/>
  <c r="AC72" i="32" s="1"/>
  <c r="Z72" i="32"/>
  <c r="AA72" i="32" s="1"/>
  <c r="AB68" i="32"/>
  <c r="AC68" i="32" s="1"/>
  <c r="Z68" i="32"/>
  <c r="AA68" i="32" s="1"/>
  <c r="AB64" i="32"/>
  <c r="AC64" i="32" s="1"/>
  <c r="Z64" i="32"/>
  <c r="AA64" i="32" s="1"/>
  <c r="AB60" i="32"/>
  <c r="AC60" i="32" s="1"/>
  <c r="Z60" i="32"/>
  <c r="AA60" i="32" s="1"/>
  <c r="AB56" i="32"/>
  <c r="AC56" i="32" s="1"/>
  <c r="Z56" i="32"/>
  <c r="AA56" i="32" s="1"/>
  <c r="AB52" i="32"/>
  <c r="AC52" i="32" s="1"/>
  <c r="Z52" i="32"/>
  <c r="AA52" i="32" s="1"/>
  <c r="AB48" i="32"/>
  <c r="AC48" i="32" s="1"/>
  <c r="Z48" i="32"/>
  <c r="AA48" i="32" s="1"/>
  <c r="AB44" i="32"/>
  <c r="AC44" i="32" s="1"/>
  <c r="Z44" i="32"/>
  <c r="AA44" i="32" s="1"/>
  <c r="AB40" i="32"/>
  <c r="AC40" i="32" s="1"/>
  <c r="Z40" i="32"/>
  <c r="AA40" i="32" s="1"/>
  <c r="AB36" i="32"/>
  <c r="AC36" i="32" s="1"/>
  <c r="Z36" i="32"/>
  <c r="AA36" i="32" s="1"/>
  <c r="AB32" i="32"/>
  <c r="AC32" i="32" s="1"/>
  <c r="Z32" i="32"/>
  <c r="AA32" i="32" s="1"/>
  <c r="AB28" i="32"/>
  <c r="AC28" i="32" s="1"/>
  <c r="Z28" i="32"/>
  <c r="AA28" i="32" s="1"/>
  <c r="AB24" i="32"/>
  <c r="AC24" i="32" s="1"/>
  <c r="Z24" i="32"/>
  <c r="AA24" i="32" s="1"/>
  <c r="AB20" i="32"/>
  <c r="AC20" i="32" s="1"/>
  <c r="Z20" i="32"/>
  <c r="AA20" i="32" s="1"/>
  <c r="AB16" i="32"/>
  <c r="AC16" i="32" s="1"/>
  <c r="Z16" i="32"/>
  <c r="AA16" i="32" s="1"/>
  <c r="AB12" i="32"/>
  <c r="AC12" i="32" s="1"/>
  <c r="Z12" i="32"/>
  <c r="AA12" i="32" s="1"/>
  <c r="AB8" i="32"/>
  <c r="AC8" i="32" s="1"/>
  <c r="Z8" i="32"/>
  <c r="AA8" i="32" s="1"/>
  <c r="AB4" i="32"/>
  <c r="Z4" i="32"/>
  <c r="AA4" i="32"/>
  <c r="AB319" i="32"/>
  <c r="AA319" i="32"/>
  <c r="AC319" i="32"/>
  <c r="Z319" i="32"/>
  <c r="AB315" i="32"/>
  <c r="AA315" i="32"/>
  <c r="AC315" i="32"/>
  <c r="Z315" i="32"/>
  <c r="AB311" i="32"/>
  <c r="AC311" i="32"/>
  <c r="AA311" i="32"/>
  <c r="Z311" i="32"/>
  <c r="AB307" i="32"/>
  <c r="AA307" i="32"/>
  <c r="AC307" i="32"/>
  <c r="Z307" i="32"/>
  <c r="AB303" i="32"/>
  <c r="AA303" i="32"/>
  <c r="AC303" i="32"/>
  <c r="Z303" i="32"/>
  <c r="AB299" i="32"/>
  <c r="AA299" i="32"/>
  <c r="AC299" i="32"/>
  <c r="Z299" i="32"/>
  <c r="AB295" i="32"/>
  <c r="AC295" i="32"/>
  <c r="AA295" i="32"/>
  <c r="Z295" i="32"/>
  <c r="AB291" i="32"/>
  <c r="AA291" i="32"/>
  <c r="AC291" i="32"/>
  <c r="Z291" i="32"/>
  <c r="AB287" i="32"/>
  <c r="AA287" i="32"/>
  <c r="AC287" i="32"/>
  <c r="Z287" i="32"/>
  <c r="AB283" i="32"/>
  <c r="AA283" i="32"/>
  <c r="AC283" i="32"/>
  <c r="Z283" i="32"/>
  <c r="AB279" i="32"/>
  <c r="AC279" i="32"/>
  <c r="AA279" i="32"/>
  <c r="Z279" i="32"/>
  <c r="AB275" i="32"/>
  <c r="AA275" i="32"/>
  <c r="AC275" i="32"/>
  <c r="Z275" i="32"/>
  <c r="AB271" i="32"/>
  <c r="AA271" i="32"/>
  <c r="AC271" i="32"/>
  <c r="Z271" i="32"/>
  <c r="AB267" i="32"/>
  <c r="AA267" i="32"/>
  <c r="AC267" i="32"/>
  <c r="Z267" i="32"/>
  <c r="AB263" i="32"/>
  <c r="AC263" i="32"/>
  <c r="AA263" i="32"/>
  <c r="Z263" i="32"/>
  <c r="AB259" i="32"/>
  <c r="AA259" i="32"/>
  <c r="AC259" i="32"/>
  <c r="Z259" i="32"/>
  <c r="AB255" i="32"/>
  <c r="AA255" i="32"/>
  <c r="AC255" i="32"/>
  <c r="Z255" i="32"/>
  <c r="AB251" i="32"/>
  <c r="AA251" i="32"/>
  <c r="AC251" i="32"/>
  <c r="Z251" i="32"/>
  <c r="AB247" i="32"/>
  <c r="AC247" i="32"/>
  <c r="AA247" i="32"/>
  <c r="Z247" i="32"/>
  <c r="AB243" i="32"/>
  <c r="AA243" i="32"/>
  <c r="AC243" i="32"/>
  <c r="Z243" i="32"/>
  <c r="AB239" i="32"/>
  <c r="AA239" i="32"/>
  <c r="AC239" i="32"/>
  <c r="Z239" i="32"/>
  <c r="AB235" i="32"/>
  <c r="AA235" i="32"/>
  <c r="AC235" i="32"/>
  <c r="Z235" i="32"/>
  <c r="AB231" i="32"/>
  <c r="AC231" i="32"/>
  <c r="AA231" i="32"/>
  <c r="Z231" i="32"/>
  <c r="AB227" i="32"/>
  <c r="AA227" i="32"/>
  <c r="AC227" i="32"/>
  <c r="Z227" i="32"/>
  <c r="AB223" i="32"/>
  <c r="AA223" i="32"/>
  <c r="AC223" i="32"/>
  <c r="Z223" i="32"/>
  <c r="AB219" i="32"/>
  <c r="AA219" i="32"/>
  <c r="AC219" i="32"/>
  <c r="Z219" i="32"/>
  <c r="AB215" i="32"/>
  <c r="AC215" i="32"/>
  <c r="AA215" i="32"/>
  <c r="Z215" i="32"/>
  <c r="AB211" i="32"/>
  <c r="AA211" i="32"/>
  <c r="AC211" i="32"/>
  <c r="Z211" i="32"/>
  <c r="AB207" i="32"/>
  <c r="AA207" i="32"/>
  <c r="AC207" i="32"/>
  <c r="Z207" i="32"/>
  <c r="AB203" i="32"/>
  <c r="AA203" i="32"/>
  <c r="AC203" i="32"/>
  <c r="Z203" i="32"/>
  <c r="AB199" i="32"/>
  <c r="AC199" i="32"/>
  <c r="AA199" i="32"/>
  <c r="Z199" i="32"/>
  <c r="AB195" i="32"/>
  <c r="AC195" i="32"/>
  <c r="AA195" i="32"/>
  <c r="Z195" i="32"/>
  <c r="AB191" i="32"/>
  <c r="AC191" i="32"/>
  <c r="AA191" i="32"/>
  <c r="Z191" i="32"/>
  <c r="AB187" i="32"/>
  <c r="AA187" i="32"/>
  <c r="AC187" i="32"/>
  <c r="Z187" i="32"/>
  <c r="AB183" i="32"/>
  <c r="AC183" i="32"/>
  <c r="AA183" i="32"/>
  <c r="Z183" i="32"/>
  <c r="AB179" i="32"/>
  <c r="AC179" i="32"/>
  <c r="AA179" i="32"/>
  <c r="Z179" i="32"/>
  <c r="AB175" i="32"/>
  <c r="AC175" i="32"/>
  <c r="AA175" i="32"/>
  <c r="Z175" i="32"/>
  <c r="AB171" i="32"/>
  <c r="AA171" i="32"/>
  <c r="AC171" i="32"/>
  <c r="Z171" i="32"/>
  <c r="AB167" i="32"/>
  <c r="AC167" i="32"/>
  <c r="AA167" i="32"/>
  <c r="Z167" i="32"/>
  <c r="AB163" i="32"/>
  <c r="AC163" i="32"/>
  <c r="AA163" i="32"/>
  <c r="Z163" i="32"/>
  <c r="AB159" i="32"/>
  <c r="AC159" i="32"/>
  <c r="AA159" i="32"/>
  <c r="Z159" i="32"/>
  <c r="AB155" i="32"/>
  <c r="AA155" i="32"/>
  <c r="AC155" i="32"/>
  <c r="Z155" i="32"/>
  <c r="AB151" i="32"/>
  <c r="AC151" i="32"/>
  <c r="AA151" i="32"/>
  <c r="Z151" i="32"/>
  <c r="AB147" i="32"/>
  <c r="AC147" i="32"/>
  <c r="AA147" i="32"/>
  <c r="Z147" i="32"/>
  <c r="AB143" i="32"/>
  <c r="AC143" i="32"/>
  <c r="AA143" i="32"/>
  <c r="Z143" i="32"/>
  <c r="AB139" i="32"/>
  <c r="AC139" i="32"/>
  <c r="AA139" i="32"/>
  <c r="Z139" i="32"/>
  <c r="AB135" i="32"/>
  <c r="AC135" i="32"/>
  <c r="AA135" i="32"/>
  <c r="Z135" i="32"/>
  <c r="AB131" i="32"/>
  <c r="AC131" i="32"/>
  <c r="AA131" i="32"/>
  <c r="Z131" i="32"/>
  <c r="AB127" i="32"/>
  <c r="AC127" i="32"/>
  <c r="AA127" i="32"/>
  <c r="Z127" i="32"/>
  <c r="AB123" i="32"/>
  <c r="AC123" i="32"/>
  <c r="AA123" i="32"/>
  <c r="Z123" i="32"/>
  <c r="AB99" i="32"/>
  <c r="AC99" i="32" s="1"/>
  <c r="Z99" i="32"/>
  <c r="AA99" i="32" s="1"/>
  <c r="AB95" i="32"/>
  <c r="AC95" i="32" s="1"/>
  <c r="Z95" i="32"/>
  <c r="AA95" i="32" s="1"/>
  <c r="AB91" i="32"/>
  <c r="AC91" i="32" s="1"/>
  <c r="Z91" i="32"/>
  <c r="AA91" i="32" s="1"/>
  <c r="AB87" i="32"/>
  <c r="AC87" i="32" s="1"/>
  <c r="Z87" i="32"/>
  <c r="AA87" i="32" s="1"/>
  <c r="AB83" i="32"/>
  <c r="AC83" i="32" s="1"/>
  <c r="Z83" i="32"/>
  <c r="AA83" i="32" s="1"/>
  <c r="AB79" i="32"/>
  <c r="AC79" i="32" s="1"/>
  <c r="Z79" i="32"/>
  <c r="AA79" i="32" s="1"/>
  <c r="AB75" i="32"/>
  <c r="AC75" i="32" s="1"/>
  <c r="Z75" i="32"/>
  <c r="AA75" i="32" s="1"/>
  <c r="AB71" i="32"/>
  <c r="AC71" i="32" s="1"/>
  <c r="Z71" i="32"/>
  <c r="AA71" i="32" s="1"/>
  <c r="AB67" i="32"/>
  <c r="AC67" i="32" s="1"/>
  <c r="Z67" i="32"/>
  <c r="AA67" i="32" s="1"/>
  <c r="AB63" i="32"/>
  <c r="AC63" i="32" s="1"/>
  <c r="Z63" i="32"/>
  <c r="AA63" i="32" s="1"/>
  <c r="AB59" i="32"/>
  <c r="AC59" i="32" s="1"/>
  <c r="Z59" i="32"/>
  <c r="AA59" i="32" s="1"/>
  <c r="AB55" i="32"/>
  <c r="AC55" i="32" s="1"/>
  <c r="Z55" i="32"/>
  <c r="AA55" i="32" s="1"/>
  <c r="AB51" i="32"/>
  <c r="AC51" i="32" s="1"/>
  <c r="Z51" i="32"/>
  <c r="AA51" i="32" s="1"/>
  <c r="AB47" i="32"/>
  <c r="AC47" i="32" s="1"/>
  <c r="Z47" i="32"/>
  <c r="AA47" i="32" s="1"/>
  <c r="AB43" i="32"/>
  <c r="AC43" i="32" s="1"/>
  <c r="Z43" i="32"/>
  <c r="AA43" i="32" s="1"/>
  <c r="AB39" i="32"/>
  <c r="AC39" i="32" s="1"/>
  <c r="Z39" i="32"/>
  <c r="AA39" i="32" s="1"/>
  <c r="AB35" i="32"/>
  <c r="AC35" i="32" s="1"/>
  <c r="Z35" i="32"/>
  <c r="AA35" i="32" s="1"/>
  <c r="AB31" i="32"/>
  <c r="AC31" i="32" s="1"/>
  <c r="Z31" i="32"/>
  <c r="AA31" i="32" s="1"/>
  <c r="AB27" i="32"/>
  <c r="AC27" i="32" s="1"/>
  <c r="Z27" i="32"/>
  <c r="AA27" i="32" s="1"/>
  <c r="AB23" i="32"/>
  <c r="AC23" i="32" s="1"/>
  <c r="Z23" i="32"/>
  <c r="AA23" i="32" s="1"/>
  <c r="AB19" i="32"/>
  <c r="AC19" i="32" s="1"/>
  <c r="Z19" i="32"/>
  <c r="AA19" i="32" s="1"/>
  <c r="AB15" i="32"/>
  <c r="AC15" i="32" s="1"/>
  <c r="Z15" i="32"/>
  <c r="AA15" i="32" s="1"/>
  <c r="AB11" i="32"/>
  <c r="AC11" i="32" s="1"/>
  <c r="Z11" i="32"/>
  <c r="AA11" i="32" s="1"/>
  <c r="AB7" i="32"/>
  <c r="AC7" i="32"/>
  <c r="Z7" i="32"/>
  <c r="AA7" i="32"/>
  <c r="AB3" i="32"/>
  <c r="Z3" i="32"/>
  <c r="AA3" i="32" s="1"/>
  <c r="AB322" i="32"/>
  <c r="AC322" i="32"/>
  <c r="AA322" i="32"/>
  <c r="Z322" i="32"/>
  <c r="AB318" i="32"/>
  <c r="AC318" i="32"/>
  <c r="AA318" i="32"/>
  <c r="Z318" i="32"/>
  <c r="AB314" i="32"/>
  <c r="AC314" i="32"/>
  <c r="Z314" i="32"/>
  <c r="AA314" i="32"/>
  <c r="AB310" i="32"/>
  <c r="AC310" i="32"/>
  <c r="AA310" i="32"/>
  <c r="Z310" i="32"/>
  <c r="AB306" i="32"/>
  <c r="AC306" i="32"/>
  <c r="AA306" i="32"/>
  <c r="Z306" i="32"/>
  <c r="AB302" i="32"/>
  <c r="AC302" i="32"/>
  <c r="Z302" i="32"/>
  <c r="AA302" i="32"/>
  <c r="AB298" i="32"/>
  <c r="AC298" i="32"/>
  <c r="Z298" i="32"/>
  <c r="AA298" i="32"/>
  <c r="AB294" i="32"/>
  <c r="AC294" i="32"/>
  <c r="AA294" i="32"/>
  <c r="Z294" i="32"/>
  <c r="AB290" i="32"/>
  <c r="AC290" i="32"/>
  <c r="AA290" i="32"/>
  <c r="Z290" i="32"/>
  <c r="AB286" i="32"/>
  <c r="AC286" i="32"/>
  <c r="AA286" i="32"/>
  <c r="Z286" i="32"/>
  <c r="AB282" i="32"/>
  <c r="AC282" i="32"/>
  <c r="Z282" i="32"/>
  <c r="AA282" i="32"/>
  <c r="AB278" i="32"/>
  <c r="AA278" i="32"/>
  <c r="Z278" i="32"/>
  <c r="AC278" i="32"/>
  <c r="AB274" i="32"/>
  <c r="AC274" i="32"/>
  <c r="AA274" i="32"/>
  <c r="Z274" i="32"/>
  <c r="AB270" i="32"/>
  <c r="AC270" i="32"/>
  <c r="Z270" i="32"/>
  <c r="AA270" i="32"/>
  <c r="AB266" i="32"/>
  <c r="AC266" i="32"/>
  <c r="Z266" i="32"/>
  <c r="AA266" i="32"/>
  <c r="AB262" i="32"/>
  <c r="AC262" i="32"/>
  <c r="AA262" i="32"/>
  <c r="Z262" i="32"/>
  <c r="AB258" i="32"/>
  <c r="AC258" i="32"/>
  <c r="AA258" i="32"/>
  <c r="Z258" i="32"/>
  <c r="AB254" i="32"/>
  <c r="AC254" i="32"/>
  <c r="AA254" i="32"/>
  <c r="Z254" i="32"/>
  <c r="AB250" i="32"/>
  <c r="AC250" i="32"/>
  <c r="Z250" i="32"/>
  <c r="AA250" i="32"/>
  <c r="AB246" i="32"/>
  <c r="AC246" i="32"/>
  <c r="AA246" i="32"/>
  <c r="Z246" i="32"/>
  <c r="AB242" i="32"/>
  <c r="AC242" i="32"/>
  <c r="AA242" i="32"/>
  <c r="Z242" i="32"/>
  <c r="AB238" i="32"/>
  <c r="AC238" i="32"/>
  <c r="Z238" i="32"/>
  <c r="AA238" i="32"/>
  <c r="AB234" i="32"/>
  <c r="AC234" i="32"/>
  <c r="Z234" i="32"/>
  <c r="AA234" i="32"/>
  <c r="AB230" i="32"/>
  <c r="AC230" i="32"/>
  <c r="AA230" i="32"/>
  <c r="Z230" i="32"/>
  <c r="AB226" i="32"/>
  <c r="AC226" i="32"/>
  <c r="AA226" i="32"/>
  <c r="Z226" i="32"/>
  <c r="AB222" i="32"/>
  <c r="AC222" i="32"/>
  <c r="AA222" i="32"/>
  <c r="Z222" i="32"/>
  <c r="AB218" i="32"/>
  <c r="AC218" i="32"/>
  <c r="Z218" i="32"/>
  <c r="AA218" i="32"/>
  <c r="AB214" i="32"/>
  <c r="AA214" i="32"/>
  <c r="Z214" i="32"/>
  <c r="AC214" i="32"/>
  <c r="AB210" i="32"/>
  <c r="AC210" i="32"/>
  <c r="AA210" i="32"/>
  <c r="Z210" i="32"/>
  <c r="AB206" i="32"/>
  <c r="AC206" i="32"/>
  <c r="Z206" i="32"/>
  <c r="AA206" i="32"/>
  <c r="AB202" i="32"/>
  <c r="AC202" i="32"/>
  <c r="Z202" i="32"/>
  <c r="AA202" i="32"/>
  <c r="AB198" i="32"/>
  <c r="AA198" i="32"/>
  <c r="AC198" i="32"/>
  <c r="Z198" i="32"/>
  <c r="AB194" i="32"/>
  <c r="AA194" i="32"/>
  <c r="AC194" i="32"/>
  <c r="Z194" i="32"/>
  <c r="AB190" i="32"/>
  <c r="AA190" i="32"/>
  <c r="AC190" i="32"/>
  <c r="Z190" i="32"/>
  <c r="AB186" i="32"/>
  <c r="AA186" i="32"/>
  <c r="AC186" i="32"/>
  <c r="Z186" i="32"/>
  <c r="AB182" i="32"/>
  <c r="AA182" i="32"/>
  <c r="AC182" i="32"/>
  <c r="Z182" i="32"/>
  <c r="AB178" i="32"/>
  <c r="AA178" i="32"/>
  <c r="AC178" i="32"/>
  <c r="Z178" i="32"/>
  <c r="AB174" i="32"/>
  <c r="AA174" i="32"/>
  <c r="AC174" i="32"/>
  <c r="Z174" i="32"/>
  <c r="AB170" i="32"/>
  <c r="AA170" i="32"/>
  <c r="AC170" i="32"/>
  <c r="Z170" i="32"/>
  <c r="AB166" i="32"/>
  <c r="AA166" i="32"/>
  <c r="AC166" i="32"/>
  <c r="Z166" i="32"/>
  <c r="AB162" i="32"/>
  <c r="AA162" i="32"/>
  <c r="AC162" i="32"/>
  <c r="Z162" i="32"/>
  <c r="AB158" i="32"/>
  <c r="AA158" i="32"/>
  <c r="AC158" i="32"/>
  <c r="Z158" i="32"/>
  <c r="AB154" i="32"/>
  <c r="AA154" i="32"/>
  <c r="AC154" i="32"/>
  <c r="Z154" i="32"/>
  <c r="AB150" i="32"/>
  <c r="AA150" i="32"/>
  <c r="Z150" i="32"/>
  <c r="AC150" i="32"/>
  <c r="AB146" i="32"/>
  <c r="AC146" i="32"/>
  <c r="AA146" i="32"/>
  <c r="Z146" i="32"/>
  <c r="AB142" i="32"/>
  <c r="AC142" i="32"/>
  <c r="AA142" i="32"/>
  <c r="Z142" i="32"/>
  <c r="AB138" i="32"/>
  <c r="AC138" i="32"/>
  <c r="AA138" i="32"/>
  <c r="Z138" i="32"/>
  <c r="AB134" i="32"/>
  <c r="AC134" i="32"/>
  <c r="AA134" i="32"/>
  <c r="Z134" i="32"/>
  <c r="AB130" i="32"/>
  <c r="AC130" i="32"/>
  <c r="AA130" i="32"/>
  <c r="Z130" i="32"/>
  <c r="AB126" i="32"/>
  <c r="AC126" i="32"/>
  <c r="AA126" i="32"/>
  <c r="Z126" i="32"/>
  <c r="AB122" i="32"/>
  <c r="AC122" i="32"/>
  <c r="AA122" i="32"/>
  <c r="Z122" i="32"/>
  <c r="AB102" i="32"/>
  <c r="AC102" i="32" s="1"/>
  <c r="Z102" i="32"/>
  <c r="AA102" i="32" s="1"/>
  <c r="AB98" i="32"/>
  <c r="AC98" i="32" s="1"/>
  <c r="Z98" i="32"/>
  <c r="AA98" i="32" s="1"/>
  <c r="AB94" i="32"/>
  <c r="AC94" i="32" s="1"/>
  <c r="Z94" i="32"/>
  <c r="AA94" i="32" s="1"/>
  <c r="AB90" i="32"/>
  <c r="AC90" i="32" s="1"/>
  <c r="Z90" i="32"/>
  <c r="AA90" i="32" s="1"/>
  <c r="AB86" i="32"/>
  <c r="AC86" i="32" s="1"/>
  <c r="Z86" i="32"/>
  <c r="AA86" i="32" s="1"/>
  <c r="AB82" i="32"/>
  <c r="AC82" i="32" s="1"/>
  <c r="Z82" i="32"/>
  <c r="AA82" i="32" s="1"/>
  <c r="AB78" i="32"/>
  <c r="AC78" i="32" s="1"/>
  <c r="Z78" i="32"/>
  <c r="AA78" i="32" s="1"/>
  <c r="AB74" i="32"/>
  <c r="AC74" i="32" s="1"/>
  <c r="Z74" i="32"/>
  <c r="AA74" i="32" s="1"/>
  <c r="AB70" i="32"/>
  <c r="AC70" i="32" s="1"/>
  <c r="Z70" i="32"/>
  <c r="AA70" i="32" s="1"/>
  <c r="AB66" i="32"/>
  <c r="AC66" i="32" s="1"/>
  <c r="Z66" i="32"/>
  <c r="AA66" i="32" s="1"/>
  <c r="AB62" i="32"/>
  <c r="AC62" i="32" s="1"/>
  <c r="Z62" i="32"/>
  <c r="AA62" i="32" s="1"/>
  <c r="AB58" i="32"/>
  <c r="AC58" i="32" s="1"/>
  <c r="Z58" i="32"/>
  <c r="AA58" i="32" s="1"/>
  <c r="AB54" i="32"/>
  <c r="AC54" i="32" s="1"/>
  <c r="Z54" i="32"/>
  <c r="AA54" i="32" s="1"/>
  <c r="AB50" i="32"/>
  <c r="AC50" i="32" s="1"/>
  <c r="Z50" i="32"/>
  <c r="AA50" i="32" s="1"/>
  <c r="AB46" i="32"/>
  <c r="AC46" i="32" s="1"/>
  <c r="Z46" i="32"/>
  <c r="AA46" i="32" s="1"/>
  <c r="AB42" i="32"/>
  <c r="AC42" i="32" s="1"/>
  <c r="Z42" i="32"/>
  <c r="AA42" i="32" s="1"/>
  <c r="AB38" i="32"/>
  <c r="AC38" i="32" s="1"/>
  <c r="Z38" i="32"/>
  <c r="AA38" i="32" s="1"/>
  <c r="AB34" i="32"/>
  <c r="AC34" i="32" s="1"/>
  <c r="Z34" i="32"/>
  <c r="AA34" i="32" s="1"/>
  <c r="AB30" i="32"/>
  <c r="AC30" i="32" s="1"/>
  <c r="Z30" i="32"/>
  <c r="AA30" i="32" s="1"/>
  <c r="AB26" i="32"/>
  <c r="AC26" i="32" s="1"/>
  <c r="Z26" i="32"/>
  <c r="AA26" i="32" s="1"/>
  <c r="AB22" i="32"/>
  <c r="AC22" i="32" s="1"/>
  <c r="Z22" i="32"/>
  <c r="AA22" i="32" s="1"/>
  <c r="AB18" i="32"/>
  <c r="AC18" i="32" s="1"/>
  <c r="Z18" i="32"/>
  <c r="AA18" i="32" s="1"/>
  <c r="AB14" i="32"/>
  <c r="AC14" i="32" s="1"/>
  <c r="Z14" i="32"/>
  <c r="AA14" i="32" s="1"/>
  <c r="AB10" i="32"/>
  <c r="AC10" i="32" s="1"/>
  <c r="Z10" i="32"/>
  <c r="AA10" i="32" s="1"/>
  <c r="AB6" i="32"/>
  <c r="AC6" i="32"/>
  <c r="Z6" i="32"/>
  <c r="AA6" i="32" s="1"/>
  <c r="B75" i="44"/>
  <c r="B70" i="44"/>
  <c r="K37" i="42"/>
  <c r="B62" i="23"/>
  <c r="B62" i="44"/>
  <c r="B77" i="44"/>
  <c r="B72" i="44"/>
  <c r="B77" i="23"/>
  <c r="B72" i="23"/>
  <c r="B76" i="44"/>
  <c r="B71" i="44"/>
  <c r="B76" i="23"/>
  <c r="B71" i="23"/>
  <c r="K9" i="42"/>
  <c r="K34" i="42"/>
  <c r="I8" i="42"/>
  <c r="J44" i="42"/>
  <c r="B63" i="44"/>
  <c r="B63" i="23"/>
  <c r="B89" i="44"/>
  <c r="B84" i="44"/>
  <c r="B90" i="23"/>
  <c r="B85" i="23"/>
  <c r="I15" i="42"/>
  <c r="I43" i="42"/>
  <c r="J41" i="42"/>
  <c r="B88" i="44"/>
  <c r="B83" i="44"/>
  <c r="J36" i="42"/>
  <c r="B60" i="23"/>
  <c r="B60" i="44"/>
  <c r="B64" i="44"/>
  <c r="B64" i="23"/>
  <c r="B90" i="44"/>
  <c r="B85" i="44"/>
  <c r="B91" i="23"/>
  <c r="B86" i="23"/>
  <c r="J6" i="42"/>
  <c r="J16" i="42"/>
  <c r="K13" i="42"/>
  <c r="B84" i="23"/>
  <c r="B89" i="23"/>
  <c r="B75" i="23"/>
  <c r="B70" i="23"/>
  <c r="C56" i="42"/>
  <c r="T395" i="32"/>
  <c r="AE395" i="32"/>
  <c r="V395" i="32"/>
  <c r="AD395" i="32" s="1"/>
  <c r="T383" i="32"/>
  <c r="AE383" i="32"/>
  <c r="V383" i="32"/>
  <c r="AD383" i="32" s="1"/>
  <c r="T375" i="32"/>
  <c r="AE375" i="32"/>
  <c r="V375" i="32"/>
  <c r="AD375" i="32" s="1"/>
  <c r="T367" i="32"/>
  <c r="AE367" i="32"/>
  <c r="V367" i="32"/>
  <c r="AD367" i="32" s="1"/>
  <c r="T359" i="32"/>
  <c r="AE359" i="32"/>
  <c r="V359" i="32"/>
  <c r="AD359" i="32" s="1"/>
  <c r="T343" i="32"/>
  <c r="AE343" i="32"/>
  <c r="V343" i="32"/>
  <c r="AD343" i="32" s="1"/>
  <c r="T335" i="32"/>
  <c r="AE335" i="32"/>
  <c r="V335" i="32"/>
  <c r="AD335" i="32" s="1"/>
  <c r="T327" i="32"/>
  <c r="AE327" i="32"/>
  <c r="V327" i="32"/>
  <c r="AD327" i="32" s="1"/>
  <c r="T319" i="32"/>
  <c r="AE319" i="32"/>
  <c r="V319" i="32"/>
  <c r="T303" i="32"/>
  <c r="AE303" i="32"/>
  <c r="V303" i="32"/>
  <c r="T295" i="32"/>
  <c r="AE295" i="32"/>
  <c r="V295" i="32"/>
  <c r="T283" i="32"/>
  <c r="AE283" i="32"/>
  <c r="V283" i="32"/>
  <c r="T275" i="32"/>
  <c r="AE275" i="32"/>
  <c r="V275" i="32"/>
  <c r="T267" i="32"/>
  <c r="AE267" i="32"/>
  <c r="V267" i="32"/>
  <c r="T255" i="32"/>
  <c r="AE255" i="32"/>
  <c r="V255" i="32"/>
  <c r="T243" i="32"/>
  <c r="AE243" i="32"/>
  <c r="V243" i="32"/>
  <c r="T235" i="32"/>
  <c r="AE235" i="32"/>
  <c r="V235" i="32"/>
  <c r="T223" i="32"/>
  <c r="AE223" i="32"/>
  <c r="V223" i="32"/>
  <c r="T215" i="32"/>
  <c r="AE215" i="32"/>
  <c r="V215" i="32"/>
  <c r="T203" i="32"/>
  <c r="AE203" i="32"/>
  <c r="V203" i="32"/>
  <c r="T195" i="32"/>
  <c r="AE195" i="32"/>
  <c r="V195" i="32"/>
  <c r="T183" i="32"/>
  <c r="AE183" i="32"/>
  <c r="V183" i="32"/>
  <c r="T175" i="32"/>
  <c r="AE175" i="32"/>
  <c r="V175" i="32"/>
  <c r="T163" i="32"/>
  <c r="AE163" i="32"/>
  <c r="V163" i="32"/>
  <c r="T155" i="32"/>
  <c r="AE155" i="32"/>
  <c r="V155" i="32"/>
  <c r="T143" i="32"/>
  <c r="AE143" i="32"/>
  <c r="V143" i="32"/>
  <c r="T135" i="32"/>
  <c r="AE135" i="32"/>
  <c r="V135" i="32"/>
  <c r="T127" i="32"/>
  <c r="AE127" i="32"/>
  <c r="V127" i="32"/>
  <c r="K7" i="32"/>
  <c r="T398" i="32"/>
  <c r="AE398" i="32"/>
  <c r="V398" i="32"/>
  <c r="AD398" i="32" s="1"/>
  <c r="T394" i="32"/>
  <c r="AE394" i="32"/>
  <c r="V394" i="32"/>
  <c r="AD394" i="32" s="1"/>
  <c r="T390" i="32"/>
  <c r="AE390" i="32"/>
  <c r="V390" i="32"/>
  <c r="AD390" i="32" s="1"/>
  <c r="T386" i="32"/>
  <c r="AE386" i="32"/>
  <c r="V386" i="32"/>
  <c r="AD386" i="32" s="1"/>
  <c r="T382" i="32"/>
  <c r="AE382" i="32"/>
  <c r="V382" i="32"/>
  <c r="AD382" i="32" s="1"/>
  <c r="T378" i="32"/>
  <c r="AE378" i="32"/>
  <c r="V378" i="32"/>
  <c r="AD378" i="32" s="1"/>
  <c r="T374" i="32"/>
  <c r="AE374" i="32"/>
  <c r="V374" i="32"/>
  <c r="AD374" i="32" s="1"/>
  <c r="T370" i="32"/>
  <c r="AE370" i="32"/>
  <c r="V370" i="32"/>
  <c r="AD370" i="32" s="1"/>
  <c r="T366" i="32"/>
  <c r="AE366" i="32"/>
  <c r="V366" i="32"/>
  <c r="AD366" i="32" s="1"/>
  <c r="T362" i="32"/>
  <c r="AE362" i="32"/>
  <c r="V362" i="32"/>
  <c r="AD362" i="32" s="1"/>
  <c r="T358" i="32"/>
  <c r="AE358" i="32"/>
  <c r="V358" i="32"/>
  <c r="AD358" i="32" s="1"/>
  <c r="T354" i="32"/>
  <c r="AE354" i="32"/>
  <c r="V354" i="32"/>
  <c r="AD354" i="32" s="1"/>
  <c r="T350" i="32"/>
  <c r="AE350" i="32"/>
  <c r="V350" i="32"/>
  <c r="AD350" i="32" s="1"/>
  <c r="T346" i="32"/>
  <c r="AE346" i="32"/>
  <c r="V346" i="32"/>
  <c r="AD346" i="32" s="1"/>
  <c r="T342" i="32"/>
  <c r="AE342" i="32"/>
  <c r="V342" i="32"/>
  <c r="AD342" i="32" s="1"/>
  <c r="T338" i="32"/>
  <c r="AE338" i="32"/>
  <c r="V338" i="32"/>
  <c r="AD338" i="32" s="1"/>
  <c r="T334" i="32"/>
  <c r="AE334" i="32"/>
  <c r="V334" i="32"/>
  <c r="AD334" i="32" s="1"/>
  <c r="T330" i="32"/>
  <c r="AE330" i="32"/>
  <c r="V330" i="32"/>
  <c r="AD330" i="32" s="1"/>
  <c r="T326" i="32"/>
  <c r="AE326" i="32"/>
  <c r="V326" i="32"/>
  <c r="AD326" i="32" s="1"/>
  <c r="T322" i="32"/>
  <c r="AE322" i="32"/>
  <c r="V322" i="32"/>
  <c r="T318" i="32"/>
  <c r="AE318" i="32"/>
  <c r="V318" i="32"/>
  <c r="T314" i="32"/>
  <c r="AE314" i="32"/>
  <c r="V314" i="32"/>
  <c r="T310" i="32"/>
  <c r="AE310" i="32"/>
  <c r="V310" i="32"/>
  <c r="T306" i="32"/>
  <c r="AE306" i="32"/>
  <c r="V306" i="32"/>
  <c r="T302" i="32"/>
  <c r="AE302" i="32"/>
  <c r="V302" i="32"/>
  <c r="T298" i="32"/>
  <c r="AE298" i="32"/>
  <c r="V298" i="32"/>
  <c r="T294" i="32"/>
  <c r="AE294" i="32"/>
  <c r="V294" i="32"/>
  <c r="T290" i="32"/>
  <c r="AE290" i="32"/>
  <c r="V290" i="32"/>
  <c r="T286" i="32"/>
  <c r="AE286" i="32"/>
  <c r="V286" i="32"/>
  <c r="T282" i="32"/>
  <c r="AE282" i="32"/>
  <c r="V282" i="32"/>
  <c r="T278" i="32"/>
  <c r="AE278" i="32"/>
  <c r="V278" i="32"/>
  <c r="T274" i="32"/>
  <c r="AE274" i="32"/>
  <c r="V274" i="32"/>
  <c r="T270" i="32"/>
  <c r="AE270" i="32"/>
  <c r="V270" i="32"/>
  <c r="T266" i="32"/>
  <c r="AE266" i="32"/>
  <c r="V266" i="32"/>
  <c r="T262" i="32"/>
  <c r="AE262" i="32"/>
  <c r="V262" i="32"/>
  <c r="T258" i="32"/>
  <c r="AE258" i="32"/>
  <c r="V258" i="32"/>
  <c r="T254" i="32"/>
  <c r="AE254" i="32"/>
  <c r="V254" i="32"/>
  <c r="T250" i="32"/>
  <c r="AE250" i="32"/>
  <c r="V250" i="32"/>
  <c r="T246" i="32"/>
  <c r="AE246" i="32"/>
  <c r="V246" i="32"/>
  <c r="T242" i="32"/>
  <c r="AE242" i="32"/>
  <c r="V242" i="32"/>
  <c r="T238" i="32"/>
  <c r="AE238" i="32"/>
  <c r="V238" i="32"/>
  <c r="T234" i="32"/>
  <c r="AE234" i="32"/>
  <c r="V234" i="32"/>
  <c r="T230" i="32"/>
  <c r="AE230" i="32"/>
  <c r="V230" i="32"/>
  <c r="T226" i="32"/>
  <c r="AE226" i="32"/>
  <c r="V226" i="32"/>
  <c r="T222" i="32"/>
  <c r="AE222" i="32"/>
  <c r="V222" i="32"/>
  <c r="T218" i="32"/>
  <c r="AE218" i="32"/>
  <c r="V218" i="32"/>
  <c r="T214" i="32"/>
  <c r="AE214" i="32"/>
  <c r="V214" i="32"/>
  <c r="T210" i="32"/>
  <c r="AE210" i="32"/>
  <c r="V210" i="32"/>
  <c r="T206" i="32"/>
  <c r="AE206" i="32"/>
  <c r="V206" i="32"/>
  <c r="T202" i="32"/>
  <c r="AE202" i="32"/>
  <c r="V202" i="32"/>
  <c r="T198" i="32"/>
  <c r="AE198" i="32"/>
  <c r="V198" i="32"/>
  <c r="T194" i="32"/>
  <c r="AE194" i="32"/>
  <c r="V194" i="32"/>
  <c r="T190" i="32"/>
  <c r="AE190" i="32"/>
  <c r="V190" i="32"/>
  <c r="T186" i="32"/>
  <c r="AE186" i="32"/>
  <c r="V186" i="32"/>
  <c r="T182" i="32"/>
  <c r="AE182" i="32"/>
  <c r="V182" i="32"/>
  <c r="T178" i="32"/>
  <c r="AE178" i="32"/>
  <c r="V178" i="32"/>
  <c r="T174" i="32"/>
  <c r="AE174" i="32"/>
  <c r="V174" i="32"/>
  <c r="T170" i="32"/>
  <c r="AE170" i="32"/>
  <c r="V170" i="32"/>
  <c r="T166" i="32"/>
  <c r="AE166" i="32"/>
  <c r="V166" i="32"/>
  <c r="T162" i="32"/>
  <c r="AE162" i="32"/>
  <c r="V162" i="32"/>
  <c r="T158" i="32"/>
  <c r="AE158" i="32"/>
  <c r="V158" i="32"/>
  <c r="T154" i="32"/>
  <c r="AE154" i="32"/>
  <c r="V154" i="32"/>
  <c r="T150" i="32"/>
  <c r="AE150" i="32"/>
  <c r="V150" i="32"/>
  <c r="T146" i="32"/>
  <c r="AE146" i="32"/>
  <c r="V146" i="32"/>
  <c r="T142" i="32"/>
  <c r="AE142" i="32"/>
  <c r="V142" i="32"/>
  <c r="T138" i="32"/>
  <c r="AE138" i="32"/>
  <c r="V138" i="32"/>
  <c r="T134" i="32"/>
  <c r="AE134" i="32"/>
  <c r="V134" i="32"/>
  <c r="T130" i="32"/>
  <c r="AE130" i="32"/>
  <c r="V130" i="32"/>
  <c r="T126" i="32"/>
  <c r="AE126" i="32"/>
  <c r="V126" i="32"/>
  <c r="T122" i="32"/>
  <c r="AE122" i="32"/>
  <c r="V122" i="32"/>
  <c r="K10" i="32"/>
  <c r="K6" i="32"/>
  <c r="T391" i="32"/>
  <c r="AE391" i="32"/>
  <c r="V391" i="32"/>
  <c r="AD391" i="32" s="1"/>
  <c r="T371" i="32"/>
  <c r="AE371" i="32"/>
  <c r="V371" i="32"/>
  <c r="AD371" i="32" s="1"/>
  <c r="T351" i="32"/>
  <c r="AE351" i="32"/>
  <c r="V351" i="32"/>
  <c r="AD351" i="32" s="1"/>
  <c r="T331" i="32"/>
  <c r="AE331" i="32"/>
  <c r="V331" i="32"/>
  <c r="AD331" i="32" s="1"/>
  <c r="T311" i="32"/>
  <c r="AE311" i="32"/>
  <c r="V311" i="32"/>
  <c r="T287" i="32"/>
  <c r="AE287" i="32"/>
  <c r="V287" i="32"/>
  <c r="T263" i="32"/>
  <c r="AE263" i="32"/>
  <c r="V263" i="32"/>
  <c r="T247" i="32"/>
  <c r="AE247" i="32"/>
  <c r="V247" i="32"/>
  <c r="T227" i="32"/>
  <c r="AE227" i="32"/>
  <c r="V227" i="32"/>
  <c r="T207" i="32"/>
  <c r="AE207" i="32"/>
  <c r="V207" i="32"/>
  <c r="T187" i="32"/>
  <c r="AE187" i="32"/>
  <c r="V187" i="32"/>
  <c r="T171" i="32"/>
  <c r="AE171" i="32"/>
  <c r="V171" i="32"/>
  <c r="T151" i="32"/>
  <c r="AE151" i="32"/>
  <c r="V151" i="32"/>
  <c r="T393" i="32"/>
  <c r="AE393" i="32"/>
  <c r="V393" i="32"/>
  <c r="AD393" i="32" s="1"/>
  <c r="T377" i="32"/>
  <c r="AE377" i="32"/>
  <c r="V377" i="32"/>
  <c r="AD377" i="32" s="1"/>
  <c r="T361" i="32"/>
  <c r="AE361" i="32"/>
  <c r="V361" i="32"/>
  <c r="AD361" i="32" s="1"/>
  <c r="T341" i="32"/>
  <c r="AE341" i="32"/>
  <c r="V341" i="32"/>
  <c r="AD341" i="32" s="1"/>
  <c r="T293" i="32"/>
  <c r="AE293" i="32"/>
  <c r="V293" i="32"/>
  <c r="T285" i="32"/>
  <c r="AE285" i="32"/>
  <c r="V285" i="32"/>
  <c r="T273" i="32"/>
  <c r="AE273" i="32"/>
  <c r="V273" i="32"/>
  <c r="T265" i="32"/>
  <c r="AE265" i="32"/>
  <c r="V265" i="32"/>
  <c r="T261" i="32"/>
  <c r="AE261" i="32"/>
  <c r="V261" i="32"/>
  <c r="T257" i="32"/>
  <c r="AE257" i="32"/>
  <c r="V257" i="32"/>
  <c r="T253" i="32"/>
  <c r="AE253" i="32"/>
  <c r="V253" i="32"/>
  <c r="T249" i="32"/>
  <c r="AE249" i="32"/>
  <c r="V249" i="32"/>
  <c r="T245" i="32"/>
  <c r="AE245" i="32"/>
  <c r="V245" i="32"/>
  <c r="T241" i="32"/>
  <c r="AE241" i="32"/>
  <c r="V241" i="32"/>
  <c r="T237" i="32"/>
  <c r="AE237" i="32"/>
  <c r="V237" i="32"/>
  <c r="T233" i="32"/>
  <c r="AE233" i="32"/>
  <c r="V233" i="32"/>
  <c r="T229" i="32"/>
  <c r="AE229" i="32"/>
  <c r="V229" i="32"/>
  <c r="T225" i="32"/>
  <c r="AE225" i="32"/>
  <c r="V225" i="32"/>
  <c r="T221" i="32"/>
  <c r="AE221" i="32"/>
  <c r="V221" i="32"/>
  <c r="T217" i="32"/>
  <c r="AE217" i="32"/>
  <c r="V217" i="32"/>
  <c r="T213" i="32"/>
  <c r="AE213" i="32"/>
  <c r="V213" i="32"/>
  <c r="T209" i="32"/>
  <c r="AE209" i="32"/>
  <c r="V209" i="32"/>
  <c r="T205" i="32"/>
  <c r="AE205" i="32"/>
  <c r="V205" i="32"/>
  <c r="T201" i="32"/>
  <c r="AE201" i="32"/>
  <c r="V201" i="32"/>
  <c r="T197" i="32"/>
  <c r="AE197" i="32"/>
  <c r="V197" i="32"/>
  <c r="T193" i="32"/>
  <c r="AE193" i="32"/>
  <c r="V193" i="32"/>
  <c r="T189" i="32"/>
  <c r="AE189" i="32"/>
  <c r="V189" i="32"/>
  <c r="T185" i="32"/>
  <c r="AE185" i="32"/>
  <c r="V185" i="32"/>
  <c r="T181" i="32"/>
  <c r="AE181" i="32"/>
  <c r="V181" i="32"/>
  <c r="T177" i="32"/>
  <c r="AE177" i="32"/>
  <c r="V177" i="32"/>
  <c r="T173" i="32"/>
  <c r="AE173" i="32"/>
  <c r="V173" i="32"/>
  <c r="T169" i="32"/>
  <c r="AE169" i="32"/>
  <c r="V169" i="32"/>
  <c r="T165" i="32"/>
  <c r="AE165" i="32"/>
  <c r="V165" i="32"/>
  <c r="T161" i="32"/>
  <c r="AE161" i="32"/>
  <c r="V161" i="32"/>
  <c r="T157" i="32"/>
  <c r="AE157" i="32"/>
  <c r="V157" i="32"/>
  <c r="T153" i="32"/>
  <c r="AE153" i="32"/>
  <c r="V153" i="32"/>
  <c r="T149" i="32"/>
  <c r="AE149" i="32"/>
  <c r="V149" i="32"/>
  <c r="T145" i="32"/>
  <c r="AE145" i="32"/>
  <c r="V145" i="32"/>
  <c r="T141" i="32"/>
  <c r="AE141" i="32"/>
  <c r="V141" i="32"/>
  <c r="T137" i="32"/>
  <c r="AE137" i="32"/>
  <c r="V137" i="32"/>
  <c r="T133" i="32"/>
  <c r="AE133" i="32"/>
  <c r="V133" i="32"/>
  <c r="T129" i="32"/>
  <c r="AE129" i="32"/>
  <c r="V129" i="32"/>
  <c r="T125" i="32"/>
  <c r="AE125" i="32"/>
  <c r="V125" i="32"/>
  <c r="J29" i="32"/>
  <c r="K9" i="32"/>
  <c r="K5" i="32"/>
  <c r="T399" i="32"/>
  <c r="AE399" i="32"/>
  <c r="V399" i="32"/>
  <c r="AD399" i="32" s="1"/>
  <c r="T387" i="32"/>
  <c r="AE387" i="32"/>
  <c r="V387" i="32"/>
  <c r="AD387" i="32" s="1"/>
  <c r="T379" i="32"/>
  <c r="AE379" i="32"/>
  <c r="V379" i="32"/>
  <c r="AD379" i="32" s="1"/>
  <c r="T363" i="32"/>
  <c r="AE363" i="32"/>
  <c r="V363" i="32"/>
  <c r="AD363" i="32" s="1"/>
  <c r="T355" i="32"/>
  <c r="AE355" i="32"/>
  <c r="V355" i="32"/>
  <c r="AD355" i="32" s="1"/>
  <c r="T347" i="32"/>
  <c r="AE347" i="32"/>
  <c r="V347" i="32"/>
  <c r="AD347" i="32" s="1"/>
  <c r="T339" i="32"/>
  <c r="AE339" i="32"/>
  <c r="V339" i="32"/>
  <c r="AD339" i="32" s="1"/>
  <c r="T323" i="32"/>
  <c r="AE323" i="32"/>
  <c r="V323" i="32"/>
  <c r="AD323" i="32" s="1"/>
  <c r="T315" i="32"/>
  <c r="AE315" i="32"/>
  <c r="V315" i="32"/>
  <c r="T307" i="32"/>
  <c r="AE307" i="32"/>
  <c r="V307" i="32"/>
  <c r="T299" i="32"/>
  <c r="AE299" i="32"/>
  <c r="V299" i="32"/>
  <c r="T291" i="32"/>
  <c r="AE291" i="32"/>
  <c r="V291" i="32"/>
  <c r="T279" i="32"/>
  <c r="AE279" i="32"/>
  <c r="V279" i="32"/>
  <c r="T271" i="32"/>
  <c r="AE271" i="32"/>
  <c r="V271" i="32"/>
  <c r="T259" i="32"/>
  <c r="AE259" i="32"/>
  <c r="V259" i="32"/>
  <c r="T251" i="32"/>
  <c r="AE251" i="32"/>
  <c r="V251" i="32"/>
  <c r="T239" i="32"/>
  <c r="AE239" i="32"/>
  <c r="V239" i="32"/>
  <c r="T231" i="32"/>
  <c r="AE231" i="32"/>
  <c r="V231" i="32"/>
  <c r="T219" i="32"/>
  <c r="AE219" i="32"/>
  <c r="V219" i="32"/>
  <c r="T211" i="32"/>
  <c r="AE211" i="32"/>
  <c r="V211" i="32"/>
  <c r="T199" i="32"/>
  <c r="AE199" i="32"/>
  <c r="V199" i="32"/>
  <c r="T191" i="32"/>
  <c r="AE191" i="32"/>
  <c r="V191" i="32"/>
  <c r="T179" i="32"/>
  <c r="AE179" i="32"/>
  <c r="V179" i="32"/>
  <c r="T167" i="32"/>
  <c r="AE167" i="32"/>
  <c r="V167" i="32"/>
  <c r="T159" i="32"/>
  <c r="AE159" i="32"/>
  <c r="V159" i="32"/>
  <c r="T147" i="32"/>
  <c r="AE147" i="32"/>
  <c r="V147" i="32"/>
  <c r="T139" i="32"/>
  <c r="AE139" i="32"/>
  <c r="V139" i="32"/>
  <c r="T131" i="32"/>
  <c r="AE131" i="32"/>
  <c r="V131" i="32"/>
  <c r="T123" i="32"/>
  <c r="AE123" i="32"/>
  <c r="V123" i="32"/>
  <c r="T401" i="32"/>
  <c r="AE401" i="32"/>
  <c r="V401" i="32"/>
  <c r="AD401" i="32" s="1"/>
  <c r="T397" i="32"/>
  <c r="AE397" i="32"/>
  <c r="V397" i="32"/>
  <c r="AD397" i="32" s="1"/>
  <c r="T389" i="32"/>
  <c r="AE389" i="32"/>
  <c r="V389" i="32"/>
  <c r="AD389" i="32" s="1"/>
  <c r="T385" i="32"/>
  <c r="AE385" i="32"/>
  <c r="V385" i="32"/>
  <c r="AD385" i="32" s="1"/>
  <c r="T381" i="32"/>
  <c r="AE381" i="32"/>
  <c r="V381" i="32"/>
  <c r="AD381" i="32" s="1"/>
  <c r="T373" i="32"/>
  <c r="AE373" i="32"/>
  <c r="V373" i="32"/>
  <c r="AD373" i="32" s="1"/>
  <c r="T369" i="32"/>
  <c r="AE369" i="32"/>
  <c r="V369" i="32"/>
  <c r="AD369" i="32" s="1"/>
  <c r="T365" i="32"/>
  <c r="AE365" i="32"/>
  <c r="V365" i="32"/>
  <c r="AD365" i="32" s="1"/>
  <c r="T357" i="32"/>
  <c r="AE357" i="32"/>
  <c r="V357" i="32"/>
  <c r="AD357" i="32" s="1"/>
  <c r="T353" i="32"/>
  <c r="AE353" i="32"/>
  <c r="V353" i="32"/>
  <c r="AD353" i="32" s="1"/>
  <c r="T349" i="32"/>
  <c r="AE349" i="32"/>
  <c r="V349" i="32"/>
  <c r="AD349" i="32" s="1"/>
  <c r="T345" i="32"/>
  <c r="AE345" i="32"/>
  <c r="V345" i="32"/>
  <c r="AD345" i="32" s="1"/>
  <c r="T337" i="32"/>
  <c r="AE337" i="32"/>
  <c r="V337" i="32"/>
  <c r="AD337" i="32" s="1"/>
  <c r="T333" i="32"/>
  <c r="AE333" i="32"/>
  <c r="V333" i="32"/>
  <c r="AD333" i="32" s="1"/>
  <c r="T329" i="32"/>
  <c r="AE329" i="32"/>
  <c r="V329" i="32"/>
  <c r="AD329" i="32" s="1"/>
  <c r="T325" i="32"/>
  <c r="AE325" i="32"/>
  <c r="V325" i="32"/>
  <c r="AD325" i="32" s="1"/>
  <c r="T321" i="32"/>
  <c r="AE321" i="32"/>
  <c r="V321" i="32"/>
  <c r="T317" i="32"/>
  <c r="AE317" i="32"/>
  <c r="V317" i="32"/>
  <c r="T313" i="32"/>
  <c r="AE313" i="32"/>
  <c r="V313" i="32"/>
  <c r="T309" i="32"/>
  <c r="AE309" i="32"/>
  <c r="V309" i="32"/>
  <c r="T305" i="32"/>
  <c r="AE305" i="32"/>
  <c r="V305" i="32"/>
  <c r="T301" i="32"/>
  <c r="AE301" i="32"/>
  <c r="V301" i="32"/>
  <c r="T297" i="32"/>
  <c r="AE297" i="32"/>
  <c r="V297" i="32"/>
  <c r="T289" i="32"/>
  <c r="AE289" i="32"/>
  <c r="V289" i="32"/>
  <c r="T281" i="32"/>
  <c r="AE281" i="32"/>
  <c r="V281" i="32"/>
  <c r="T277" i="32"/>
  <c r="AE277" i="32"/>
  <c r="V277" i="32"/>
  <c r="T269" i="32"/>
  <c r="AE269" i="32"/>
  <c r="V269" i="32"/>
  <c r="T400" i="32"/>
  <c r="AE400" i="32"/>
  <c r="V400" i="32"/>
  <c r="AD400" i="32" s="1"/>
  <c r="T396" i="32"/>
  <c r="AE396" i="32"/>
  <c r="V396" i="32"/>
  <c r="AD396" i="32" s="1"/>
  <c r="T392" i="32"/>
  <c r="AE392" i="32"/>
  <c r="V392" i="32"/>
  <c r="AD392" i="32" s="1"/>
  <c r="T388" i="32"/>
  <c r="AE388" i="32"/>
  <c r="V388" i="32"/>
  <c r="AD388" i="32" s="1"/>
  <c r="T384" i="32"/>
  <c r="AE384" i="32"/>
  <c r="V384" i="32"/>
  <c r="AD384" i="32" s="1"/>
  <c r="T380" i="32"/>
  <c r="AE380" i="32"/>
  <c r="V380" i="32"/>
  <c r="AD380" i="32" s="1"/>
  <c r="T376" i="32"/>
  <c r="AE376" i="32"/>
  <c r="V376" i="32"/>
  <c r="AD376" i="32" s="1"/>
  <c r="T372" i="32"/>
  <c r="AE372" i="32"/>
  <c r="V372" i="32"/>
  <c r="AD372" i="32" s="1"/>
  <c r="T368" i="32"/>
  <c r="AE368" i="32"/>
  <c r="V368" i="32"/>
  <c r="AD368" i="32" s="1"/>
  <c r="T364" i="32"/>
  <c r="AE364" i="32"/>
  <c r="V364" i="32"/>
  <c r="AD364" i="32" s="1"/>
  <c r="T360" i="32"/>
  <c r="AE360" i="32"/>
  <c r="V360" i="32"/>
  <c r="AD360" i="32" s="1"/>
  <c r="T356" i="32"/>
  <c r="AE356" i="32"/>
  <c r="V356" i="32"/>
  <c r="AD356" i="32" s="1"/>
  <c r="T352" i="32"/>
  <c r="AE352" i="32"/>
  <c r="V352" i="32"/>
  <c r="AD352" i="32" s="1"/>
  <c r="T348" i="32"/>
  <c r="AE348" i="32"/>
  <c r="V348" i="32"/>
  <c r="AD348" i="32" s="1"/>
  <c r="T344" i="32"/>
  <c r="AE344" i="32"/>
  <c r="V344" i="32"/>
  <c r="AD344" i="32" s="1"/>
  <c r="T340" i="32"/>
  <c r="AE340" i="32"/>
  <c r="V340" i="32"/>
  <c r="AD340" i="32" s="1"/>
  <c r="T336" i="32"/>
  <c r="AE336" i="32"/>
  <c r="V336" i="32"/>
  <c r="AD336" i="32" s="1"/>
  <c r="T332" i="32"/>
  <c r="AE332" i="32"/>
  <c r="V332" i="32"/>
  <c r="AD332" i="32" s="1"/>
  <c r="T328" i="32"/>
  <c r="AE328" i="32"/>
  <c r="V328" i="32"/>
  <c r="AD328" i="32" s="1"/>
  <c r="T324" i="32"/>
  <c r="AE324" i="32"/>
  <c r="V324" i="32"/>
  <c r="AD324" i="32" s="1"/>
  <c r="T320" i="32"/>
  <c r="AE320" i="32"/>
  <c r="V320" i="32"/>
  <c r="T316" i="32"/>
  <c r="AE316" i="32"/>
  <c r="V316" i="32"/>
  <c r="T312" i="32"/>
  <c r="AE312" i="32"/>
  <c r="V312" i="32"/>
  <c r="T308" i="32"/>
  <c r="AE308" i="32"/>
  <c r="V308" i="32"/>
  <c r="T304" i="32"/>
  <c r="AE304" i="32"/>
  <c r="V304" i="32"/>
  <c r="T300" i="32"/>
  <c r="AE300" i="32"/>
  <c r="V300" i="32"/>
  <c r="T296" i="32"/>
  <c r="AE296" i="32"/>
  <c r="V296" i="32"/>
  <c r="T292" i="32"/>
  <c r="AE292" i="32"/>
  <c r="V292" i="32"/>
  <c r="T288" i="32"/>
  <c r="AE288" i="32"/>
  <c r="V288" i="32"/>
  <c r="T284" i="32"/>
  <c r="AE284" i="32"/>
  <c r="V284" i="32"/>
  <c r="T280" i="32"/>
  <c r="AE280" i="32"/>
  <c r="V280" i="32"/>
  <c r="T276" i="32"/>
  <c r="AE276" i="32"/>
  <c r="V276" i="32"/>
  <c r="T272" i="32"/>
  <c r="AE272" i="32"/>
  <c r="V272" i="32"/>
  <c r="T268" i="32"/>
  <c r="AE268" i="32"/>
  <c r="V268" i="32"/>
  <c r="T264" i="32"/>
  <c r="AE264" i="32"/>
  <c r="V264" i="32"/>
  <c r="T260" i="32"/>
  <c r="AE260" i="32"/>
  <c r="V260" i="32"/>
  <c r="T256" i="32"/>
  <c r="AE256" i="32"/>
  <c r="V256" i="32"/>
  <c r="T252" i="32"/>
  <c r="AE252" i="32"/>
  <c r="V252" i="32"/>
  <c r="T248" i="32"/>
  <c r="AE248" i="32"/>
  <c r="V248" i="32"/>
  <c r="T244" i="32"/>
  <c r="AE244" i="32"/>
  <c r="V244" i="32"/>
  <c r="T240" i="32"/>
  <c r="AE240" i="32"/>
  <c r="V240" i="32"/>
  <c r="T236" i="32"/>
  <c r="AE236" i="32"/>
  <c r="V236" i="32"/>
  <c r="T232" i="32"/>
  <c r="AE232" i="32"/>
  <c r="V232" i="32"/>
  <c r="T228" i="32"/>
  <c r="AE228" i="32"/>
  <c r="V228" i="32"/>
  <c r="T224" i="32"/>
  <c r="AE224" i="32"/>
  <c r="V224" i="32"/>
  <c r="T220" i="32"/>
  <c r="AE220" i="32"/>
  <c r="V220" i="32"/>
  <c r="T216" i="32"/>
  <c r="AE216" i="32"/>
  <c r="V216" i="32"/>
  <c r="T212" i="32"/>
  <c r="AE212" i="32"/>
  <c r="V212" i="32"/>
  <c r="T208" i="32"/>
  <c r="AE208" i="32"/>
  <c r="V208" i="32"/>
  <c r="T204" i="32"/>
  <c r="AE204" i="32"/>
  <c r="V204" i="32"/>
  <c r="T200" i="32"/>
  <c r="AE200" i="32"/>
  <c r="V200" i="32"/>
  <c r="T196" i="32"/>
  <c r="AE196" i="32"/>
  <c r="V196" i="32"/>
  <c r="T192" i="32"/>
  <c r="AE192" i="32"/>
  <c r="V192" i="32"/>
  <c r="T188" i="32"/>
  <c r="AE188" i="32"/>
  <c r="V188" i="32"/>
  <c r="T184" i="32"/>
  <c r="AE184" i="32"/>
  <c r="V184" i="32"/>
  <c r="T180" i="32"/>
  <c r="AE180" i="32"/>
  <c r="V180" i="32"/>
  <c r="T176" i="32"/>
  <c r="AE176" i="32"/>
  <c r="V176" i="32"/>
  <c r="T172" i="32"/>
  <c r="AE172" i="32"/>
  <c r="V172" i="32"/>
  <c r="T168" i="32"/>
  <c r="AE168" i="32"/>
  <c r="V168" i="32"/>
  <c r="T164" i="32"/>
  <c r="AE164" i="32"/>
  <c r="V164" i="32"/>
  <c r="T160" i="32"/>
  <c r="AE160" i="32"/>
  <c r="V160" i="32"/>
  <c r="T156" i="32"/>
  <c r="AE156" i="32"/>
  <c r="V156" i="32"/>
  <c r="T152" i="32"/>
  <c r="AE152" i="32"/>
  <c r="V152" i="32"/>
  <c r="T148" i="32"/>
  <c r="AE148" i="32"/>
  <c r="V148" i="32"/>
  <c r="T144" i="32"/>
  <c r="AE144" i="32"/>
  <c r="V144" i="32"/>
  <c r="T140" i="32"/>
  <c r="AE140" i="32"/>
  <c r="V140" i="32"/>
  <c r="T136" i="32"/>
  <c r="AE136" i="32"/>
  <c r="V136" i="32"/>
  <c r="T132" i="32"/>
  <c r="AE132" i="32"/>
  <c r="V132" i="32"/>
  <c r="T128" i="32"/>
  <c r="AE128" i="32"/>
  <c r="V128" i="32"/>
  <c r="T124" i="32"/>
  <c r="AE124" i="32"/>
  <c r="V124" i="32"/>
  <c r="K12" i="32"/>
  <c r="K8" i="32"/>
  <c r="D4" i="32"/>
  <c r="D3" i="32"/>
  <c r="K3" i="32"/>
  <c r="J3" i="32"/>
  <c r="Q3" i="32" s="1"/>
  <c r="K11" i="32"/>
  <c r="E4" i="42"/>
  <c r="AH230" i="32"/>
  <c r="AH226" i="32"/>
  <c r="AH399" i="32"/>
  <c r="AH395" i="32"/>
  <c r="AH391" i="32"/>
  <c r="AH387" i="32"/>
  <c r="AH383" i="32"/>
  <c r="AH379" i="32"/>
  <c r="AH375" i="32"/>
  <c r="AH371" i="32"/>
  <c r="AH367" i="32"/>
  <c r="AH363" i="32"/>
  <c r="AH359" i="32"/>
  <c r="AH355" i="32"/>
  <c r="AH351" i="32"/>
  <c r="AH347" i="32"/>
  <c r="AH343" i="32"/>
  <c r="AH339" i="32"/>
  <c r="AH335" i="32"/>
  <c r="AH331" i="32"/>
  <c r="AH327" i="32"/>
  <c r="AH323" i="32"/>
  <c r="AH319" i="32"/>
  <c r="AH315" i="32"/>
  <c r="AH311" i="32"/>
  <c r="AH307" i="32"/>
  <c r="AH303" i="32"/>
  <c r="AH299" i="32"/>
  <c r="AH295" i="32"/>
  <c r="AH291" i="32"/>
  <c r="AH287" i="32"/>
  <c r="AH283" i="32"/>
  <c r="AH279" i="32"/>
  <c r="AH275" i="32"/>
  <c r="AH271" i="32"/>
  <c r="AH267" i="32"/>
  <c r="AH263" i="32"/>
  <c r="AH259" i="32"/>
  <c r="AH255" i="32"/>
  <c r="AH251" i="32"/>
  <c r="AH247" i="32"/>
  <c r="AH243" i="32"/>
  <c r="AH239" i="32"/>
  <c r="AH235" i="32"/>
  <c r="AH231" i="32"/>
  <c r="AH227" i="32"/>
  <c r="AH223" i="32"/>
  <c r="AH219" i="32"/>
  <c r="AH215" i="32"/>
  <c r="AH211" i="32"/>
  <c r="AH207" i="32"/>
  <c r="AH203" i="32"/>
  <c r="AH199" i="32"/>
  <c r="AH195" i="32"/>
  <c r="AH191" i="32"/>
  <c r="AH187" i="32"/>
  <c r="AH183" i="32"/>
  <c r="AH179" i="32"/>
  <c r="AH175" i="32"/>
  <c r="AH398" i="32"/>
  <c r="AH394" i="32"/>
  <c r="AH390" i="32"/>
  <c r="AH386" i="32"/>
  <c r="AH382" i="32"/>
  <c r="AH378" i="32"/>
  <c r="AH374" i="32"/>
  <c r="AH370" i="32"/>
  <c r="AH366" i="32"/>
  <c r="AH362" i="32"/>
  <c r="AH358" i="32"/>
  <c r="AH354" i="32"/>
  <c r="AH350" i="32"/>
  <c r="AH346" i="32"/>
  <c r="AH342" i="32"/>
  <c r="AH338" i="32"/>
  <c r="AH334" i="32"/>
  <c r="AH330" i="32"/>
  <c r="AH326" i="32"/>
  <c r="AH322" i="32"/>
  <c r="AH318" i="32"/>
  <c r="AH314" i="32"/>
  <c r="AH310" i="32"/>
  <c r="AH306" i="32"/>
  <c r="AH302" i="32"/>
  <c r="AH298" i="32"/>
  <c r="AH294" i="32"/>
  <c r="AH290" i="32"/>
  <c r="AH286" i="32"/>
  <c r="AH282" i="32"/>
  <c r="AH278" i="32"/>
  <c r="AH274" i="32"/>
  <c r="AH270" i="32"/>
  <c r="AH266" i="32"/>
  <c r="AH262" i="32"/>
  <c r="AH258" i="32"/>
  <c r="AH254" i="32"/>
  <c r="AH250" i="32"/>
  <c r="AH246" i="32"/>
  <c r="AH242" i="32"/>
  <c r="AH238" i="32"/>
  <c r="AH234" i="32"/>
  <c r="AH222" i="32"/>
  <c r="AH218" i="32"/>
  <c r="AH214" i="32"/>
  <c r="AH210" i="32"/>
  <c r="AH206" i="32"/>
  <c r="AH202" i="32"/>
  <c r="AH198" i="32"/>
  <c r="AH194" i="32"/>
  <c r="AH190" i="32"/>
  <c r="AH186" i="32"/>
  <c r="AH182" i="32"/>
  <c r="AH178" i="32"/>
  <c r="AH174" i="32"/>
  <c r="AH401" i="32"/>
  <c r="AH397" i="32"/>
  <c r="AH393" i="32"/>
  <c r="AH389" i="32"/>
  <c r="AH385" i="32"/>
  <c r="AH381" i="32"/>
  <c r="AH377" i="32"/>
  <c r="AH373" i="32"/>
  <c r="AH369" i="32"/>
  <c r="AH365" i="32"/>
  <c r="AH361" i="32"/>
  <c r="AH357" i="32"/>
  <c r="AH353" i="32"/>
  <c r="AH349" i="32"/>
  <c r="AH345" i="32"/>
  <c r="AH341" i="32"/>
  <c r="AH337" i="32"/>
  <c r="AH333" i="32"/>
  <c r="AH329" i="32"/>
  <c r="AH325" i="32"/>
  <c r="AH321" i="32"/>
  <c r="AH317" i="32"/>
  <c r="AH313" i="32"/>
  <c r="AH309" i="32"/>
  <c r="AH305" i="32"/>
  <c r="AH301" i="32"/>
  <c r="AH297" i="32"/>
  <c r="AH293" i="32"/>
  <c r="AH289" i="32"/>
  <c r="AH285" i="32"/>
  <c r="AH281" i="32"/>
  <c r="AH277" i="32"/>
  <c r="AH273" i="32"/>
  <c r="AH269" i="32"/>
  <c r="AH265" i="32"/>
  <c r="AH261" i="32"/>
  <c r="AH257" i="32"/>
  <c r="AH253" i="32"/>
  <c r="AH249" i="32"/>
  <c r="AH245" i="32"/>
  <c r="AH241" i="32"/>
  <c r="AH237" i="32"/>
  <c r="AH233" i="32"/>
  <c r="AH229" i="32"/>
  <c r="AH225" i="32"/>
  <c r="AH221" i="32"/>
  <c r="AH217" i="32"/>
  <c r="AH213" i="32"/>
  <c r="AH209" i="32"/>
  <c r="AH205" i="32"/>
  <c r="AH201" i="32"/>
  <c r="AH197" i="32"/>
  <c r="AH193" i="32"/>
  <c r="AH189" i="32"/>
  <c r="AH185" i="32"/>
  <c r="AH181" i="32"/>
  <c r="AH177" i="32"/>
  <c r="AH400" i="32"/>
  <c r="AH396" i="32"/>
  <c r="AH392" i="32"/>
  <c r="AH388" i="32"/>
  <c r="AH384" i="32"/>
  <c r="AH380" i="32"/>
  <c r="AH376" i="32"/>
  <c r="AH372" i="32"/>
  <c r="AH368" i="32"/>
  <c r="AH364" i="32"/>
  <c r="AH360" i="32"/>
  <c r="AH356" i="32"/>
  <c r="AH352" i="32"/>
  <c r="AH348" i="32"/>
  <c r="AH344" i="32"/>
  <c r="AH340" i="32"/>
  <c r="AH336" i="32"/>
  <c r="AH332" i="32"/>
  <c r="AH328" i="32"/>
  <c r="AH324" i="32"/>
  <c r="AH320" i="32"/>
  <c r="AH316" i="32"/>
  <c r="AH312" i="32"/>
  <c r="AH308" i="32"/>
  <c r="AH304" i="32"/>
  <c r="AH300" i="32"/>
  <c r="AH296" i="32"/>
  <c r="AH292" i="32"/>
  <c r="AH288" i="32"/>
  <c r="AH284" i="32"/>
  <c r="AH280" i="32"/>
  <c r="AH276" i="32"/>
  <c r="AH272" i="32"/>
  <c r="AH268" i="32"/>
  <c r="AH264" i="32"/>
  <c r="AH260" i="32"/>
  <c r="AH256" i="32"/>
  <c r="AH252" i="32"/>
  <c r="AH248" i="32"/>
  <c r="AH244" i="32"/>
  <c r="AH240" i="32"/>
  <c r="AH236" i="32"/>
  <c r="AH232" i="32"/>
  <c r="AH228" i="32"/>
  <c r="AH224" i="32"/>
  <c r="AH220" i="32"/>
  <c r="AH216" i="32"/>
  <c r="AH212" i="32"/>
  <c r="AH208" i="32"/>
  <c r="AH204" i="32"/>
  <c r="AH200" i="32"/>
  <c r="AH196" i="32"/>
  <c r="AH192" i="32"/>
  <c r="AH188" i="32"/>
  <c r="AH184" i="32"/>
  <c r="AH180" i="32"/>
  <c r="AH176" i="32"/>
  <c r="AG399" i="32"/>
  <c r="AF399" i="32"/>
  <c r="AG387" i="32"/>
  <c r="AF387" i="32"/>
  <c r="AG375" i="32"/>
  <c r="AF375" i="32"/>
  <c r="AG363" i="32"/>
  <c r="AF363" i="32"/>
  <c r="AG351" i="32"/>
  <c r="AF351" i="32"/>
  <c r="AG343" i="32"/>
  <c r="AF343" i="32"/>
  <c r="AG331" i="32"/>
  <c r="AF331" i="32"/>
  <c r="AG319" i="32"/>
  <c r="AF319" i="32"/>
  <c r="AG307" i="32"/>
  <c r="AF307" i="32"/>
  <c r="AG295" i="32"/>
  <c r="AF295" i="32"/>
  <c r="AG283" i="32"/>
  <c r="AF283" i="32"/>
  <c r="AG271" i="32"/>
  <c r="AF271" i="32"/>
  <c r="AG259" i="32"/>
  <c r="AF259" i="32"/>
  <c r="AG247" i="32"/>
  <c r="AF247" i="32"/>
  <c r="AG235" i="32"/>
  <c r="AF235" i="32"/>
  <c r="AG223" i="32"/>
  <c r="AF223" i="32"/>
  <c r="AG211" i="32"/>
  <c r="AF211" i="32"/>
  <c r="AG199" i="32"/>
  <c r="AF199" i="32"/>
  <c r="AG187" i="32"/>
  <c r="AF187" i="32"/>
  <c r="AG175" i="32"/>
  <c r="AF175" i="32"/>
  <c r="AG398" i="32"/>
  <c r="AF398" i="32"/>
  <c r="AG394" i="32"/>
  <c r="AF394" i="32"/>
  <c r="AF390" i="32"/>
  <c r="AG390" i="32"/>
  <c r="AF386" i="32"/>
  <c r="AG386" i="32"/>
  <c r="AG382" i="32"/>
  <c r="AF382" i="32"/>
  <c r="AG378" i="32"/>
  <c r="AF378" i="32"/>
  <c r="AG374" i="32"/>
  <c r="AF374" i="32"/>
  <c r="AF370" i="32"/>
  <c r="AG370" i="32"/>
  <c r="AG366" i="32"/>
  <c r="AF366" i="32"/>
  <c r="AG362" i="32"/>
  <c r="AF362" i="32"/>
  <c r="AF358" i="32"/>
  <c r="AG358" i="32"/>
  <c r="AF354" i="32"/>
  <c r="AG354" i="32"/>
  <c r="AG350" i="32"/>
  <c r="AF350" i="32"/>
  <c r="AF346" i="32"/>
  <c r="AG346" i="32"/>
  <c r="AF342" i="32"/>
  <c r="AG342" i="32"/>
  <c r="AF338" i="32"/>
  <c r="AG338" i="32"/>
  <c r="AF334" i="32"/>
  <c r="AG334" i="32"/>
  <c r="AF330" i="32"/>
  <c r="AG330" i="32"/>
  <c r="AF326" i="32"/>
  <c r="AG326" i="32"/>
  <c r="AF322" i="32"/>
  <c r="AG322" i="32"/>
  <c r="AF318" i="32"/>
  <c r="AG318" i="32"/>
  <c r="AF314" i="32"/>
  <c r="AG314" i="32"/>
  <c r="AF310" i="32"/>
  <c r="AG310" i="32"/>
  <c r="AF306" i="32"/>
  <c r="AG306" i="32"/>
  <c r="AF302" i="32"/>
  <c r="AG302" i="32"/>
  <c r="AF298" i="32"/>
  <c r="AG298" i="32"/>
  <c r="AF294" i="32"/>
  <c r="AG294" i="32"/>
  <c r="AF290" i="32"/>
  <c r="AG290" i="32"/>
  <c r="AF286" i="32"/>
  <c r="AG286" i="32"/>
  <c r="AG282" i="32"/>
  <c r="AF282" i="32"/>
  <c r="AG278" i="32"/>
  <c r="AF278" i="32"/>
  <c r="AG274" i="32"/>
  <c r="AF274" i="32"/>
  <c r="AG270" i="32"/>
  <c r="AF270" i="32"/>
  <c r="AG266" i="32"/>
  <c r="AF266" i="32"/>
  <c r="AG262" i="32"/>
  <c r="AF262" i="32"/>
  <c r="AG258" i="32"/>
  <c r="AF258" i="32"/>
  <c r="AG254" i="32"/>
  <c r="AF254" i="32"/>
  <c r="AG250" i="32"/>
  <c r="AF250" i="32"/>
  <c r="AG246" i="32"/>
  <c r="AF246" i="32"/>
  <c r="AG242" i="32"/>
  <c r="AF242" i="32"/>
  <c r="AG238" i="32"/>
  <c r="AF238" i="32"/>
  <c r="AG234" i="32"/>
  <c r="AF234" i="32"/>
  <c r="AG230" i="32"/>
  <c r="AF230" i="32"/>
  <c r="AG226" i="32"/>
  <c r="AF226" i="32"/>
  <c r="AG222" i="32"/>
  <c r="AF222" i="32"/>
  <c r="AG218" i="32"/>
  <c r="AF218" i="32"/>
  <c r="AG214" i="32"/>
  <c r="AF214" i="32"/>
  <c r="AG210" i="32"/>
  <c r="AF210" i="32"/>
  <c r="AG206" i="32"/>
  <c r="AF206" i="32"/>
  <c r="AG202" i="32"/>
  <c r="AF202" i="32"/>
  <c r="AG198" i="32"/>
  <c r="AF198" i="32"/>
  <c r="AG194" i="32"/>
  <c r="AF194" i="32"/>
  <c r="AG190" i="32"/>
  <c r="AF190" i="32"/>
  <c r="AG186" i="32"/>
  <c r="AF186" i="32"/>
  <c r="AG182" i="32"/>
  <c r="AF182" i="32"/>
  <c r="AG178" i="32"/>
  <c r="AF178" i="32"/>
  <c r="AG174" i="32"/>
  <c r="AF174" i="32"/>
  <c r="AG391" i="32"/>
  <c r="AF391" i="32"/>
  <c r="AG379" i="32"/>
  <c r="AF379" i="32"/>
  <c r="AG367" i="32"/>
  <c r="AF367" i="32"/>
  <c r="AG355" i="32"/>
  <c r="AF355" i="32"/>
  <c r="AG339" i="32"/>
  <c r="AF339" i="32"/>
  <c r="AG327" i="32"/>
  <c r="AF327" i="32"/>
  <c r="AG315" i="32"/>
  <c r="AF315" i="32"/>
  <c r="AG303" i="32"/>
  <c r="AF303" i="32"/>
  <c r="AG291" i="32"/>
  <c r="AF291" i="32"/>
  <c r="AG279" i="32"/>
  <c r="AF279" i="32"/>
  <c r="AG263" i="32"/>
  <c r="AF263" i="32"/>
  <c r="AG251" i="32"/>
  <c r="AF251" i="32"/>
  <c r="AG239" i="32"/>
  <c r="AF239" i="32"/>
  <c r="AG227" i="32"/>
  <c r="AF227" i="32"/>
  <c r="AG215" i="32"/>
  <c r="AF215" i="32"/>
  <c r="AG195" i="32"/>
  <c r="AF195" i="32"/>
  <c r="AG183" i="32"/>
  <c r="AF183" i="32"/>
  <c r="AG401" i="32"/>
  <c r="AF401" i="32"/>
  <c r="AG393" i="32"/>
  <c r="AF393" i="32"/>
  <c r="AG385" i="32"/>
  <c r="AF385" i="32"/>
  <c r="AG381" i="32"/>
  <c r="AF381" i="32"/>
  <c r="AG377" i="32"/>
  <c r="AF377" i="32"/>
  <c r="AG373" i="32"/>
  <c r="AF373" i="32"/>
  <c r="AG369" i="32"/>
  <c r="AF369" i="32"/>
  <c r="AG365" i="32"/>
  <c r="AF365" i="32"/>
  <c r="AG361" i="32"/>
  <c r="AF361" i="32"/>
  <c r="AG357" i="32"/>
  <c r="AF357" i="32"/>
  <c r="AG353" i="32"/>
  <c r="AF353" i="32"/>
  <c r="AG349" i="32"/>
  <c r="AF349" i="32"/>
  <c r="AG345" i="32"/>
  <c r="AF345" i="32"/>
  <c r="AG341" i="32"/>
  <c r="AF341" i="32"/>
  <c r="AG337" i="32"/>
  <c r="AF337" i="32"/>
  <c r="AG333" i="32"/>
  <c r="AF333" i="32"/>
  <c r="AG329" i="32"/>
  <c r="AF329" i="32"/>
  <c r="AG325" i="32"/>
  <c r="AF325" i="32"/>
  <c r="AG321" i="32"/>
  <c r="AF321" i="32"/>
  <c r="AG317" i="32"/>
  <c r="AF317" i="32"/>
  <c r="AG313" i="32"/>
  <c r="AF313" i="32"/>
  <c r="AG309" i="32"/>
  <c r="AF309" i="32"/>
  <c r="AG305" i="32"/>
  <c r="AF305" i="32"/>
  <c r="AG301" i="32"/>
  <c r="AF301" i="32"/>
  <c r="AG297" i="32"/>
  <c r="AF297" i="32"/>
  <c r="AG293" i="32"/>
  <c r="AF293" i="32"/>
  <c r="AG289" i="32"/>
  <c r="AF289" i="32"/>
  <c r="AG285" i="32"/>
  <c r="AF285" i="32"/>
  <c r="AG281" i="32"/>
  <c r="AF281" i="32"/>
  <c r="AG277" i="32"/>
  <c r="AF277" i="32"/>
  <c r="AG273" i="32"/>
  <c r="AF273" i="32"/>
  <c r="AG269" i="32"/>
  <c r="AF269" i="32"/>
  <c r="AG265" i="32"/>
  <c r="AF265" i="32"/>
  <c r="AG261" i="32"/>
  <c r="AF261" i="32"/>
  <c r="AG257" i="32"/>
  <c r="AF257" i="32"/>
  <c r="AG253" i="32"/>
  <c r="AF253" i="32"/>
  <c r="AG249" i="32"/>
  <c r="AF249" i="32"/>
  <c r="AG245" i="32"/>
  <c r="AF245" i="32"/>
  <c r="AG241" i="32"/>
  <c r="AF241" i="32"/>
  <c r="AG237" i="32"/>
  <c r="AF237" i="32"/>
  <c r="AG233" i="32"/>
  <c r="AF233" i="32"/>
  <c r="AG229" i="32"/>
  <c r="AF229" i="32"/>
  <c r="AG225" i="32"/>
  <c r="AF225" i="32"/>
  <c r="AG221" i="32"/>
  <c r="AF221" i="32"/>
  <c r="AG217" i="32"/>
  <c r="AF217" i="32"/>
  <c r="AG213" i="32"/>
  <c r="AF213" i="32"/>
  <c r="AG209" i="32"/>
  <c r="AF209" i="32"/>
  <c r="AG205" i="32"/>
  <c r="AF205" i="32"/>
  <c r="AG201" i="32"/>
  <c r="AF201" i="32"/>
  <c r="AG197" i="32"/>
  <c r="AF197" i="32"/>
  <c r="AG193" i="32"/>
  <c r="AF193" i="32"/>
  <c r="AG189" i="32"/>
  <c r="AF189" i="32"/>
  <c r="AG185" i="32"/>
  <c r="AF185" i="32"/>
  <c r="AG181" i="32"/>
  <c r="AF181" i="32"/>
  <c r="AG177" i="32"/>
  <c r="AF177" i="32"/>
  <c r="AG395" i="32"/>
  <c r="AF395" i="32"/>
  <c r="AG383" i="32"/>
  <c r="AF383" i="32"/>
  <c r="AG371" i="32"/>
  <c r="AF371" i="32"/>
  <c r="AG359" i="32"/>
  <c r="AF359" i="32"/>
  <c r="AG347" i="32"/>
  <c r="AF347" i="32"/>
  <c r="AG335" i="32"/>
  <c r="AF335" i="32"/>
  <c r="AG323" i="32"/>
  <c r="AF323" i="32"/>
  <c r="AG311" i="32"/>
  <c r="AF311" i="32"/>
  <c r="AG299" i="32"/>
  <c r="AF299" i="32"/>
  <c r="AG287" i="32"/>
  <c r="AF287" i="32"/>
  <c r="AG275" i="32"/>
  <c r="AF275" i="32"/>
  <c r="AG267" i="32"/>
  <c r="AF267" i="32"/>
  <c r="AG255" i="32"/>
  <c r="AF255" i="32"/>
  <c r="AG243" i="32"/>
  <c r="AF243" i="32"/>
  <c r="AG231" i="32"/>
  <c r="AF231" i="32"/>
  <c r="AG219" i="32"/>
  <c r="AF219" i="32"/>
  <c r="AG207" i="32"/>
  <c r="AF207" i="32"/>
  <c r="AG203" i="32"/>
  <c r="AF203" i="32"/>
  <c r="AG191" i="32"/>
  <c r="AF191" i="32"/>
  <c r="AG179" i="32"/>
  <c r="AF179" i="32"/>
  <c r="AG397" i="32"/>
  <c r="AF397" i="32"/>
  <c r="AG389" i="32"/>
  <c r="AF389" i="32"/>
  <c r="AG400" i="32"/>
  <c r="AF400" i="32"/>
  <c r="AG396" i="32"/>
  <c r="AF396" i="32"/>
  <c r="AG392" i="32"/>
  <c r="AF392" i="32"/>
  <c r="AG388" i="32"/>
  <c r="AF388" i="32"/>
  <c r="AG384" i="32"/>
  <c r="AF384" i="32"/>
  <c r="AG380" i="32"/>
  <c r="AF380" i="32"/>
  <c r="AG376" i="32"/>
  <c r="AF376" i="32"/>
  <c r="AG372" i="32"/>
  <c r="AF372" i="32"/>
  <c r="AG368" i="32"/>
  <c r="AF368" i="32"/>
  <c r="AG364" i="32"/>
  <c r="AF364" i="32"/>
  <c r="AG360" i="32"/>
  <c r="AF360" i="32"/>
  <c r="AG356" i="32"/>
  <c r="AF356" i="32"/>
  <c r="AG352" i="32"/>
  <c r="AF352" i="32"/>
  <c r="AG348" i="32"/>
  <c r="AF348" i="32"/>
  <c r="AG344" i="32"/>
  <c r="AF344" i="32"/>
  <c r="AG340" i="32"/>
  <c r="AF340" i="32"/>
  <c r="AG336" i="32"/>
  <c r="AF336" i="32"/>
  <c r="AG332" i="32"/>
  <c r="AF332" i="32"/>
  <c r="AG328" i="32"/>
  <c r="AF328" i="32"/>
  <c r="AG324" i="32"/>
  <c r="AF324" i="32"/>
  <c r="AG320" i="32"/>
  <c r="AF320" i="32"/>
  <c r="AG316" i="32"/>
  <c r="AF316" i="32"/>
  <c r="AG312" i="32"/>
  <c r="AF312" i="32"/>
  <c r="AG308" i="32"/>
  <c r="AF308" i="32"/>
  <c r="AG304" i="32"/>
  <c r="AF304" i="32"/>
  <c r="AG300" i="32"/>
  <c r="AF300" i="32"/>
  <c r="AG296" i="32"/>
  <c r="AF296" i="32"/>
  <c r="AG292" i="32"/>
  <c r="AF292" i="32"/>
  <c r="AG288" i="32"/>
  <c r="AF288" i="32"/>
  <c r="AG284" i="32"/>
  <c r="AF284" i="32"/>
  <c r="AF280" i="32"/>
  <c r="AG280" i="32"/>
  <c r="AG276" i="32"/>
  <c r="AF276" i="32"/>
  <c r="AG272" i="32"/>
  <c r="AF272" i="32"/>
  <c r="AG268" i="32"/>
  <c r="AF268" i="32"/>
  <c r="AF264" i="32"/>
  <c r="AG264" i="32"/>
  <c r="AG260" i="32"/>
  <c r="AF260" i="32"/>
  <c r="AG256" i="32"/>
  <c r="AF256" i="32"/>
  <c r="AG252" i="32"/>
  <c r="AF252" i="32"/>
  <c r="AF248" i="32"/>
  <c r="AG248" i="32"/>
  <c r="AG244" i="32"/>
  <c r="AF244" i="32"/>
  <c r="AG240" i="32"/>
  <c r="AF240" i="32"/>
  <c r="AG236" i="32"/>
  <c r="AF236" i="32"/>
  <c r="AF232" i="32"/>
  <c r="AG232" i="32"/>
  <c r="AG228" i="32"/>
  <c r="AF228" i="32"/>
  <c r="AG224" i="32"/>
  <c r="AF224" i="32"/>
  <c r="AG220" i="32"/>
  <c r="AF220" i="32"/>
  <c r="AF216" i="32"/>
  <c r="AG216" i="32"/>
  <c r="AG212" i="32"/>
  <c r="AF212" i="32"/>
  <c r="AG208" i="32"/>
  <c r="AF208" i="32"/>
  <c r="AG204" i="32"/>
  <c r="AF204" i="32"/>
  <c r="AF200" i="32"/>
  <c r="AG200" i="32"/>
  <c r="AG196" i="32"/>
  <c r="AF196" i="32"/>
  <c r="AG192" i="32"/>
  <c r="AF192" i="32"/>
  <c r="AG188" i="32"/>
  <c r="AF188" i="32"/>
  <c r="AF184" i="32"/>
  <c r="AG184" i="32"/>
  <c r="AG180" i="32"/>
  <c r="AF180" i="32"/>
  <c r="AG176" i="32"/>
  <c r="AF176" i="32"/>
  <c r="Y399" i="32"/>
  <c r="Y395" i="32"/>
  <c r="Y391" i="32"/>
  <c r="Y387" i="32"/>
  <c r="Y383" i="32"/>
  <c r="Y379" i="32"/>
  <c r="Y375" i="32"/>
  <c r="Y371" i="32"/>
  <c r="Y367" i="32"/>
  <c r="Y363" i="32"/>
  <c r="Y359" i="32"/>
  <c r="Y355" i="32"/>
  <c r="Y351" i="32"/>
  <c r="Y347" i="32"/>
  <c r="Y343" i="32"/>
  <c r="Y339" i="32"/>
  <c r="Y335" i="32"/>
  <c r="Y331" i="32"/>
  <c r="Y327" i="32"/>
  <c r="Y323" i="32"/>
  <c r="Y319" i="32"/>
  <c r="Y315" i="32"/>
  <c r="Y311" i="32"/>
  <c r="Y307" i="32"/>
  <c r="Y303" i="32"/>
  <c r="Y299" i="32"/>
  <c r="Y295" i="32"/>
  <c r="Y291" i="32"/>
  <c r="Y287" i="32"/>
  <c r="Y283" i="32"/>
  <c r="Y279" i="32"/>
  <c r="Y275" i="32"/>
  <c r="Y271" i="32"/>
  <c r="Y267" i="32"/>
  <c r="Y263" i="32"/>
  <c r="Y259" i="32"/>
  <c r="Y255" i="32"/>
  <c r="Y251" i="32"/>
  <c r="Y247" i="32"/>
  <c r="Y243" i="32"/>
  <c r="Y239" i="32"/>
  <c r="Y235" i="32"/>
  <c r="Y231" i="32"/>
  <c r="Y227" i="32"/>
  <c r="Y223" i="32"/>
  <c r="Y219" i="32"/>
  <c r="Y215" i="32"/>
  <c r="Y211" i="32"/>
  <c r="Y207" i="32"/>
  <c r="Y203" i="32"/>
  <c r="Y199" i="32"/>
  <c r="Y195" i="32"/>
  <c r="Y191" i="32"/>
  <c r="Y187" i="32"/>
  <c r="Y183" i="32"/>
  <c r="Y179" i="32"/>
  <c r="Y175" i="32"/>
  <c r="Y398" i="32"/>
  <c r="Y394" i="32"/>
  <c r="Y390" i="32"/>
  <c r="Y386" i="32"/>
  <c r="Y382" i="32"/>
  <c r="Y378" i="32"/>
  <c r="Y374" i="32"/>
  <c r="Y370" i="32"/>
  <c r="Y366" i="32"/>
  <c r="Y362" i="32"/>
  <c r="Y358" i="32"/>
  <c r="Y354" i="32"/>
  <c r="Y350" i="32"/>
  <c r="Y346" i="32"/>
  <c r="Y342" i="32"/>
  <c r="Y338" i="32"/>
  <c r="Y334" i="32"/>
  <c r="Y330" i="32"/>
  <c r="Y326" i="32"/>
  <c r="Y322" i="32"/>
  <c r="Y318" i="32"/>
  <c r="Y314" i="32"/>
  <c r="Y310" i="32"/>
  <c r="Y306" i="32"/>
  <c r="Y302" i="32"/>
  <c r="Y298" i="32"/>
  <c r="Y294" i="32"/>
  <c r="Y290" i="32"/>
  <c r="Y286" i="32"/>
  <c r="Y282" i="32"/>
  <c r="Y278" i="32"/>
  <c r="Y274" i="32"/>
  <c r="Y270" i="32"/>
  <c r="Y266" i="32"/>
  <c r="Y262" i="32"/>
  <c r="Y258" i="32"/>
  <c r="Y254" i="32"/>
  <c r="Y250" i="32"/>
  <c r="Y246" i="32"/>
  <c r="Y242" i="32"/>
  <c r="Y238" i="32"/>
  <c r="Y234" i="32"/>
  <c r="Y230" i="32"/>
  <c r="Y226" i="32"/>
  <c r="Y222" i="32"/>
  <c r="Y218" i="32"/>
  <c r="Y214" i="32"/>
  <c r="Y210" i="32"/>
  <c r="Y206" i="32"/>
  <c r="Y202" i="32"/>
  <c r="Y198" i="32"/>
  <c r="Y194" i="32"/>
  <c r="Y190" i="32"/>
  <c r="Y186" i="32"/>
  <c r="Y182" i="32"/>
  <c r="Y178" i="32"/>
  <c r="Y174" i="32"/>
  <c r="Y401" i="32"/>
  <c r="Y397" i="32"/>
  <c r="Y393" i="32"/>
  <c r="Y389" i="32"/>
  <c r="Y385" i="32"/>
  <c r="Y381" i="32"/>
  <c r="Y377" i="32"/>
  <c r="Y373" i="32"/>
  <c r="Y369" i="32"/>
  <c r="Y365" i="32"/>
  <c r="Y361" i="32"/>
  <c r="Y357" i="32"/>
  <c r="Y353" i="32"/>
  <c r="Y349" i="32"/>
  <c r="Y345" i="32"/>
  <c r="Y341" i="32"/>
  <c r="Y337" i="32"/>
  <c r="Y333" i="32"/>
  <c r="Y329" i="32"/>
  <c r="Y325" i="32"/>
  <c r="Y321" i="32"/>
  <c r="Y317" i="32"/>
  <c r="Y313" i="32"/>
  <c r="Y309" i="32"/>
  <c r="Y305" i="32"/>
  <c r="Y301" i="32"/>
  <c r="Y297" i="32"/>
  <c r="Y293" i="32"/>
  <c r="Y289" i="32"/>
  <c r="Y285" i="32"/>
  <c r="Y281" i="32"/>
  <c r="Y277" i="32"/>
  <c r="Y273" i="32"/>
  <c r="Y269" i="32"/>
  <c r="Y265" i="32"/>
  <c r="Y261" i="32"/>
  <c r="Y257" i="32"/>
  <c r="Y253" i="32"/>
  <c r="Y249" i="32"/>
  <c r="Y245" i="32"/>
  <c r="Y241" i="32"/>
  <c r="Y237" i="32"/>
  <c r="Y233" i="32"/>
  <c r="Y229" i="32"/>
  <c r="Y225" i="32"/>
  <c r="Y221" i="32"/>
  <c r="Y217" i="32"/>
  <c r="Y213" i="32"/>
  <c r="Y209" i="32"/>
  <c r="Y205" i="32"/>
  <c r="Y201" i="32"/>
  <c r="Y197" i="32"/>
  <c r="Y193" i="32"/>
  <c r="Y189" i="32"/>
  <c r="Y185" i="32"/>
  <c r="Y181" i="32"/>
  <c r="Y177" i="32"/>
  <c r="Y400" i="32"/>
  <c r="Y396" i="32"/>
  <c r="Y392" i="32"/>
  <c r="Y388" i="32"/>
  <c r="Y384" i="32"/>
  <c r="Y380" i="32"/>
  <c r="Y376" i="32"/>
  <c r="Y372" i="32"/>
  <c r="Y368" i="32"/>
  <c r="Y364" i="32"/>
  <c r="Y360" i="32"/>
  <c r="Y356" i="32"/>
  <c r="Y352" i="32"/>
  <c r="Y348" i="32"/>
  <c r="Y344" i="32"/>
  <c r="Y340" i="32"/>
  <c r="Y336" i="32"/>
  <c r="Y332" i="32"/>
  <c r="Y328" i="32"/>
  <c r="Y324" i="32"/>
  <c r="Y320" i="32"/>
  <c r="Y316" i="32"/>
  <c r="Y312" i="32"/>
  <c r="Y308" i="32"/>
  <c r="Y304" i="32"/>
  <c r="Y300" i="32"/>
  <c r="Y296" i="32"/>
  <c r="Y292" i="32"/>
  <c r="Y288" i="32"/>
  <c r="Y284" i="32"/>
  <c r="Y280" i="32"/>
  <c r="Y276" i="32"/>
  <c r="Y272" i="32"/>
  <c r="Y268" i="32"/>
  <c r="Y264" i="32"/>
  <c r="Y260" i="32"/>
  <c r="Y256" i="32"/>
  <c r="Y252" i="32"/>
  <c r="Y248" i="32"/>
  <c r="Y244" i="32"/>
  <c r="Y240" i="32"/>
  <c r="Y236" i="32"/>
  <c r="Y232" i="32"/>
  <c r="Y228" i="32"/>
  <c r="Y224" i="32"/>
  <c r="Y220" i="32"/>
  <c r="Y216" i="32"/>
  <c r="Y212" i="32"/>
  <c r="Y208" i="32"/>
  <c r="Y204" i="32"/>
  <c r="Y200" i="32"/>
  <c r="Y196" i="32"/>
  <c r="Y192" i="32"/>
  <c r="Y188" i="32"/>
  <c r="Y184" i="32"/>
  <c r="Y180" i="32"/>
  <c r="Y176" i="32"/>
  <c r="X395" i="32"/>
  <c r="X387" i="32"/>
  <c r="X375" i="32"/>
  <c r="X367" i="32"/>
  <c r="X359" i="32"/>
  <c r="X351" i="32"/>
  <c r="X343" i="32"/>
  <c r="X331" i="32"/>
  <c r="X323" i="32"/>
  <c r="X315" i="32"/>
  <c r="X307" i="32"/>
  <c r="X299" i="32"/>
  <c r="X291" i="32"/>
  <c r="X283" i="32"/>
  <c r="X271" i="32"/>
  <c r="X263" i="32"/>
  <c r="X255" i="32"/>
  <c r="X243" i="32"/>
  <c r="X235" i="32"/>
  <c r="X227" i="32"/>
  <c r="X219" i="32"/>
  <c r="X211" i="32"/>
  <c r="X203" i="32"/>
  <c r="X195" i="32"/>
  <c r="X187" i="32"/>
  <c r="X179" i="32"/>
  <c r="X398" i="32"/>
  <c r="X390" i="32"/>
  <c r="X382" i="32"/>
  <c r="X378" i="32"/>
  <c r="X366" i="32"/>
  <c r="X358" i="32"/>
  <c r="X350" i="32"/>
  <c r="X342" i="32"/>
  <c r="X334" i="32"/>
  <c r="X322" i="32"/>
  <c r="X314" i="32"/>
  <c r="X306" i="32"/>
  <c r="X298" i="32"/>
  <c r="X290" i="32"/>
  <c r="X282" i="32"/>
  <c r="X274" i="32"/>
  <c r="X266" i="32"/>
  <c r="X254" i="32"/>
  <c r="X246" i="32"/>
  <c r="X238" i="32"/>
  <c r="X230" i="32"/>
  <c r="X222" i="32"/>
  <c r="X214" i="32"/>
  <c r="X206" i="32"/>
  <c r="X194" i="32"/>
  <c r="X186" i="32"/>
  <c r="X178" i="32"/>
  <c r="X397" i="32"/>
  <c r="X393" i="32"/>
  <c r="X389" i="32"/>
  <c r="X385" i="32"/>
  <c r="X381" i="32"/>
  <c r="X377" i="32"/>
  <c r="X373" i="32"/>
  <c r="X369" i="32"/>
  <c r="X365" i="32"/>
  <c r="X361" i="32"/>
  <c r="X357" i="32"/>
  <c r="X353" i="32"/>
  <c r="X349" i="32"/>
  <c r="X345" i="32"/>
  <c r="X341" i="32"/>
  <c r="X337" i="32"/>
  <c r="X333" i="32"/>
  <c r="X329" i="32"/>
  <c r="X325" i="32"/>
  <c r="X321" i="32"/>
  <c r="X317" i="32"/>
  <c r="X313" i="32"/>
  <c r="X309" i="32"/>
  <c r="X305" i="32"/>
  <c r="X301" i="32"/>
  <c r="X297" i="32"/>
  <c r="X293" i="32"/>
  <c r="X289" i="32"/>
  <c r="X285" i="32"/>
  <c r="X281" i="32"/>
  <c r="X277" i="32"/>
  <c r="X273" i="32"/>
  <c r="X269" i="32"/>
  <c r="X265" i="32"/>
  <c r="X261" i="32"/>
  <c r="X257" i="32"/>
  <c r="X253" i="32"/>
  <c r="X249" i="32"/>
  <c r="X245" i="32"/>
  <c r="X241" i="32"/>
  <c r="X237" i="32"/>
  <c r="X233" i="32"/>
  <c r="X229" i="32"/>
  <c r="X225" i="32"/>
  <c r="X221" i="32"/>
  <c r="X217" i="32"/>
  <c r="X213" i="32"/>
  <c r="X209" i="32"/>
  <c r="X205" i="32"/>
  <c r="X201" i="32"/>
  <c r="X197" i="32"/>
  <c r="X193" i="32"/>
  <c r="X189" i="32"/>
  <c r="X185" i="32"/>
  <c r="X181" i="32"/>
  <c r="X177" i="32"/>
  <c r="X399" i="32"/>
  <c r="X391" i="32"/>
  <c r="X383" i="32"/>
  <c r="X379" i="32"/>
  <c r="X371" i="32"/>
  <c r="X363" i="32"/>
  <c r="X355" i="32"/>
  <c r="X347" i="32"/>
  <c r="X339" i="32"/>
  <c r="X335" i="32"/>
  <c r="X327" i="32"/>
  <c r="X319" i="32"/>
  <c r="X311" i="32"/>
  <c r="X303" i="32"/>
  <c r="X295" i="32"/>
  <c r="X287" i="32"/>
  <c r="X279" i="32"/>
  <c r="X275" i="32"/>
  <c r="X267" i="32"/>
  <c r="X259" i="32"/>
  <c r="X251" i="32"/>
  <c r="X247" i="32"/>
  <c r="X239" i="32"/>
  <c r="X231" i="32"/>
  <c r="X223" i="32"/>
  <c r="X215" i="32"/>
  <c r="X207" i="32"/>
  <c r="X199" i="32"/>
  <c r="X191" i="32"/>
  <c r="X183" i="32"/>
  <c r="X175" i="32"/>
  <c r="X394" i="32"/>
  <c r="X386" i="32"/>
  <c r="X374" i="32"/>
  <c r="X370" i="32"/>
  <c r="X362" i="32"/>
  <c r="X354" i="32"/>
  <c r="X346" i="32"/>
  <c r="X338" i="32"/>
  <c r="X330" i="32"/>
  <c r="X326" i="32"/>
  <c r="X318" i="32"/>
  <c r="X310" i="32"/>
  <c r="X302" i="32"/>
  <c r="X294" i="32"/>
  <c r="X286" i="32"/>
  <c r="X278" i="32"/>
  <c r="X270" i="32"/>
  <c r="X262" i="32"/>
  <c r="X258" i="32"/>
  <c r="X250" i="32"/>
  <c r="X242" i="32"/>
  <c r="X234" i="32"/>
  <c r="X226" i="32"/>
  <c r="X218" i="32"/>
  <c r="X210" i="32"/>
  <c r="X202" i="32"/>
  <c r="X198" i="32"/>
  <c r="X190" i="32"/>
  <c r="X182" i="32"/>
  <c r="X174" i="32"/>
  <c r="X401" i="32"/>
  <c r="X400" i="32"/>
  <c r="X396" i="32"/>
  <c r="X392" i="32"/>
  <c r="X388" i="32"/>
  <c r="X384" i="32"/>
  <c r="X380" i="32"/>
  <c r="X376" i="32"/>
  <c r="X372" i="32"/>
  <c r="X368" i="32"/>
  <c r="X364" i="32"/>
  <c r="X360" i="32"/>
  <c r="X356" i="32"/>
  <c r="X352" i="32"/>
  <c r="X348" i="32"/>
  <c r="X344" i="32"/>
  <c r="X340" i="32"/>
  <c r="X336" i="32"/>
  <c r="X332" i="32"/>
  <c r="X328" i="32"/>
  <c r="X324" i="32"/>
  <c r="X320" i="32"/>
  <c r="X316" i="32"/>
  <c r="X312" i="32"/>
  <c r="X308" i="32"/>
  <c r="X304" i="32"/>
  <c r="X300" i="32"/>
  <c r="X296" i="32"/>
  <c r="X292" i="32"/>
  <c r="X288" i="32"/>
  <c r="X284" i="32"/>
  <c r="X280" i="32"/>
  <c r="X276" i="32"/>
  <c r="X272" i="32"/>
  <c r="X268" i="32"/>
  <c r="X264" i="32"/>
  <c r="X260" i="32"/>
  <c r="X256" i="32"/>
  <c r="X252" i="32"/>
  <c r="X248" i="32"/>
  <c r="X244" i="32"/>
  <c r="X240" i="32"/>
  <c r="X236" i="32"/>
  <c r="X232" i="32"/>
  <c r="X228" i="32"/>
  <c r="X224" i="32"/>
  <c r="X220" i="32"/>
  <c r="X216" i="32"/>
  <c r="X212" i="32"/>
  <c r="X208" i="32"/>
  <c r="X204" i="32"/>
  <c r="X200" i="32"/>
  <c r="X196" i="32"/>
  <c r="X192" i="32"/>
  <c r="X188" i="32"/>
  <c r="X184" i="32"/>
  <c r="X180" i="32"/>
  <c r="X176" i="32"/>
  <c r="W395" i="32"/>
  <c r="W387" i="32"/>
  <c r="W379" i="32"/>
  <c r="W371" i="32"/>
  <c r="W363" i="32"/>
  <c r="W355" i="32"/>
  <c r="W347" i="32"/>
  <c r="W339" i="32"/>
  <c r="W331" i="32"/>
  <c r="W323" i="32"/>
  <c r="W315" i="32"/>
  <c r="W303" i="32"/>
  <c r="W295" i="32"/>
  <c r="W287" i="32"/>
  <c r="W279" i="32"/>
  <c r="W271" i="32"/>
  <c r="W263" i="32"/>
  <c r="W255" i="32"/>
  <c r="W247" i="32"/>
  <c r="W239" i="32"/>
  <c r="W231" i="32"/>
  <c r="W223" i="32"/>
  <c r="W215" i="32"/>
  <c r="W207" i="32"/>
  <c r="W199" i="32"/>
  <c r="W191" i="32"/>
  <c r="W179" i="32"/>
  <c r="M163" i="32"/>
  <c r="E155" i="32"/>
  <c r="L147" i="32"/>
  <c r="G143" i="32"/>
  <c r="O135" i="32"/>
  <c r="W135" i="32" s="1"/>
  <c r="X135" i="32" s="1"/>
  <c r="O119" i="32"/>
  <c r="W119" i="32" s="1"/>
  <c r="X119" i="32" s="1"/>
  <c r="G111" i="32"/>
  <c r="K99" i="32"/>
  <c r="C91" i="32"/>
  <c r="G79" i="32"/>
  <c r="D71" i="32"/>
  <c r="R71" i="32" s="1"/>
  <c r="D63" i="32"/>
  <c r="R63" i="32" s="1"/>
  <c r="D55" i="32"/>
  <c r="R55" i="32" s="1"/>
  <c r="D47" i="32"/>
  <c r="R47" i="32" s="1"/>
  <c r="D39" i="32"/>
  <c r="R39" i="32" s="1"/>
  <c r="D31" i="32"/>
  <c r="R31" i="32" s="1"/>
  <c r="D23" i="32"/>
  <c r="R23" i="32" s="1"/>
  <c r="D15" i="32"/>
  <c r="R15" i="32" s="1"/>
  <c r="D7" i="32"/>
  <c r="R7" i="32" s="1"/>
  <c r="W394" i="32"/>
  <c r="W386" i="32"/>
  <c r="W378" i="32"/>
  <c r="W370" i="32"/>
  <c r="W362" i="32"/>
  <c r="W354" i="32"/>
  <c r="W346" i="32"/>
  <c r="W338" i="32"/>
  <c r="W330" i="32"/>
  <c r="W322" i="32"/>
  <c r="W310" i="32"/>
  <c r="W302" i="32"/>
  <c r="W294" i="32"/>
  <c r="W282" i="32"/>
  <c r="W274" i="32"/>
  <c r="W266" i="32"/>
  <c r="W258" i="32"/>
  <c r="W250" i="32"/>
  <c r="W242" i="32"/>
  <c r="N234" i="32"/>
  <c r="W234" i="32"/>
  <c r="W226" i="32"/>
  <c r="W218" i="32"/>
  <c r="W210" i="32"/>
  <c r="D202" i="32"/>
  <c r="W202" i="32"/>
  <c r="W194" i="32"/>
  <c r="W186" i="32"/>
  <c r="W178" i="32"/>
  <c r="P150" i="32"/>
  <c r="Y150" i="32" s="1"/>
  <c r="F126" i="32"/>
  <c r="N118" i="32"/>
  <c r="B90" i="32"/>
  <c r="J82" i="32"/>
  <c r="Q82" i="32" s="1"/>
  <c r="C70" i="32"/>
  <c r="O50" i="32"/>
  <c r="W50" i="32" s="1"/>
  <c r="X50" i="32" s="1"/>
  <c r="C34" i="32"/>
  <c r="O26" i="32"/>
  <c r="W26" i="32" s="1"/>
  <c r="X26" i="32" s="1"/>
  <c r="W401" i="32"/>
  <c r="W397" i="32"/>
  <c r="W393" i="32"/>
  <c r="W389" i="32"/>
  <c r="W385" i="32"/>
  <c r="W381" i="32"/>
  <c r="W377" i="32"/>
  <c r="W373" i="32"/>
  <c r="W369" i="32"/>
  <c r="W365" i="32"/>
  <c r="W361" i="32"/>
  <c r="W357" i="32"/>
  <c r="W353" i="32"/>
  <c r="W349" i="32"/>
  <c r="W345" i="32"/>
  <c r="W341" i="32"/>
  <c r="W337" i="32"/>
  <c r="W333" i="32"/>
  <c r="W329" i="32"/>
  <c r="W325" i="32"/>
  <c r="W321" i="32"/>
  <c r="W317" i="32"/>
  <c r="W313" i="32"/>
  <c r="W309" i="32"/>
  <c r="W305" i="32"/>
  <c r="W301" i="32"/>
  <c r="W297" i="32"/>
  <c r="W293" i="32"/>
  <c r="W289" i="32"/>
  <c r="W285" i="32"/>
  <c r="W281" i="32"/>
  <c r="W277" i="32"/>
  <c r="W273" i="32"/>
  <c r="W269" i="32"/>
  <c r="W265" i="32"/>
  <c r="W261" i="32"/>
  <c r="W257" i="32"/>
  <c r="W253" i="32"/>
  <c r="W249" i="32"/>
  <c r="W245" i="32"/>
  <c r="W241" i="32"/>
  <c r="W237" i="32"/>
  <c r="W233" i="32"/>
  <c r="W229" i="32"/>
  <c r="W225" i="32"/>
  <c r="W221" i="32"/>
  <c r="M217" i="32"/>
  <c r="W217" i="32"/>
  <c r="W213" i="32"/>
  <c r="W209" i="32"/>
  <c r="W205" i="32"/>
  <c r="W201" i="32"/>
  <c r="O197" i="32"/>
  <c r="W197" i="32"/>
  <c r="W193" i="32"/>
  <c r="W189" i="32"/>
  <c r="W185" i="32"/>
  <c r="W181" i="32"/>
  <c r="W177" i="32"/>
  <c r="E141" i="32"/>
  <c r="I129" i="32"/>
  <c r="M117" i="32"/>
  <c r="T117" i="32" s="1"/>
  <c r="L77" i="32"/>
  <c r="J73" i="32"/>
  <c r="Q73" i="32" s="1"/>
  <c r="J69" i="32"/>
  <c r="Q69" i="32" s="1"/>
  <c r="J65" i="32"/>
  <c r="Q65" i="32" s="1"/>
  <c r="J61" i="32"/>
  <c r="J57" i="32"/>
  <c r="Q57" i="32" s="1"/>
  <c r="J53" i="32"/>
  <c r="Q53" i="32" s="1"/>
  <c r="J49" i="32"/>
  <c r="Q49" i="32" s="1"/>
  <c r="J45" i="32"/>
  <c r="Q45" i="32" s="1"/>
  <c r="J41" i="32"/>
  <c r="Q41" i="32" s="1"/>
  <c r="J37" i="32"/>
  <c r="J33" i="32"/>
  <c r="Q33" i="32" s="1"/>
  <c r="J25" i="32"/>
  <c r="Q25" i="32" s="1"/>
  <c r="J21" i="32"/>
  <c r="Q21" i="32" s="1"/>
  <c r="J17" i="32"/>
  <c r="J13" i="32"/>
  <c r="Q13" i="32" s="1"/>
  <c r="J9" i="32"/>
  <c r="Q9" i="32" s="1"/>
  <c r="J5" i="32"/>
  <c r="Q5" i="32" s="1"/>
  <c r="W399" i="32"/>
  <c r="W391" i="32"/>
  <c r="W383" i="32"/>
  <c r="W375" i="32"/>
  <c r="W367" i="32"/>
  <c r="W359" i="32"/>
  <c r="W351" i="32"/>
  <c r="W343" i="32"/>
  <c r="W335" i="32"/>
  <c r="W327" i="32"/>
  <c r="W319" i="32"/>
  <c r="W311" i="32"/>
  <c r="W307" i="32"/>
  <c r="W299" i="32"/>
  <c r="W291" i="32"/>
  <c r="W283" i="32"/>
  <c r="W275" i="32"/>
  <c r="W267" i="32"/>
  <c r="W259" i="32"/>
  <c r="O251" i="32"/>
  <c r="W251" i="32"/>
  <c r="W243" i="32"/>
  <c r="W235" i="32"/>
  <c r="W227" i="32"/>
  <c r="W219" i="32"/>
  <c r="W211" i="32"/>
  <c r="W203" i="32"/>
  <c r="W195" i="32"/>
  <c r="W187" i="32"/>
  <c r="W183" i="32"/>
  <c r="W175" i="32"/>
  <c r="K131" i="32"/>
  <c r="C123" i="32"/>
  <c r="C107" i="32"/>
  <c r="G95" i="32"/>
  <c r="O87" i="32"/>
  <c r="W87" i="32" s="1"/>
  <c r="X87" i="32" s="1"/>
  <c r="K83" i="32"/>
  <c r="J75" i="32"/>
  <c r="Q75" i="32" s="1"/>
  <c r="D67" i="32"/>
  <c r="R67" i="32" s="1"/>
  <c r="D59" i="32"/>
  <c r="R59" i="32" s="1"/>
  <c r="D51" i="32"/>
  <c r="R51" i="32" s="1"/>
  <c r="D43" i="32"/>
  <c r="R43" i="32" s="1"/>
  <c r="D35" i="32"/>
  <c r="R35" i="32" s="1"/>
  <c r="D27" i="32"/>
  <c r="R27" i="32" s="1"/>
  <c r="D19" i="32"/>
  <c r="R19" i="32" s="1"/>
  <c r="D11" i="32"/>
  <c r="R11" i="32" s="1"/>
  <c r="W398" i="32"/>
  <c r="W390" i="32"/>
  <c r="W382" i="32"/>
  <c r="W374" i="32"/>
  <c r="W366" i="32"/>
  <c r="W358" i="32"/>
  <c r="W350" i="32"/>
  <c r="W342" i="32"/>
  <c r="W334" i="32"/>
  <c r="W326" i="32"/>
  <c r="W318" i="32"/>
  <c r="W314" i="32"/>
  <c r="W306" i="32"/>
  <c r="W298" i="32"/>
  <c r="W290" i="32"/>
  <c r="W286" i="32"/>
  <c r="W278" i="32"/>
  <c r="W270" i="32"/>
  <c r="W262" i="32"/>
  <c r="W254" i="32"/>
  <c r="W246" i="32"/>
  <c r="W238" i="32"/>
  <c r="W230" i="32"/>
  <c r="W222" i="32"/>
  <c r="W214" i="32"/>
  <c r="H206" i="32"/>
  <c r="W206" i="32"/>
  <c r="W198" i="32"/>
  <c r="W190" i="32"/>
  <c r="W182" i="32"/>
  <c r="W174" i="32"/>
  <c r="B138" i="32"/>
  <c r="J114" i="32"/>
  <c r="Q114" i="32" s="1"/>
  <c r="N102" i="32"/>
  <c r="F78" i="32"/>
  <c r="O66" i="32"/>
  <c r="W66" i="32" s="1"/>
  <c r="X66" i="32" s="1"/>
  <c r="C58" i="32"/>
  <c r="C46" i="32"/>
  <c r="O38" i="32"/>
  <c r="C22" i="32"/>
  <c r="C14" i="32"/>
  <c r="O10" i="32"/>
  <c r="W10" i="32" s="1"/>
  <c r="X10" i="32" s="1"/>
  <c r="W400" i="32"/>
  <c r="W396" i="32"/>
  <c r="W392" i="32"/>
  <c r="W388" i="32"/>
  <c r="W384" i="32"/>
  <c r="W380" i="32"/>
  <c r="W376" i="32"/>
  <c r="W372" i="32"/>
  <c r="W368" i="32"/>
  <c r="W364" i="32"/>
  <c r="W360" i="32"/>
  <c r="W356" i="32"/>
  <c r="W352" i="32"/>
  <c r="W348" i="32"/>
  <c r="W344" i="32"/>
  <c r="W340" i="32"/>
  <c r="W336" i="32"/>
  <c r="W332" i="32"/>
  <c r="W328" i="32"/>
  <c r="W324" i="32"/>
  <c r="W320" i="32"/>
  <c r="W316" i="32"/>
  <c r="W312" i="32"/>
  <c r="W308" i="32"/>
  <c r="W304" i="32"/>
  <c r="W300" i="32"/>
  <c r="W296" i="32"/>
  <c r="W292" i="32"/>
  <c r="W288" i="32"/>
  <c r="W284" i="32"/>
  <c r="W280" i="32"/>
  <c r="W276" i="32"/>
  <c r="W272" i="32"/>
  <c r="W268" i="32"/>
  <c r="W264" i="32"/>
  <c r="W260" i="32"/>
  <c r="W256" i="32"/>
  <c r="W252" i="32"/>
  <c r="W248" i="32"/>
  <c r="W244" i="32"/>
  <c r="W240" i="32"/>
  <c r="W236" i="32"/>
  <c r="W232" i="32"/>
  <c r="W228" i="32"/>
  <c r="W224" i="32"/>
  <c r="W220" i="32"/>
  <c r="W216" i="32"/>
  <c r="W212" i="32"/>
  <c r="W208" i="32"/>
  <c r="W204" i="32"/>
  <c r="W200" i="32"/>
  <c r="W196" i="32"/>
  <c r="W192" i="32"/>
  <c r="W188" i="32"/>
  <c r="W184" i="32"/>
  <c r="W180" i="32"/>
  <c r="W176" i="32"/>
  <c r="L11" i="32"/>
  <c r="L27" i="32"/>
  <c r="L43" i="32"/>
  <c r="L7" i="32"/>
  <c r="L15" i="32"/>
  <c r="L23" i="32"/>
  <c r="L31" i="32"/>
  <c r="L39" i="32"/>
  <c r="L47" i="32"/>
  <c r="L55" i="32"/>
  <c r="L63" i="32"/>
  <c r="L71" i="32"/>
  <c r="H3" i="32"/>
  <c r="AE3" i="32" s="1"/>
  <c r="L19" i="32"/>
  <c r="L35" i="32"/>
  <c r="L51" i="32"/>
  <c r="L59" i="32"/>
  <c r="L67" i="32"/>
  <c r="U390" i="32"/>
  <c r="S390" i="32"/>
  <c r="U378" i="32"/>
  <c r="S378" i="32"/>
  <c r="U362" i="32"/>
  <c r="S362" i="32"/>
  <c r="U354" i="32"/>
  <c r="S354" i="32"/>
  <c r="U342" i="32"/>
  <c r="S342" i="32"/>
  <c r="U334" i="32"/>
  <c r="S334" i="32"/>
  <c r="U322" i="32"/>
  <c r="S322" i="32"/>
  <c r="U310" i="32"/>
  <c r="S310" i="32"/>
  <c r="U298" i="32"/>
  <c r="S298" i="32"/>
  <c r="U286" i="32"/>
  <c r="S286" i="32"/>
  <c r="U274" i="32"/>
  <c r="S274" i="32"/>
  <c r="U266" i="32"/>
  <c r="S266" i="32"/>
  <c r="U254" i="32"/>
  <c r="S254" i="32"/>
  <c r="U242" i="32"/>
  <c r="S242" i="32"/>
  <c r="U230" i="32"/>
  <c r="S230" i="32"/>
  <c r="U218" i="32"/>
  <c r="S218" i="32"/>
  <c r="U210" i="32"/>
  <c r="S210" i="32"/>
  <c r="L194" i="32"/>
  <c r="U194" i="32"/>
  <c r="S194" i="32"/>
  <c r="D186" i="32"/>
  <c r="U186" i="32"/>
  <c r="S186" i="32"/>
  <c r="U174" i="32"/>
  <c r="S174" i="32"/>
  <c r="J142" i="32"/>
  <c r="Q142" i="32" s="1"/>
  <c r="N130" i="32"/>
  <c r="F122" i="32"/>
  <c r="J110" i="32"/>
  <c r="Q110" i="32" s="1"/>
  <c r="N98" i="32"/>
  <c r="B86" i="32"/>
  <c r="L74" i="32"/>
  <c r="P62" i="32"/>
  <c r="Y62" i="32" s="1"/>
  <c r="P54" i="32"/>
  <c r="Y54" i="32" s="1"/>
  <c r="P42" i="32"/>
  <c r="Y42" i="32" s="1"/>
  <c r="P30" i="32"/>
  <c r="Y30" i="32" s="1"/>
  <c r="P18" i="32"/>
  <c r="Y18" i="32" s="1"/>
  <c r="P6" i="32"/>
  <c r="Y6" i="32" s="1"/>
  <c r="K22" i="32"/>
  <c r="K30" i="32"/>
  <c r="K38" i="32"/>
  <c r="K54" i="32"/>
  <c r="K62" i="32"/>
  <c r="K70" i="32"/>
  <c r="U401" i="32"/>
  <c r="S401" i="32"/>
  <c r="U397" i="32"/>
  <c r="S397" i="32"/>
  <c r="U393" i="32"/>
  <c r="S393" i="32"/>
  <c r="U389" i="32"/>
  <c r="S389" i="32"/>
  <c r="U385" i="32"/>
  <c r="S385" i="32"/>
  <c r="U381" i="32"/>
  <c r="S381" i="32"/>
  <c r="U377" i="32"/>
  <c r="S377" i="32"/>
  <c r="U373" i="32"/>
  <c r="S373" i="32"/>
  <c r="U369" i="32"/>
  <c r="S369" i="32"/>
  <c r="U365" i="32"/>
  <c r="S365" i="32"/>
  <c r="U361" i="32"/>
  <c r="S361" i="32"/>
  <c r="U357" i="32"/>
  <c r="S357" i="32"/>
  <c r="U353" i="32"/>
  <c r="S353" i="32"/>
  <c r="U349" i="32"/>
  <c r="S349" i="32"/>
  <c r="U345" i="32"/>
  <c r="S345" i="32"/>
  <c r="U341" i="32"/>
  <c r="S341" i="32"/>
  <c r="U337" i="32"/>
  <c r="S337" i="32"/>
  <c r="U333" i="32"/>
  <c r="S333" i="32"/>
  <c r="U329" i="32"/>
  <c r="S329" i="32"/>
  <c r="U325" i="32"/>
  <c r="S325" i="32"/>
  <c r="U321" i="32"/>
  <c r="S321" i="32"/>
  <c r="U317" i="32"/>
  <c r="S317" i="32"/>
  <c r="U313" i="32"/>
  <c r="S313" i="32"/>
  <c r="U309" i="32"/>
  <c r="S309" i="32"/>
  <c r="I305" i="32"/>
  <c r="U305" i="32"/>
  <c r="S305" i="32"/>
  <c r="U301" i="32"/>
  <c r="S301" i="32"/>
  <c r="U297" i="32"/>
  <c r="S297" i="32"/>
  <c r="U293" i="32"/>
  <c r="S293" i="32"/>
  <c r="U289" i="32"/>
  <c r="S289" i="32"/>
  <c r="U285" i="32"/>
  <c r="S285" i="32"/>
  <c r="U281" i="32"/>
  <c r="S281" i="32"/>
  <c r="I277" i="32"/>
  <c r="U277" i="32"/>
  <c r="S277" i="32"/>
  <c r="E273" i="32"/>
  <c r="U273" i="32"/>
  <c r="S273" i="32"/>
  <c r="U269" i="32"/>
  <c r="S269" i="32"/>
  <c r="U265" i="32"/>
  <c r="S265" i="32"/>
  <c r="U261" i="32"/>
  <c r="S261" i="32"/>
  <c r="U257" i="32"/>
  <c r="S257" i="32"/>
  <c r="U253" i="32"/>
  <c r="S253" i="32"/>
  <c r="U249" i="32"/>
  <c r="S249" i="32"/>
  <c r="U245" i="32"/>
  <c r="S245" i="32"/>
  <c r="U241" i="32"/>
  <c r="S241" i="32"/>
  <c r="U237" i="32"/>
  <c r="S237" i="32"/>
  <c r="U233" i="32"/>
  <c r="S233" i="32"/>
  <c r="U229" i="32"/>
  <c r="S229" i="32"/>
  <c r="U225" i="32"/>
  <c r="S225" i="32"/>
  <c r="U221" i="32"/>
  <c r="S221" i="32"/>
  <c r="U217" i="32"/>
  <c r="S217" i="32"/>
  <c r="I213" i="32"/>
  <c r="U213" i="32"/>
  <c r="S213" i="32"/>
  <c r="U209" i="32"/>
  <c r="S209" i="32"/>
  <c r="U205" i="32"/>
  <c r="S205" i="32"/>
  <c r="U201" i="32"/>
  <c r="S201" i="32"/>
  <c r="U197" i="32"/>
  <c r="S197" i="32"/>
  <c r="U193" i="32"/>
  <c r="S193" i="32"/>
  <c r="U189" i="32"/>
  <c r="S189" i="32"/>
  <c r="U185" i="32"/>
  <c r="S185" i="32"/>
  <c r="O181" i="32"/>
  <c r="U181" i="32"/>
  <c r="S181" i="32"/>
  <c r="K177" i="32"/>
  <c r="U177" i="32"/>
  <c r="S177" i="32"/>
  <c r="G173" i="32"/>
  <c r="C169" i="32"/>
  <c r="O165" i="32"/>
  <c r="W165" i="32" s="1"/>
  <c r="X165" i="32" s="1"/>
  <c r="K161" i="32"/>
  <c r="G157" i="32"/>
  <c r="C153" i="32"/>
  <c r="M141" i="32"/>
  <c r="I137" i="32"/>
  <c r="E133" i="32"/>
  <c r="M129" i="32"/>
  <c r="M125" i="32"/>
  <c r="I121" i="32"/>
  <c r="E117" i="32"/>
  <c r="M113" i="32"/>
  <c r="T113" i="32" s="1"/>
  <c r="M109" i="32"/>
  <c r="T109" i="32" s="1"/>
  <c r="I105" i="32"/>
  <c r="E101" i="32"/>
  <c r="M97" i="32"/>
  <c r="T97" i="32" s="1"/>
  <c r="M93" i="32"/>
  <c r="T93" i="32" s="1"/>
  <c r="I89" i="32"/>
  <c r="E85" i="32"/>
  <c r="M81" i="32"/>
  <c r="T81" i="32" s="1"/>
  <c r="P77" i="32"/>
  <c r="Y77" i="32" s="1"/>
  <c r="AB77" i="32" s="1"/>
  <c r="AC77" i="32" s="1"/>
  <c r="P73" i="32"/>
  <c r="Y73" i="32" s="1"/>
  <c r="P69" i="32"/>
  <c r="Y69" i="32" s="1"/>
  <c r="P65" i="32"/>
  <c r="Y65" i="32" s="1"/>
  <c r="P61" i="32"/>
  <c r="Y61" i="32" s="1"/>
  <c r="P57" i="32"/>
  <c r="Y57" i="32" s="1"/>
  <c r="P53" i="32"/>
  <c r="Y53" i="32" s="1"/>
  <c r="P49" i="32"/>
  <c r="Y49" i="32" s="1"/>
  <c r="P45" i="32"/>
  <c r="Y45" i="32" s="1"/>
  <c r="P41" i="32"/>
  <c r="Y41" i="32" s="1"/>
  <c r="P37" i="32"/>
  <c r="Y37" i="32" s="1"/>
  <c r="P33" i="32"/>
  <c r="Y33" i="32" s="1"/>
  <c r="P29" i="32"/>
  <c r="Y29" i="32" s="1"/>
  <c r="P25" i="32"/>
  <c r="Y25" i="32" s="1"/>
  <c r="P21" i="32"/>
  <c r="Y21" i="32" s="1"/>
  <c r="P17" i="32"/>
  <c r="Y17" i="32" s="1"/>
  <c r="P13" i="32"/>
  <c r="Y13" i="32" s="1"/>
  <c r="P9" i="32"/>
  <c r="Y9" i="32" s="1"/>
  <c r="P5" i="32"/>
  <c r="Y5" i="32" s="1"/>
  <c r="AC5" i="32" s="1"/>
  <c r="N5" i="32"/>
  <c r="O6" i="32"/>
  <c r="W6" i="32" s="1"/>
  <c r="X6" i="32" s="1"/>
  <c r="P7" i="32"/>
  <c r="Y7" i="32" s="1"/>
  <c r="N9" i="32"/>
  <c r="P11" i="32"/>
  <c r="Y11" i="32" s="1"/>
  <c r="N13" i="32"/>
  <c r="O14" i="32"/>
  <c r="W14" i="32" s="1"/>
  <c r="X14" i="32" s="1"/>
  <c r="P15" i="32"/>
  <c r="Y15" i="32" s="1"/>
  <c r="N17" i="32"/>
  <c r="O18" i="32"/>
  <c r="W18" i="32" s="1"/>
  <c r="X18" i="32" s="1"/>
  <c r="P19" i="32"/>
  <c r="Y19" i="32" s="1"/>
  <c r="N21" i="32"/>
  <c r="O22" i="32"/>
  <c r="W22" i="32" s="1"/>
  <c r="X22" i="32" s="1"/>
  <c r="P23" i="32"/>
  <c r="Y23" i="32" s="1"/>
  <c r="N25" i="32"/>
  <c r="P27" i="32"/>
  <c r="Y27" i="32" s="1"/>
  <c r="N29" i="32"/>
  <c r="O30" i="32"/>
  <c r="W30" i="32" s="1"/>
  <c r="X30" i="32" s="1"/>
  <c r="P31" i="32"/>
  <c r="Y31" i="32" s="1"/>
  <c r="N33" i="32"/>
  <c r="O34" i="32"/>
  <c r="W34" i="32" s="1"/>
  <c r="X34" i="32" s="1"/>
  <c r="P35" i="32"/>
  <c r="Y35" i="32" s="1"/>
  <c r="N37" i="32"/>
  <c r="P39" i="32"/>
  <c r="Y39" i="32" s="1"/>
  <c r="N41" i="32"/>
  <c r="O42" i="32"/>
  <c r="W42" i="32" s="1"/>
  <c r="X42" i="32" s="1"/>
  <c r="P43" i="32"/>
  <c r="Y43" i="32" s="1"/>
  <c r="N45" i="32"/>
  <c r="O46" i="32"/>
  <c r="W46" i="32" s="1"/>
  <c r="X46" i="32" s="1"/>
  <c r="P47" i="32"/>
  <c r="Y47" i="32" s="1"/>
  <c r="N49" i="32"/>
  <c r="P51" i="32"/>
  <c r="Y51" i="32" s="1"/>
  <c r="N53" i="32"/>
  <c r="O54" i="32"/>
  <c r="W54" i="32" s="1"/>
  <c r="X54" i="32" s="1"/>
  <c r="P55" i="32"/>
  <c r="Y55" i="32" s="1"/>
  <c r="N57" i="32"/>
  <c r="O58" i="32"/>
  <c r="W58" i="32" s="1"/>
  <c r="X58" i="32" s="1"/>
  <c r="P59" i="32"/>
  <c r="Y59" i="32" s="1"/>
  <c r="N61" i="32"/>
  <c r="O62" i="32"/>
  <c r="P63" i="32"/>
  <c r="Y63" i="32" s="1"/>
  <c r="N65" i="32"/>
  <c r="P67" i="32"/>
  <c r="Y67" i="32" s="1"/>
  <c r="N69" i="32"/>
  <c r="O70" i="32"/>
  <c r="W70" i="32" s="1"/>
  <c r="X70" i="32" s="1"/>
  <c r="P71" i="32"/>
  <c r="Y71" i="32" s="1"/>
  <c r="N73" i="32"/>
  <c r="B75" i="32"/>
  <c r="M101" i="32"/>
  <c r="T101" i="32" s="1"/>
  <c r="I113" i="32"/>
  <c r="E125" i="32"/>
  <c r="J130" i="32"/>
  <c r="Q130" i="32" s="1"/>
  <c r="F142" i="32"/>
  <c r="C185" i="32"/>
  <c r="U398" i="32"/>
  <c r="S398" i="32"/>
  <c r="U386" i="32"/>
  <c r="S386" i="32"/>
  <c r="U370" i="32"/>
  <c r="S370" i="32"/>
  <c r="U358" i="32"/>
  <c r="S358" i="32"/>
  <c r="U346" i="32"/>
  <c r="S346" i="32"/>
  <c r="U330" i="32"/>
  <c r="S330" i="32"/>
  <c r="U318" i="32"/>
  <c r="S318" i="32"/>
  <c r="U302" i="32"/>
  <c r="S302" i="32"/>
  <c r="U290" i="32"/>
  <c r="S290" i="32"/>
  <c r="U278" i="32"/>
  <c r="S278" i="32"/>
  <c r="U262" i="32"/>
  <c r="S262" i="32"/>
  <c r="U246" i="32"/>
  <c r="S246" i="32"/>
  <c r="U234" i="32"/>
  <c r="S234" i="32"/>
  <c r="B222" i="32"/>
  <c r="U222" i="32"/>
  <c r="S222" i="32"/>
  <c r="U202" i="32"/>
  <c r="S202" i="32"/>
  <c r="U182" i="32"/>
  <c r="S182" i="32"/>
  <c r="B134" i="32"/>
  <c r="B118" i="32"/>
  <c r="F106" i="32"/>
  <c r="J94" i="32"/>
  <c r="Q94" i="32" s="1"/>
  <c r="N82" i="32"/>
  <c r="P66" i="32"/>
  <c r="Y66" i="32" s="1"/>
  <c r="P50" i="32"/>
  <c r="Y50" i="32" s="1"/>
  <c r="P38" i="32"/>
  <c r="Y38" i="32" s="1"/>
  <c r="P26" i="32"/>
  <c r="Y26" i="32" s="1"/>
  <c r="P10" i="32"/>
  <c r="Y10" i="32" s="1"/>
  <c r="K14" i="32"/>
  <c r="K18" i="32"/>
  <c r="K42" i="32"/>
  <c r="K66" i="32"/>
  <c r="K74" i="32"/>
  <c r="U400" i="32"/>
  <c r="S400" i="32"/>
  <c r="U392" i="32"/>
  <c r="S392" i="32"/>
  <c r="U380" i="32"/>
  <c r="S380" i="32"/>
  <c r="U372" i="32"/>
  <c r="S372" i="32"/>
  <c r="U368" i="32"/>
  <c r="S368" i="32"/>
  <c r="U364" i="32"/>
  <c r="S364" i="32"/>
  <c r="U360" i="32"/>
  <c r="S360" i="32"/>
  <c r="U356" i="32"/>
  <c r="S356" i="32"/>
  <c r="U352" i="32"/>
  <c r="S352" i="32"/>
  <c r="U348" i="32"/>
  <c r="S348" i="32"/>
  <c r="U344" i="32"/>
  <c r="S344" i="32"/>
  <c r="U340" i="32"/>
  <c r="S340" i="32"/>
  <c r="U336" i="32"/>
  <c r="S336" i="32"/>
  <c r="U332" i="32"/>
  <c r="S332" i="32"/>
  <c r="S328" i="32"/>
  <c r="U328" i="32"/>
  <c r="U324" i="32"/>
  <c r="S324" i="32"/>
  <c r="U320" i="32"/>
  <c r="S320" i="32"/>
  <c r="U316" i="32"/>
  <c r="S316" i="32"/>
  <c r="U312" i="32"/>
  <c r="S312" i="32"/>
  <c r="U308" i="32"/>
  <c r="S308" i="32"/>
  <c r="U304" i="32"/>
  <c r="S304" i="32"/>
  <c r="U300" i="32"/>
  <c r="S300" i="32"/>
  <c r="U296" i="32"/>
  <c r="S296" i="32"/>
  <c r="U292" i="32"/>
  <c r="S292" i="32"/>
  <c r="U288" i="32"/>
  <c r="S288" i="32"/>
  <c r="U284" i="32"/>
  <c r="S284" i="32"/>
  <c r="U280" i="32"/>
  <c r="S280" i="32"/>
  <c r="U276" i="32"/>
  <c r="S276" i="32"/>
  <c r="U272" i="32"/>
  <c r="S272" i="32"/>
  <c r="U268" i="32"/>
  <c r="S268" i="32"/>
  <c r="U264" i="32"/>
  <c r="S264" i="32"/>
  <c r="U260" i="32"/>
  <c r="S260" i="32"/>
  <c r="D256" i="32"/>
  <c r="U256" i="32"/>
  <c r="S256" i="32"/>
  <c r="U252" i="32"/>
  <c r="S252" i="32"/>
  <c r="U248" i="32"/>
  <c r="S248" i="32"/>
  <c r="U244" i="32"/>
  <c r="S244" i="32"/>
  <c r="U240" i="32"/>
  <c r="S240" i="32"/>
  <c r="U236" i="32"/>
  <c r="S236" i="32"/>
  <c r="U232" i="32"/>
  <c r="S232" i="32"/>
  <c r="U228" i="32"/>
  <c r="S228" i="32"/>
  <c r="U224" i="32"/>
  <c r="S224" i="32"/>
  <c r="U220" i="32"/>
  <c r="S220" i="32"/>
  <c r="U216" i="32"/>
  <c r="S216" i="32"/>
  <c r="U212" i="32"/>
  <c r="S212" i="32"/>
  <c r="J208" i="32"/>
  <c r="U208" i="32"/>
  <c r="S208" i="32"/>
  <c r="U204" i="32"/>
  <c r="S204" i="32"/>
  <c r="U200" i="32"/>
  <c r="S200" i="32"/>
  <c r="U196" i="32"/>
  <c r="S196" i="32"/>
  <c r="U192" i="32"/>
  <c r="S192" i="32"/>
  <c r="U188" i="32"/>
  <c r="S188" i="32"/>
  <c r="U184" i="32"/>
  <c r="S184" i="32"/>
  <c r="N180" i="32"/>
  <c r="U180" i="32"/>
  <c r="S180" i="32"/>
  <c r="U176" i="32"/>
  <c r="S176" i="32"/>
  <c r="N164" i="32"/>
  <c r="F156" i="32"/>
  <c r="B152" i="32"/>
  <c r="N148" i="32"/>
  <c r="H140" i="32"/>
  <c r="H136" i="32"/>
  <c r="P132" i="32"/>
  <c r="Y132" i="32" s="1"/>
  <c r="L124" i="32"/>
  <c r="D120" i="32"/>
  <c r="R120" i="32" s="1"/>
  <c r="L112" i="32"/>
  <c r="L108" i="32"/>
  <c r="D100" i="32"/>
  <c r="R100" i="32" s="1"/>
  <c r="L96" i="32"/>
  <c r="H88" i="32"/>
  <c r="P84" i="32"/>
  <c r="Y84" i="32" s="1"/>
  <c r="O76" i="32"/>
  <c r="W76" i="32" s="1"/>
  <c r="X76" i="32" s="1"/>
  <c r="N72" i="32"/>
  <c r="N64" i="32"/>
  <c r="O60" i="32"/>
  <c r="W60" i="32" s="1"/>
  <c r="X60" i="32" s="1"/>
  <c r="N52" i="32"/>
  <c r="O48" i="32"/>
  <c r="W48" i="32" s="1"/>
  <c r="X48" i="32" s="1"/>
  <c r="N40" i="32"/>
  <c r="O36" i="32"/>
  <c r="W36" i="32" s="1"/>
  <c r="X36" i="32" s="1"/>
  <c r="N28" i="32"/>
  <c r="O24" i="32"/>
  <c r="W24" i="32" s="1"/>
  <c r="X24" i="32" s="1"/>
  <c r="N16" i="32"/>
  <c r="O12" i="32"/>
  <c r="W12" i="32" s="1"/>
  <c r="X12" i="32" s="1"/>
  <c r="N4" i="32"/>
  <c r="B5" i="32"/>
  <c r="C6" i="32"/>
  <c r="B9" i="32"/>
  <c r="C10" i="32"/>
  <c r="B13" i="32"/>
  <c r="B17" i="32"/>
  <c r="C18" i="32"/>
  <c r="B21" i="32"/>
  <c r="B25" i="32"/>
  <c r="C26" i="32"/>
  <c r="B29" i="32"/>
  <c r="C30" i="32"/>
  <c r="B33" i="32"/>
  <c r="B37" i="32"/>
  <c r="C38" i="32"/>
  <c r="B41" i="32"/>
  <c r="C42" i="32"/>
  <c r="B45" i="32"/>
  <c r="B49" i="32"/>
  <c r="C50" i="32"/>
  <c r="B53" i="32"/>
  <c r="C54" i="32"/>
  <c r="B57" i="32"/>
  <c r="B61" i="32"/>
  <c r="C62" i="32"/>
  <c r="B65" i="32"/>
  <c r="C66" i="32"/>
  <c r="B69" i="32"/>
  <c r="B73" i="32"/>
  <c r="C74" i="32"/>
  <c r="M85" i="32"/>
  <c r="I97" i="32"/>
  <c r="E109" i="32"/>
  <c r="G189" i="32"/>
  <c r="U394" i="32"/>
  <c r="S394" i="32"/>
  <c r="U382" i="32"/>
  <c r="S382" i="32"/>
  <c r="U374" i="32"/>
  <c r="S374" i="32"/>
  <c r="U366" i="32"/>
  <c r="S366" i="32"/>
  <c r="U350" i="32"/>
  <c r="S350" i="32"/>
  <c r="U338" i="32"/>
  <c r="S338" i="32"/>
  <c r="U326" i="32"/>
  <c r="S326" i="32"/>
  <c r="U314" i="32"/>
  <c r="S314" i="32"/>
  <c r="U306" i="32"/>
  <c r="S306" i="32"/>
  <c r="U294" i="32"/>
  <c r="S294" i="32"/>
  <c r="U282" i="32"/>
  <c r="S282" i="32"/>
  <c r="U270" i="32"/>
  <c r="S270" i="32"/>
  <c r="U258" i="32"/>
  <c r="S258" i="32"/>
  <c r="U250" i="32"/>
  <c r="S250" i="32"/>
  <c r="U238" i="32"/>
  <c r="S238" i="32"/>
  <c r="U226" i="32"/>
  <c r="S226" i="32"/>
  <c r="U214" i="32"/>
  <c r="S214" i="32"/>
  <c r="U206" i="32"/>
  <c r="S206" i="32"/>
  <c r="P198" i="32"/>
  <c r="U198" i="32"/>
  <c r="S198" i="32"/>
  <c r="H190" i="32"/>
  <c r="U190" i="32"/>
  <c r="S190" i="32"/>
  <c r="U178" i="32"/>
  <c r="S178" i="32"/>
  <c r="C146" i="32"/>
  <c r="F138" i="32"/>
  <c r="J126" i="32"/>
  <c r="Q126" i="32" s="1"/>
  <c r="N114" i="32"/>
  <c r="B102" i="32"/>
  <c r="F90" i="32"/>
  <c r="J78" i="32"/>
  <c r="Q78" i="32" s="1"/>
  <c r="P70" i="32"/>
  <c r="Y70" i="32" s="1"/>
  <c r="P58" i="32"/>
  <c r="Y58" i="32" s="1"/>
  <c r="P46" i="32"/>
  <c r="Y46" i="32" s="1"/>
  <c r="P34" i="32"/>
  <c r="Y34" i="32" s="1"/>
  <c r="P22" i="32"/>
  <c r="Y22" i="32" s="1"/>
  <c r="P14" i="32"/>
  <c r="Y14" i="32" s="1"/>
  <c r="K26" i="32"/>
  <c r="K34" i="32"/>
  <c r="K46" i="32"/>
  <c r="K50" i="32"/>
  <c r="K58" i="32"/>
  <c r="F94" i="32"/>
  <c r="B106" i="32"/>
  <c r="N134" i="32"/>
  <c r="U396" i="32"/>
  <c r="S396" i="32"/>
  <c r="U388" i="32"/>
  <c r="S388" i="32"/>
  <c r="U384" i="32"/>
  <c r="S384" i="32"/>
  <c r="U376" i="32"/>
  <c r="S376" i="32"/>
  <c r="U399" i="32"/>
  <c r="S399" i="32"/>
  <c r="U395" i="32"/>
  <c r="S395" i="32"/>
  <c r="U391" i="32"/>
  <c r="S391" i="32"/>
  <c r="U387" i="32"/>
  <c r="S387" i="32"/>
  <c r="U383" i="32"/>
  <c r="S383" i="32"/>
  <c r="U379" i="32"/>
  <c r="S379" i="32"/>
  <c r="U375" i="32"/>
  <c r="S375" i="32"/>
  <c r="U371" i="32"/>
  <c r="S371" i="32"/>
  <c r="U367" i="32"/>
  <c r="S367" i="32"/>
  <c r="U363" i="32"/>
  <c r="S363" i="32"/>
  <c r="U359" i="32"/>
  <c r="S359" i="32"/>
  <c r="U355" i="32"/>
  <c r="S355" i="32"/>
  <c r="U351" i="32"/>
  <c r="S351" i="32"/>
  <c r="U347" i="32"/>
  <c r="S347" i="32"/>
  <c r="U343" i="32"/>
  <c r="S343" i="32"/>
  <c r="U339" i="32"/>
  <c r="S339" i="32"/>
  <c r="U335" i="32"/>
  <c r="S335" i="32"/>
  <c r="U331" i="32"/>
  <c r="S331" i="32"/>
  <c r="U327" i="32"/>
  <c r="S327" i="32"/>
  <c r="U323" i="32"/>
  <c r="S323" i="32"/>
  <c r="U319" i="32"/>
  <c r="S319" i="32"/>
  <c r="U315" i="32"/>
  <c r="S315" i="32"/>
  <c r="U311" i="32"/>
  <c r="S311" i="32"/>
  <c r="U307" i="32"/>
  <c r="S307" i="32"/>
  <c r="U303" i="32"/>
  <c r="S303" i="32"/>
  <c r="U299" i="32"/>
  <c r="S299" i="32"/>
  <c r="U295" i="32"/>
  <c r="S295" i="32"/>
  <c r="U291" i="32"/>
  <c r="S291" i="32"/>
  <c r="U287" i="32"/>
  <c r="S287" i="32"/>
  <c r="U283" i="32"/>
  <c r="S283" i="32"/>
  <c r="U279" i="32"/>
  <c r="S279" i="32"/>
  <c r="U275" i="32"/>
  <c r="S275" i="32"/>
  <c r="U271" i="32"/>
  <c r="S271" i="32"/>
  <c r="U267" i="32"/>
  <c r="S267" i="32"/>
  <c r="U263" i="32"/>
  <c r="S263" i="32"/>
  <c r="U259" i="32"/>
  <c r="S259" i="32"/>
  <c r="U255" i="32"/>
  <c r="S255" i="32"/>
  <c r="U251" i="32"/>
  <c r="S251" i="32"/>
  <c r="U247" i="32"/>
  <c r="S247" i="32"/>
  <c r="U243" i="32"/>
  <c r="S243" i="32"/>
  <c r="U239" i="32"/>
  <c r="S239" i="32"/>
  <c r="U235" i="32"/>
  <c r="S235" i="32"/>
  <c r="U231" i="32"/>
  <c r="S231" i="32"/>
  <c r="U227" i="32"/>
  <c r="S227" i="32"/>
  <c r="U223" i="32"/>
  <c r="S223" i="32"/>
  <c r="U219" i="32"/>
  <c r="S219" i="32"/>
  <c r="U215" i="32"/>
  <c r="S215" i="32"/>
  <c r="U211" i="32"/>
  <c r="S211" i="32"/>
  <c r="U207" i="32"/>
  <c r="S207" i="32"/>
  <c r="U203" i="32"/>
  <c r="S203" i="32"/>
  <c r="U199" i="32"/>
  <c r="S199" i="32"/>
  <c r="U195" i="32"/>
  <c r="S195" i="32"/>
  <c r="U191" i="32"/>
  <c r="S191" i="32"/>
  <c r="U187" i="32"/>
  <c r="S187" i="32"/>
  <c r="U183" i="32"/>
  <c r="S183" i="32"/>
  <c r="U179" i="32"/>
  <c r="S179" i="32"/>
  <c r="U175" i="32"/>
  <c r="S175" i="32"/>
  <c r="M3" i="32"/>
  <c r="F5" i="32"/>
  <c r="G6" i="32"/>
  <c r="H7" i="32"/>
  <c r="AE7" i="32" s="1"/>
  <c r="F9" i="32"/>
  <c r="G10" i="32"/>
  <c r="H11" i="32"/>
  <c r="AE11" i="32" s="1"/>
  <c r="F13" i="32"/>
  <c r="G14" i="32"/>
  <c r="H15" i="32"/>
  <c r="AE15" i="32" s="1"/>
  <c r="F17" i="32"/>
  <c r="G18" i="32"/>
  <c r="H19" i="32"/>
  <c r="AE19" i="32" s="1"/>
  <c r="F21" i="32"/>
  <c r="G22" i="32"/>
  <c r="H23" i="32"/>
  <c r="AE23" i="32" s="1"/>
  <c r="F25" i="32"/>
  <c r="G26" i="32"/>
  <c r="H27" i="32"/>
  <c r="AE27" i="32" s="1"/>
  <c r="F29" i="32"/>
  <c r="G30" i="32"/>
  <c r="H31" i="32"/>
  <c r="AE31" i="32" s="1"/>
  <c r="F33" i="32"/>
  <c r="G34" i="32"/>
  <c r="H35" i="32"/>
  <c r="AE35" i="32" s="1"/>
  <c r="F37" i="32"/>
  <c r="G38" i="32"/>
  <c r="H39" i="32"/>
  <c r="AE39" i="32" s="1"/>
  <c r="F41" i="32"/>
  <c r="G42" i="32"/>
  <c r="H43" i="32"/>
  <c r="AE43" i="32" s="1"/>
  <c r="F45" i="32"/>
  <c r="G46" i="32"/>
  <c r="H47" i="32"/>
  <c r="AE47" i="32" s="1"/>
  <c r="F49" i="32"/>
  <c r="G50" i="32"/>
  <c r="H51" i="32"/>
  <c r="AE51" i="32" s="1"/>
  <c r="F53" i="32"/>
  <c r="G54" i="32"/>
  <c r="H55" i="32"/>
  <c r="AE55" i="32" s="1"/>
  <c r="F57" i="32"/>
  <c r="G58" i="32"/>
  <c r="H59" i="32"/>
  <c r="AE59" i="32" s="1"/>
  <c r="F61" i="32"/>
  <c r="G62" i="32"/>
  <c r="H63" i="32"/>
  <c r="AE63" i="32" s="1"/>
  <c r="F65" i="32"/>
  <c r="G66" i="32"/>
  <c r="H67" i="32"/>
  <c r="AE67" i="32" s="1"/>
  <c r="F69" i="32"/>
  <c r="G70" i="32"/>
  <c r="H71" i="32"/>
  <c r="AE71" i="32" s="1"/>
  <c r="F73" i="32"/>
  <c r="G74" i="32"/>
  <c r="D77" i="32"/>
  <c r="R77" i="32" s="1"/>
  <c r="I81" i="32"/>
  <c r="N86" i="32"/>
  <c r="E93" i="32"/>
  <c r="J98" i="32"/>
  <c r="Q98" i="32" s="1"/>
  <c r="O103" i="32"/>
  <c r="W103" i="32" s="1"/>
  <c r="X103" i="32" s="1"/>
  <c r="F110" i="32"/>
  <c r="K115" i="32"/>
  <c r="B122" i="32"/>
  <c r="G127" i="32"/>
  <c r="M133" i="32"/>
  <c r="U133" i="32" s="1"/>
  <c r="C139" i="32"/>
  <c r="J145" i="32"/>
  <c r="Q145" i="32" s="1"/>
  <c r="I159" i="32"/>
  <c r="K193" i="32"/>
  <c r="L210" i="32"/>
  <c r="B286" i="32"/>
  <c r="Q392" i="32"/>
  <c r="R392" i="32"/>
  <c r="N392" i="32"/>
  <c r="J392" i="32"/>
  <c r="F392" i="32"/>
  <c r="B392" i="32"/>
  <c r="M392" i="32"/>
  <c r="I392" i="32"/>
  <c r="E392" i="32"/>
  <c r="P392" i="32"/>
  <c r="L392" i="32"/>
  <c r="H392" i="32"/>
  <c r="D392" i="32"/>
  <c r="C392" i="32"/>
  <c r="O392" i="32"/>
  <c r="K392" i="32"/>
  <c r="G392" i="32"/>
  <c r="Q380" i="32"/>
  <c r="R380" i="32"/>
  <c r="N380" i="32"/>
  <c r="J380" i="32"/>
  <c r="F380" i="32"/>
  <c r="B380" i="32"/>
  <c r="M380" i="32"/>
  <c r="I380" i="32"/>
  <c r="E380" i="32"/>
  <c r="P380" i="32"/>
  <c r="L380" i="32"/>
  <c r="H380" i="32"/>
  <c r="D380" i="32"/>
  <c r="G380" i="32"/>
  <c r="C380" i="32"/>
  <c r="O380" i="32"/>
  <c r="K380" i="32"/>
  <c r="R368" i="32"/>
  <c r="Q368" i="32"/>
  <c r="N368" i="32"/>
  <c r="J368" i="32"/>
  <c r="F368" i="32"/>
  <c r="B368" i="32"/>
  <c r="M368" i="32"/>
  <c r="I368" i="32"/>
  <c r="E368" i="32"/>
  <c r="P368" i="32"/>
  <c r="H368" i="32"/>
  <c r="O368" i="32"/>
  <c r="G368" i="32"/>
  <c r="L368" i="32"/>
  <c r="D368" i="32"/>
  <c r="K368" i="32"/>
  <c r="C368" i="32"/>
  <c r="R356" i="32"/>
  <c r="Q356" i="32"/>
  <c r="P356" i="32"/>
  <c r="L356" i="32"/>
  <c r="H356" i="32"/>
  <c r="D356" i="32"/>
  <c r="O356" i="32"/>
  <c r="K356" i="32"/>
  <c r="G356" i="32"/>
  <c r="C356" i="32"/>
  <c r="N356" i="32"/>
  <c r="J356" i="32"/>
  <c r="F356" i="32"/>
  <c r="B356" i="32"/>
  <c r="M356" i="32"/>
  <c r="I356" i="32"/>
  <c r="E356" i="32"/>
  <c r="Q344" i="32"/>
  <c r="R344" i="32"/>
  <c r="P344" i="32"/>
  <c r="L344" i="32"/>
  <c r="H344" i="32"/>
  <c r="D344" i="32"/>
  <c r="O344" i="32"/>
  <c r="K344" i="32"/>
  <c r="G344" i="32"/>
  <c r="C344" i="32"/>
  <c r="N344" i="32"/>
  <c r="J344" i="32"/>
  <c r="F344" i="32"/>
  <c r="B344" i="32"/>
  <c r="E344" i="32"/>
  <c r="M344" i="32"/>
  <c r="I344" i="32"/>
  <c r="Q328" i="32"/>
  <c r="R328" i="32"/>
  <c r="P328" i="32"/>
  <c r="L328" i="32"/>
  <c r="H328" i="32"/>
  <c r="D328" i="32"/>
  <c r="N328" i="32"/>
  <c r="J328" i="32"/>
  <c r="F328" i="32"/>
  <c r="B328" i="32"/>
  <c r="I328" i="32"/>
  <c r="O328" i="32"/>
  <c r="G328" i="32"/>
  <c r="M328" i="32"/>
  <c r="E328" i="32"/>
  <c r="K328" i="32"/>
  <c r="C328" i="32"/>
  <c r="Q316" i="32"/>
  <c r="R316" i="32"/>
  <c r="O316" i="32"/>
  <c r="K316" i="32"/>
  <c r="G316" i="32"/>
  <c r="C316" i="32"/>
  <c r="N316" i="32"/>
  <c r="J316" i="32"/>
  <c r="F316" i="32"/>
  <c r="B316" i="32"/>
  <c r="M316" i="32"/>
  <c r="I316" i="32"/>
  <c r="E316" i="32"/>
  <c r="P316" i="32"/>
  <c r="L316" i="32"/>
  <c r="H316" i="32"/>
  <c r="D316" i="32"/>
  <c r="R304" i="32"/>
  <c r="Q304" i="32"/>
  <c r="O304" i="32"/>
  <c r="K304" i="32"/>
  <c r="G304" i="32"/>
  <c r="C304" i="32"/>
  <c r="N304" i="32"/>
  <c r="J304" i="32"/>
  <c r="F304" i="32"/>
  <c r="B304" i="32"/>
  <c r="M304" i="32"/>
  <c r="I304" i="32"/>
  <c r="E304" i="32"/>
  <c r="D304" i="32"/>
  <c r="P304" i="32"/>
  <c r="L304" i="32"/>
  <c r="H304" i="32"/>
  <c r="R296" i="32"/>
  <c r="Q296" i="32"/>
  <c r="O296" i="32"/>
  <c r="K296" i="32"/>
  <c r="G296" i="32"/>
  <c r="C296" i="32"/>
  <c r="N296" i="32"/>
  <c r="J296" i="32"/>
  <c r="F296" i="32"/>
  <c r="B296" i="32"/>
  <c r="M296" i="32"/>
  <c r="I296" i="32"/>
  <c r="E296" i="32"/>
  <c r="L296" i="32"/>
  <c r="H296" i="32"/>
  <c r="D296" i="32"/>
  <c r="P296" i="32"/>
  <c r="R284" i="32"/>
  <c r="Q284" i="32"/>
  <c r="O284" i="32"/>
  <c r="K284" i="32"/>
  <c r="G284" i="32"/>
  <c r="C284" i="32"/>
  <c r="N284" i="32"/>
  <c r="J284" i="32"/>
  <c r="F284" i="32"/>
  <c r="B284" i="32"/>
  <c r="M284" i="32"/>
  <c r="I284" i="32"/>
  <c r="E284" i="32"/>
  <c r="L284" i="32"/>
  <c r="H284" i="32"/>
  <c r="D284" i="32"/>
  <c r="P284" i="32"/>
  <c r="R272" i="32"/>
  <c r="Q272" i="32"/>
  <c r="O272" i="32"/>
  <c r="K272" i="32"/>
  <c r="G272" i="32"/>
  <c r="C272" i="32"/>
  <c r="N272" i="32"/>
  <c r="J272" i="32"/>
  <c r="F272" i="32"/>
  <c r="B272" i="32"/>
  <c r="M272" i="32"/>
  <c r="I272" i="32"/>
  <c r="E272" i="32"/>
  <c r="P272" i="32"/>
  <c r="L272" i="32"/>
  <c r="H272" i="32"/>
  <c r="D272" i="32"/>
  <c r="R260" i="32"/>
  <c r="Q260" i="32"/>
  <c r="O260" i="32"/>
  <c r="K260" i="32"/>
  <c r="G260" i="32"/>
  <c r="C260" i="32"/>
  <c r="N260" i="32"/>
  <c r="J260" i="32"/>
  <c r="F260" i="32"/>
  <c r="B260" i="32"/>
  <c r="M260" i="32"/>
  <c r="I260" i="32"/>
  <c r="E260" i="32"/>
  <c r="D260" i="32"/>
  <c r="P260" i="32"/>
  <c r="L260" i="32"/>
  <c r="R244" i="32"/>
  <c r="Q244" i="32"/>
  <c r="O244" i="32"/>
  <c r="K244" i="32"/>
  <c r="G244" i="32"/>
  <c r="C244" i="32"/>
  <c r="N244" i="32"/>
  <c r="J244" i="32"/>
  <c r="F244" i="32"/>
  <c r="B244" i="32"/>
  <c r="M244" i="32"/>
  <c r="I244" i="32"/>
  <c r="E244" i="32"/>
  <c r="D244" i="32"/>
  <c r="P244" i="32"/>
  <c r="L244" i="32"/>
  <c r="H244" i="32"/>
  <c r="R232" i="32"/>
  <c r="Q232" i="32"/>
  <c r="O232" i="32"/>
  <c r="K232" i="32"/>
  <c r="G232" i="32"/>
  <c r="C232" i="32"/>
  <c r="N232" i="32"/>
  <c r="J232" i="32"/>
  <c r="F232" i="32"/>
  <c r="B232" i="32"/>
  <c r="M232" i="32"/>
  <c r="I232" i="32"/>
  <c r="E232" i="32"/>
  <c r="H232" i="32"/>
  <c r="D232" i="32"/>
  <c r="P232" i="32"/>
  <c r="L232" i="32"/>
  <c r="R220" i="32"/>
  <c r="Q220" i="32"/>
  <c r="O220" i="32"/>
  <c r="K220" i="32"/>
  <c r="G220" i="32"/>
  <c r="C220" i="32"/>
  <c r="N220" i="32"/>
  <c r="J220" i="32"/>
  <c r="F220" i="32"/>
  <c r="B220" i="32"/>
  <c r="M220" i="32"/>
  <c r="I220" i="32"/>
  <c r="E220" i="32"/>
  <c r="L220" i="32"/>
  <c r="H220" i="32"/>
  <c r="D220" i="32"/>
  <c r="P220" i="32"/>
  <c r="R200" i="32"/>
  <c r="Q200" i="32"/>
  <c r="M200" i="32"/>
  <c r="I200" i="32"/>
  <c r="E200" i="32"/>
  <c r="P200" i="32"/>
  <c r="L200" i="32"/>
  <c r="H200" i="32"/>
  <c r="D200" i="32"/>
  <c r="O200" i="32"/>
  <c r="K200" i="32"/>
  <c r="G200" i="32"/>
  <c r="C200" i="32"/>
  <c r="N200" i="32"/>
  <c r="J200" i="32"/>
  <c r="F200" i="32"/>
  <c r="R188" i="32"/>
  <c r="Q188" i="32"/>
  <c r="M188" i="32"/>
  <c r="I188" i="32"/>
  <c r="E188" i="32"/>
  <c r="P188" i="32"/>
  <c r="L188" i="32"/>
  <c r="H188" i="32"/>
  <c r="D188" i="32"/>
  <c r="O188" i="32"/>
  <c r="K188" i="32"/>
  <c r="G188" i="32"/>
  <c r="C188" i="32"/>
  <c r="B188" i="32"/>
  <c r="N188" i="32"/>
  <c r="J188" i="32"/>
  <c r="R176" i="32"/>
  <c r="Q176" i="32"/>
  <c r="M176" i="32"/>
  <c r="I176" i="32"/>
  <c r="E176" i="32"/>
  <c r="P176" i="32"/>
  <c r="L176" i="32"/>
  <c r="H176" i="32"/>
  <c r="D176" i="32"/>
  <c r="O176" i="32"/>
  <c r="K176" i="32"/>
  <c r="G176" i="32"/>
  <c r="C176" i="32"/>
  <c r="F176" i="32"/>
  <c r="B176" i="32"/>
  <c r="N176" i="32"/>
  <c r="M160" i="32"/>
  <c r="U160" i="32" s="1"/>
  <c r="I160" i="32"/>
  <c r="E160" i="32"/>
  <c r="P160" i="32"/>
  <c r="Y160" i="32" s="1"/>
  <c r="L160" i="32"/>
  <c r="H160" i="32"/>
  <c r="D160" i="32"/>
  <c r="R160" i="32" s="1"/>
  <c r="O160" i="32"/>
  <c r="W160" i="32" s="1"/>
  <c r="X160" i="32" s="1"/>
  <c r="K160" i="32"/>
  <c r="G160" i="32"/>
  <c r="C160" i="32"/>
  <c r="F160" i="32"/>
  <c r="B160" i="32"/>
  <c r="N160" i="32"/>
  <c r="O144" i="32"/>
  <c r="W144" i="32" s="1"/>
  <c r="X144" i="32" s="1"/>
  <c r="K144" i="32"/>
  <c r="G144" i="32"/>
  <c r="C144" i="32"/>
  <c r="N144" i="32"/>
  <c r="J144" i="32"/>
  <c r="Q144" i="32" s="1"/>
  <c r="F144" i="32"/>
  <c r="B144" i="32"/>
  <c r="M144" i="32"/>
  <c r="I144" i="32"/>
  <c r="E144" i="32"/>
  <c r="O128" i="32"/>
  <c r="W128" i="32" s="1"/>
  <c r="X128" i="32" s="1"/>
  <c r="K128" i="32"/>
  <c r="G128" i="32"/>
  <c r="C128" i="32"/>
  <c r="N128" i="32"/>
  <c r="J128" i="32"/>
  <c r="Q128" i="32" s="1"/>
  <c r="F128" i="32"/>
  <c r="B128" i="32"/>
  <c r="M128" i="32"/>
  <c r="I128" i="32"/>
  <c r="E128" i="32"/>
  <c r="O116" i="32"/>
  <c r="W116" i="32" s="1"/>
  <c r="X116" i="32" s="1"/>
  <c r="K116" i="32"/>
  <c r="G116" i="32"/>
  <c r="C116" i="32"/>
  <c r="N116" i="32"/>
  <c r="J116" i="32"/>
  <c r="Q116" i="32" s="1"/>
  <c r="F116" i="32"/>
  <c r="B116" i="32"/>
  <c r="M116" i="32"/>
  <c r="I116" i="32"/>
  <c r="E116" i="32"/>
  <c r="O104" i="32"/>
  <c r="W104" i="32" s="1"/>
  <c r="X104" i="32" s="1"/>
  <c r="K104" i="32"/>
  <c r="G104" i="32"/>
  <c r="C104" i="32"/>
  <c r="N104" i="32"/>
  <c r="J104" i="32"/>
  <c r="Q104" i="32" s="1"/>
  <c r="F104" i="32"/>
  <c r="B104" i="32"/>
  <c r="M104" i="32"/>
  <c r="T104" i="32" s="1"/>
  <c r="I104" i="32"/>
  <c r="E104" i="32"/>
  <c r="O92" i="32"/>
  <c r="W92" i="32" s="1"/>
  <c r="X92" i="32" s="1"/>
  <c r="K92" i="32"/>
  <c r="G92" i="32"/>
  <c r="C92" i="32"/>
  <c r="N92" i="32"/>
  <c r="J92" i="32"/>
  <c r="Q92" i="32" s="1"/>
  <c r="F92" i="32"/>
  <c r="B92" i="32"/>
  <c r="M92" i="32"/>
  <c r="T92" i="32" s="1"/>
  <c r="I92" i="32"/>
  <c r="E92" i="32"/>
  <c r="O80" i="32"/>
  <c r="W80" i="32" s="1"/>
  <c r="X80" i="32" s="1"/>
  <c r="K80" i="32"/>
  <c r="G80" i="32"/>
  <c r="C80" i="32"/>
  <c r="N80" i="32"/>
  <c r="J80" i="32"/>
  <c r="Q80" i="32" s="1"/>
  <c r="F80" i="32"/>
  <c r="B80" i="32"/>
  <c r="M80" i="32"/>
  <c r="T80" i="32" s="1"/>
  <c r="I80" i="32"/>
  <c r="E80" i="32"/>
  <c r="E4" i="32"/>
  <c r="I4" i="32"/>
  <c r="M4" i="32"/>
  <c r="T4" i="32" s="1"/>
  <c r="M8" i="32"/>
  <c r="T8" i="32" s="1"/>
  <c r="M12" i="32"/>
  <c r="T12" i="32" s="1"/>
  <c r="E20" i="32"/>
  <c r="I20" i="32"/>
  <c r="M20" i="32"/>
  <c r="E24" i="32"/>
  <c r="M24" i="32"/>
  <c r="T24" i="32" s="1"/>
  <c r="E28" i="32"/>
  <c r="I28" i="32"/>
  <c r="M28" i="32"/>
  <c r="T28" i="32" s="1"/>
  <c r="I32" i="32"/>
  <c r="M32" i="32"/>
  <c r="T32" i="32" s="1"/>
  <c r="E36" i="32"/>
  <c r="I36" i="32"/>
  <c r="M36" i="32"/>
  <c r="T36" i="32" s="1"/>
  <c r="I40" i="32"/>
  <c r="M40" i="32"/>
  <c r="T40" i="32" s="1"/>
  <c r="E44" i="32"/>
  <c r="I44" i="32"/>
  <c r="M44" i="32"/>
  <c r="T44" i="32" s="1"/>
  <c r="E48" i="32"/>
  <c r="I48" i="32"/>
  <c r="M48" i="32"/>
  <c r="T48" i="32" s="1"/>
  <c r="E52" i="32"/>
  <c r="I52" i="32"/>
  <c r="M52" i="32"/>
  <c r="T52" i="32" s="1"/>
  <c r="E56" i="32"/>
  <c r="M60" i="32"/>
  <c r="T60" i="32" s="1"/>
  <c r="I64" i="32"/>
  <c r="I68" i="32"/>
  <c r="M68" i="32"/>
  <c r="T68" i="32" s="1"/>
  <c r="H96" i="32"/>
  <c r="L100" i="32"/>
  <c r="P104" i="32"/>
  <c r="Y104" i="32" s="1"/>
  <c r="AB104" i="32" s="1"/>
  <c r="AC104" i="32" s="1"/>
  <c r="P136" i="32"/>
  <c r="Y136" i="32" s="1"/>
  <c r="B3" i="32"/>
  <c r="R3" i="32"/>
  <c r="Q399" i="32"/>
  <c r="R399" i="32"/>
  <c r="M399" i="32"/>
  <c r="I399" i="32"/>
  <c r="E399" i="32"/>
  <c r="P399" i="32"/>
  <c r="L399" i="32"/>
  <c r="H399" i="32"/>
  <c r="D399" i="32"/>
  <c r="O399" i="32"/>
  <c r="K399" i="32"/>
  <c r="G399" i="32"/>
  <c r="C399" i="32"/>
  <c r="J399" i="32"/>
  <c r="F399" i="32"/>
  <c r="B399" i="32"/>
  <c r="N399" i="32"/>
  <c r="Q395" i="32"/>
  <c r="R395" i="32"/>
  <c r="M395" i="32"/>
  <c r="I395" i="32"/>
  <c r="E395" i="32"/>
  <c r="P395" i="32"/>
  <c r="L395" i="32"/>
  <c r="H395" i="32"/>
  <c r="D395" i="32"/>
  <c r="O395" i="32"/>
  <c r="K395" i="32"/>
  <c r="G395" i="32"/>
  <c r="C395" i="32"/>
  <c r="F395" i="32"/>
  <c r="B395" i="32"/>
  <c r="N395" i="32"/>
  <c r="J395" i="32"/>
  <c r="Q391" i="32"/>
  <c r="R391" i="32"/>
  <c r="M391" i="32"/>
  <c r="I391" i="32"/>
  <c r="E391" i="32"/>
  <c r="P391" i="32"/>
  <c r="L391" i="32"/>
  <c r="H391" i="32"/>
  <c r="D391" i="32"/>
  <c r="O391" i="32"/>
  <c r="K391" i="32"/>
  <c r="G391" i="32"/>
  <c r="C391" i="32"/>
  <c r="B391" i="32"/>
  <c r="N391" i="32"/>
  <c r="J391" i="32"/>
  <c r="F391" i="32"/>
  <c r="Q387" i="32"/>
  <c r="R387" i="32"/>
  <c r="M387" i="32"/>
  <c r="I387" i="32"/>
  <c r="E387" i="32"/>
  <c r="P387" i="32"/>
  <c r="L387" i="32"/>
  <c r="H387" i="32"/>
  <c r="D387" i="32"/>
  <c r="O387" i="32"/>
  <c r="K387" i="32"/>
  <c r="G387" i="32"/>
  <c r="C387" i="32"/>
  <c r="N387" i="32"/>
  <c r="J387" i="32"/>
  <c r="F387" i="32"/>
  <c r="B387" i="32"/>
  <c r="Q383" i="32"/>
  <c r="R383" i="32"/>
  <c r="M383" i="32"/>
  <c r="I383" i="32"/>
  <c r="E383" i="32"/>
  <c r="P383" i="32"/>
  <c r="L383" i="32"/>
  <c r="H383" i="32"/>
  <c r="D383" i="32"/>
  <c r="O383" i="32"/>
  <c r="K383" i="32"/>
  <c r="G383" i="32"/>
  <c r="C383" i="32"/>
  <c r="J383" i="32"/>
  <c r="F383" i="32"/>
  <c r="B383" i="32"/>
  <c r="N383" i="32"/>
  <c r="Q379" i="32"/>
  <c r="R379" i="32"/>
  <c r="M379" i="32"/>
  <c r="I379" i="32"/>
  <c r="E379" i="32"/>
  <c r="P379" i="32"/>
  <c r="L379" i="32"/>
  <c r="H379" i="32"/>
  <c r="D379" i="32"/>
  <c r="O379" i="32"/>
  <c r="K379" i="32"/>
  <c r="G379" i="32"/>
  <c r="C379" i="32"/>
  <c r="F379" i="32"/>
  <c r="B379" i="32"/>
  <c r="N379" i="32"/>
  <c r="J379" i="32"/>
  <c r="Q375" i="32"/>
  <c r="R375" i="32"/>
  <c r="M375" i="32"/>
  <c r="I375" i="32"/>
  <c r="E375" i="32"/>
  <c r="P375" i="32"/>
  <c r="L375" i="32"/>
  <c r="H375" i="32"/>
  <c r="D375" i="32"/>
  <c r="O375" i="32"/>
  <c r="K375" i="32"/>
  <c r="G375" i="32"/>
  <c r="C375" i="32"/>
  <c r="B375" i="32"/>
  <c r="N375" i="32"/>
  <c r="J375" i="32"/>
  <c r="F375" i="32"/>
  <c r="Q371" i="32"/>
  <c r="R371" i="32"/>
  <c r="M371" i="32"/>
  <c r="I371" i="32"/>
  <c r="E371" i="32"/>
  <c r="P371" i="32"/>
  <c r="L371" i="32"/>
  <c r="H371" i="32"/>
  <c r="D371" i="32"/>
  <c r="O371" i="32"/>
  <c r="K371" i="32"/>
  <c r="G371" i="32"/>
  <c r="C371" i="32"/>
  <c r="N371" i="32"/>
  <c r="J371" i="32"/>
  <c r="F371" i="32"/>
  <c r="B371" i="32"/>
  <c r="Q367" i="32"/>
  <c r="R367" i="32"/>
  <c r="M367" i="32"/>
  <c r="I367" i="32"/>
  <c r="E367" i="32"/>
  <c r="P367" i="32"/>
  <c r="L367" i="32"/>
  <c r="H367" i="32"/>
  <c r="D367" i="32"/>
  <c r="O367" i="32"/>
  <c r="G367" i="32"/>
  <c r="N367" i="32"/>
  <c r="F367" i="32"/>
  <c r="K367" i="32"/>
  <c r="C367" i="32"/>
  <c r="B367" i="32"/>
  <c r="J367" i="32"/>
  <c r="Q363" i="32"/>
  <c r="R363" i="32"/>
  <c r="M363" i="32"/>
  <c r="I363" i="32"/>
  <c r="E363" i="32"/>
  <c r="P363" i="32"/>
  <c r="L363" i="32"/>
  <c r="H363" i="32"/>
  <c r="D363" i="32"/>
  <c r="K363" i="32"/>
  <c r="C363" i="32"/>
  <c r="J363" i="32"/>
  <c r="B363" i="32"/>
  <c r="O363" i="32"/>
  <c r="G363" i="32"/>
  <c r="N363" i="32"/>
  <c r="F363" i="32"/>
  <c r="Q359" i="32"/>
  <c r="R359" i="32"/>
  <c r="M359" i="32"/>
  <c r="I359" i="32"/>
  <c r="E359" i="32"/>
  <c r="P359" i="32"/>
  <c r="L359" i="32"/>
  <c r="H359" i="32"/>
  <c r="D359" i="32"/>
  <c r="O359" i="32"/>
  <c r="G359" i="32"/>
  <c r="N359" i="32"/>
  <c r="F359" i="32"/>
  <c r="K359" i="32"/>
  <c r="C359" i="32"/>
  <c r="J359" i="32"/>
  <c r="B359" i="32"/>
  <c r="Q355" i="32"/>
  <c r="R355" i="32"/>
  <c r="O355" i="32"/>
  <c r="K355" i="32"/>
  <c r="G355" i="32"/>
  <c r="C355" i="32"/>
  <c r="N355" i="32"/>
  <c r="J355" i="32"/>
  <c r="F355" i="32"/>
  <c r="B355" i="32"/>
  <c r="M355" i="32"/>
  <c r="I355" i="32"/>
  <c r="E355" i="32"/>
  <c r="P355" i="32"/>
  <c r="L355" i="32"/>
  <c r="H355" i="32"/>
  <c r="D355" i="32"/>
  <c r="Q351" i="32"/>
  <c r="R351" i="32"/>
  <c r="O351" i="32"/>
  <c r="K351" i="32"/>
  <c r="G351" i="32"/>
  <c r="C351" i="32"/>
  <c r="N351" i="32"/>
  <c r="J351" i="32"/>
  <c r="F351" i="32"/>
  <c r="B351" i="32"/>
  <c r="M351" i="32"/>
  <c r="I351" i="32"/>
  <c r="E351" i="32"/>
  <c r="L351" i="32"/>
  <c r="H351" i="32"/>
  <c r="D351" i="32"/>
  <c r="P351" i="32"/>
  <c r="Q347" i="32"/>
  <c r="R347" i="32"/>
  <c r="O347" i="32"/>
  <c r="K347" i="32"/>
  <c r="G347" i="32"/>
  <c r="C347" i="32"/>
  <c r="N347" i="32"/>
  <c r="J347" i="32"/>
  <c r="F347" i="32"/>
  <c r="B347" i="32"/>
  <c r="M347" i="32"/>
  <c r="I347" i="32"/>
  <c r="E347" i="32"/>
  <c r="H347" i="32"/>
  <c r="D347" i="32"/>
  <c r="P347" i="32"/>
  <c r="L347" i="32"/>
  <c r="Q343" i="32"/>
  <c r="R343" i="32"/>
  <c r="O343" i="32"/>
  <c r="K343" i="32"/>
  <c r="G343" i="32"/>
  <c r="C343" i="32"/>
  <c r="N343" i="32"/>
  <c r="J343" i="32"/>
  <c r="F343" i="32"/>
  <c r="B343" i="32"/>
  <c r="M343" i="32"/>
  <c r="I343" i="32"/>
  <c r="E343" i="32"/>
  <c r="D343" i="32"/>
  <c r="P343" i="32"/>
  <c r="L343" i="32"/>
  <c r="H343" i="32"/>
  <c r="Q339" i="32"/>
  <c r="R339" i="32"/>
  <c r="O339" i="32"/>
  <c r="K339" i="32"/>
  <c r="G339" i="32"/>
  <c r="C339" i="32"/>
  <c r="N339" i="32"/>
  <c r="J339" i="32"/>
  <c r="F339" i="32"/>
  <c r="B339" i="32"/>
  <c r="M339" i="32"/>
  <c r="I339" i="32"/>
  <c r="E339" i="32"/>
  <c r="P339" i="32"/>
  <c r="L339" i="32"/>
  <c r="H339" i="32"/>
  <c r="D339" i="32"/>
  <c r="Q335" i="32"/>
  <c r="R335" i="32"/>
  <c r="O335" i="32"/>
  <c r="K335" i="32"/>
  <c r="G335" i="32"/>
  <c r="C335" i="32"/>
  <c r="N335" i="32"/>
  <c r="J335" i="32"/>
  <c r="F335" i="32"/>
  <c r="B335" i="32"/>
  <c r="M335" i="32"/>
  <c r="I335" i="32"/>
  <c r="E335" i="32"/>
  <c r="L335" i="32"/>
  <c r="H335" i="32"/>
  <c r="D335" i="32"/>
  <c r="P335" i="32"/>
  <c r="Q331" i="32"/>
  <c r="R331" i="32"/>
  <c r="O331" i="32"/>
  <c r="K331" i="32"/>
  <c r="G331" i="32"/>
  <c r="C331" i="32"/>
  <c r="M331" i="32"/>
  <c r="I331" i="32"/>
  <c r="E331" i="32"/>
  <c r="L331" i="32"/>
  <c r="D331" i="32"/>
  <c r="J331" i="32"/>
  <c r="B331" i="32"/>
  <c r="P331" i="32"/>
  <c r="H331" i="32"/>
  <c r="N331" i="32"/>
  <c r="F331" i="32"/>
  <c r="Q327" i="32"/>
  <c r="R327" i="32"/>
  <c r="O327" i="32"/>
  <c r="K327" i="32"/>
  <c r="G327" i="32"/>
  <c r="C327" i="32"/>
  <c r="M327" i="32"/>
  <c r="I327" i="32"/>
  <c r="E327" i="32"/>
  <c r="P327" i="32"/>
  <c r="H327" i="32"/>
  <c r="N327" i="32"/>
  <c r="F327" i="32"/>
  <c r="L327" i="32"/>
  <c r="D327" i="32"/>
  <c r="J327" i="32"/>
  <c r="B327" i="32"/>
  <c r="Q323" i="32"/>
  <c r="R323" i="32"/>
  <c r="N323" i="32"/>
  <c r="J323" i="32"/>
  <c r="F323" i="32"/>
  <c r="B323" i="32"/>
  <c r="M323" i="32"/>
  <c r="I323" i="32"/>
  <c r="E323" i="32"/>
  <c r="P323" i="32"/>
  <c r="L323" i="32"/>
  <c r="H323" i="32"/>
  <c r="D323" i="32"/>
  <c r="G323" i="32"/>
  <c r="C323" i="32"/>
  <c r="O323" i="32"/>
  <c r="K323" i="32"/>
  <c r="Q319" i="32"/>
  <c r="R319" i="32"/>
  <c r="N319" i="32"/>
  <c r="J319" i="32"/>
  <c r="F319" i="32"/>
  <c r="B319" i="32"/>
  <c r="M319" i="32"/>
  <c r="I319" i="32"/>
  <c r="E319" i="32"/>
  <c r="P319" i="32"/>
  <c r="L319" i="32"/>
  <c r="H319" i="32"/>
  <c r="D319" i="32"/>
  <c r="C319" i="32"/>
  <c r="O319" i="32"/>
  <c r="K319" i="32"/>
  <c r="G319" i="32"/>
  <c r="Q315" i="32"/>
  <c r="R315" i="32"/>
  <c r="N315" i="32"/>
  <c r="J315" i="32"/>
  <c r="F315" i="32"/>
  <c r="B315" i="32"/>
  <c r="M315" i="32"/>
  <c r="I315" i="32"/>
  <c r="E315" i="32"/>
  <c r="P315" i="32"/>
  <c r="L315" i="32"/>
  <c r="H315" i="32"/>
  <c r="D315" i="32"/>
  <c r="O315" i="32"/>
  <c r="K315" i="32"/>
  <c r="G315" i="32"/>
  <c r="C315" i="32"/>
  <c r="Q311" i="32"/>
  <c r="R311" i="32"/>
  <c r="N311" i="32"/>
  <c r="J311" i="32"/>
  <c r="F311" i="32"/>
  <c r="B311" i="32"/>
  <c r="M311" i="32"/>
  <c r="I311" i="32"/>
  <c r="E311" i="32"/>
  <c r="P311" i="32"/>
  <c r="L311" i="32"/>
  <c r="H311" i="32"/>
  <c r="D311" i="32"/>
  <c r="K311" i="32"/>
  <c r="G311" i="32"/>
  <c r="C311" i="32"/>
  <c r="O311" i="32"/>
  <c r="Q307" i="32"/>
  <c r="R307" i="32"/>
  <c r="N307" i="32"/>
  <c r="J307" i="32"/>
  <c r="F307" i="32"/>
  <c r="B307" i="32"/>
  <c r="M307" i="32"/>
  <c r="I307" i="32"/>
  <c r="E307" i="32"/>
  <c r="P307" i="32"/>
  <c r="L307" i="32"/>
  <c r="H307" i="32"/>
  <c r="D307" i="32"/>
  <c r="G307" i="32"/>
  <c r="C307" i="32"/>
  <c r="O307" i="32"/>
  <c r="K307" i="32"/>
  <c r="Q303" i="32"/>
  <c r="R303" i="32"/>
  <c r="N303" i="32"/>
  <c r="J303" i="32"/>
  <c r="F303" i="32"/>
  <c r="B303" i="32"/>
  <c r="M303" i="32"/>
  <c r="I303" i="32"/>
  <c r="E303" i="32"/>
  <c r="P303" i="32"/>
  <c r="L303" i="32"/>
  <c r="H303" i="32"/>
  <c r="D303" i="32"/>
  <c r="C303" i="32"/>
  <c r="O303" i="32"/>
  <c r="K303" i="32"/>
  <c r="G303" i="32"/>
  <c r="Q299" i="32"/>
  <c r="R299" i="32"/>
  <c r="N299" i="32"/>
  <c r="J299" i="32"/>
  <c r="F299" i="32"/>
  <c r="B299" i="32"/>
  <c r="M299" i="32"/>
  <c r="I299" i="32"/>
  <c r="E299" i="32"/>
  <c r="P299" i="32"/>
  <c r="L299" i="32"/>
  <c r="H299" i="32"/>
  <c r="D299" i="32"/>
  <c r="O299" i="32"/>
  <c r="K299" i="32"/>
  <c r="G299" i="32"/>
  <c r="C299" i="32"/>
  <c r="R295" i="32"/>
  <c r="Q295" i="32"/>
  <c r="N295" i="32"/>
  <c r="J295" i="32"/>
  <c r="F295" i="32"/>
  <c r="B295" i="32"/>
  <c r="M295" i="32"/>
  <c r="I295" i="32"/>
  <c r="E295" i="32"/>
  <c r="P295" i="32"/>
  <c r="L295" i="32"/>
  <c r="H295" i="32"/>
  <c r="D295" i="32"/>
  <c r="K295" i="32"/>
  <c r="G295" i="32"/>
  <c r="C295" i="32"/>
  <c r="O295" i="32"/>
  <c r="Q291" i="32"/>
  <c r="R291" i="32"/>
  <c r="N291" i="32"/>
  <c r="J291" i="32"/>
  <c r="F291" i="32"/>
  <c r="B291" i="32"/>
  <c r="P291" i="32"/>
  <c r="L291" i="32"/>
  <c r="H291" i="32"/>
  <c r="D291" i="32"/>
  <c r="M291" i="32"/>
  <c r="E291" i="32"/>
  <c r="K291" i="32"/>
  <c r="C291" i="32"/>
  <c r="I291" i="32"/>
  <c r="O291" i="32"/>
  <c r="Q287" i="32"/>
  <c r="R287" i="32"/>
  <c r="N287" i="32"/>
  <c r="J287" i="32"/>
  <c r="F287" i="32"/>
  <c r="B287" i="32"/>
  <c r="M287" i="32"/>
  <c r="I287" i="32"/>
  <c r="E287" i="32"/>
  <c r="P287" i="32"/>
  <c r="L287" i="32"/>
  <c r="H287" i="32"/>
  <c r="D287" i="32"/>
  <c r="O287" i="32"/>
  <c r="K287" i="32"/>
  <c r="G287" i="32"/>
  <c r="C287" i="32"/>
  <c r="Q283" i="32"/>
  <c r="R283" i="32"/>
  <c r="N283" i="32"/>
  <c r="J283" i="32"/>
  <c r="F283" i="32"/>
  <c r="B283" i="32"/>
  <c r="M283" i="32"/>
  <c r="I283" i="32"/>
  <c r="E283" i="32"/>
  <c r="P283" i="32"/>
  <c r="L283" i="32"/>
  <c r="H283" i="32"/>
  <c r="D283" i="32"/>
  <c r="K283" i="32"/>
  <c r="G283" i="32"/>
  <c r="C283" i="32"/>
  <c r="O283" i="32"/>
  <c r="Q279" i="32"/>
  <c r="R279" i="32"/>
  <c r="N279" i="32"/>
  <c r="J279" i="32"/>
  <c r="F279" i="32"/>
  <c r="B279" i="32"/>
  <c r="M279" i="32"/>
  <c r="I279" i="32"/>
  <c r="E279" i="32"/>
  <c r="P279" i="32"/>
  <c r="L279" i="32"/>
  <c r="H279" i="32"/>
  <c r="D279" i="32"/>
  <c r="G279" i="32"/>
  <c r="C279" i="32"/>
  <c r="O279" i="32"/>
  <c r="K279" i="32"/>
  <c r="Q275" i="32"/>
  <c r="R275" i="32"/>
  <c r="N275" i="32"/>
  <c r="J275" i="32"/>
  <c r="F275" i="32"/>
  <c r="B275" i="32"/>
  <c r="M275" i="32"/>
  <c r="I275" i="32"/>
  <c r="E275" i="32"/>
  <c r="P275" i="32"/>
  <c r="L275" i="32"/>
  <c r="H275" i="32"/>
  <c r="D275" i="32"/>
  <c r="C275" i="32"/>
  <c r="O275" i="32"/>
  <c r="K275" i="32"/>
  <c r="G275" i="32"/>
  <c r="Q271" i="32"/>
  <c r="R271" i="32"/>
  <c r="N271" i="32"/>
  <c r="J271" i="32"/>
  <c r="F271" i="32"/>
  <c r="B271" i="32"/>
  <c r="M271" i="32"/>
  <c r="I271" i="32"/>
  <c r="E271" i="32"/>
  <c r="P271" i="32"/>
  <c r="L271" i="32"/>
  <c r="H271" i="32"/>
  <c r="D271" i="32"/>
  <c r="O271" i="32"/>
  <c r="K271" i="32"/>
  <c r="G271" i="32"/>
  <c r="C271" i="32"/>
  <c r="Q267" i="32"/>
  <c r="R267" i="32"/>
  <c r="N267" i="32"/>
  <c r="J267" i="32"/>
  <c r="F267" i="32"/>
  <c r="B267" i="32"/>
  <c r="M267" i="32"/>
  <c r="I267" i="32"/>
  <c r="E267" i="32"/>
  <c r="P267" i="32"/>
  <c r="L267" i="32"/>
  <c r="H267" i="32"/>
  <c r="D267" i="32"/>
  <c r="K267" i="32"/>
  <c r="G267" i="32"/>
  <c r="C267" i="32"/>
  <c r="O267" i="32"/>
  <c r="Q263" i="32"/>
  <c r="R263" i="32"/>
  <c r="N263" i="32"/>
  <c r="J263" i="32"/>
  <c r="F263" i="32"/>
  <c r="B263" i="32"/>
  <c r="M263" i="32"/>
  <c r="I263" i="32"/>
  <c r="E263" i="32"/>
  <c r="P263" i="32"/>
  <c r="L263" i="32"/>
  <c r="H263" i="32"/>
  <c r="D263" i="32"/>
  <c r="G263" i="32"/>
  <c r="C263" i="32"/>
  <c r="O263" i="32"/>
  <c r="K263" i="32"/>
  <c r="Q259" i="32"/>
  <c r="R259" i="32"/>
  <c r="N259" i="32"/>
  <c r="J259" i="32"/>
  <c r="F259" i="32"/>
  <c r="B259" i="32"/>
  <c r="M259" i="32"/>
  <c r="I259" i="32"/>
  <c r="E259" i="32"/>
  <c r="P259" i="32"/>
  <c r="L259" i="32"/>
  <c r="H259" i="32"/>
  <c r="D259" i="32"/>
  <c r="C259" i="32"/>
  <c r="O259" i="32"/>
  <c r="K259" i="32"/>
  <c r="G259" i="32"/>
  <c r="Q255" i="32"/>
  <c r="R255" i="32"/>
  <c r="N255" i="32"/>
  <c r="J255" i="32"/>
  <c r="F255" i="32"/>
  <c r="B255" i="32"/>
  <c r="M255" i="32"/>
  <c r="I255" i="32"/>
  <c r="E255" i="32"/>
  <c r="P255" i="32"/>
  <c r="L255" i="32"/>
  <c r="H255" i="32"/>
  <c r="D255" i="32"/>
  <c r="O255" i="32"/>
  <c r="K255" i="32"/>
  <c r="G255" i="32"/>
  <c r="C255" i="32"/>
  <c r="Q251" i="32"/>
  <c r="R251" i="32"/>
  <c r="N251" i="32"/>
  <c r="J251" i="32"/>
  <c r="F251" i="32"/>
  <c r="B251" i="32"/>
  <c r="M251" i="32"/>
  <c r="I251" i="32"/>
  <c r="E251" i="32"/>
  <c r="P251" i="32"/>
  <c r="L251" i="32"/>
  <c r="H251" i="32"/>
  <c r="D251" i="32"/>
  <c r="K251" i="32"/>
  <c r="G251" i="32"/>
  <c r="C251" i="32"/>
  <c r="Q247" i="32"/>
  <c r="R247" i="32"/>
  <c r="N247" i="32"/>
  <c r="J247" i="32"/>
  <c r="F247" i="32"/>
  <c r="B247" i="32"/>
  <c r="M247" i="32"/>
  <c r="I247" i="32"/>
  <c r="E247" i="32"/>
  <c r="P247" i="32"/>
  <c r="L247" i="32"/>
  <c r="H247" i="32"/>
  <c r="D247" i="32"/>
  <c r="G247" i="32"/>
  <c r="C247" i="32"/>
  <c r="O247" i="32"/>
  <c r="Q243" i="32"/>
  <c r="R243" i="32"/>
  <c r="N243" i="32"/>
  <c r="J243" i="32"/>
  <c r="F243" i="32"/>
  <c r="B243" i="32"/>
  <c r="M243" i="32"/>
  <c r="I243" i="32"/>
  <c r="E243" i="32"/>
  <c r="P243" i="32"/>
  <c r="L243" i="32"/>
  <c r="H243" i="32"/>
  <c r="D243" i="32"/>
  <c r="C243" i="32"/>
  <c r="O243" i="32"/>
  <c r="K243" i="32"/>
  <c r="Q239" i="32"/>
  <c r="R239" i="32"/>
  <c r="N239" i="32"/>
  <c r="J239" i="32"/>
  <c r="F239" i="32"/>
  <c r="B239" i="32"/>
  <c r="M239" i="32"/>
  <c r="I239" i="32"/>
  <c r="E239" i="32"/>
  <c r="P239" i="32"/>
  <c r="L239" i="32"/>
  <c r="H239" i="32"/>
  <c r="D239" i="32"/>
  <c r="O239" i="32"/>
  <c r="K239" i="32"/>
  <c r="G239" i="32"/>
  <c r="Q235" i="32"/>
  <c r="R235" i="32"/>
  <c r="N235" i="32"/>
  <c r="J235" i="32"/>
  <c r="F235" i="32"/>
  <c r="B235" i="32"/>
  <c r="M235" i="32"/>
  <c r="I235" i="32"/>
  <c r="E235" i="32"/>
  <c r="P235" i="32"/>
  <c r="L235" i="32"/>
  <c r="H235" i="32"/>
  <c r="D235" i="32"/>
  <c r="K235" i="32"/>
  <c r="G235" i="32"/>
  <c r="C235" i="32"/>
  <c r="O235" i="32"/>
  <c r="Q231" i="32"/>
  <c r="R231" i="32"/>
  <c r="N231" i="32"/>
  <c r="J231" i="32"/>
  <c r="F231" i="32"/>
  <c r="B231" i="32"/>
  <c r="M231" i="32"/>
  <c r="I231" i="32"/>
  <c r="E231" i="32"/>
  <c r="P231" i="32"/>
  <c r="L231" i="32"/>
  <c r="H231" i="32"/>
  <c r="D231" i="32"/>
  <c r="G231" i="32"/>
  <c r="C231" i="32"/>
  <c r="O231" i="32"/>
  <c r="K231" i="32"/>
  <c r="Q227" i="32"/>
  <c r="R227" i="32"/>
  <c r="N227" i="32"/>
  <c r="J227" i="32"/>
  <c r="F227" i="32"/>
  <c r="B227" i="32"/>
  <c r="M227" i="32"/>
  <c r="I227" i="32"/>
  <c r="E227" i="32"/>
  <c r="P227" i="32"/>
  <c r="L227" i="32"/>
  <c r="H227" i="32"/>
  <c r="D227" i="32"/>
  <c r="C227" i="32"/>
  <c r="O227" i="32"/>
  <c r="K227" i="32"/>
  <c r="G227" i="32"/>
  <c r="Q223" i="32"/>
  <c r="R223" i="32"/>
  <c r="N223" i="32"/>
  <c r="J223" i="32"/>
  <c r="F223" i="32"/>
  <c r="B223" i="32"/>
  <c r="M223" i="32"/>
  <c r="I223" i="32"/>
  <c r="E223" i="32"/>
  <c r="P223" i="32"/>
  <c r="L223" i="32"/>
  <c r="H223" i="32"/>
  <c r="D223" i="32"/>
  <c r="O223" i="32"/>
  <c r="K223" i="32"/>
  <c r="G223" i="32"/>
  <c r="C223" i="32"/>
  <c r="Q219" i="32"/>
  <c r="R219" i="32"/>
  <c r="N219" i="32"/>
  <c r="J219" i="32"/>
  <c r="F219" i="32"/>
  <c r="B219" i="32"/>
  <c r="M219" i="32"/>
  <c r="I219" i="32"/>
  <c r="E219" i="32"/>
  <c r="P219" i="32"/>
  <c r="L219" i="32"/>
  <c r="H219" i="32"/>
  <c r="D219" i="32"/>
  <c r="K219" i="32"/>
  <c r="G219" i="32"/>
  <c r="C219" i="32"/>
  <c r="O219" i="32"/>
  <c r="Q215" i="32"/>
  <c r="R215" i="32"/>
  <c r="N215" i="32"/>
  <c r="J215" i="32"/>
  <c r="F215" i="32"/>
  <c r="B215" i="32"/>
  <c r="P215" i="32"/>
  <c r="L215" i="32"/>
  <c r="H215" i="32"/>
  <c r="D215" i="32"/>
  <c r="I215" i="32"/>
  <c r="O215" i="32"/>
  <c r="G215" i="32"/>
  <c r="M215" i="32"/>
  <c r="E215" i="32"/>
  <c r="C215" i="32"/>
  <c r="Q211" i="32"/>
  <c r="R211" i="32"/>
  <c r="P211" i="32"/>
  <c r="L211" i="32"/>
  <c r="H211" i="32"/>
  <c r="D211" i="32"/>
  <c r="O211" i="32"/>
  <c r="K211" i="32"/>
  <c r="G211" i="32"/>
  <c r="C211" i="32"/>
  <c r="N211" i="32"/>
  <c r="J211" i="32"/>
  <c r="F211" i="32"/>
  <c r="B211" i="32"/>
  <c r="I211" i="32"/>
  <c r="E211" i="32"/>
  <c r="Q207" i="32"/>
  <c r="R207" i="32"/>
  <c r="P207" i="32"/>
  <c r="L207" i="32"/>
  <c r="H207" i="32"/>
  <c r="D207" i="32"/>
  <c r="O207" i="32"/>
  <c r="K207" i="32"/>
  <c r="G207" i="32"/>
  <c r="C207" i="32"/>
  <c r="N207" i="32"/>
  <c r="J207" i="32"/>
  <c r="F207" i="32"/>
  <c r="B207" i="32"/>
  <c r="E207" i="32"/>
  <c r="M207" i="32"/>
  <c r="Q203" i="32"/>
  <c r="R203" i="32"/>
  <c r="P203" i="32"/>
  <c r="L203" i="32"/>
  <c r="H203" i="32"/>
  <c r="D203" i="32"/>
  <c r="O203" i="32"/>
  <c r="K203" i="32"/>
  <c r="G203" i="32"/>
  <c r="C203" i="32"/>
  <c r="N203" i="32"/>
  <c r="J203" i="32"/>
  <c r="F203" i="32"/>
  <c r="B203" i="32"/>
  <c r="M203" i="32"/>
  <c r="I203" i="32"/>
  <c r="Q199" i="32"/>
  <c r="R199" i="32"/>
  <c r="P199" i="32"/>
  <c r="L199" i="32"/>
  <c r="H199" i="32"/>
  <c r="D199" i="32"/>
  <c r="O199" i="32"/>
  <c r="K199" i="32"/>
  <c r="G199" i="32"/>
  <c r="C199" i="32"/>
  <c r="N199" i="32"/>
  <c r="J199" i="32"/>
  <c r="F199" i="32"/>
  <c r="B199" i="32"/>
  <c r="M199" i="32"/>
  <c r="I199" i="32"/>
  <c r="E199" i="32"/>
  <c r="Q195" i="32"/>
  <c r="R195" i="32"/>
  <c r="P195" i="32"/>
  <c r="L195" i="32"/>
  <c r="H195" i="32"/>
  <c r="D195" i="32"/>
  <c r="O195" i="32"/>
  <c r="K195" i="32"/>
  <c r="G195" i="32"/>
  <c r="C195" i="32"/>
  <c r="N195" i="32"/>
  <c r="J195" i="32"/>
  <c r="F195" i="32"/>
  <c r="B195" i="32"/>
  <c r="I195" i="32"/>
  <c r="E195" i="32"/>
  <c r="Q191" i="32"/>
  <c r="R191" i="32"/>
  <c r="P191" i="32"/>
  <c r="L191" i="32"/>
  <c r="H191" i="32"/>
  <c r="D191" i="32"/>
  <c r="O191" i="32"/>
  <c r="K191" i="32"/>
  <c r="G191" i="32"/>
  <c r="C191" i="32"/>
  <c r="N191" i="32"/>
  <c r="J191" i="32"/>
  <c r="F191" i="32"/>
  <c r="B191" i="32"/>
  <c r="E191" i="32"/>
  <c r="M191" i="32"/>
  <c r="Q187" i="32"/>
  <c r="R187" i="32"/>
  <c r="P187" i="32"/>
  <c r="L187" i="32"/>
  <c r="H187" i="32"/>
  <c r="D187" i="32"/>
  <c r="O187" i="32"/>
  <c r="K187" i="32"/>
  <c r="G187" i="32"/>
  <c r="C187" i="32"/>
  <c r="N187" i="32"/>
  <c r="J187" i="32"/>
  <c r="F187" i="32"/>
  <c r="B187" i="32"/>
  <c r="M187" i="32"/>
  <c r="I187" i="32"/>
  <c r="Q183" i="32"/>
  <c r="R183" i="32"/>
  <c r="P183" i="32"/>
  <c r="L183" i="32"/>
  <c r="H183" i="32"/>
  <c r="D183" i="32"/>
  <c r="O183" i="32"/>
  <c r="K183" i="32"/>
  <c r="G183" i="32"/>
  <c r="C183" i="32"/>
  <c r="N183" i="32"/>
  <c r="J183" i="32"/>
  <c r="F183" i="32"/>
  <c r="B183" i="32"/>
  <c r="M183" i="32"/>
  <c r="I183" i="32"/>
  <c r="E183" i="32"/>
  <c r="Q179" i="32"/>
  <c r="R179" i="32"/>
  <c r="P179" i="32"/>
  <c r="L179" i="32"/>
  <c r="H179" i="32"/>
  <c r="D179" i="32"/>
  <c r="O179" i="32"/>
  <c r="K179" i="32"/>
  <c r="G179" i="32"/>
  <c r="C179" i="32"/>
  <c r="N179" i="32"/>
  <c r="J179" i="32"/>
  <c r="F179" i="32"/>
  <c r="B179" i="32"/>
  <c r="I179" i="32"/>
  <c r="E179" i="32"/>
  <c r="Q175" i="32"/>
  <c r="R175" i="32"/>
  <c r="P175" i="32"/>
  <c r="L175" i="32"/>
  <c r="H175" i="32"/>
  <c r="D175" i="32"/>
  <c r="O175" i="32"/>
  <c r="K175" i="32"/>
  <c r="G175" i="32"/>
  <c r="C175" i="32"/>
  <c r="N175" i="32"/>
  <c r="J175" i="32"/>
  <c r="F175" i="32"/>
  <c r="B175" i="32"/>
  <c r="E175" i="32"/>
  <c r="M175" i="32"/>
  <c r="P171" i="32"/>
  <c r="Y171" i="32" s="1"/>
  <c r="L171" i="32"/>
  <c r="H171" i="32"/>
  <c r="D171" i="32"/>
  <c r="R171" i="32" s="1"/>
  <c r="O171" i="32"/>
  <c r="W171" i="32" s="1"/>
  <c r="X171" i="32" s="1"/>
  <c r="K171" i="32"/>
  <c r="G171" i="32"/>
  <c r="C171" i="32"/>
  <c r="N171" i="32"/>
  <c r="J171" i="32"/>
  <c r="Q171" i="32" s="1"/>
  <c r="F171" i="32"/>
  <c r="B171" i="32"/>
  <c r="M171" i="32"/>
  <c r="U171" i="32" s="1"/>
  <c r="I171" i="32"/>
  <c r="P167" i="32"/>
  <c r="Y167" i="32" s="1"/>
  <c r="L167" i="32"/>
  <c r="H167" i="32"/>
  <c r="D167" i="32"/>
  <c r="R167" i="32" s="1"/>
  <c r="O167" i="32"/>
  <c r="W167" i="32" s="1"/>
  <c r="X167" i="32" s="1"/>
  <c r="K167" i="32"/>
  <c r="G167" i="32"/>
  <c r="C167" i="32"/>
  <c r="N167" i="32"/>
  <c r="J167" i="32"/>
  <c r="Q167" i="32" s="1"/>
  <c r="F167" i="32"/>
  <c r="B167" i="32"/>
  <c r="M167" i="32"/>
  <c r="I167" i="32"/>
  <c r="E167" i="32"/>
  <c r="P163" i="32"/>
  <c r="Y163" i="32" s="1"/>
  <c r="L163" i="32"/>
  <c r="H163" i="32"/>
  <c r="D163" i="32"/>
  <c r="R163" i="32" s="1"/>
  <c r="O163" i="32"/>
  <c r="W163" i="32" s="1"/>
  <c r="X163" i="32" s="1"/>
  <c r="K163" i="32"/>
  <c r="G163" i="32"/>
  <c r="C163" i="32"/>
  <c r="N163" i="32"/>
  <c r="J163" i="32"/>
  <c r="Q163" i="32" s="1"/>
  <c r="F163" i="32"/>
  <c r="B163" i="32"/>
  <c r="I163" i="32"/>
  <c r="E163" i="32"/>
  <c r="P159" i="32"/>
  <c r="Y159" i="32" s="1"/>
  <c r="L159" i="32"/>
  <c r="H159" i="32"/>
  <c r="D159" i="32"/>
  <c r="R159" i="32" s="1"/>
  <c r="O159" i="32"/>
  <c r="W159" i="32" s="1"/>
  <c r="X159" i="32" s="1"/>
  <c r="K159" i="32"/>
  <c r="G159" i="32"/>
  <c r="C159" i="32"/>
  <c r="N159" i="32"/>
  <c r="J159" i="32"/>
  <c r="Q159" i="32" s="1"/>
  <c r="F159" i="32"/>
  <c r="B159" i="32"/>
  <c r="E159" i="32"/>
  <c r="M159" i="32"/>
  <c r="U159" i="32" s="1"/>
  <c r="P155" i="32"/>
  <c r="Y155" i="32" s="1"/>
  <c r="L155" i="32"/>
  <c r="H155" i="32"/>
  <c r="D155" i="32"/>
  <c r="R155" i="32" s="1"/>
  <c r="O155" i="32"/>
  <c r="K155" i="32"/>
  <c r="G155" i="32"/>
  <c r="C155" i="32"/>
  <c r="N155" i="32"/>
  <c r="J155" i="32"/>
  <c r="Q155" i="32" s="1"/>
  <c r="F155" i="32"/>
  <c r="B155" i="32"/>
  <c r="M155" i="32"/>
  <c r="I155" i="32"/>
  <c r="P151" i="32"/>
  <c r="Y151" i="32" s="1"/>
  <c r="L151" i="32"/>
  <c r="H151" i="32"/>
  <c r="D151" i="32"/>
  <c r="R151" i="32" s="1"/>
  <c r="O151" i="32"/>
  <c r="W151" i="32" s="1"/>
  <c r="X151" i="32" s="1"/>
  <c r="K151" i="32"/>
  <c r="G151" i="32"/>
  <c r="C151" i="32"/>
  <c r="N151" i="32"/>
  <c r="J151" i="32"/>
  <c r="Q151" i="32" s="1"/>
  <c r="F151" i="32"/>
  <c r="B151" i="32"/>
  <c r="M151" i="32"/>
  <c r="U151" i="32" s="1"/>
  <c r="I151" i="32"/>
  <c r="E151" i="32"/>
  <c r="O147" i="32"/>
  <c r="W147" i="32" s="1"/>
  <c r="X147" i="32" s="1"/>
  <c r="K147" i="32"/>
  <c r="G147" i="32"/>
  <c r="C147" i="32"/>
  <c r="N147" i="32"/>
  <c r="J147" i="32"/>
  <c r="Q147" i="32" s="1"/>
  <c r="F147" i="32"/>
  <c r="B147" i="32"/>
  <c r="I147" i="32"/>
  <c r="P147" i="32"/>
  <c r="Y147" i="32" s="1"/>
  <c r="H147" i="32"/>
  <c r="M147" i="32"/>
  <c r="E147" i="32"/>
  <c r="N143" i="32"/>
  <c r="J143" i="32"/>
  <c r="Q143" i="32" s="1"/>
  <c r="F143" i="32"/>
  <c r="B143" i="32"/>
  <c r="M143" i="32"/>
  <c r="I143" i="32"/>
  <c r="E143" i="32"/>
  <c r="P143" i="32"/>
  <c r="Y143" i="32" s="1"/>
  <c r="L143" i="32"/>
  <c r="H143" i="32"/>
  <c r="D143" i="32"/>
  <c r="R143" i="32" s="1"/>
  <c r="N139" i="32"/>
  <c r="J139" i="32"/>
  <c r="Q139" i="32" s="1"/>
  <c r="F139" i="32"/>
  <c r="B139" i="32"/>
  <c r="M139" i="32"/>
  <c r="I139" i="32"/>
  <c r="E139" i="32"/>
  <c r="P139" i="32"/>
  <c r="Y139" i="32" s="1"/>
  <c r="L139" i="32"/>
  <c r="H139" i="32"/>
  <c r="D139" i="32"/>
  <c r="R139" i="32" s="1"/>
  <c r="N135" i="32"/>
  <c r="J135" i="32"/>
  <c r="Q135" i="32" s="1"/>
  <c r="F135" i="32"/>
  <c r="B135" i="32"/>
  <c r="M135" i="32"/>
  <c r="U135" i="32" s="1"/>
  <c r="I135" i="32"/>
  <c r="E135" i="32"/>
  <c r="P135" i="32"/>
  <c r="Y135" i="32" s="1"/>
  <c r="L135" i="32"/>
  <c r="H135" i="32"/>
  <c r="D135" i="32"/>
  <c r="R135" i="32" s="1"/>
  <c r="N131" i="32"/>
  <c r="J131" i="32"/>
  <c r="Q131" i="32" s="1"/>
  <c r="F131" i="32"/>
  <c r="B131" i="32"/>
  <c r="M131" i="32"/>
  <c r="I131" i="32"/>
  <c r="E131" i="32"/>
  <c r="P131" i="32"/>
  <c r="Y131" i="32" s="1"/>
  <c r="L131" i="32"/>
  <c r="H131" i="32"/>
  <c r="D131" i="32"/>
  <c r="R131" i="32" s="1"/>
  <c r="N127" i="32"/>
  <c r="J127" i="32"/>
  <c r="Q127" i="32" s="1"/>
  <c r="F127" i="32"/>
  <c r="B127" i="32"/>
  <c r="M127" i="32"/>
  <c r="I127" i="32"/>
  <c r="E127" i="32"/>
  <c r="P127" i="32"/>
  <c r="Y127" i="32" s="1"/>
  <c r="L127" i="32"/>
  <c r="H127" i="32"/>
  <c r="D127" i="32"/>
  <c r="R127" i="32" s="1"/>
  <c r="N123" i="32"/>
  <c r="J123" i="32"/>
  <c r="Q123" i="32" s="1"/>
  <c r="F123" i="32"/>
  <c r="B123" i="32"/>
  <c r="M123" i="32"/>
  <c r="I123" i="32"/>
  <c r="E123" i="32"/>
  <c r="P123" i="32"/>
  <c r="Y123" i="32" s="1"/>
  <c r="L123" i="32"/>
  <c r="H123" i="32"/>
  <c r="D123" i="32"/>
  <c r="R123" i="32" s="1"/>
  <c r="N119" i="32"/>
  <c r="J119" i="32"/>
  <c r="Q119" i="32" s="1"/>
  <c r="F119" i="32"/>
  <c r="B119" i="32"/>
  <c r="M119" i="32"/>
  <c r="I119" i="32"/>
  <c r="E119" i="32"/>
  <c r="P119" i="32"/>
  <c r="Y119" i="32" s="1"/>
  <c r="AB119" i="32" s="1"/>
  <c r="AC119" i="32" s="1"/>
  <c r="L119" i="32"/>
  <c r="H119" i="32"/>
  <c r="D119" i="32"/>
  <c r="R119" i="32" s="1"/>
  <c r="N115" i="32"/>
  <c r="J115" i="32"/>
  <c r="Q115" i="32" s="1"/>
  <c r="F115" i="32"/>
  <c r="B115" i="32"/>
  <c r="M115" i="32"/>
  <c r="I115" i="32"/>
  <c r="E115" i="32"/>
  <c r="P115" i="32"/>
  <c r="Y115" i="32" s="1"/>
  <c r="AB115" i="32" s="1"/>
  <c r="AC115" i="32" s="1"/>
  <c r="L115" i="32"/>
  <c r="H115" i="32"/>
  <c r="AE115" i="32" s="1"/>
  <c r="D115" i="32"/>
  <c r="R115" i="32" s="1"/>
  <c r="N111" i="32"/>
  <c r="J111" i="32"/>
  <c r="Q111" i="32" s="1"/>
  <c r="F111" i="32"/>
  <c r="B111" i="32"/>
  <c r="M111" i="32"/>
  <c r="T111" i="32" s="1"/>
  <c r="I111" i="32"/>
  <c r="E111" i="32"/>
  <c r="P111" i="32"/>
  <c r="Y111" i="32" s="1"/>
  <c r="AB111" i="32" s="1"/>
  <c r="AC111" i="32" s="1"/>
  <c r="L111" i="32"/>
  <c r="H111" i="32"/>
  <c r="D111" i="32"/>
  <c r="N107" i="32"/>
  <c r="J107" i="32"/>
  <c r="Q107" i="32" s="1"/>
  <c r="F107" i="32"/>
  <c r="B107" i="32"/>
  <c r="M107" i="32"/>
  <c r="T107" i="32" s="1"/>
  <c r="I107" i="32"/>
  <c r="E107" i="32"/>
  <c r="P107" i="32"/>
  <c r="Y107" i="32" s="1"/>
  <c r="AB107" i="32" s="1"/>
  <c r="AC107" i="32" s="1"/>
  <c r="L107" i="32"/>
  <c r="H107" i="32"/>
  <c r="D107" i="32"/>
  <c r="N103" i="32"/>
  <c r="J103" i="32"/>
  <c r="Q103" i="32" s="1"/>
  <c r="F103" i="32"/>
  <c r="B103" i="32"/>
  <c r="M103" i="32"/>
  <c r="T103" i="32" s="1"/>
  <c r="I103" i="32"/>
  <c r="E103" i="32"/>
  <c r="P103" i="32"/>
  <c r="Y103" i="32" s="1"/>
  <c r="AB103" i="32" s="1"/>
  <c r="AC103" i="32" s="1"/>
  <c r="L103" i="32"/>
  <c r="H103" i="32"/>
  <c r="D103" i="32"/>
  <c r="N99" i="32"/>
  <c r="J99" i="32"/>
  <c r="Q99" i="32" s="1"/>
  <c r="F99" i="32"/>
  <c r="B99" i="32"/>
  <c r="M99" i="32"/>
  <c r="T99" i="32" s="1"/>
  <c r="I99" i="32"/>
  <c r="E99" i="32"/>
  <c r="P99" i="32"/>
  <c r="Y99" i="32" s="1"/>
  <c r="L99" i="32"/>
  <c r="H99" i="32"/>
  <c r="D99" i="32"/>
  <c r="R99" i="32" s="1"/>
  <c r="N95" i="32"/>
  <c r="J95" i="32"/>
  <c r="Q95" i="32" s="1"/>
  <c r="F95" i="32"/>
  <c r="B95" i="32"/>
  <c r="M95" i="32"/>
  <c r="T95" i="32" s="1"/>
  <c r="I95" i="32"/>
  <c r="E95" i="32"/>
  <c r="P95" i="32"/>
  <c r="Y95" i="32" s="1"/>
  <c r="L95" i="32"/>
  <c r="H95" i="32"/>
  <c r="D95" i="32"/>
  <c r="R95" i="32" s="1"/>
  <c r="N91" i="32"/>
  <c r="J91" i="32"/>
  <c r="Q91" i="32" s="1"/>
  <c r="F91" i="32"/>
  <c r="B91" i="32"/>
  <c r="M91" i="32"/>
  <c r="T91" i="32" s="1"/>
  <c r="I91" i="32"/>
  <c r="E91" i="32"/>
  <c r="P91" i="32"/>
  <c r="Y91" i="32" s="1"/>
  <c r="L91" i="32"/>
  <c r="H91" i="32"/>
  <c r="D91" i="32"/>
  <c r="R91" i="32" s="1"/>
  <c r="N87" i="32"/>
  <c r="J87" i="32"/>
  <c r="Q87" i="32" s="1"/>
  <c r="F87" i="32"/>
  <c r="B87" i="32"/>
  <c r="M87" i="32"/>
  <c r="T87" i="32" s="1"/>
  <c r="I87" i="32"/>
  <c r="E87" i="32"/>
  <c r="P87" i="32"/>
  <c r="Y87" i="32" s="1"/>
  <c r="L87" i="32"/>
  <c r="H87" i="32"/>
  <c r="D87" i="32"/>
  <c r="R87" i="32" s="1"/>
  <c r="N83" i="32"/>
  <c r="J83" i="32"/>
  <c r="Q83" i="32" s="1"/>
  <c r="F83" i="32"/>
  <c r="B83" i="32"/>
  <c r="M83" i="32"/>
  <c r="I83" i="32"/>
  <c r="E83" i="32"/>
  <c r="P83" i="32"/>
  <c r="Y83" i="32" s="1"/>
  <c r="L83" i="32"/>
  <c r="H83" i="32"/>
  <c r="AE83" i="32" s="1"/>
  <c r="D83" i="32"/>
  <c r="R83" i="32" s="1"/>
  <c r="N79" i="32"/>
  <c r="J79" i="32"/>
  <c r="Q79" i="32" s="1"/>
  <c r="F79" i="32"/>
  <c r="B79" i="32"/>
  <c r="M79" i="32"/>
  <c r="T79" i="32" s="1"/>
  <c r="I79" i="32"/>
  <c r="E79" i="32"/>
  <c r="P79" i="32"/>
  <c r="Y79" i="32" s="1"/>
  <c r="L79" i="32"/>
  <c r="H79" i="32"/>
  <c r="D79" i="32"/>
  <c r="R79" i="32" s="1"/>
  <c r="M75" i="32"/>
  <c r="T75" i="32" s="1"/>
  <c r="I75" i="32"/>
  <c r="E75" i="32"/>
  <c r="P75" i="32"/>
  <c r="Y75" i="32" s="1"/>
  <c r="L75" i="32"/>
  <c r="H75" i="32"/>
  <c r="D75" i="32"/>
  <c r="R75" i="32" s="1"/>
  <c r="P3" i="32"/>
  <c r="Y3" i="32" s="1"/>
  <c r="AC3" i="32" s="1"/>
  <c r="L3" i="32"/>
  <c r="G3" i="32"/>
  <c r="C3" i="32"/>
  <c r="F4" i="32"/>
  <c r="J4" i="32"/>
  <c r="Q4" i="32" s="1"/>
  <c r="C5" i="32"/>
  <c r="G5" i="32"/>
  <c r="O5" i="32"/>
  <c r="W5" i="32" s="1"/>
  <c r="X5" i="32" s="1"/>
  <c r="D6" i="32"/>
  <c r="R6" i="32" s="1"/>
  <c r="H6" i="32"/>
  <c r="L6" i="32"/>
  <c r="E7" i="32"/>
  <c r="I7" i="32"/>
  <c r="M7" i="32"/>
  <c r="T7" i="32" s="1"/>
  <c r="B8" i="32"/>
  <c r="F8" i="32"/>
  <c r="J8" i="32"/>
  <c r="Q8" i="32" s="1"/>
  <c r="N8" i="32"/>
  <c r="C9" i="32"/>
  <c r="G9" i="32"/>
  <c r="O9" i="32"/>
  <c r="D10" i="32"/>
  <c r="R10" i="32" s="1"/>
  <c r="H10" i="32"/>
  <c r="L10" i="32"/>
  <c r="E11" i="32"/>
  <c r="I11" i="32"/>
  <c r="M11" i="32"/>
  <c r="B12" i="32"/>
  <c r="F12" i="32"/>
  <c r="J12" i="32"/>
  <c r="Q12" i="32" s="1"/>
  <c r="N12" i="32"/>
  <c r="C13" i="32"/>
  <c r="G13" i="32"/>
  <c r="K13" i="32"/>
  <c r="O13" i="32"/>
  <c r="W13" i="32" s="1"/>
  <c r="X13" i="32" s="1"/>
  <c r="D14" i="32"/>
  <c r="R14" i="32" s="1"/>
  <c r="H14" i="32"/>
  <c r="L14" i="32"/>
  <c r="E15" i="32"/>
  <c r="I15" i="32"/>
  <c r="M15" i="32"/>
  <c r="T15" i="32" s="1"/>
  <c r="B16" i="32"/>
  <c r="F16" i="32"/>
  <c r="J16" i="32"/>
  <c r="Q16" i="32" s="1"/>
  <c r="C17" i="32"/>
  <c r="G17" i="32"/>
  <c r="K17" i="32"/>
  <c r="O17" i="32"/>
  <c r="W17" i="32" s="1"/>
  <c r="X17" i="32" s="1"/>
  <c r="D18" i="32"/>
  <c r="R18" i="32" s="1"/>
  <c r="H18" i="32"/>
  <c r="L18" i="32"/>
  <c r="E19" i="32"/>
  <c r="I19" i="32"/>
  <c r="M19" i="32"/>
  <c r="T19" i="32" s="1"/>
  <c r="B20" i="32"/>
  <c r="F20" i="32"/>
  <c r="J20" i="32"/>
  <c r="Q20" i="32" s="1"/>
  <c r="N20" i="32"/>
  <c r="C21" i="32"/>
  <c r="G21" i="32"/>
  <c r="K21" i="32"/>
  <c r="O21" i="32"/>
  <c r="W21" i="32" s="1"/>
  <c r="X21" i="32" s="1"/>
  <c r="D22" i="32"/>
  <c r="R22" i="32" s="1"/>
  <c r="H22" i="32"/>
  <c r="AE22" i="32" s="1"/>
  <c r="L22" i="32"/>
  <c r="E23" i="32"/>
  <c r="I23" i="32"/>
  <c r="M23" i="32"/>
  <c r="B24" i="32"/>
  <c r="F24" i="32"/>
  <c r="J24" i="32"/>
  <c r="Q24" i="32" s="1"/>
  <c r="N24" i="32"/>
  <c r="C25" i="32"/>
  <c r="G25" i="32"/>
  <c r="K25" i="32"/>
  <c r="O25" i="32"/>
  <c r="D26" i="32"/>
  <c r="R26" i="32" s="1"/>
  <c r="H26" i="32"/>
  <c r="AE26" i="32" s="1"/>
  <c r="L26" i="32"/>
  <c r="E27" i="32"/>
  <c r="I27" i="32"/>
  <c r="M27" i="32"/>
  <c r="T27" i="32" s="1"/>
  <c r="B28" i="32"/>
  <c r="F28" i="32"/>
  <c r="J28" i="32"/>
  <c r="Q28" i="32" s="1"/>
  <c r="C29" i="32"/>
  <c r="G29" i="32"/>
  <c r="K29" i="32"/>
  <c r="O29" i="32"/>
  <c r="W29" i="32" s="1"/>
  <c r="X29" i="32" s="1"/>
  <c r="D30" i="32"/>
  <c r="R30" i="32" s="1"/>
  <c r="H30" i="32"/>
  <c r="L30" i="32"/>
  <c r="E31" i="32"/>
  <c r="I31" i="32"/>
  <c r="M31" i="32"/>
  <c r="T31" i="32" s="1"/>
  <c r="B32" i="32"/>
  <c r="F32" i="32"/>
  <c r="J32" i="32"/>
  <c r="Q32" i="32" s="1"/>
  <c r="N32" i="32"/>
  <c r="C33" i="32"/>
  <c r="G33" i="32"/>
  <c r="K33" i="32"/>
  <c r="O33" i="32"/>
  <c r="W33" i="32" s="1"/>
  <c r="X33" i="32" s="1"/>
  <c r="D34" i="32"/>
  <c r="R34" i="32" s="1"/>
  <c r="H34" i="32"/>
  <c r="L34" i="32"/>
  <c r="E35" i="32"/>
  <c r="I35" i="32"/>
  <c r="M35" i="32"/>
  <c r="T35" i="32" s="1"/>
  <c r="B36" i="32"/>
  <c r="F36" i="32"/>
  <c r="J36" i="32"/>
  <c r="Q36" i="32" s="1"/>
  <c r="N36" i="32"/>
  <c r="C37" i="32"/>
  <c r="G37" i="32"/>
  <c r="K37" i="32"/>
  <c r="O37" i="32"/>
  <c r="W37" i="32" s="1"/>
  <c r="X37" i="32" s="1"/>
  <c r="D38" i="32"/>
  <c r="R38" i="32" s="1"/>
  <c r="H38" i="32"/>
  <c r="L38" i="32"/>
  <c r="E39" i="32"/>
  <c r="I39" i="32"/>
  <c r="M39" i="32"/>
  <c r="T39" i="32" s="1"/>
  <c r="B40" i="32"/>
  <c r="F40" i="32"/>
  <c r="J40" i="32"/>
  <c r="C41" i="32"/>
  <c r="G41" i="32"/>
  <c r="K41" i="32"/>
  <c r="O41" i="32"/>
  <c r="W41" i="32" s="1"/>
  <c r="X41" i="32" s="1"/>
  <c r="D42" i="32"/>
  <c r="R42" i="32" s="1"/>
  <c r="H42" i="32"/>
  <c r="AE42" i="32" s="1"/>
  <c r="L42" i="32"/>
  <c r="E43" i="32"/>
  <c r="I43" i="32"/>
  <c r="M43" i="32"/>
  <c r="T43" i="32" s="1"/>
  <c r="B44" i="32"/>
  <c r="F44" i="32"/>
  <c r="J44" i="32"/>
  <c r="Q44" i="32" s="1"/>
  <c r="N44" i="32"/>
  <c r="C45" i="32"/>
  <c r="G45" i="32"/>
  <c r="K45" i="32"/>
  <c r="O45" i="32"/>
  <c r="W45" i="32" s="1"/>
  <c r="X45" i="32" s="1"/>
  <c r="D46" i="32"/>
  <c r="R46" i="32" s="1"/>
  <c r="H46" i="32"/>
  <c r="AE46" i="32" s="1"/>
  <c r="L46" i="32"/>
  <c r="E47" i="32"/>
  <c r="I47" i="32"/>
  <c r="M47" i="32"/>
  <c r="T47" i="32" s="1"/>
  <c r="B48" i="32"/>
  <c r="F48" i="32"/>
  <c r="J48" i="32"/>
  <c r="Q48" i="32" s="1"/>
  <c r="N48" i="32"/>
  <c r="C49" i="32"/>
  <c r="G49" i="32"/>
  <c r="K49" i="32"/>
  <c r="O49" i="32"/>
  <c r="W49" i="32" s="1"/>
  <c r="X49" i="32" s="1"/>
  <c r="D50" i="32"/>
  <c r="R50" i="32" s="1"/>
  <c r="H50" i="32"/>
  <c r="AE50" i="32" s="1"/>
  <c r="L50" i="32"/>
  <c r="E51" i="32"/>
  <c r="I51" i="32"/>
  <c r="M51" i="32"/>
  <c r="T51" i="32" s="1"/>
  <c r="B52" i="32"/>
  <c r="F52" i="32"/>
  <c r="J52" i="32"/>
  <c r="Q52" i="32" s="1"/>
  <c r="C53" i="32"/>
  <c r="G53" i="32"/>
  <c r="K53" i="32"/>
  <c r="O53" i="32"/>
  <c r="W53" i="32" s="1"/>
  <c r="X53" i="32" s="1"/>
  <c r="D54" i="32"/>
  <c r="R54" i="32" s="1"/>
  <c r="H54" i="32"/>
  <c r="L54" i="32"/>
  <c r="E55" i="32"/>
  <c r="I55" i="32"/>
  <c r="M55" i="32"/>
  <c r="T55" i="32" s="1"/>
  <c r="B56" i="32"/>
  <c r="F56" i="32"/>
  <c r="J56" i="32"/>
  <c r="Q56" i="32" s="1"/>
  <c r="N56" i="32"/>
  <c r="C57" i="32"/>
  <c r="G57" i="32"/>
  <c r="K57" i="32"/>
  <c r="O57" i="32"/>
  <c r="D58" i="32"/>
  <c r="R58" i="32" s="1"/>
  <c r="H58" i="32"/>
  <c r="L58" i="32"/>
  <c r="E59" i="32"/>
  <c r="I59" i="32"/>
  <c r="M59" i="32"/>
  <c r="B60" i="32"/>
  <c r="F60" i="32"/>
  <c r="J60" i="32"/>
  <c r="Q60" i="32" s="1"/>
  <c r="N60" i="32"/>
  <c r="C61" i="32"/>
  <c r="G61" i="32"/>
  <c r="K61" i="32"/>
  <c r="O61" i="32"/>
  <c r="W61" i="32" s="1"/>
  <c r="X61" i="32" s="1"/>
  <c r="D62" i="32"/>
  <c r="R62" i="32" s="1"/>
  <c r="H62" i="32"/>
  <c r="L62" i="32"/>
  <c r="E63" i="32"/>
  <c r="I63" i="32"/>
  <c r="M63" i="32"/>
  <c r="B64" i="32"/>
  <c r="F64" i="32"/>
  <c r="J64" i="32"/>
  <c r="Q64" i="32" s="1"/>
  <c r="C65" i="32"/>
  <c r="G65" i="32"/>
  <c r="K65" i="32"/>
  <c r="O65" i="32"/>
  <c r="W65" i="32" s="1"/>
  <c r="X65" i="32" s="1"/>
  <c r="D66" i="32"/>
  <c r="R66" i="32" s="1"/>
  <c r="H66" i="32"/>
  <c r="AE66" i="32" s="1"/>
  <c r="L66" i="32"/>
  <c r="E67" i="32"/>
  <c r="I67" i="32"/>
  <c r="M67" i="32"/>
  <c r="T67" i="32" s="1"/>
  <c r="B68" i="32"/>
  <c r="F68" i="32"/>
  <c r="J68" i="32"/>
  <c r="Q68" i="32" s="1"/>
  <c r="N68" i="32"/>
  <c r="C69" i="32"/>
  <c r="G69" i="32"/>
  <c r="K69" i="32"/>
  <c r="O69" i="32"/>
  <c r="W69" i="32" s="1"/>
  <c r="X69" i="32" s="1"/>
  <c r="D70" i="32"/>
  <c r="R70" i="32" s="1"/>
  <c r="H70" i="32"/>
  <c r="AE70" i="32" s="1"/>
  <c r="L70" i="32"/>
  <c r="E71" i="32"/>
  <c r="I71" i="32"/>
  <c r="M71" i="32"/>
  <c r="T71" i="32" s="1"/>
  <c r="B72" i="32"/>
  <c r="F72" i="32"/>
  <c r="J72" i="32"/>
  <c r="Q72" i="32" s="1"/>
  <c r="C73" i="32"/>
  <c r="G73" i="32"/>
  <c r="K73" i="32"/>
  <c r="O73" i="32"/>
  <c r="W73" i="32" s="1"/>
  <c r="X73" i="32" s="1"/>
  <c r="D74" i="32"/>
  <c r="R74" i="32" s="1"/>
  <c r="H74" i="32"/>
  <c r="C75" i="32"/>
  <c r="K75" i="32"/>
  <c r="D76" i="32"/>
  <c r="R76" i="32" s="1"/>
  <c r="L76" i="32"/>
  <c r="E77" i="32"/>
  <c r="M77" i="32"/>
  <c r="T77" i="32" s="1"/>
  <c r="K79" i="32"/>
  <c r="L80" i="32"/>
  <c r="O83" i="32"/>
  <c r="W83" i="32" s="1"/>
  <c r="X83" i="32" s="1"/>
  <c r="C87" i="32"/>
  <c r="D88" i="32"/>
  <c r="R88" i="32" s="1"/>
  <c r="E89" i="32"/>
  <c r="G91" i="32"/>
  <c r="H92" i="32"/>
  <c r="I93" i="32"/>
  <c r="K95" i="32"/>
  <c r="O99" i="32"/>
  <c r="W99" i="32" s="1"/>
  <c r="X99" i="32" s="1"/>
  <c r="P100" i="32"/>
  <c r="Y100" i="32" s="1"/>
  <c r="C103" i="32"/>
  <c r="D104" i="32"/>
  <c r="E105" i="32"/>
  <c r="G107" i="32"/>
  <c r="H108" i="32"/>
  <c r="I109" i="32"/>
  <c r="K111" i="32"/>
  <c r="O115" i="32"/>
  <c r="W115" i="32" s="1"/>
  <c r="X115" i="32" s="1"/>
  <c r="P116" i="32"/>
  <c r="Y116" i="32" s="1"/>
  <c r="AB116" i="32" s="1"/>
  <c r="AC116" i="32" s="1"/>
  <c r="C119" i="32"/>
  <c r="E121" i="32"/>
  <c r="G123" i="32"/>
  <c r="H124" i="32"/>
  <c r="I125" i="32"/>
  <c r="K127" i="32"/>
  <c r="L128" i="32"/>
  <c r="O131" i="32"/>
  <c r="W131" i="32" s="1"/>
  <c r="X131" i="32" s="1"/>
  <c r="C135" i="32"/>
  <c r="D136" i="32"/>
  <c r="R136" i="32" s="1"/>
  <c r="E137" i="32"/>
  <c r="G139" i="32"/>
  <c r="I141" i="32"/>
  <c r="K143" i="32"/>
  <c r="L144" i="32"/>
  <c r="E148" i="32"/>
  <c r="J160" i="32"/>
  <c r="Q160" i="32" s="1"/>
  <c r="E203" i="32"/>
  <c r="I207" i="32"/>
  <c r="M211" i="32"/>
  <c r="C239" i="32"/>
  <c r="G291" i="32"/>
  <c r="R400" i="32"/>
  <c r="Q400" i="32"/>
  <c r="N400" i="32"/>
  <c r="J400" i="32"/>
  <c r="F400" i="32"/>
  <c r="B400" i="32"/>
  <c r="M400" i="32"/>
  <c r="I400" i="32"/>
  <c r="E400" i="32"/>
  <c r="P400" i="32"/>
  <c r="L400" i="32"/>
  <c r="H400" i="32"/>
  <c r="D400" i="32"/>
  <c r="K400" i="32"/>
  <c r="G400" i="32"/>
  <c r="C400" i="32"/>
  <c r="O400" i="32"/>
  <c r="Q388" i="32"/>
  <c r="R388" i="32"/>
  <c r="N388" i="32"/>
  <c r="J388" i="32"/>
  <c r="F388" i="32"/>
  <c r="B388" i="32"/>
  <c r="M388" i="32"/>
  <c r="I388" i="32"/>
  <c r="E388" i="32"/>
  <c r="P388" i="32"/>
  <c r="L388" i="32"/>
  <c r="H388" i="32"/>
  <c r="D388" i="32"/>
  <c r="O388" i="32"/>
  <c r="K388" i="32"/>
  <c r="G388" i="32"/>
  <c r="C388" i="32"/>
  <c r="R376" i="32"/>
  <c r="Q376" i="32"/>
  <c r="N376" i="32"/>
  <c r="J376" i="32"/>
  <c r="F376" i="32"/>
  <c r="B376" i="32"/>
  <c r="M376" i="32"/>
  <c r="I376" i="32"/>
  <c r="E376" i="32"/>
  <c r="P376" i="32"/>
  <c r="L376" i="32"/>
  <c r="H376" i="32"/>
  <c r="D376" i="32"/>
  <c r="C376" i="32"/>
  <c r="O376" i="32"/>
  <c r="K376" i="32"/>
  <c r="G376" i="32"/>
  <c r="Q364" i="32"/>
  <c r="R364" i="32"/>
  <c r="N364" i="32"/>
  <c r="J364" i="32"/>
  <c r="F364" i="32"/>
  <c r="B364" i="32"/>
  <c r="M364" i="32"/>
  <c r="I364" i="32"/>
  <c r="E364" i="32"/>
  <c r="L364" i="32"/>
  <c r="D364" i="32"/>
  <c r="K364" i="32"/>
  <c r="C364" i="32"/>
  <c r="P364" i="32"/>
  <c r="H364" i="32"/>
  <c r="O364" i="32"/>
  <c r="G364" i="32"/>
  <c r="R352" i="32"/>
  <c r="Q352" i="32"/>
  <c r="P352" i="32"/>
  <c r="L352" i="32"/>
  <c r="H352" i="32"/>
  <c r="D352" i="32"/>
  <c r="O352" i="32"/>
  <c r="K352" i="32"/>
  <c r="G352" i="32"/>
  <c r="C352" i="32"/>
  <c r="N352" i="32"/>
  <c r="J352" i="32"/>
  <c r="F352" i="32"/>
  <c r="B352" i="32"/>
  <c r="M352" i="32"/>
  <c r="I352" i="32"/>
  <c r="E352" i="32"/>
  <c r="R340" i="32"/>
  <c r="Q340" i="32"/>
  <c r="P340" i="32"/>
  <c r="L340" i="32"/>
  <c r="H340" i="32"/>
  <c r="D340" i="32"/>
  <c r="O340" i="32"/>
  <c r="K340" i="32"/>
  <c r="G340" i="32"/>
  <c r="C340" i="32"/>
  <c r="N340" i="32"/>
  <c r="J340" i="32"/>
  <c r="F340" i="32"/>
  <c r="B340" i="32"/>
  <c r="M340" i="32"/>
  <c r="I340" i="32"/>
  <c r="E340" i="32"/>
  <c r="R332" i="32"/>
  <c r="Q332" i="32"/>
  <c r="P332" i="32"/>
  <c r="L332" i="32"/>
  <c r="H332" i="32"/>
  <c r="D332" i="32"/>
  <c r="N332" i="32"/>
  <c r="J332" i="32"/>
  <c r="F332" i="32"/>
  <c r="B332" i="32"/>
  <c r="M332" i="32"/>
  <c r="E332" i="32"/>
  <c r="K332" i="32"/>
  <c r="C332" i="32"/>
  <c r="I332" i="32"/>
  <c r="O332" i="32"/>
  <c r="G332" i="32"/>
  <c r="R320" i="32"/>
  <c r="Q320" i="32"/>
  <c r="O320" i="32"/>
  <c r="K320" i="32"/>
  <c r="G320" i="32"/>
  <c r="C320" i="32"/>
  <c r="N320" i="32"/>
  <c r="J320" i="32"/>
  <c r="F320" i="32"/>
  <c r="B320" i="32"/>
  <c r="M320" i="32"/>
  <c r="I320" i="32"/>
  <c r="E320" i="32"/>
  <c r="D320" i="32"/>
  <c r="P320" i="32"/>
  <c r="L320" i="32"/>
  <c r="H320" i="32"/>
  <c r="Q308" i="32"/>
  <c r="R308" i="32"/>
  <c r="O308" i="32"/>
  <c r="K308" i="32"/>
  <c r="G308" i="32"/>
  <c r="C308" i="32"/>
  <c r="N308" i="32"/>
  <c r="J308" i="32"/>
  <c r="F308" i="32"/>
  <c r="B308" i="32"/>
  <c r="M308" i="32"/>
  <c r="I308" i="32"/>
  <c r="E308" i="32"/>
  <c r="H308" i="32"/>
  <c r="D308" i="32"/>
  <c r="P308" i="32"/>
  <c r="L308" i="32"/>
  <c r="R292" i="32"/>
  <c r="Q292" i="32"/>
  <c r="O292" i="32"/>
  <c r="K292" i="32"/>
  <c r="G292" i="32"/>
  <c r="C292" i="32"/>
  <c r="M292" i="32"/>
  <c r="I292" i="32"/>
  <c r="E292" i="32"/>
  <c r="N292" i="32"/>
  <c r="F292" i="32"/>
  <c r="L292" i="32"/>
  <c r="D292" i="32"/>
  <c r="J292" i="32"/>
  <c r="B292" i="32"/>
  <c r="P292" i="32"/>
  <c r="H292" i="32"/>
  <c r="R268" i="32"/>
  <c r="Q268" i="32"/>
  <c r="O268" i="32"/>
  <c r="K268" i="32"/>
  <c r="G268" i="32"/>
  <c r="C268" i="32"/>
  <c r="N268" i="32"/>
  <c r="J268" i="32"/>
  <c r="F268" i="32"/>
  <c r="B268" i="32"/>
  <c r="M268" i="32"/>
  <c r="I268" i="32"/>
  <c r="E268" i="32"/>
  <c r="L268" i="32"/>
  <c r="H268" i="32"/>
  <c r="D268" i="32"/>
  <c r="R256" i="32"/>
  <c r="Q256" i="32"/>
  <c r="O256" i="32"/>
  <c r="K256" i="32"/>
  <c r="G256" i="32"/>
  <c r="C256" i="32"/>
  <c r="N256" i="32"/>
  <c r="J256" i="32"/>
  <c r="F256" i="32"/>
  <c r="B256" i="32"/>
  <c r="M256" i="32"/>
  <c r="I256" i="32"/>
  <c r="E256" i="32"/>
  <c r="P256" i="32"/>
  <c r="L256" i="32"/>
  <c r="H256" i="32"/>
  <c r="R248" i="32"/>
  <c r="Q248" i="32"/>
  <c r="O248" i="32"/>
  <c r="K248" i="32"/>
  <c r="G248" i="32"/>
  <c r="C248" i="32"/>
  <c r="N248" i="32"/>
  <c r="J248" i="32"/>
  <c r="F248" i="32"/>
  <c r="B248" i="32"/>
  <c r="M248" i="32"/>
  <c r="I248" i="32"/>
  <c r="E248" i="32"/>
  <c r="H248" i="32"/>
  <c r="D248" i="32"/>
  <c r="P248" i="32"/>
  <c r="L248" i="32"/>
  <c r="R236" i="32"/>
  <c r="Q236" i="32"/>
  <c r="O236" i="32"/>
  <c r="K236" i="32"/>
  <c r="G236" i="32"/>
  <c r="C236" i="32"/>
  <c r="N236" i="32"/>
  <c r="J236" i="32"/>
  <c r="F236" i="32"/>
  <c r="B236" i="32"/>
  <c r="M236" i="32"/>
  <c r="I236" i="32"/>
  <c r="E236" i="32"/>
  <c r="L236" i="32"/>
  <c r="H236" i="32"/>
  <c r="D236" i="32"/>
  <c r="P236" i="32"/>
  <c r="R224" i="32"/>
  <c r="Q224" i="32"/>
  <c r="O224" i="32"/>
  <c r="K224" i="32"/>
  <c r="G224" i="32"/>
  <c r="C224" i="32"/>
  <c r="N224" i="32"/>
  <c r="J224" i="32"/>
  <c r="F224" i="32"/>
  <c r="B224" i="32"/>
  <c r="M224" i="32"/>
  <c r="I224" i="32"/>
  <c r="E224" i="32"/>
  <c r="P224" i="32"/>
  <c r="L224" i="32"/>
  <c r="H224" i="32"/>
  <c r="D224" i="32"/>
  <c r="R212" i="32"/>
  <c r="Q212" i="32"/>
  <c r="O212" i="32"/>
  <c r="K212" i="32"/>
  <c r="G212" i="32"/>
  <c r="M212" i="32"/>
  <c r="I212" i="32"/>
  <c r="E212" i="32"/>
  <c r="N212" i="32"/>
  <c r="F212" i="32"/>
  <c r="L212" i="32"/>
  <c r="D212" i="32"/>
  <c r="J212" i="32"/>
  <c r="C212" i="32"/>
  <c r="P212" i="32"/>
  <c r="H212" i="32"/>
  <c r="B212" i="32"/>
  <c r="R204" i="32"/>
  <c r="Q204" i="32"/>
  <c r="M204" i="32"/>
  <c r="I204" i="32"/>
  <c r="E204" i="32"/>
  <c r="P204" i="32"/>
  <c r="L204" i="32"/>
  <c r="H204" i="32"/>
  <c r="D204" i="32"/>
  <c r="O204" i="32"/>
  <c r="K204" i="32"/>
  <c r="G204" i="32"/>
  <c r="C204" i="32"/>
  <c r="B204" i="32"/>
  <c r="N204" i="32"/>
  <c r="J204" i="32"/>
  <c r="R196" i="32"/>
  <c r="Q196" i="32"/>
  <c r="M196" i="32"/>
  <c r="I196" i="32"/>
  <c r="E196" i="32"/>
  <c r="P196" i="32"/>
  <c r="L196" i="32"/>
  <c r="H196" i="32"/>
  <c r="D196" i="32"/>
  <c r="O196" i="32"/>
  <c r="K196" i="32"/>
  <c r="G196" i="32"/>
  <c r="C196" i="32"/>
  <c r="J196" i="32"/>
  <c r="F196" i="32"/>
  <c r="B196" i="32"/>
  <c r="R184" i="32"/>
  <c r="Q184" i="32"/>
  <c r="M184" i="32"/>
  <c r="I184" i="32"/>
  <c r="E184" i="32"/>
  <c r="P184" i="32"/>
  <c r="L184" i="32"/>
  <c r="H184" i="32"/>
  <c r="D184" i="32"/>
  <c r="O184" i="32"/>
  <c r="K184" i="32"/>
  <c r="G184" i="32"/>
  <c r="C184" i="32"/>
  <c r="N184" i="32"/>
  <c r="J184" i="32"/>
  <c r="F184" i="32"/>
  <c r="M172" i="32"/>
  <c r="I172" i="32"/>
  <c r="E172" i="32"/>
  <c r="P172" i="32"/>
  <c r="Y172" i="32" s="1"/>
  <c r="L172" i="32"/>
  <c r="H172" i="32"/>
  <c r="D172" i="32"/>
  <c r="R172" i="32" s="1"/>
  <c r="O172" i="32"/>
  <c r="K172" i="32"/>
  <c r="G172" i="32"/>
  <c r="C172" i="32"/>
  <c r="B172" i="32"/>
  <c r="N172" i="32"/>
  <c r="J172" i="32"/>
  <c r="Q172" i="32" s="1"/>
  <c r="M164" i="32"/>
  <c r="I164" i="32"/>
  <c r="E164" i="32"/>
  <c r="P164" i="32"/>
  <c r="Y164" i="32" s="1"/>
  <c r="L164" i="32"/>
  <c r="H164" i="32"/>
  <c r="D164" i="32"/>
  <c r="R164" i="32" s="1"/>
  <c r="O164" i="32"/>
  <c r="W164" i="32" s="1"/>
  <c r="X164" i="32" s="1"/>
  <c r="K164" i="32"/>
  <c r="G164" i="32"/>
  <c r="C164" i="32"/>
  <c r="J164" i="32"/>
  <c r="Q164" i="32" s="1"/>
  <c r="F164" i="32"/>
  <c r="B164" i="32"/>
  <c r="M152" i="32"/>
  <c r="U152" i="32" s="1"/>
  <c r="I152" i="32"/>
  <c r="E152" i="32"/>
  <c r="P152" i="32"/>
  <c r="Y152" i="32" s="1"/>
  <c r="L152" i="32"/>
  <c r="H152" i="32"/>
  <c r="D152" i="32"/>
  <c r="R152" i="32" s="1"/>
  <c r="O152" i="32"/>
  <c r="W152" i="32" s="1"/>
  <c r="X152" i="32" s="1"/>
  <c r="K152" i="32"/>
  <c r="G152" i="32"/>
  <c r="C152" i="32"/>
  <c r="N152" i="32"/>
  <c r="J152" i="32"/>
  <c r="Q152" i="32" s="1"/>
  <c r="F152" i="32"/>
  <c r="O140" i="32"/>
  <c r="W140" i="32" s="1"/>
  <c r="X140" i="32" s="1"/>
  <c r="K140" i="32"/>
  <c r="G140" i="32"/>
  <c r="C140" i="32"/>
  <c r="N140" i="32"/>
  <c r="J140" i="32"/>
  <c r="Q140" i="32" s="1"/>
  <c r="F140" i="32"/>
  <c r="B140" i="32"/>
  <c r="M140" i="32"/>
  <c r="I140" i="32"/>
  <c r="E140" i="32"/>
  <c r="O132" i="32"/>
  <c r="W132" i="32" s="1"/>
  <c r="X132" i="32" s="1"/>
  <c r="K132" i="32"/>
  <c r="G132" i="32"/>
  <c r="C132" i="32"/>
  <c r="N132" i="32"/>
  <c r="J132" i="32"/>
  <c r="Q132" i="32" s="1"/>
  <c r="F132" i="32"/>
  <c r="B132" i="32"/>
  <c r="M132" i="32"/>
  <c r="U132" i="32" s="1"/>
  <c r="I132" i="32"/>
  <c r="E132" i="32"/>
  <c r="O120" i="32"/>
  <c r="W120" i="32" s="1"/>
  <c r="X120" i="32" s="1"/>
  <c r="K120" i="32"/>
  <c r="G120" i="32"/>
  <c r="C120" i="32"/>
  <c r="N120" i="32"/>
  <c r="J120" i="32"/>
  <c r="Q120" i="32" s="1"/>
  <c r="F120" i="32"/>
  <c r="B120" i="32"/>
  <c r="M120" i="32"/>
  <c r="I120" i="32"/>
  <c r="E120" i="32"/>
  <c r="O112" i="32"/>
  <c r="W112" i="32" s="1"/>
  <c r="X112" i="32" s="1"/>
  <c r="K112" i="32"/>
  <c r="G112" i="32"/>
  <c r="C112" i="32"/>
  <c r="N112" i="32"/>
  <c r="J112" i="32"/>
  <c r="Q112" i="32" s="1"/>
  <c r="F112" i="32"/>
  <c r="B112" i="32"/>
  <c r="M112" i="32"/>
  <c r="I112" i="32"/>
  <c r="E112" i="32"/>
  <c r="O96" i="32"/>
  <c r="W96" i="32" s="1"/>
  <c r="X96" i="32" s="1"/>
  <c r="K96" i="32"/>
  <c r="G96" i="32"/>
  <c r="C96" i="32"/>
  <c r="N96" i="32"/>
  <c r="J96" i="32"/>
  <c r="Q96" i="32" s="1"/>
  <c r="F96" i="32"/>
  <c r="B96" i="32"/>
  <c r="M96" i="32"/>
  <c r="T96" i="32" s="1"/>
  <c r="I96" i="32"/>
  <c r="E96" i="32"/>
  <c r="O84" i="32"/>
  <c r="W84" i="32" s="1"/>
  <c r="X84" i="32" s="1"/>
  <c r="K84" i="32"/>
  <c r="G84" i="32"/>
  <c r="C84" i="32"/>
  <c r="N84" i="32"/>
  <c r="J84" i="32"/>
  <c r="Q84" i="32" s="1"/>
  <c r="F84" i="32"/>
  <c r="B84" i="32"/>
  <c r="M84" i="32"/>
  <c r="T84" i="32" s="1"/>
  <c r="I84" i="32"/>
  <c r="E84" i="32"/>
  <c r="Q40" i="32"/>
  <c r="R4" i="32"/>
  <c r="E8" i="32"/>
  <c r="I12" i="32"/>
  <c r="I16" i="32"/>
  <c r="M16" i="32"/>
  <c r="E40" i="32"/>
  <c r="I56" i="32"/>
  <c r="M56" i="32"/>
  <c r="T56" i="32" s="1"/>
  <c r="E60" i="32"/>
  <c r="E64" i="32"/>
  <c r="M64" i="32"/>
  <c r="T64" i="32" s="1"/>
  <c r="E68" i="32"/>
  <c r="E72" i="32"/>
  <c r="H80" i="32"/>
  <c r="D92" i="32"/>
  <c r="R92" i="32" s="1"/>
  <c r="H112" i="32"/>
  <c r="L116" i="32"/>
  <c r="P120" i="32"/>
  <c r="Y120" i="32" s="1"/>
  <c r="AB120" i="32" s="1"/>
  <c r="AC120" i="32" s="1"/>
  <c r="D124" i="32"/>
  <c r="R124" i="32" s="1"/>
  <c r="D140" i="32"/>
  <c r="R140" i="32" s="1"/>
  <c r="F172" i="32"/>
  <c r="Q398" i="32"/>
  <c r="R398" i="32"/>
  <c r="P398" i="32"/>
  <c r="L398" i="32"/>
  <c r="H398" i="32"/>
  <c r="D398" i="32"/>
  <c r="O398" i="32"/>
  <c r="K398" i="32"/>
  <c r="G398" i="32"/>
  <c r="C398" i="32"/>
  <c r="N398" i="32"/>
  <c r="J398" i="32"/>
  <c r="F398" i="32"/>
  <c r="B398" i="32"/>
  <c r="I398" i="32"/>
  <c r="E398" i="32"/>
  <c r="M398" i="32"/>
  <c r="R394" i="32"/>
  <c r="Q394" i="32"/>
  <c r="P394" i="32"/>
  <c r="L394" i="32"/>
  <c r="H394" i="32"/>
  <c r="D394" i="32"/>
  <c r="O394" i="32"/>
  <c r="K394" i="32"/>
  <c r="G394" i="32"/>
  <c r="C394" i="32"/>
  <c r="N394" i="32"/>
  <c r="J394" i="32"/>
  <c r="F394" i="32"/>
  <c r="B394" i="32"/>
  <c r="E394" i="32"/>
  <c r="M394" i="32"/>
  <c r="I394" i="32"/>
  <c r="Q390" i="32"/>
  <c r="R390" i="32"/>
  <c r="P390" i="32"/>
  <c r="L390" i="32"/>
  <c r="H390" i="32"/>
  <c r="D390" i="32"/>
  <c r="O390" i="32"/>
  <c r="K390" i="32"/>
  <c r="G390" i="32"/>
  <c r="C390" i="32"/>
  <c r="N390" i="32"/>
  <c r="J390" i="32"/>
  <c r="F390" i="32"/>
  <c r="B390" i="32"/>
  <c r="M390" i="32"/>
  <c r="I390" i="32"/>
  <c r="E390" i="32"/>
  <c r="Q386" i="32"/>
  <c r="R386" i="32"/>
  <c r="P386" i="32"/>
  <c r="L386" i="32"/>
  <c r="H386" i="32"/>
  <c r="D386" i="32"/>
  <c r="O386" i="32"/>
  <c r="K386" i="32"/>
  <c r="G386" i="32"/>
  <c r="C386" i="32"/>
  <c r="N386" i="32"/>
  <c r="J386" i="32"/>
  <c r="F386" i="32"/>
  <c r="B386" i="32"/>
  <c r="M386" i="32"/>
  <c r="I386" i="32"/>
  <c r="E386" i="32"/>
  <c r="R382" i="32"/>
  <c r="Q382" i="32"/>
  <c r="P382" i="32"/>
  <c r="L382" i="32"/>
  <c r="H382" i="32"/>
  <c r="D382" i="32"/>
  <c r="O382" i="32"/>
  <c r="K382" i="32"/>
  <c r="G382" i="32"/>
  <c r="C382" i="32"/>
  <c r="N382" i="32"/>
  <c r="J382" i="32"/>
  <c r="F382" i="32"/>
  <c r="B382" i="32"/>
  <c r="I382" i="32"/>
  <c r="E382" i="32"/>
  <c r="M382" i="32"/>
  <c r="R378" i="32"/>
  <c r="Q378" i="32"/>
  <c r="P378" i="32"/>
  <c r="L378" i="32"/>
  <c r="H378" i="32"/>
  <c r="D378" i="32"/>
  <c r="O378" i="32"/>
  <c r="K378" i="32"/>
  <c r="G378" i="32"/>
  <c r="C378" i="32"/>
  <c r="N378" i="32"/>
  <c r="J378" i="32"/>
  <c r="F378" i="32"/>
  <c r="B378" i="32"/>
  <c r="E378" i="32"/>
  <c r="M378" i="32"/>
  <c r="I378" i="32"/>
  <c r="Q374" i="32"/>
  <c r="R374" i="32"/>
  <c r="P374" i="32"/>
  <c r="L374" i="32"/>
  <c r="H374" i="32"/>
  <c r="D374" i="32"/>
  <c r="O374" i="32"/>
  <c r="K374" i="32"/>
  <c r="G374" i="32"/>
  <c r="C374" i="32"/>
  <c r="N374" i="32"/>
  <c r="J374" i="32"/>
  <c r="F374" i="32"/>
  <c r="B374" i="32"/>
  <c r="M374" i="32"/>
  <c r="I374" i="32"/>
  <c r="E374" i="32"/>
  <c r="Q370" i="32"/>
  <c r="R370" i="32"/>
  <c r="P370" i="32"/>
  <c r="L370" i="32"/>
  <c r="H370" i="32"/>
  <c r="D370" i="32"/>
  <c r="O370" i="32"/>
  <c r="K370" i="32"/>
  <c r="G370" i="32"/>
  <c r="C370" i="32"/>
  <c r="N370" i="32"/>
  <c r="J370" i="32"/>
  <c r="M370" i="32"/>
  <c r="B370" i="32"/>
  <c r="I370" i="32"/>
  <c r="F370" i="32"/>
  <c r="E370" i="32"/>
  <c r="R366" i="32"/>
  <c r="Q366" i="32"/>
  <c r="P366" i="32"/>
  <c r="L366" i="32"/>
  <c r="H366" i="32"/>
  <c r="D366" i="32"/>
  <c r="O366" i="32"/>
  <c r="K366" i="32"/>
  <c r="G366" i="32"/>
  <c r="C366" i="32"/>
  <c r="N366" i="32"/>
  <c r="F366" i="32"/>
  <c r="M366" i="32"/>
  <c r="E366" i="32"/>
  <c r="J366" i="32"/>
  <c r="B366" i="32"/>
  <c r="I366" i="32"/>
  <c r="Q362" i="32"/>
  <c r="R362" i="32"/>
  <c r="P362" i="32"/>
  <c r="L362" i="32"/>
  <c r="H362" i="32"/>
  <c r="D362" i="32"/>
  <c r="O362" i="32"/>
  <c r="K362" i="32"/>
  <c r="G362" i="32"/>
  <c r="C362" i="32"/>
  <c r="J362" i="32"/>
  <c r="B362" i="32"/>
  <c r="I362" i="32"/>
  <c r="N362" i="32"/>
  <c r="F362" i="32"/>
  <c r="M362" i="32"/>
  <c r="E362" i="32"/>
  <c r="R358" i="32"/>
  <c r="Q358" i="32"/>
  <c r="P358" i="32"/>
  <c r="L358" i="32"/>
  <c r="H358" i="32"/>
  <c r="D358" i="32"/>
  <c r="O358" i="32"/>
  <c r="K358" i="32"/>
  <c r="G358" i="32"/>
  <c r="C358" i="32"/>
  <c r="N358" i="32"/>
  <c r="F358" i="32"/>
  <c r="M358" i="32"/>
  <c r="E358" i="32"/>
  <c r="J358" i="32"/>
  <c r="B358" i="32"/>
  <c r="I358" i="32"/>
  <c r="Q354" i="32"/>
  <c r="R354" i="32"/>
  <c r="N354" i="32"/>
  <c r="J354" i="32"/>
  <c r="F354" i="32"/>
  <c r="B354" i="32"/>
  <c r="M354" i="32"/>
  <c r="I354" i="32"/>
  <c r="E354" i="32"/>
  <c r="P354" i="32"/>
  <c r="L354" i="32"/>
  <c r="H354" i="32"/>
  <c r="D354" i="32"/>
  <c r="O354" i="32"/>
  <c r="K354" i="32"/>
  <c r="G354" i="32"/>
  <c r="C354" i="32"/>
  <c r="R350" i="32"/>
  <c r="Q350" i="32"/>
  <c r="N350" i="32"/>
  <c r="J350" i="32"/>
  <c r="F350" i="32"/>
  <c r="B350" i="32"/>
  <c r="M350" i="32"/>
  <c r="I350" i="32"/>
  <c r="E350" i="32"/>
  <c r="P350" i="32"/>
  <c r="L350" i="32"/>
  <c r="H350" i="32"/>
  <c r="D350" i="32"/>
  <c r="K350" i="32"/>
  <c r="G350" i="32"/>
  <c r="C350" i="32"/>
  <c r="O350" i="32"/>
  <c r="R346" i="32"/>
  <c r="Q346" i="32"/>
  <c r="N346" i="32"/>
  <c r="J346" i="32"/>
  <c r="F346" i="32"/>
  <c r="B346" i="32"/>
  <c r="M346" i="32"/>
  <c r="I346" i="32"/>
  <c r="E346" i="32"/>
  <c r="P346" i="32"/>
  <c r="L346" i="32"/>
  <c r="H346" i="32"/>
  <c r="D346" i="32"/>
  <c r="G346" i="32"/>
  <c r="C346" i="32"/>
  <c r="O346" i="32"/>
  <c r="K346" i="32"/>
  <c r="R342" i="32"/>
  <c r="Q342" i="32"/>
  <c r="N342" i="32"/>
  <c r="J342" i="32"/>
  <c r="F342" i="32"/>
  <c r="B342" i="32"/>
  <c r="M342" i="32"/>
  <c r="I342" i="32"/>
  <c r="E342" i="32"/>
  <c r="P342" i="32"/>
  <c r="L342" i="32"/>
  <c r="H342" i="32"/>
  <c r="D342" i="32"/>
  <c r="C342" i="32"/>
  <c r="O342" i="32"/>
  <c r="K342" i="32"/>
  <c r="G342" i="32"/>
  <c r="Q338" i="32"/>
  <c r="R338" i="32"/>
  <c r="N338" i="32"/>
  <c r="J338" i="32"/>
  <c r="F338" i="32"/>
  <c r="B338" i="32"/>
  <c r="M338" i="32"/>
  <c r="I338" i="32"/>
  <c r="E338" i="32"/>
  <c r="P338" i="32"/>
  <c r="L338" i="32"/>
  <c r="H338" i="32"/>
  <c r="D338" i="32"/>
  <c r="O338" i="32"/>
  <c r="K338" i="32"/>
  <c r="G338" i="32"/>
  <c r="C338" i="32"/>
  <c r="Q334" i="32"/>
  <c r="R334" i="32"/>
  <c r="N334" i="32"/>
  <c r="J334" i="32"/>
  <c r="F334" i="32"/>
  <c r="B334" i="32"/>
  <c r="M334" i="32"/>
  <c r="I334" i="32"/>
  <c r="E334" i="32"/>
  <c r="P334" i="32"/>
  <c r="L334" i="32"/>
  <c r="H334" i="32"/>
  <c r="D334" i="32"/>
  <c r="K334" i="32"/>
  <c r="G334" i="32"/>
  <c r="C334" i="32"/>
  <c r="O334" i="32"/>
  <c r="R330" i="32"/>
  <c r="Q330" i="32"/>
  <c r="N330" i="32"/>
  <c r="J330" i="32"/>
  <c r="F330" i="32"/>
  <c r="B330" i="32"/>
  <c r="P330" i="32"/>
  <c r="L330" i="32"/>
  <c r="H330" i="32"/>
  <c r="D330" i="32"/>
  <c r="K330" i="32"/>
  <c r="C330" i="32"/>
  <c r="I330" i="32"/>
  <c r="O330" i="32"/>
  <c r="G330" i="32"/>
  <c r="M330" i="32"/>
  <c r="E330" i="32"/>
  <c r="R326" i="32"/>
  <c r="Q326" i="32"/>
  <c r="N326" i="32"/>
  <c r="J326" i="32"/>
  <c r="P326" i="32"/>
  <c r="O326" i="32"/>
  <c r="I326" i="32"/>
  <c r="E326" i="32"/>
  <c r="M326" i="32"/>
  <c r="H326" i="32"/>
  <c r="D326" i="32"/>
  <c r="L326" i="32"/>
  <c r="G326" i="32"/>
  <c r="C326" i="32"/>
  <c r="K326" i="32"/>
  <c r="F326" i="32"/>
  <c r="B326" i="32"/>
  <c r="Q322" i="32"/>
  <c r="R322" i="32"/>
  <c r="M322" i="32"/>
  <c r="I322" i="32"/>
  <c r="E322" i="32"/>
  <c r="P322" i="32"/>
  <c r="L322" i="32"/>
  <c r="H322" i="32"/>
  <c r="D322" i="32"/>
  <c r="O322" i="32"/>
  <c r="K322" i="32"/>
  <c r="G322" i="32"/>
  <c r="C322" i="32"/>
  <c r="F322" i="32"/>
  <c r="B322" i="32"/>
  <c r="N322" i="32"/>
  <c r="R318" i="32"/>
  <c r="Q318" i="32"/>
  <c r="M318" i="32"/>
  <c r="I318" i="32"/>
  <c r="E318" i="32"/>
  <c r="P318" i="32"/>
  <c r="L318" i="32"/>
  <c r="H318" i="32"/>
  <c r="D318" i="32"/>
  <c r="O318" i="32"/>
  <c r="K318" i="32"/>
  <c r="G318" i="32"/>
  <c r="C318" i="32"/>
  <c r="B318" i="32"/>
  <c r="N318" i="32"/>
  <c r="J318" i="32"/>
  <c r="F318" i="32"/>
  <c r="R314" i="32"/>
  <c r="Q314" i="32"/>
  <c r="M314" i="32"/>
  <c r="I314" i="32"/>
  <c r="E314" i="32"/>
  <c r="P314" i="32"/>
  <c r="L314" i="32"/>
  <c r="H314" i="32"/>
  <c r="D314" i="32"/>
  <c r="O314" i="32"/>
  <c r="K314" i="32"/>
  <c r="G314" i="32"/>
  <c r="C314" i="32"/>
  <c r="N314" i="32"/>
  <c r="J314" i="32"/>
  <c r="F314" i="32"/>
  <c r="B314" i="32"/>
  <c r="R310" i="32"/>
  <c r="Q310" i="32"/>
  <c r="M310" i="32"/>
  <c r="I310" i="32"/>
  <c r="E310" i="32"/>
  <c r="P310" i="32"/>
  <c r="L310" i="32"/>
  <c r="H310" i="32"/>
  <c r="D310" i="32"/>
  <c r="O310" i="32"/>
  <c r="K310" i="32"/>
  <c r="G310" i="32"/>
  <c r="C310" i="32"/>
  <c r="J310" i="32"/>
  <c r="F310" i="32"/>
  <c r="B310" i="32"/>
  <c r="N310" i="32"/>
  <c r="R306" i="32"/>
  <c r="Q306" i="32"/>
  <c r="M306" i="32"/>
  <c r="I306" i="32"/>
  <c r="E306" i="32"/>
  <c r="P306" i="32"/>
  <c r="L306" i="32"/>
  <c r="H306" i="32"/>
  <c r="D306" i="32"/>
  <c r="O306" i="32"/>
  <c r="K306" i="32"/>
  <c r="G306" i="32"/>
  <c r="C306" i="32"/>
  <c r="F306" i="32"/>
  <c r="B306" i="32"/>
  <c r="N306" i="32"/>
  <c r="J306" i="32"/>
  <c r="R302" i="32"/>
  <c r="Q302" i="32"/>
  <c r="M302" i="32"/>
  <c r="I302" i="32"/>
  <c r="E302" i="32"/>
  <c r="P302" i="32"/>
  <c r="L302" i="32"/>
  <c r="H302" i="32"/>
  <c r="D302" i="32"/>
  <c r="O302" i="32"/>
  <c r="K302" i="32"/>
  <c r="G302" i="32"/>
  <c r="C302" i="32"/>
  <c r="B302" i="32"/>
  <c r="N302" i="32"/>
  <c r="J302" i="32"/>
  <c r="F302" i="32"/>
  <c r="R298" i="32"/>
  <c r="Q298" i="32"/>
  <c r="M298" i="32"/>
  <c r="I298" i="32"/>
  <c r="E298" i="32"/>
  <c r="P298" i="32"/>
  <c r="L298" i="32"/>
  <c r="H298" i="32"/>
  <c r="D298" i="32"/>
  <c r="O298" i="32"/>
  <c r="K298" i="32"/>
  <c r="G298" i="32"/>
  <c r="C298" i="32"/>
  <c r="N298" i="32"/>
  <c r="J298" i="32"/>
  <c r="F298" i="32"/>
  <c r="B298" i="32"/>
  <c r="R294" i="32"/>
  <c r="Q294" i="32"/>
  <c r="M294" i="32"/>
  <c r="I294" i="32"/>
  <c r="E294" i="32"/>
  <c r="P294" i="32"/>
  <c r="L294" i="32"/>
  <c r="H294" i="32"/>
  <c r="O294" i="32"/>
  <c r="K294" i="32"/>
  <c r="G294" i="32"/>
  <c r="C294" i="32"/>
  <c r="J294" i="32"/>
  <c r="F294" i="32"/>
  <c r="D294" i="32"/>
  <c r="N294" i="32"/>
  <c r="B294" i="32"/>
  <c r="R290" i="32"/>
  <c r="Q290" i="32"/>
  <c r="M290" i="32"/>
  <c r="I290" i="32"/>
  <c r="E290" i="32"/>
  <c r="O290" i="32"/>
  <c r="K290" i="32"/>
  <c r="G290" i="32"/>
  <c r="C290" i="32"/>
  <c r="L290" i="32"/>
  <c r="D290" i="32"/>
  <c r="J290" i="32"/>
  <c r="B290" i="32"/>
  <c r="P290" i="32"/>
  <c r="H290" i="32"/>
  <c r="N290" i="32"/>
  <c r="F290" i="32"/>
  <c r="R286" i="32"/>
  <c r="Q286" i="32"/>
  <c r="M286" i="32"/>
  <c r="I286" i="32"/>
  <c r="E286" i="32"/>
  <c r="P286" i="32"/>
  <c r="L286" i="32"/>
  <c r="H286" i="32"/>
  <c r="D286" i="32"/>
  <c r="O286" i="32"/>
  <c r="K286" i="32"/>
  <c r="G286" i="32"/>
  <c r="C286" i="32"/>
  <c r="N286" i="32"/>
  <c r="J286" i="32"/>
  <c r="F286" i="32"/>
  <c r="R282" i="32"/>
  <c r="Q282" i="32"/>
  <c r="M282" i="32"/>
  <c r="I282" i="32"/>
  <c r="E282" i="32"/>
  <c r="P282" i="32"/>
  <c r="L282" i="32"/>
  <c r="H282" i="32"/>
  <c r="D282" i="32"/>
  <c r="O282" i="32"/>
  <c r="K282" i="32"/>
  <c r="G282" i="32"/>
  <c r="C282" i="32"/>
  <c r="J282" i="32"/>
  <c r="F282" i="32"/>
  <c r="B282" i="32"/>
  <c r="N282" i="32"/>
  <c r="R278" i="32"/>
  <c r="Q278" i="32"/>
  <c r="M278" i="32"/>
  <c r="I278" i="32"/>
  <c r="E278" i="32"/>
  <c r="P278" i="32"/>
  <c r="L278" i="32"/>
  <c r="H278" i="32"/>
  <c r="D278" i="32"/>
  <c r="O278" i="32"/>
  <c r="K278" i="32"/>
  <c r="G278" i="32"/>
  <c r="C278" i="32"/>
  <c r="F278" i="32"/>
  <c r="B278" i="32"/>
  <c r="N278" i="32"/>
  <c r="J278" i="32"/>
  <c r="R274" i="32"/>
  <c r="Q274" i="32"/>
  <c r="M274" i="32"/>
  <c r="I274" i="32"/>
  <c r="E274" i="32"/>
  <c r="P274" i="32"/>
  <c r="L274" i="32"/>
  <c r="H274" i="32"/>
  <c r="D274" i="32"/>
  <c r="O274" i="32"/>
  <c r="K274" i="32"/>
  <c r="G274" i="32"/>
  <c r="C274" i="32"/>
  <c r="B274" i="32"/>
  <c r="N274" i="32"/>
  <c r="J274" i="32"/>
  <c r="F274" i="32"/>
  <c r="R270" i="32"/>
  <c r="Q270" i="32"/>
  <c r="M270" i="32"/>
  <c r="I270" i="32"/>
  <c r="E270" i="32"/>
  <c r="P270" i="32"/>
  <c r="L270" i="32"/>
  <c r="H270" i="32"/>
  <c r="D270" i="32"/>
  <c r="O270" i="32"/>
  <c r="K270" i="32"/>
  <c r="G270" i="32"/>
  <c r="C270" i="32"/>
  <c r="N270" i="32"/>
  <c r="J270" i="32"/>
  <c r="F270" i="32"/>
  <c r="B270" i="32"/>
  <c r="R266" i="32"/>
  <c r="Q266" i="32"/>
  <c r="M266" i="32"/>
  <c r="I266" i="32"/>
  <c r="E266" i="32"/>
  <c r="P266" i="32"/>
  <c r="L266" i="32"/>
  <c r="H266" i="32"/>
  <c r="D266" i="32"/>
  <c r="O266" i="32"/>
  <c r="K266" i="32"/>
  <c r="G266" i="32"/>
  <c r="C266" i="32"/>
  <c r="J266" i="32"/>
  <c r="F266" i="32"/>
  <c r="B266" i="32"/>
  <c r="N266" i="32"/>
  <c r="R262" i="32"/>
  <c r="Q262" i="32"/>
  <c r="M262" i="32"/>
  <c r="I262" i="32"/>
  <c r="E262" i="32"/>
  <c r="P262" i="32"/>
  <c r="L262" i="32"/>
  <c r="H262" i="32"/>
  <c r="D262" i="32"/>
  <c r="O262" i="32"/>
  <c r="K262" i="32"/>
  <c r="G262" i="32"/>
  <c r="C262" i="32"/>
  <c r="F262" i="32"/>
  <c r="B262" i="32"/>
  <c r="N262" i="32"/>
  <c r="J262" i="32"/>
  <c r="R258" i="32"/>
  <c r="Q258" i="32"/>
  <c r="M258" i="32"/>
  <c r="I258" i="32"/>
  <c r="E258" i="32"/>
  <c r="P258" i="32"/>
  <c r="L258" i="32"/>
  <c r="H258" i="32"/>
  <c r="D258" i="32"/>
  <c r="O258" i="32"/>
  <c r="K258" i="32"/>
  <c r="G258" i="32"/>
  <c r="C258" i="32"/>
  <c r="B258" i="32"/>
  <c r="N258" i="32"/>
  <c r="J258" i="32"/>
  <c r="F258" i="32"/>
  <c r="R254" i="32"/>
  <c r="Q254" i="32"/>
  <c r="M254" i="32"/>
  <c r="I254" i="32"/>
  <c r="E254" i="32"/>
  <c r="P254" i="32"/>
  <c r="L254" i="32"/>
  <c r="H254" i="32"/>
  <c r="D254" i="32"/>
  <c r="O254" i="32"/>
  <c r="K254" i="32"/>
  <c r="G254" i="32"/>
  <c r="C254" i="32"/>
  <c r="N254" i="32"/>
  <c r="J254" i="32"/>
  <c r="F254" i="32"/>
  <c r="B254" i="32"/>
  <c r="R250" i="32"/>
  <c r="Q250" i="32"/>
  <c r="M250" i="32"/>
  <c r="I250" i="32"/>
  <c r="E250" i="32"/>
  <c r="P250" i="32"/>
  <c r="L250" i="32"/>
  <c r="H250" i="32"/>
  <c r="D250" i="32"/>
  <c r="O250" i="32"/>
  <c r="K250" i="32"/>
  <c r="G250" i="32"/>
  <c r="C250" i="32"/>
  <c r="J250" i="32"/>
  <c r="F250" i="32"/>
  <c r="B250" i="32"/>
  <c r="N250" i="32"/>
  <c r="R246" i="32"/>
  <c r="Q246" i="32"/>
  <c r="M246" i="32"/>
  <c r="I246" i="32"/>
  <c r="E246" i="32"/>
  <c r="P246" i="32"/>
  <c r="L246" i="32"/>
  <c r="H246" i="32"/>
  <c r="D246" i="32"/>
  <c r="O246" i="32"/>
  <c r="K246" i="32"/>
  <c r="G246" i="32"/>
  <c r="C246" i="32"/>
  <c r="F246" i="32"/>
  <c r="B246" i="32"/>
  <c r="N246" i="32"/>
  <c r="J246" i="32"/>
  <c r="R242" i="32"/>
  <c r="Q242" i="32"/>
  <c r="M242" i="32"/>
  <c r="I242" i="32"/>
  <c r="E242" i="32"/>
  <c r="P242" i="32"/>
  <c r="L242" i="32"/>
  <c r="H242" i="32"/>
  <c r="D242" i="32"/>
  <c r="O242" i="32"/>
  <c r="K242" i="32"/>
  <c r="G242" i="32"/>
  <c r="C242" i="32"/>
  <c r="B242" i="32"/>
  <c r="N242" i="32"/>
  <c r="J242" i="32"/>
  <c r="F242" i="32"/>
  <c r="R238" i="32"/>
  <c r="Q238" i="32"/>
  <c r="M238" i="32"/>
  <c r="I238" i="32"/>
  <c r="E238" i="32"/>
  <c r="P238" i="32"/>
  <c r="L238" i="32"/>
  <c r="H238" i="32"/>
  <c r="D238" i="32"/>
  <c r="O238" i="32"/>
  <c r="K238" i="32"/>
  <c r="G238" i="32"/>
  <c r="C238" i="32"/>
  <c r="N238" i="32"/>
  <c r="J238" i="32"/>
  <c r="F238" i="32"/>
  <c r="B238" i="32"/>
  <c r="R234" i="32"/>
  <c r="Q234" i="32"/>
  <c r="M234" i="32"/>
  <c r="I234" i="32"/>
  <c r="E234" i="32"/>
  <c r="P234" i="32"/>
  <c r="L234" i="32"/>
  <c r="H234" i="32"/>
  <c r="D234" i="32"/>
  <c r="O234" i="32"/>
  <c r="K234" i="32"/>
  <c r="G234" i="32"/>
  <c r="C234" i="32"/>
  <c r="J234" i="32"/>
  <c r="F234" i="32"/>
  <c r="B234" i="32"/>
  <c r="R230" i="32"/>
  <c r="Q230" i="32"/>
  <c r="M230" i="32"/>
  <c r="I230" i="32"/>
  <c r="E230" i="32"/>
  <c r="P230" i="32"/>
  <c r="L230" i="32"/>
  <c r="H230" i="32"/>
  <c r="D230" i="32"/>
  <c r="O230" i="32"/>
  <c r="K230" i="32"/>
  <c r="G230" i="32"/>
  <c r="C230" i="32"/>
  <c r="F230" i="32"/>
  <c r="B230" i="32"/>
  <c r="N230" i="32"/>
  <c r="R226" i="32"/>
  <c r="Q226" i="32"/>
  <c r="M226" i="32"/>
  <c r="I226" i="32"/>
  <c r="E226" i="32"/>
  <c r="P226" i="32"/>
  <c r="L226" i="32"/>
  <c r="H226" i="32"/>
  <c r="D226" i="32"/>
  <c r="O226" i="32"/>
  <c r="K226" i="32"/>
  <c r="G226" i="32"/>
  <c r="C226" i="32"/>
  <c r="B226" i="32"/>
  <c r="N226" i="32"/>
  <c r="J226" i="32"/>
  <c r="R222" i="32"/>
  <c r="Q222" i="32"/>
  <c r="M222" i="32"/>
  <c r="I222" i="32"/>
  <c r="E222" i="32"/>
  <c r="P222" i="32"/>
  <c r="L222" i="32"/>
  <c r="H222" i="32"/>
  <c r="D222" i="32"/>
  <c r="O222" i="32"/>
  <c r="K222" i="32"/>
  <c r="G222" i="32"/>
  <c r="C222" i="32"/>
  <c r="N222" i="32"/>
  <c r="J222" i="32"/>
  <c r="F222" i="32"/>
  <c r="R218" i="32"/>
  <c r="Q218" i="32"/>
  <c r="M218" i="32"/>
  <c r="I218" i="32"/>
  <c r="E218" i="32"/>
  <c r="P218" i="32"/>
  <c r="L218" i="32"/>
  <c r="H218" i="32"/>
  <c r="D218" i="32"/>
  <c r="O218" i="32"/>
  <c r="K218" i="32"/>
  <c r="G218" i="32"/>
  <c r="C218" i="32"/>
  <c r="J218" i="32"/>
  <c r="F218" i="32"/>
  <c r="B218" i="32"/>
  <c r="N218" i="32"/>
  <c r="R214" i="32"/>
  <c r="Q214" i="32"/>
  <c r="M214" i="32"/>
  <c r="I214" i="32"/>
  <c r="E214" i="32"/>
  <c r="O214" i="32"/>
  <c r="K214" i="32"/>
  <c r="G214" i="32"/>
  <c r="C214" i="32"/>
  <c r="P214" i="32"/>
  <c r="H214" i="32"/>
  <c r="N214" i="32"/>
  <c r="F214" i="32"/>
  <c r="L214" i="32"/>
  <c r="D214" i="32"/>
  <c r="J214" i="32"/>
  <c r="B214" i="32"/>
  <c r="R210" i="32"/>
  <c r="Q210" i="32"/>
  <c r="O210" i="32"/>
  <c r="K210" i="32"/>
  <c r="G210" i="32"/>
  <c r="C210" i="32"/>
  <c r="N210" i="32"/>
  <c r="J210" i="32"/>
  <c r="F210" i="32"/>
  <c r="B210" i="32"/>
  <c r="M210" i="32"/>
  <c r="I210" i="32"/>
  <c r="E210" i="32"/>
  <c r="H210" i="32"/>
  <c r="D210" i="32"/>
  <c r="P210" i="32"/>
  <c r="R206" i="32"/>
  <c r="Q206" i="32"/>
  <c r="O206" i="32"/>
  <c r="K206" i="32"/>
  <c r="G206" i="32"/>
  <c r="C206" i="32"/>
  <c r="N206" i="32"/>
  <c r="J206" i="32"/>
  <c r="F206" i="32"/>
  <c r="B206" i="32"/>
  <c r="M206" i="32"/>
  <c r="I206" i="32"/>
  <c r="E206" i="32"/>
  <c r="D206" i="32"/>
  <c r="P206" i="32"/>
  <c r="L206" i="32"/>
  <c r="R202" i="32"/>
  <c r="Q202" i="32"/>
  <c r="O202" i="32"/>
  <c r="K202" i="32"/>
  <c r="G202" i="32"/>
  <c r="C202" i="32"/>
  <c r="N202" i="32"/>
  <c r="J202" i="32"/>
  <c r="F202" i="32"/>
  <c r="B202" i="32"/>
  <c r="M202" i="32"/>
  <c r="I202" i="32"/>
  <c r="E202" i="32"/>
  <c r="P202" i="32"/>
  <c r="L202" i="32"/>
  <c r="H202" i="32"/>
  <c r="R198" i="32"/>
  <c r="Q198" i="32"/>
  <c r="O198" i="32"/>
  <c r="K198" i="32"/>
  <c r="G198" i="32"/>
  <c r="C198" i="32"/>
  <c r="N198" i="32"/>
  <c r="J198" i="32"/>
  <c r="F198" i="32"/>
  <c r="B198" i="32"/>
  <c r="M198" i="32"/>
  <c r="I198" i="32"/>
  <c r="E198" i="32"/>
  <c r="L198" i="32"/>
  <c r="H198" i="32"/>
  <c r="D198" i="32"/>
  <c r="R194" i="32"/>
  <c r="Q194" i="32"/>
  <c r="O194" i="32"/>
  <c r="K194" i="32"/>
  <c r="G194" i="32"/>
  <c r="C194" i="32"/>
  <c r="N194" i="32"/>
  <c r="J194" i="32"/>
  <c r="F194" i="32"/>
  <c r="B194" i="32"/>
  <c r="M194" i="32"/>
  <c r="I194" i="32"/>
  <c r="E194" i="32"/>
  <c r="H194" i="32"/>
  <c r="D194" i="32"/>
  <c r="P194" i="32"/>
  <c r="R190" i="32"/>
  <c r="Q190" i="32"/>
  <c r="O190" i="32"/>
  <c r="K190" i="32"/>
  <c r="G190" i="32"/>
  <c r="C190" i="32"/>
  <c r="N190" i="32"/>
  <c r="J190" i="32"/>
  <c r="F190" i="32"/>
  <c r="B190" i="32"/>
  <c r="M190" i="32"/>
  <c r="I190" i="32"/>
  <c r="E190" i="32"/>
  <c r="D190" i="32"/>
  <c r="P190" i="32"/>
  <c r="L190" i="32"/>
  <c r="R186" i="32"/>
  <c r="Q186" i="32"/>
  <c r="O186" i="32"/>
  <c r="K186" i="32"/>
  <c r="G186" i="32"/>
  <c r="C186" i="32"/>
  <c r="N186" i="32"/>
  <c r="J186" i="32"/>
  <c r="F186" i="32"/>
  <c r="B186" i="32"/>
  <c r="M186" i="32"/>
  <c r="I186" i="32"/>
  <c r="E186" i="32"/>
  <c r="P186" i="32"/>
  <c r="L186" i="32"/>
  <c r="H186" i="32"/>
  <c r="R182" i="32"/>
  <c r="Q182" i="32"/>
  <c r="O182" i="32"/>
  <c r="K182" i="32"/>
  <c r="G182" i="32"/>
  <c r="C182" i="32"/>
  <c r="N182" i="32"/>
  <c r="J182" i="32"/>
  <c r="F182" i="32"/>
  <c r="B182" i="32"/>
  <c r="M182" i="32"/>
  <c r="I182" i="32"/>
  <c r="E182" i="32"/>
  <c r="L182" i="32"/>
  <c r="H182" i="32"/>
  <c r="D182" i="32"/>
  <c r="R178" i="32"/>
  <c r="Q178" i="32"/>
  <c r="O178" i="32"/>
  <c r="K178" i="32"/>
  <c r="G178" i="32"/>
  <c r="C178" i="32"/>
  <c r="N178" i="32"/>
  <c r="J178" i="32"/>
  <c r="F178" i="32"/>
  <c r="B178" i="32"/>
  <c r="M178" i="32"/>
  <c r="I178" i="32"/>
  <c r="E178" i="32"/>
  <c r="H178" i="32"/>
  <c r="D178" i="32"/>
  <c r="P178" i="32"/>
  <c r="R174" i="32"/>
  <c r="Q174" i="32"/>
  <c r="O174" i="32"/>
  <c r="K174" i="32"/>
  <c r="G174" i="32"/>
  <c r="C174" i="32"/>
  <c r="N174" i="32"/>
  <c r="J174" i="32"/>
  <c r="F174" i="32"/>
  <c r="B174" i="32"/>
  <c r="M174" i="32"/>
  <c r="I174" i="32"/>
  <c r="E174" i="32"/>
  <c r="D174" i="32"/>
  <c r="P174" i="32"/>
  <c r="L174" i="32"/>
  <c r="O170" i="32"/>
  <c r="W170" i="32" s="1"/>
  <c r="X170" i="32" s="1"/>
  <c r="K170" i="32"/>
  <c r="G170" i="32"/>
  <c r="C170" i="32"/>
  <c r="N170" i="32"/>
  <c r="J170" i="32"/>
  <c r="Q170" i="32" s="1"/>
  <c r="F170" i="32"/>
  <c r="B170" i="32"/>
  <c r="M170" i="32"/>
  <c r="U170" i="32" s="1"/>
  <c r="I170" i="32"/>
  <c r="E170" i="32"/>
  <c r="P170" i="32"/>
  <c r="Y170" i="32" s="1"/>
  <c r="L170" i="32"/>
  <c r="H170" i="32"/>
  <c r="O166" i="32"/>
  <c r="K166" i="32"/>
  <c r="G166" i="32"/>
  <c r="C166" i="32"/>
  <c r="N166" i="32"/>
  <c r="J166" i="32"/>
  <c r="Q166" i="32" s="1"/>
  <c r="F166" i="32"/>
  <c r="B166" i="32"/>
  <c r="M166" i="32"/>
  <c r="I166" i="32"/>
  <c r="E166" i="32"/>
  <c r="L166" i="32"/>
  <c r="H166" i="32"/>
  <c r="D166" i="32"/>
  <c r="R166" i="32" s="1"/>
  <c r="O162" i="32"/>
  <c r="W162" i="32" s="1"/>
  <c r="X162" i="32" s="1"/>
  <c r="K162" i="32"/>
  <c r="G162" i="32"/>
  <c r="C162" i="32"/>
  <c r="N162" i="32"/>
  <c r="J162" i="32"/>
  <c r="Q162" i="32" s="1"/>
  <c r="F162" i="32"/>
  <c r="B162" i="32"/>
  <c r="M162" i="32"/>
  <c r="I162" i="32"/>
  <c r="E162" i="32"/>
  <c r="H162" i="32"/>
  <c r="D162" i="32"/>
  <c r="R162" i="32" s="1"/>
  <c r="P162" i="32"/>
  <c r="Y162" i="32" s="1"/>
  <c r="O158" i="32"/>
  <c r="W158" i="32" s="1"/>
  <c r="X158" i="32" s="1"/>
  <c r="K158" i="32"/>
  <c r="G158" i="32"/>
  <c r="C158" i="32"/>
  <c r="N158" i="32"/>
  <c r="J158" i="32"/>
  <c r="Q158" i="32" s="1"/>
  <c r="F158" i="32"/>
  <c r="B158" i="32"/>
  <c r="M158" i="32"/>
  <c r="U158" i="32" s="1"/>
  <c r="I158" i="32"/>
  <c r="E158" i="32"/>
  <c r="D158" i="32"/>
  <c r="R158" i="32" s="1"/>
  <c r="P158" i="32"/>
  <c r="Y158" i="32" s="1"/>
  <c r="L158" i="32"/>
  <c r="O154" i="32"/>
  <c r="W154" i="32" s="1"/>
  <c r="X154" i="32" s="1"/>
  <c r="K154" i="32"/>
  <c r="G154" i="32"/>
  <c r="C154" i="32"/>
  <c r="N154" i="32"/>
  <c r="J154" i="32"/>
  <c r="Q154" i="32" s="1"/>
  <c r="F154" i="32"/>
  <c r="B154" i="32"/>
  <c r="M154" i="32"/>
  <c r="U154" i="32" s="1"/>
  <c r="I154" i="32"/>
  <c r="E154" i="32"/>
  <c r="P154" i="32"/>
  <c r="Y154" i="32" s="1"/>
  <c r="L154" i="32"/>
  <c r="H154" i="32"/>
  <c r="O150" i="32"/>
  <c r="W150" i="32" s="1"/>
  <c r="X150" i="32" s="1"/>
  <c r="K150" i="32"/>
  <c r="G150" i="32"/>
  <c r="C150" i="32"/>
  <c r="N150" i="32"/>
  <c r="J150" i="32"/>
  <c r="Q150" i="32" s="1"/>
  <c r="F150" i="32"/>
  <c r="B150" i="32"/>
  <c r="M150" i="32"/>
  <c r="U150" i="32" s="1"/>
  <c r="I150" i="32"/>
  <c r="E150" i="32"/>
  <c r="L150" i="32"/>
  <c r="H150" i="32"/>
  <c r="D150" i="32"/>
  <c r="R150" i="32" s="1"/>
  <c r="N146" i="32"/>
  <c r="J146" i="32"/>
  <c r="Q146" i="32" s="1"/>
  <c r="F146" i="32"/>
  <c r="B146" i="32"/>
  <c r="M146" i="32"/>
  <c r="I146" i="32"/>
  <c r="E146" i="32"/>
  <c r="P146" i="32"/>
  <c r="Y146" i="32" s="1"/>
  <c r="H146" i="32"/>
  <c r="O146" i="32"/>
  <c r="W146" i="32" s="1"/>
  <c r="X146" i="32" s="1"/>
  <c r="G146" i="32"/>
  <c r="L146" i="32"/>
  <c r="D146" i="32"/>
  <c r="R146" i="32" s="1"/>
  <c r="M142" i="32"/>
  <c r="U142" i="32" s="1"/>
  <c r="I142" i="32"/>
  <c r="E142" i="32"/>
  <c r="P142" i="32"/>
  <c r="Y142" i="32" s="1"/>
  <c r="L142" i="32"/>
  <c r="H142" i="32"/>
  <c r="D142" i="32"/>
  <c r="R142" i="32" s="1"/>
  <c r="O142" i="32"/>
  <c r="W142" i="32" s="1"/>
  <c r="X142" i="32" s="1"/>
  <c r="K142" i="32"/>
  <c r="G142" i="32"/>
  <c r="C142" i="32"/>
  <c r="M138" i="32"/>
  <c r="I138" i="32"/>
  <c r="E138" i="32"/>
  <c r="P138" i="32"/>
  <c r="Y138" i="32" s="1"/>
  <c r="L138" i="32"/>
  <c r="H138" i="32"/>
  <c r="D138" i="32"/>
  <c r="R138" i="32" s="1"/>
  <c r="O138" i="32"/>
  <c r="W138" i="32" s="1"/>
  <c r="X138" i="32" s="1"/>
  <c r="K138" i="32"/>
  <c r="G138" i="32"/>
  <c r="C138" i="32"/>
  <c r="M134" i="32"/>
  <c r="U134" i="32" s="1"/>
  <c r="I134" i="32"/>
  <c r="E134" i="32"/>
  <c r="P134" i="32"/>
  <c r="Y134" i="32" s="1"/>
  <c r="L134" i="32"/>
  <c r="H134" i="32"/>
  <c r="D134" i="32"/>
  <c r="R134" i="32" s="1"/>
  <c r="O134" i="32"/>
  <c r="W134" i="32" s="1"/>
  <c r="X134" i="32" s="1"/>
  <c r="K134" i="32"/>
  <c r="G134" i="32"/>
  <c r="C134" i="32"/>
  <c r="M130" i="32"/>
  <c r="I130" i="32"/>
  <c r="E130" i="32"/>
  <c r="P130" i="32"/>
  <c r="Y130" i="32" s="1"/>
  <c r="L130" i="32"/>
  <c r="H130" i="32"/>
  <c r="D130" i="32"/>
  <c r="R130" i="32" s="1"/>
  <c r="O130" i="32"/>
  <c r="W130" i="32" s="1"/>
  <c r="X130" i="32" s="1"/>
  <c r="K130" i="32"/>
  <c r="G130" i="32"/>
  <c r="C130" i="32"/>
  <c r="M126" i="32"/>
  <c r="I126" i="32"/>
  <c r="E126" i="32"/>
  <c r="P126" i="32"/>
  <c r="Y126" i="32" s="1"/>
  <c r="L126" i="32"/>
  <c r="H126" i="32"/>
  <c r="D126" i="32"/>
  <c r="R126" i="32" s="1"/>
  <c r="O126" i="32"/>
  <c r="W126" i="32" s="1"/>
  <c r="X126" i="32" s="1"/>
  <c r="K126" i="32"/>
  <c r="G126" i="32"/>
  <c r="C126" i="32"/>
  <c r="M122" i="32"/>
  <c r="I122" i="32"/>
  <c r="E122" i="32"/>
  <c r="P122" i="32"/>
  <c r="Y122" i="32" s="1"/>
  <c r="L122" i="32"/>
  <c r="H122" i="32"/>
  <c r="D122" i="32"/>
  <c r="R122" i="32" s="1"/>
  <c r="O122" i="32"/>
  <c r="W122" i="32" s="1"/>
  <c r="X122" i="32" s="1"/>
  <c r="K122" i="32"/>
  <c r="G122" i="32"/>
  <c r="C122" i="32"/>
  <c r="M118" i="32"/>
  <c r="T118" i="32" s="1"/>
  <c r="I118" i="32"/>
  <c r="E118" i="32"/>
  <c r="P118" i="32"/>
  <c r="Y118" i="32" s="1"/>
  <c r="AB118" i="32" s="1"/>
  <c r="AC118" i="32" s="1"/>
  <c r="L118" i="32"/>
  <c r="H118" i="32"/>
  <c r="D118" i="32"/>
  <c r="R118" i="32" s="1"/>
  <c r="O118" i="32"/>
  <c r="W118" i="32" s="1"/>
  <c r="X118" i="32" s="1"/>
  <c r="K118" i="32"/>
  <c r="G118" i="32"/>
  <c r="C118" i="32"/>
  <c r="M114" i="32"/>
  <c r="I114" i="32"/>
  <c r="E114" i="32"/>
  <c r="P114" i="32"/>
  <c r="Y114" i="32" s="1"/>
  <c r="AB114" i="32" s="1"/>
  <c r="AC114" i="32" s="1"/>
  <c r="L114" i="32"/>
  <c r="H114" i="32"/>
  <c r="D114" i="32"/>
  <c r="R114" i="32" s="1"/>
  <c r="O114" i="32"/>
  <c r="W114" i="32" s="1"/>
  <c r="X114" i="32" s="1"/>
  <c r="K114" i="32"/>
  <c r="G114" i="32"/>
  <c r="C114" i="32"/>
  <c r="M110" i="32"/>
  <c r="T110" i="32" s="1"/>
  <c r="I110" i="32"/>
  <c r="E110" i="32"/>
  <c r="P110" i="32"/>
  <c r="Y110" i="32" s="1"/>
  <c r="AB110" i="32" s="1"/>
  <c r="AC110" i="32" s="1"/>
  <c r="L110" i="32"/>
  <c r="H110" i="32"/>
  <c r="D110" i="32"/>
  <c r="O110" i="32"/>
  <c r="W110" i="32" s="1"/>
  <c r="X110" i="32" s="1"/>
  <c r="K110" i="32"/>
  <c r="G110" i="32"/>
  <c r="C110" i="32"/>
  <c r="M106" i="32"/>
  <c r="T106" i="32" s="1"/>
  <c r="I106" i="32"/>
  <c r="E106" i="32"/>
  <c r="P106" i="32"/>
  <c r="Y106" i="32" s="1"/>
  <c r="AB106" i="32" s="1"/>
  <c r="AC106" i="32" s="1"/>
  <c r="L106" i="32"/>
  <c r="H106" i="32"/>
  <c r="D106" i="32"/>
  <c r="O106" i="32"/>
  <c r="W106" i="32" s="1"/>
  <c r="X106" i="32" s="1"/>
  <c r="K106" i="32"/>
  <c r="G106" i="32"/>
  <c r="C106" i="32"/>
  <c r="M102" i="32"/>
  <c r="T102" i="32" s="1"/>
  <c r="I102" i="32"/>
  <c r="E102" i="32"/>
  <c r="P102" i="32"/>
  <c r="Y102" i="32" s="1"/>
  <c r="L102" i="32"/>
  <c r="H102" i="32"/>
  <c r="AE102" i="32" s="1"/>
  <c r="D102" i="32"/>
  <c r="R102" i="32" s="1"/>
  <c r="O102" i="32"/>
  <c r="W102" i="32" s="1"/>
  <c r="X102" i="32" s="1"/>
  <c r="K102" i="32"/>
  <c r="G102" i="32"/>
  <c r="C102" i="32"/>
  <c r="M98" i="32"/>
  <c r="T98" i="32" s="1"/>
  <c r="I98" i="32"/>
  <c r="E98" i="32"/>
  <c r="P98" i="32"/>
  <c r="Y98" i="32" s="1"/>
  <c r="L98" i="32"/>
  <c r="H98" i="32"/>
  <c r="D98" i="32"/>
  <c r="R98" i="32" s="1"/>
  <c r="O98" i="32"/>
  <c r="W98" i="32" s="1"/>
  <c r="X98" i="32" s="1"/>
  <c r="K98" i="32"/>
  <c r="G98" i="32"/>
  <c r="C98" i="32"/>
  <c r="M94" i="32"/>
  <c r="T94" i="32" s="1"/>
  <c r="I94" i="32"/>
  <c r="E94" i="32"/>
  <c r="P94" i="32"/>
  <c r="Y94" i="32" s="1"/>
  <c r="L94" i="32"/>
  <c r="H94" i="32"/>
  <c r="D94" i="32"/>
  <c r="R94" i="32" s="1"/>
  <c r="O94" i="32"/>
  <c r="W94" i="32" s="1"/>
  <c r="X94" i="32" s="1"/>
  <c r="K94" i="32"/>
  <c r="G94" i="32"/>
  <c r="C94" i="32"/>
  <c r="M90" i="32"/>
  <c r="T90" i="32" s="1"/>
  <c r="I90" i="32"/>
  <c r="E90" i="32"/>
  <c r="P90" i="32"/>
  <c r="Y90" i="32" s="1"/>
  <c r="L90" i="32"/>
  <c r="H90" i="32"/>
  <c r="D90" i="32"/>
  <c r="R90" i="32" s="1"/>
  <c r="O90" i="32"/>
  <c r="W90" i="32" s="1"/>
  <c r="X90" i="32" s="1"/>
  <c r="K90" i="32"/>
  <c r="G90" i="32"/>
  <c r="C90" i="32"/>
  <c r="M86" i="32"/>
  <c r="T86" i="32" s="1"/>
  <c r="I86" i="32"/>
  <c r="E86" i="32"/>
  <c r="P86" i="32"/>
  <c r="Y86" i="32" s="1"/>
  <c r="L86" i="32"/>
  <c r="H86" i="32"/>
  <c r="AE86" i="32" s="1"/>
  <c r="D86" i="32"/>
  <c r="R86" i="32" s="1"/>
  <c r="O86" i="32"/>
  <c r="W86" i="32" s="1"/>
  <c r="X86" i="32" s="1"/>
  <c r="K86" i="32"/>
  <c r="G86" i="32"/>
  <c r="C86" i="32"/>
  <c r="M82" i="32"/>
  <c r="T82" i="32" s="1"/>
  <c r="I82" i="32"/>
  <c r="E82" i="32"/>
  <c r="P82" i="32"/>
  <c r="Y82" i="32" s="1"/>
  <c r="L82" i="32"/>
  <c r="H82" i="32"/>
  <c r="D82" i="32"/>
  <c r="R82" i="32" s="1"/>
  <c r="O82" i="32"/>
  <c r="W82" i="32" s="1"/>
  <c r="X82" i="32" s="1"/>
  <c r="K82" i="32"/>
  <c r="G82" i="32"/>
  <c r="C82" i="32"/>
  <c r="M78" i="32"/>
  <c r="T78" i="32" s="1"/>
  <c r="I78" i="32"/>
  <c r="E78" i="32"/>
  <c r="P78" i="32"/>
  <c r="Y78" i="32" s="1"/>
  <c r="L78" i="32"/>
  <c r="H78" i="32"/>
  <c r="D78" i="32"/>
  <c r="R78" i="32" s="1"/>
  <c r="O78" i="32"/>
  <c r="W78" i="32" s="1"/>
  <c r="X78" i="32" s="1"/>
  <c r="K78" i="32"/>
  <c r="G78" i="32"/>
  <c r="C78" i="32"/>
  <c r="P74" i="32"/>
  <c r="Y74" i="32" s="1"/>
  <c r="O74" i="32"/>
  <c r="W74" i="32" s="1"/>
  <c r="X74" i="32" s="1"/>
  <c r="O3" i="32"/>
  <c r="F3" i="32"/>
  <c r="B4" i="32"/>
  <c r="G4" i="32"/>
  <c r="K4" i="32"/>
  <c r="O4" i="32"/>
  <c r="W4" i="32" s="1"/>
  <c r="X4" i="32" s="1"/>
  <c r="D5" i="32"/>
  <c r="R5" i="32" s="1"/>
  <c r="H5" i="32"/>
  <c r="L5" i="32"/>
  <c r="E6" i="32"/>
  <c r="I6" i="32"/>
  <c r="M6" i="32"/>
  <c r="T6" i="32" s="1"/>
  <c r="B7" i="32"/>
  <c r="F7" i="32"/>
  <c r="J7" i="32"/>
  <c r="Q7" i="32" s="1"/>
  <c r="N7" i="32"/>
  <c r="C8" i="32"/>
  <c r="G8" i="32"/>
  <c r="O8" i="32"/>
  <c r="W8" i="32" s="1"/>
  <c r="X8" i="32" s="1"/>
  <c r="D9" i="32"/>
  <c r="R9" i="32" s="1"/>
  <c r="H9" i="32"/>
  <c r="L9" i="32"/>
  <c r="E10" i="32"/>
  <c r="I10" i="32"/>
  <c r="M10" i="32"/>
  <c r="T10" i="32" s="1"/>
  <c r="B11" i="32"/>
  <c r="F11" i="32"/>
  <c r="J11" i="32"/>
  <c r="Q11" i="32" s="1"/>
  <c r="N11" i="32"/>
  <c r="C12" i="32"/>
  <c r="G12" i="32"/>
  <c r="D13" i="32"/>
  <c r="R13" i="32" s="1"/>
  <c r="H13" i="32"/>
  <c r="AE13" i="32" s="1"/>
  <c r="L13" i="32"/>
  <c r="E14" i="32"/>
  <c r="I14" i="32"/>
  <c r="M14" i="32"/>
  <c r="T14" i="32" s="1"/>
  <c r="B15" i="32"/>
  <c r="F15" i="32"/>
  <c r="J15" i="32"/>
  <c r="Q15" i="32" s="1"/>
  <c r="N15" i="32"/>
  <c r="C16" i="32"/>
  <c r="G16" i="32"/>
  <c r="K16" i="32"/>
  <c r="O16" i="32"/>
  <c r="W16" i="32" s="1"/>
  <c r="X16" i="32" s="1"/>
  <c r="D17" i="32"/>
  <c r="R17" i="32" s="1"/>
  <c r="H17" i="32"/>
  <c r="L17" i="32"/>
  <c r="E18" i="32"/>
  <c r="I18" i="32"/>
  <c r="M18" i="32"/>
  <c r="T18" i="32" s="1"/>
  <c r="B19" i="32"/>
  <c r="F19" i="32"/>
  <c r="J19" i="32"/>
  <c r="Q19" i="32" s="1"/>
  <c r="N19" i="32"/>
  <c r="C20" i="32"/>
  <c r="G20" i="32"/>
  <c r="K20" i="32"/>
  <c r="O20" i="32"/>
  <c r="W20" i="32" s="1"/>
  <c r="X20" i="32" s="1"/>
  <c r="D21" i="32"/>
  <c r="R21" i="32" s="1"/>
  <c r="H21" i="32"/>
  <c r="AE21" i="32" s="1"/>
  <c r="L21" i="32"/>
  <c r="E22" i="32"/>
  <c r="I22" i="32"/>
  <c r="M22" i="32"/>
  <c r="T22" i="32" s="1"/>
  <c r="B23" i="32"/>
  <c r="F23" i="32"/>
  <c r="J23" i="32"/>
  <c r="Q23" i="32" s="1"/>
  <c r="N23" i="32"/>
  <c r="C24" i="32"/>
  <c r="G24" i="32"/>
  <c r="K24" i="32"/>
  <c r="D25" i="32"/>
  <c r="R25" i="32" s="1"/>
  <c r="H25" i="32"/>
  <c r="L25" i="32"/>
  <c r="E26" i="32"/>
  <c r="I26" i="32"/>
  <c r="M26" i="32"/>
  <c r="T26" i="32" s="1"/>
  <c r="B27" i="32"/>
  <c r="F27" i="32"/>
  <c r="J27" i="32"/>
  <c r="Q27" i="32" s="1"/>
  <c r="N27" i="32"/>
  <c r="C28" i="32"/>
  <c r="G28" i="32"/>
  <c r="K28" i="32"/>
  <c r="O28" i="32"/>
  <c r="D29" i="32"/>
  <c r="R29" i="32" s="1"/>
  <c r="H29" i="32"/>
  <c r="L29" i="32"/>
  <c r="E30" i="32"/>
  <c r="I30" i="32"/>
  <c r="M30" i="32"/>
  <c r="T30" i="32" s="1"/>
  <c r="B31" i="32"/>
  <c r="F31" i="32"/>
  <c r="J31" i="32"/>
  <c r="Q31" i="32" s="1"/>
  <c r="N31" i="32"/>
  <c r="C32" i="32"/>
  <c r="G32" i="32"/>
  <c r="K32" i="32"/>
  <c r="O32" i="32"/>
  <c r="W32" i="32" s="1"/>
  <c r="X32" i="32" s="1"/>
  <c r="D33" i="32"/>
  <c r="R33" i="32" s="1"/>
  <c r="H33" i="32"/>
  <c r="L33" i="32"/>
  <c r="E34" i="32"/>
  <c r="I34" i="32"/>
  <c r="M34" i="32"/>
  <c r="B35" i="32"/>
  <c r="F35" i="32"/>
  <c r="J35" i="32"/>
  <c r="Q35" i="32" s="1"/>
  <c r="N35" i="32"/>
  <c r="C36" i="32"/>
  <c r="G36" i="32"/>
  <c r="K36" i="32"/>
  <c r="D37" i="32"/>
  <c r="R37" i="32" s="1"/>
  <c r="H37" i="32"/>
  <c r="L37" i="32"/>
  <c r="E38" i="32"/>
  <c r="I38" i="32"/>
  <c r="M38" i="32"/>
  <c r="T38" i="32" s="1"/>
  <c r="B39" i="32"/>
  <c r="F39" i="32"/>
  <c r="J39" i="32"/>
  <c r="Q39" i="32" s="1"/>
  <c r="N39" i="32"/>
  <c r="C40" i="32"/>
  <c r="G40" i="32"/>
  <c r="K40" i="32"/>
  <c r="O40" i="32"/>
  <c r="W40" i="32" s="1"/>
  <c r="X40" i="32" s="1"/>
  <c r="D41" i="32"/>
  <c r="R41" i="32" s="1"/>
  <c r="H41" i="32"/>
  <c r="L41" i="32"/>
  <c r="E42" i="32"/>
  <c r="I42" i="32"/>
  <c r="M42" i="32"/>
  <c r="T42" i="32" s="1"/>
  <c r="B43" i="32"/>
  <c r="F43" i="32"/>
  <c r="J43" i="32"/>
  <c r="Q43" i="32" s="1"/>
  <c r="N43" i="32"/>
  <c r="C44" i="32"/>
  <c r="G44" i="32"/>
  <c r="K44" i="32"/>
  <c r="O44" i="32"/>
  <c r="D45" i="32"/>
  <c r="R45" i="32" s="1"/>
  <c r="H45" i="32"/>
  <c r="L45" i="32"/>
  <c r="E46" i="32"/>
  <c r="I46" i="32"/>
  <c r="M46" i="32"/>
  <c r="T46" i="32" s="1"/>
  <c r="B47" i="32"/>
  <c r="F47" i="32"/>
  <c r="J47" i="32"/>
  <c r="Q47" i="32" s="1"/>
  <c r="N47" i="32"/>
  <c r="C48" i="32"/>
  <c r="G48" i="32"/>
  <c r="K48" i="32"/>
  <c r="D49" i="32"/>
  <c r="R49" i="32" s="1"/>
  <c r="H49" i="32"/>
  <c r="L49" i="32"/>
  <c r="E50" i="32"/>
  <c r="I50" i="32"/>
  <c r="M50" i="32"/>
  <c r="T50" i="32" s="1"/>
  <c r="B51" i="32"/>
  <c r="F51" i="32"/>
  <c r="J51" i="32"/>
  <c r="Q51" i="32" s="1"/>
  <c r="N51" i="32"/>
  <c r="C52" i="32"/>
  <c r="G52" i="32"/>
  <c r="K52" i="32"/>
  <c r="O52" i="32"/>
  <c r="W52" i="32" s="1"/>
  <c r="X52" i="32" s="1"/>
  <c r="D53" i="32"/>
  <c r="R53" i="32" s="1"/>
  <c r="H53" i="32"/>
  <c r="L53" i="32"/>
  <c r="E54" i="32"/>
  <c r="I54" i="32"/>
  <c r="M54" i="32"/>
  <c r="T54" i="32" s="1"/>
  <c r="B55" i="32"/>
  <c r="F55" i="32"/>
  <c r="J55" i="32"/>
  <c r="Q55" i="32" s="1"/>
  <c r="N55" i="32"/>
  <c r="C56" i="32"/>
  <c r="G56" i="32"/>
  <c r="K56" i="32"/>
  <c r="O56" i="32"/>
  <c r="W56" i="32" s="1"/>
  <c r="X56" i="32" s="1"/>
  <c r="D57" i="32"/>
  <c r="R57" i="32" s="1"/>
  <c r="H57" i="32"/>
  <c r="L57" i="32"/>
  <c r="E58" i="32"/>
  <c r="I58" i="32"/>
  <c r="M58" i="32"/>
  <c r="T58" i="32" s="1"/>
  <c r="B59" i="32"/>
  <c r="F59" i="32"/>
  <c r="J59" i="32"/>
  <c r="Q59" i="32" s="1"/>
  <c r="N59" i="32"/>
  <c r="C60" i="32"/>
  <c r="G60" i="32"/>
  <c r="K60" i="32"/>
  <c r="D61" i="32"/>
  <c r="R61" i="32" s="1"/>
  <c r="H61" i="32"/>
  <c r="L61" i="32"/>
  <c r="E62" i="32"/>
  <c r="I62" i="32"/>
  <c r="M62" i="32"/>
  <c r="T62" i="32" s="1"/>
  <c r="B63" i="32"/>
  <c r="F63" i="32"/>
  <c r="J63" i="32"/>
  <c r="Q63" i="32" s="1"/>
  <c r="N63" i="32"/>
  <c r="C64" i="32"/>
  <c r="G64" i="32"/>
  <c r="K64" i="32"/>
  <c r="O64" i="32"/>
  <c r="W64" i="32" s="1"/>
  <c r="X64" i="32" s="1"/>
  <c r="D65" i="32"/>
  <c r="R65" i="32" s="1"/>
  <c r="H65" i="32"/>
  <c r="L65" i="32"/>
  <c r="E66" i="32"/>
  <c r="I66" i="32"/>
  <c r="M66" i="32"/>
  <c r="T66" i="32" s="1"/>
  <c r="B67" i="32"/>
  <c r="F67" i="32"/>
  <c r="J67" i="32"/>
  <c r="Q67" i="32" s="1"/>
  <c r="N67" i="32"/>
  <c r="C68" i="32"/>
  <c r="G68" i="32"/>
  <c r="K68" i="32"/>
  <c r="O68" i="32"/>
  <c r="W68" i="32" s="1"/>
  <c r="X68" i="32" s="1"/>
  <c r="D69" i="32"/>
  <c r="R69" i="32" s="1"/>
  <c r="H69" i="32"/>
  <c r="L69" i="32"/>
  <c r="E70" i="32"/>
  <c r="I70" i="32"/>
  <c r="M70" i="32"/>
  <c r="T70" i="32" s="1"/>
  <c r="B71" i="32"/>
  <c r="F71" i="32"/>
  <c r="J71" i="32"/>
  <c r="Q71" i="32" s="1"/>
  <c r="N71" i="32"/>
  <c r="C72" i="32"/>
  <c r="G72" i="32"/>
  <c r="K72" i="32"/>
  <c r="O72" i="32"/>
  <c r="W72" i="32" s="1"/>
  <c r="X72" i="32" s="1"/>
  <c r="D73" i="32"/>
  <c r="R73" i="32" s="1"/>
  <c r="H73" i="32"/>
  <c r="L73" i="32"/>
  <c r="E74" i="32"/>
  <c r="I74" i="32"/>
  <c r="M74" i="32"/>
  <c r="T74" i="32" s="1"/>
  <c r="F75" i="32"/>
  <c r="N75" i="32"/>
  <c r="G76" i="32"/>
  <c r="H77" i="32"/>
  <c r="AE77" i="32" s="1"/>
  <c r="N78" i="32"/>
  <c r="O79" i="32"/>
  <c r="W79" i="32" s="1"/>
  <c r="X79" i="32" s="1"/>
  <c r="P80" i="32"/>
  <c r="Y80" i="32" s="1"/>
  <c r="B82" i="32"/>
  <c r="C83" i="32"/>
  <c r="D84" i="32"/>
  <c r="R84" i="32" s="1"/>
  <c r="F86" i="32"/>
  <c r="G87" i="32"/>
  <c r="J90" i="32"/>
  <c r="Q90" i="32" s="1"/>
  <c r="K91" i="32"/>
  <c r="L92" i="32"/>
  <c r="N94" i="32"/>
  <c r="O95" i="32"/>
  <c r="W95" i="32" s="1"/>
  <c r="X95" i="32" s="1"/>
  <c r="P96" i="32"/>
  <c r="Y96" i="32" s="1"/>
  <c r="B98" i="32"/>
  <c r="C99" i="32"/>
  <c r="F102" i="32"/>
  <c r="G103" i="32"/>
  <c r="H104" i="32"/>
  <c r="J106" i="32"/>
  <c r="Q106" i="32" s="1"/>
  <c r="K107" i="32"/>
  <c r="N110" i="32"/>
  <c r="O111" i="32"/>
  <c r="W111" i="32" s="1"/>
  <c r="X111" i="32" s="1"/>
  <c r="P112" i="32"/>
  <c r="Y112" i="32" s="1"/>
  <c r="AB112" i="32" s="1"/>
  <c r="AC112" i="32" s="1"/>
  <c r="B114" i="32"/>
  <c r="C115" i="32"/>
  <c r="D116" i="32"/>
  <c r="R116" i="32" s="1"/>
  <c r="F118" i="32"/>
  <c r="G119" i="32"/>
  <c r="H120" i="32"/>
  <c r="AE120" i="32" s="1"/>
  <c r="J122" i="32"/>
  <c r="Q122" i="32" s="1"/>
  <c r="K123" i="32"/>
  <c r="N126" i="32"/>
  <c r="O127" i="32"/>
  <c r="P128" i="32"/>
  <c r="Y128" i="32" s="1"/>
  <c r="B130" i="32"/>
  <c r="C131" i="32"/>
  <c r="D132" i="32"/>
  <c r="R132" i="32" s="1"/>
  <c r="F134" i="32"/>
  <c r="G135" i="32"/>
  <c r="J138" i="32"/>
  <c r="Q138" i="32" s="1"/>
  <c r="K139" i="32"/>
  <c r="L140" i="32"/>
  <c r="N142" i="32"/>
  <c r="O143" i="32"/>
  <c r="W143" i="32" s="1"/>
  <c r="X143" i="32" s="1"/>
  <c r="P144" i="32"/>
  <c r="Y144" i="32" s="1"/>
  <c r="K146" i="32"/>
  <c r="D170" i="32"/>
  <c r="R170" i="32" s="1"/>
  <c r="H174" i="32"/>
  <c r="L178" i="32"/>
  <c r="P182" i="32"/>
  <c r="E187" i="32"/>
  <c r="I191" i="32"/>
  <c r="M195" i="32"/>
  <c r="B200" i="32"/>
  <c r="F204" i="32"/>
  <c r="F226" i="32"/>
  <c r="G243" i="32"/>
  <c r="H260" i="32"/>
  <c r="Q396" i="32"/>
  <c r="R396" i="32"/>
  <c r="N396" i="32"/>
  <c r="J396" i="32"/>
  <c r="F396" i="32"/>
  <c r="B396" i="32"/>
  <c r="M396" i="32"/>
  <c r="I396" i="32"/>
  <c r="E396" i="32"/>
  <c r="P396" i="32"/>
  <c r="L396" i="32"/>
  <c r="H396" i="32"/>
  <c r="D396" i="32"/>
  <c r="G396" i="32"/>
  <c r="C396" i="32"/>
  <c r="O396" i="32"/>
  <c r="K396" i="32"/>
  <c r="R384" i="32"/>
  <c r="Q384" i="32"/>
  <c r="N384" i="32"/>
  <c r="J384" i="32"/>
  <c r="F384" i="32"/>
  <c r="B384" i="32"/>
  <c r="M384" i="32"/>
  <c r="I384" i="32"/>
  <c r="E384" i="32"/>
  <c r="P384" i="32"/>
  <c r="L384" i="32"/>
  <c r="H384" i="32"/>
  <c r="D384" i="32"/>
  <c r="K384" i="32"/>
  <c r="G384" i="32"/>
  <c r="C384" i="32"/>
  <c r="O384" i="32"/>
  <c r="R372" i="32"/>
  <c r="Q372" i="32"/>
  <c r="N372" i="32"/>
  <c r="J372" i="32"/>
  <c r="F372" i="32"/>
  <c r="B372" i="32"/>
  <c r="M372" i="32"/>
  <c r="I372" i="32"/>
  <c r="E372" i="32"/>
  <c r="P372" i="32"/>
  <c r="L372" i="32"/>
  <c r="H372" i="32"/>
  <c r="D372" i="32"/>
  <c r="O372" i="32"/>
  <c r="K372" i="32"/>
  <c r="G372" i="32"/>
  <c r="C372" i="32"/>
  <c r="R360" i="32"/>
  <c r="Q360" i="32"/>
  <c r="N360" i="32"/>
  <c r="J360" i="32"/>
  <c r="F360" i="32"/>
  <c r="B360" i="32"/>
  <c r="M360" i="32"/>
  <c r="I360" i="32"/>
  <c r="E360" i="32"/>
  <c r="P360" i="32"/>
  <c r="H360" i="32"/>
  <c r="O360" i="32"/>
  <c r="G360" i="32"/>
  <c r="L360" i="32"/>
  <c r="D360" i="32"/>
  <c r="K360" i="32"/>
  <c r="C360" i="32"/>
  <c r="Q348" i="32"/>
  <c r="R348" i="32"/>
  <c r="P348" i="32"/>
  <c r="L348" i="32"/>
  <c r="H348" i="32"/>
  <c r="D348" i="32"/>
  <c r="O348" i="32"/>
  <c r="K348" i="32"/>
  <c r="G348" i="32"/>
  <c r="C348" i="32"/>
  <c r="N348" i="32"/>
  <c r="J348" i="32"/>
  <c r="F348" i="32"/>
  <c r="B348" i="32"/>
  <c r="I348" i="32"/>
  <c r="E348" i="32"/>
  <c r="M348" i="32"/>
  <c r="R336" i="32"/>
  <c r="Q336" i="32"/>
  <c r="P336" i="32"/>
  <c r="L336" i="32"/>
  <c r="H336" i="32"/>
  <c r="D336" i="32"/>
  <c r="O336" i="32"/>
  <c r="K336" i="32"/>
  <c r="G336" i="32"/>
  <c r="C336" i="32"/>
  <c r="N336" i="32"/>
  <c r="J336" i="32"/>
  <c r="F336" i="32"/>
  <c r="B336" i="32"/>
  <c r="M336" i="32"/>
  <c r="I336" i="32"/>
  <c r="E336" i="32"/>
  <c r="R324" i="32"/>
  <c r="Q324" i="32"/>
  <c r="O324" i="32"/>
  <c r="K324" i="32"/>
  <c r="G324" i="32"/>
  <c r="C324" i="32"/>
  <c r="N324" i="32"/>
  <c r="J324" i="32"/>
  <c r="F324" i="32"/>
  <c r="B324" i="32"/>
  <c r="M324" i="32"/>
  <c r="I324" i="32"/>
  <c r="E324" i="32"/>
  <c r="H324" i="32"/>
  <c r="D324" i="32"/>
  <c r="P324" i="32"/>
  <c r="L324" i="32"/>
  <c r="Q312" i="32"/>
  <c r="R312" i="32"/>
  <c r="O312" i="32"/>
  <c r="K312" i="32"/>
  <c r="G312" i="32"/>
  <c r="C312" i="32"/>
  <c r="N312" i="32"/>
  <c r="J312" i="32"/>
  <c r="F312" i="32"/>
  <c r="B312" i="32"/>
  <c r="M312" i="32"/>
  <c r="I312" i="32"/>
  <c r="E312" i="32"/>
  <c r="L312" i="32"/>
  <c r="H312" i="32"/>
  <c r="D312" i="32"/>
  <c r="P312" i="32"/>
  <c r="Q300" i="32"/>
  <c r="R300" i="32"/>
  <c r="O300" i="32"/>
  <c r="K300" i="32"/>
  <c r="G300" i="32"/>
  <c r="C300" i="32"/>
  <c r="N300" i="32"/>
  <c r="J300" i="32"/>
  <c r="F300" i="32"/>
  <c r="B300" i="32"/>
  <c r="M300" i="32"/>
  <c r="I300" i="32"/>
  <c r="E300" i="32"/>
  <c r="P300" i="32"/>
  <c r="L300" i="32"/>
  <c r="H300" i="32"/>
  <c r="D300" i="32"/>
  <c r="R288" i="32"/>
  <c r="Q288" i="32"/>
  <c r="O288" i="32"/>
  <c r="K288" i="32"/>
  <c r="G288" i="32"/>
  <c r="C288" i="32"/>
  <c r="N288" i="32"/>
  <c r="J288" i="32"/>
  <c r="F288" i="32"/>
  <c r="B288" i="32"/>
  <c r="M288" i="32"/>
  <c r="I288" i="32"/>
  <c r="E288" i="32"/>
  <c r="P288" i="32"/>
  <c r="L288" i="32"/>
  <c r="H288" i="32"/>
  <c r="D288" i="32"/>
  <c r="R280" i="32"/>
  <c r="Q280" i="32"/>
  <c r="O280" i="32"/>
  <c r="K280" i="32"/>
  <c r="G280" i="32"/>
  <c r="C280" i="32"/>
  <c r="N280" i="32"/>
  <c r="J280" i="32"/>
  <c r="F280" i="32"/>
  <c r="B280" i="32"/>
  <c r="M280" i="32"/>
  <c r="I280" i="32"/>
  <c r="E280" i="32"/>
  <c r="H280" i="32"/>
  <c r="D280" i="32"/>
  <c r="P280" i="32"/>
  <c r="L280" i="32"/>
  <c r="R276" i="32"/>
  <c r="Q276" i="32"/>
  <c r="O276" i="32"/>
  <c r="K276" i="32"/>
  <c r="G276" i="32"/>
  <c r="C276" i="32"/>
  <c r="N276" i="32"/>
  <c r="J276" i="32"/>
  <c r="F276" i="32"/>
  <c r="B276" i="32"/>
  <c r="M276" i="32"/>
  <c r="I276" i="32"/>
  <c r="E276" i="32"/>
  <c r="D276" i="32"/>
  <c r="P276" i="32"/>
  <c r="L276" i="32"/>
  <c r="H276" i="32"/>
  <c r="R264" i="32"/>
  <c r="Q264" i="32"/>
  <c r="O264" i="32"/>
  <c r="K264" i="32"/>
  <c r="G264" i="32"/>
  <c r="C264" i="32"/>
  <c r="N264" i="32"/>
  <c r="J264" i="32"/>
  <c r="F264" i="32"/>
  <c r="B264" i="32"/>
  <c r="M264" i="32"/>
  <c r="I264" i="32"/>
  <c r="E264" i="32"/>
  <c r="H264" i="32"/>
  <c r="D264" i="32"/>
  <c r="P264" i="32"/>
  <c r="R252" i="32"/>
  <c r="Q252" i="32"/>
  <c r="O252" i="32"/>
  <c r="K252" i="32"/>
  <c r="G252" i="32"/>
  <c r="C252" i="32"/>
  <c r="N252" i="32"/>
  <c r="J252" i="32"/>
  <c r="F252" i="32"/>
  <c r="B252" i="32"/>
  <c r="M252" i="32"/>
  <c r="I252" i="32"/>
  <c r="E252" i="32"/>
  <c r="L252" i="32"/>
  <c r="H252" i="32"/>
  <c r="D252" i="32"/>
  <c r="P252" i="32"/>
  <c r="R240" i="32"/>
  <c r="Q240" i="32"/>
  <c r="O240" i="32"/>
  <c r="K240" i="32"/>
  <c r="G240" i="32"/>
  <c r="C240" i="32"/>
  <c r="N240" i="32"/>
  <c r="J240" i="32"/>
  <c r="F240" i="32"/>
  <c r="B240" i="32"/>
  <c r="M240" i="32"/>
  <c r="I240" i="32"/>
  <c r="E240" i="32"/>
  <c r="P240" i="32"/>
  <c r="L240" i="32"/>
  <c r="H240" i="32"/>
  <c r="D240" i="32"/>
  <c r="R228" i="32"/>
  <c r="Q228" i="32"/>
  <c r="O228" i="32"/>
  <c r="K228" i="32"/>
  <c r="G228" i="32"/>
  <c r="C228" i="32"/>
  <c r="N228" i="32"/>
  <c r="J228" i="32"/>
  <c r="F228" i="32"/>
  <c r="B228" i="32"/>
  <c r="M228" i="32"/>
  <c r="I228" i="32"/>
  <c r="E228" i="32"/>
  <c r="D228" i="32"/>
  <c r="P228" i="32"/>
  <c r="L228" i="32"/>
  <c r="H228" i="32"/>
  <c r="R216" i="32"/>
  <c r="Q216" i="32"/>
  <c r="O216" i="32"/>
  <c r="K216" i="32"/>
  <c r="G216" i="32"/>
  <c r="C216" i="32"/>
  <c r="M216" i="32"/>
  <c r="I216" i="32"/>
  <c r="E216" i="32"/>
  <c r="J216" i="32"/>
  <c r="B216" i="32"/>
  <c r="P216" i="32"/>
  <c r="H216" i="32"/>
  <c r="N216" i="32"/>
  <c r="F216" i="32"/>
  <c r="L216" i="32"/>
  <c r="D216" i="32"/>
  <c r="R208" i="32"/>
  <c r="Q208" i="32"/>
  <c r="M208" i="32"/>
  <c r="I208" i="32"/>
  <c r="E208" i="32"/>
  <c r="P208" i="32"/>
  <c r="L208" i="32"/>
  <c r="H208" i="32"/>
  <c r="D208" i="32"/>
  <c r="O208" i="32"/>
  <c r="K208" i="32"/>
  <c r="G208" i="32"/>
  <c r="C208" i="32"/>
  <c r="F208" i="32"/>
  <c r="B208" i="32"/>
  <c r="N208" i="32"/>
  <c r="R192" i="32"/>
  <c r="Q192" i="32"/>
  <c r="M192" i="32"/>
  <c r="I192" i="32"/>
  <c r="E192" i="32"/>
  <c r="P192" i="32"/>
  <c r="L192" i="32"/>
  <c r="H192" i="32"/>
  <c r="D192" i="32"/>
  <c r="O192" i="32"/>
  <c r="K192" i="32"/>
  <c r="G192" i="32"/>
  <c r="C192" i="32"/>
  <c r="F192" i="32"/>
  <c r="B192" i="32"/>
  <c r="N192" i="32"/>
  <c r="R180" i="32"/>
  <c r="Q180" i="32"/>
  <c r="M180" i="32"/>
  <c r="I180" i="32"/>
  <c r="E180" i="32"/>
  <c r="P180" i="32"/>
  <c r="L180" i="32"/>
  <c r="H180" i="32"/>
  <c r="D180" i="32"/>
  <c r="O180" i="32"/>
  <c r="K180" i="32"/>
  <c r="G180" i="32"/>
  <c r="C180" i="32"/>
  <c r="J180" i="32"/>
  <c r="F180" i="32"/>
  <c r="B180" i="32"/>
  <c r="M168" i="32"/>
  <c r="U168" i="32" s="1"/>
  <c r="I168" i="32"/>
  <c r="E168" i="32"/>
  <c r="P168" i="32"/>
  <c r="Y168" i="32" s="1"/>
  <c r="L168" i="32"/>
  <c r="H168" i="32"/>
  <c r="D168" i="32"/>
  <c r="R168" i="32" s="1"/>
  <c r="O168" i="32"/>
  <c r="W168" i="32" s="1"/>
  <c r="X168" i="32" s="1"/>
  <c r="K168" i="32"/>
  <c r="G168" i="32"/>
  <c r="C168" i="32"/>
  <c r="N168" i="32"/>
  <c r="J168" i="32"/>
  <c r="Q168" i="32" s="1"/>
  <c r="F168" i="32"/>
  <c r="M156" i="32"/>
  <c r="I156" i="32"/>
  <c r="E156" i="32"/>
  <c r="P156" i="32"/>
  <c r="Y156" i="32" s="1"/>
  <c r="L156" i="32"/>
  <c r="H156" i="32"/>
  <c r="D156" i="32"/>
  <c r="R156" i="32" s="1"/>
  <c r="O156" i="32"/>
  <c r="W156" i="32" s="1"/>
  <c r="X156" i="32" s="1"/>
  <c r="K156" i="32"/>
  <c r="G156" i="32"/>
  <c r="C156" i="32"/>
  <c r="B156" i="32"/>
  <c r="N156" i="32"/>
  <c r="J156" i="32"/>
  <c r="Q156" i="32" s="1"/>
  <c r="M148" i="32"/>
  <c r="P148" i="32"/>
  <c r="Y148" i="32" s="1"/>
  <c r="L148" i="32"/>
  <c r="H148" i="32"/>
  <c r="D148" i="32"/>
  <c r="R148" i="32" s="1"/>
  <c r="O148" i="32"/>
  <c r="W148" i="32" s="1"/>
  <c r="X148" i="32" s="1"/>
  <c r="K148" i="32"/>
  <c r="G148" i="32"/>
  <c r="C148" i="32"/>
  <c r="J148" i="32"/>
  <c r="Q148" i="32" s="1"/>
  <c r="B148" i="32"/>
  <c r="I148" i="32"/>
  <c r="F148" i="32"/>
  <c r="O136" i="32"/>
  <c r="W136" i="32" s="1"/>
  <c r="X136" i="32" s="1"/>
  <c r="K136" i="32"/>
  <c r="G136" i="32"/>
  <c r="C136" i="32"/>
  <c r="N136" i="32"/>
  <c r="J136" i="32"/>
  <c r="Q136" i="32" s="1"/>
  <c r="F136" i="32"/>
  <c r="B136" i="32"/>
  <c r="M136" i="32"/>
  <c r="I136" i="32"/>
  <c r="E136" i="32"/>
  <c r="O124" i="32"/>
  <c r="W124" i="32" s="1"/>
  <c r="X124" i="32" s="1"/>
  <c r="K124" i="32"/>
  <c r="G124" i="32"/>
  <c r="C124" i="32"/>
  <c r="N124" i="32"/>
  <c r="J124" i="32"/>
  <c r="Q124" i="32" s="1"/>
  <c r="F124" i="32"/>
  <c r="B124" i="32"/>
  <c r="M124" i="32"/>
  <c r="I124" i="32"/>
  <c r="E124" i="32"/>
  <c r="O108" i="32"/>
  <c r="W108" i="32" s="1"/>
  <c r="X108" i="32" s="1"/>
  <c r="K108" i="32"/>
  <c r="G108" i="32"/>
  <c r="C108" i="32"/>
  <c r="N108" i="32"/>
  <c r="J108" i="32"/>
  <c r="Q108" i="32" s="1"/>
  <c r="F108" i="32"/>
  <c r="B108" i="32"/>
  <c r="M108" i="32"/>
  <c r="T108" i="32" s="1"/>
  <c r="I108" i="32"/>
  <c r="E108" i="32"/>
  <c r="O100" i="32"/>
  <c r="W100" i="32" s="1"/>
  <c r="X100" i="32" s="1"/>
  <c r="K100" i="32"/>
  <c r="G100" i="32"/>
  <c r="C100" i="32"/>
  <c r="N100" i="32"/>
  <c r="J100" i="32"/>
  <c r="Q100" i="32" s="1"/>
  <c r="F100" i="32"/>
  <c r="B100" i="32"/>
  <c r="M100" i="32"/>
  <c r="T100" i="32" s="1"/>
  <c r="I100" i="32"/>
  <c r="E100" i="32"/>
  <c r="O88" i="32"/>
  <c r="W88" i="32" s="1"/>
  <c r="X88" i="32" s="1"/>
  <c r="K88" i="32"/>
  <c r="G88" i="32"/>
  <c r="C88" i="32"/>
  <c r="N88" i="32"/>
  <c r="J88" i="32"/>
  <c r="Q88" i="32" s="1"/>
  <c r="F88" i="32"/>
  <c r="B88" i="32"/>
  <c r="M88" i="32"/>
  <c r="T88" i="32" s="1"/>
  <c r="I88" i="32"/>
  <c r="E88" i="32"/>
  <c r="N76" i="32"/>
  <c r="J76" i="32"/>
  <c r="Q76" i="32" s="1"/>
  <c r="F76" i="32"/>
  <c r="B76" i="32"/>
  <c r="M76" i="32"/>
  <c r="T76" i="32" s="1"/>
  <c r="I76" i="32"/>
  <c r="E76" i="32"/>
  <c r="I8" i="32"/>
  <c r="E12" i="32"/>
  <c r="E16" i="32"/>
  <c r="I24" i="32"/>
  <c r="E32" i="32"/>
  <c r="I60" i="32"/>
  <c r="I72" i="32"/>
  <c r="M72" i="32"/>
  <c r="T72" i="32" s="1"/>
  <c r="C76" i="32"/>
  <c r="K76" i="32"/>
  <c r="L84" i="32"/>
  <c r="P88" i="32"/>
  <c r="Y88" i="32" s="1"/>
  <c r="D108" i="32"/>
  <c r="H128" i="32"/>
  <c r="L132" i="32"/>
  <c r="H144" i="32"/>
  <c r="B168" i="32"/>
  <c r="J176" i="32"/>
  <c r="P268" i="32"/>
  <c r="Q401" i="32"/>
  <c r="R401" i="32"/>
  <c r="O401" i="32"/>
  <c r="K401" i="32"/>
  <c r="G401" i="32"/>
  <c r="C401" i="32"/>
  <c r="N401" i="32"/>
  <c r="J401" i="32"/>
  <c r="F401" i="32"/>
  <c r="B401" i="32"/>
  <c r="M401" i="32"/>
  <c r="I401" i="32"/>
  <c r="E401" i="32"/>
  <c r="L401" i="32"/>
  <c r="H401" i="32"/>
  <c r="D401" i="32"/>
  <c r="P401" i="32"/>
  <c r="Q397" i="32"/>
  <c r="R397" i="32"/>
  <c r="O397" i="32"/>
  <c r="K397" i="32"/>
  <c r="G397" i="32"/>
  <c r="C397" i="32"/>
  <c r="N397" i="32"/>
  <c r="J397" i="32"/>
  <c r="F397" i="32"/>
  <c r="B397" i="32"/>
  <c r="M397" i="32"/>
  <c r="I397" i="32"/>
  <c r="E397" i="32"/>
  <c r="H397" i="32"/>
  <c r="D397" i="32"/>
  <c r="P397" i="32"/>
  <c r="L397" i="32"/>
  <c r="Q393" i="32"/>
  <c r="R393" i="32"/>
  <c r="O393" i="32"/>
  <c r="K393" i="32"/>
  <c r="G393" i="32"/>
  <c r="C393" i="32"/>
  <c r="N393" i="32"/>
  <c r="J393" i="32"/>
  <c r="F393" i="32"/>
  <c r="B393" i="32"/>
  <c r="M393" i="32"/>
  <c r="I393" i="32"/>
  <c r="E393" i="32"/>
  <c r="D393" i="32"/>
  <c r="P393" i="32"/>
  <c r="L393" i="32"/>
  <c r="H393" i="32"/>
  <c r="Q389" i="32"/>
  <c r="R389" i="32"/>
  <c r="O389" i="32"/>
  <c r="K389" i="32"/>
  <c r="G389" i="32"/>
  <c r="C389" i="32"/>
  <c r="N389" i="32"/>
  <c r="J389" i="32"/>
  <c r="F389" i="32"/>
  <c r="B389" i="32"/>
  <c r="M389" i="32"/>
  <c r="I389" i="32"/>
  <c r="E389" i="32"/>
  <c r="P389" i="32"/>
  <c r="L389" i="32"/>
  <c r="H389" i="32"/>
  <c r="D389" i="32"/>
  <c r="Q385" i="32"/>
  <c r="R385" i="32"/>
  <c r="O385" i="32"/>
  <c r="K385" i="32"/>
  <c r="G385" i="32"/>
  <c r="C385" i="32"/>
  <c r="N385" i="32"/>
  <c r="J385" i="32"/>
  <c r="F385" i="32"/>
  <c r="B385" i="32"/>
  <c r="M385" i="32"/>
  <c r="I385" i="32"/>
  <c r="E385" i="32"/>
  <c r="L385" i="32"/>
  <c r="H385" i="32"/>
  <c r="D385" i="32"/>
  <c r="P385" i="32"/>
  <c r="Q381" i="32"/>
  <c r="R381" i="32"/>
  <c r="O381" i="32"/>
  <c r="K381" i="32"/>
  <c r="G381" i="32"/>
  <c r="C381" i="32"/>
  <c r="N381" i="32"/>
  <c r="J381" i="32"/>
  <c r="F381" i="32"/>
  <c r="B381" i="32"/>
  <c r="M381" i="32"/>
  <c r="I381" i="32"/>
  <c r="E381" i="32"/>
  <c r="H381" i="32"/>
  <c r="D381" i="32"/>
  <c r="P381" i="32"/>
  <c r="L381" i="32"/>
  <c r="Q377" i="32"/>
  <c r="R377" i="32"/>
  <c r="O377" i="32"/>
  <c r="K377" i="32"/>
  <c r="G377" i="32"/>
  <c r="C377" i="32"/>
  <c r="N377" i="32"/>
  <c r="J377" i="32"/>
  <c r="F377" i="32"/>
  <c r="B377" i="32"/>
  <c r="M377" i="32"/>
  <c r="I377" i="32"/>
  <c r="E377" i="32"/>
  <c r="D377" i="32"/>
  <c r="P377" i="32"/>
  <c r="L377" i="32"/>
  <c r="H377" i="32"/>
  <c r="Q373" i="32"/>
  <c r="R373" i="32"/>
  <c r="O373" i="32"/>
  <c r="K373" i="32"/>
  <c r="G373" i="32"/>
  <c r="C373" i="32"/>
  <c r="N373" i="32"/>
  <c r="J373" i="32"/>
  <c r="F373" i="32"/>
  <c r="B373" i="32"/>
  <c r="M373" i="32"/>
  <c r="I373" i="32"/>
  <c r="E373" i="32"/>
  <c r="P373" i="32"/>
  <c r="L373" i="32"/>
  <c r="H373" i="32"/>
  <c r="D373" i="32"/>
  <c r="Q369" i="32"/>
  <c r="R369" i="32"/>
  <c r="O369" i="32"/>
  <c r="K369" i="32"/>
  <c r="G369" i="32"/>
  <c r="C369" i="32"/>
  <c r="N369" i="32"/>
  <c r="J369" i="32"/>
  <c r="F369" i="32"/>
  <c r="B369" i="32"/>
  <c r="I369" i="32"/>
  <c r="P369" i="32"/>
  <c r="H369" i="32"/>
  <c r="M369" i="32"/>
  <c r="E369" i="32"/>
  <c r="D369" i="32"/>
  <c r="L369" i="32"/>
  <c r="Q365" i="32"/>
  <c r="R365" i="32"/>
  <c r="O365" i="32"/>
  <c r="K365" i="32"/>
  <c r="G365" i="32"/>
  <c r="C365" i="32"/>
  <c r="N365" i="32"/>
  <c r="J365" i="32"/>
  <c r="F365" i="32"/>
  <c r="B365" i="32"/>
  <c r="M365" i="32"/>
  <c r="E365" i="32"/>
  <c r="L365" i="32"/>
  <c r="D365" i="32"/>
  <c r="I365" i="32"/>
  <c r="P365" i="32"/>
  <c r="H365" i="32"/>
  <c r="Q361" i="32"/>
  <c r="R361" i="32"/>
  <c r="O361" i="32"/>
  <c r="K361" i="32"/>
  <c r="G361" i="32"/>
  <c r="C361" i="32"/>
  <c r="N361" i="32"/>
  <c r="J361" i="32"/>
  <c r="F361" i="32"/>
  <c r="B361" i="32"/>
  <c r="I361" i="32"/>
  <c r="P361" i="32"/>
  <c r="H361" i="32"/>
  <c r="M361" i="32"/>
  <c r="E361" i="32"/>
  <c r="L361" i="32"/>
  <c r="D361" i="32"/>
  <c r="Q357" i="32"/>
  <c r="R357" i="32"/>
  <c r="O357" i="32"/>
  <c r="N357" i="32"/>
  <c r="M357" i="32"/>
  <c r="I357" i="32"/>
  <c r="E357" i="32"/>
  <c r="L357" i="32"/>
  <c r="H357" i="32"/>
  <c r="D357" i="32"/>
  <c r="K357" i="32"/>
  <c r="G357" i="32"/>
  <c r="C357" i="32"/>
  <c r="B357" i="32"/>
  <c r="P357" i="32"/>
  <c r="J357" i="32"/>
  <c r="F357" i="32"/>
  <c r="Q353" i="32"/>
  <c r="R353" i="32"/>
  <c r="M353" i="32"/>
  <c r="I353" i="32"/>
  <c r="E353" i="32"/>
  <c r="P353" i="32"/>
  <c r="L353" i="32"/>
  <c r="H353" i="32"/>
  <c r="D353" i="32"/>
  <c r="O353" i="32"/>
  <c r="K353" i="32"/>
  <c r="G353" i="32"/>
  <c r="C353" i="32"/>
  <c r="N353" i="32"/>
  <c r="J353" i="32"/>
  <c r="F353" i="32"/>
  <c r="B353" i="32"/>
  <c r="Q349" i="32"/>
  <c r="R349" i="32"/>
  <c r="M349" i="32"/>
  <c r="I349" i="32"/>
  <c r="E349" i="32"/>
  <c r="P349" i="32"/>
  <c r="L349" i="32"/>
  <c r="H349" i="32"/>
  <c r="D349" i="32"/>
  <c r="O349" i="32"/>
  <c r="K349" i="32"/>
  <c r="G349" i="32"/>
  <c r="C349" i="32"/>
  <c r="J349" i="32"/>
  <c r="F349" i="32"/>
  <c r="B349" i="32"/>
  <c r="N349" i="32"/>
  <c r="Q345" i="32"/>
  <c r="R345" i="32"/>
  <c r="M345" i="32"/>
  <c r="I345" i="32"/>
  <c r="E345" i="32"/>
  <c r="P345" i="32"/>
  <c r="L345" i="32"/>
  <c r="H345" i="32"/>
  <c r="D345" i="32"/>
  <c r="O345" i="32"/>
  <c r="K345" i="32"/>
  <c r="G345" i="32"/>
  <c r="C345" i="32"/>
  <c r="F345" i="32"/>
  <c r="B345" i="32"/>
  <c r="N345" i="32"/>
  <c r="J345" i="32"/>
  <c r="Q341" i="32"/>
  <c r="R341" i="32"/>
  <c r="M341" i="32"/>
  <c r="I341" i="32"/>
  <c r="E341" i="32"/>
  <c r="P341" i="32"/>
  <c r="L341" i="32"/>
  <c r="H341" i="32"/>
  <c r="D341" i="32"/>
  <c r="O341" i="32"/>
  <c r="K341" i="32"/>
  <c r="G341" i="32"/>
  <c r="C341" i="32"/>
  <c r="B341" i="32"/>
  <c r="N341" i="32"/>
  <c r="J341" i="32"/>
  <c r="F341" i="32"/>
  <c r="Q337" i="32"/>
  <c r="R337" i="32"/>
  <c r="M337" i="32"/>
  <c r="I337" i="32"/>
  <c r="E337" i="32"/>
  <c r="P337" i="32"/>
  <c r="L337" i="32"/>
  <c r="H337" i="32"/>
  <c r="D337" i="32"/>
  <c r="O337" i="32"/>
  <c r="K337" i="32"/>
  <c r="G337" i="32"/>
  <c r="C337" i="32"/>
  <c r="N337" i="32"/>
  <c r="J337" i="32"/>
  <c r="F337" i="32"/>
  <c r="B337" i="32"/>
  <c r="Q333" i="32"/>
  <c r="R333" i="32"/>
  <c r="M333" i="32"/>
  <c r="I333" i="32"/>
  <c r="E333" i="32"/>
  <c r="P333" i="32"/>
  <c r="L333" i="32"/>
  <c r="H333" i="32"/>
  <c r="D333" i="32"/>
  <c r="O333" i="32"/>
  <c r="K333" i="32"/>
  <c r="G333" i="32"/>
  <c r="C333" i="32"/>
  <c r="J333" i="32"/>
  <c r="F333" i="32"/>
  <c r="B333" i="32"/>
  <c r="N333" i="32"/>
  <c r="Q329" i="32"/>
  <c r="R329" i="32"/>
  <c r="M329" i="32"/>
  <c r="I329" i="32"/>
  <c r="E329" i="32"/>
  <c r="O329" i="32"/>
  <c r="K329" i="32"/>
  <c r="G329" i="32"/>
  <c r="C329" i="32"/>
  <c r="J329" i="32"/>
  <c r="B329" i="32"/>
  <c r="P329" i="32"/>
  <c r="H329" i="32"/>
  <c r="N329" i="32"/>
  <c r="F329" i="32"/>
  <c r="L329" i="32"/>
  <c r="D329" i="32"/>
  <c r="Q325" i="32"/>
  <c r="R325" i="32"/>
  <c r="P325" i="32"/>
  <c r="L325" i="32"/>
  <c r="H325" i="32"/>
  <c r="D325" i="32"/>
  <c r="O325" i="32"/>
  <c r="K325" i="32"/>
  <c r="G325" i="32"/>
  <c r="C325" i="32"/>
  <c r="N325" i="32"/>
  <c r="J325" i="32"/>
  <c r="F325" i="32"/>
  <c r="B325" i="32"/>
  <c r="I325" i="32"/>
  <c r="E325" i="32"/>
  <c r="M325" i="32"/>
  <c r="Q321" i="32"/>
  <c r="R321" i="32"/>
  <c r="P321" i="32"/>
  <c r="L321" i="32"/>
  <c r="H321" i="32"/>
  <c r="D321" i="32"/>
  <c r="O321" i="32"/>
  <c r="K321" i="32"/>
  <c r="G321" i="32"/>
  <c r="C321" i="32"/>
  <c r="N321" i="32"/>
  <c r="J321" i="32"/>
  <c r="F321" i="32"/>
  <c r="B321" i="32"/>
  <c r="E321" i="32"/>
  <c r="M321" i="32"/>
  <c r="I321" i="32"/>
  <c r="Q317" i="32"/>
  <c r="R317" i="32"/>
  <c r="P317" i="32"/>
  <c r="L317" i="32"/>
  <c r="H317" i="32"/>
  <c r="D317" i="32"/>
  <c r="O317" i="32"/>
  <c r="K317" i="32"/>
  <c r="G317" i="32"/>
  <c r="C317" i="32"/>
  <c r="N317" i="32"/>
  <c r="J317" i="32"/>
  <c r="F317" i="32"/>
  <c r="B317" i="32"/>
  <c r="M317" i="32"/>
  <c r="I317" i="32"/>
  <c r="E317" i="32"/>
  <c r="Q313" i="32"/>
  <c r="R313" i="32"/>
  <c r="P313" i="32"/>
  <c r="L313" i="32"/>
  <c r="H313" i="32"/>
  <c r="D313" i="32"/>
  <c r="O313" i="32"/>
  <c r="K313" i="32"/>
  <c r="G313" i="32"/>
  <c r="C313" i="32"/>
  <c r="N313" i="32"/>
  <c r="J313" i="32"/>
  <c r="F313" i="32"/>
  <c r="B313" i="32"/>
  <c r="M313" i="32"/>
  <c r="I313" i="32"/>
  <c r="E313" i="32"/>
  <c r="Q309" i="32"/>
  <c r="R309" i="32"/>
  <c r="P309" i="32"/>
  <c r="L309" i="32"/>
  <c r="H309" i="32"/>
  <c r="D309" i="32"/>
  <c r="O309" i="32"/>
  <c r="K309" i="32"/>
  <c r="G309" i="32"/>
  <c r="C309" i="32"/>
  <c r="N309" i="32"/>
  <c r="J309" i="32"/>
  <c r="F309" i="32"/>
  <c r="B309" i="32"/>
  <c r="I309" i="32"/>
  <c r="E309" i="32"/>
  <c r="M309" i="32"/>
  <c r="Q305" i="32"/>
  <c r="R305" i="32"/>
  <c r="P305" i="32"/>
  <c r="L305" i="32"/>
  <c r="H305" i="32"/>
  <c r="D305" i="32"/>
  <c r="O305" i="32"/>
  <c r="K305" i="32"/>
  <c r="G305" i="32"/>
  <c r="C305" i="32"/>
  <c r="N305" i="32"/>
  <c r="J305" i="32"/>
  <c r="F305" i="32"/>
  <c r="B305" i="32"/>
  <c r="E305" i="32"/>
  <c r="M305" i="32"/>
  <c r="Q301" i="32"/>
  <c r="R301" i="32"/>
  <c r="P301" i="32"/>
  <c r="L301" i="32"/>
  <c r="H301" i="32"/>
  <c r="D301" i="32"/>
  <c r="O301" i="32"/>
  <c r="K301" i="32"/>
  <c r="G301" i="32"/>
  <c r="C301" i="32"/>
  <c r="N301" i="32"/>
  <c r="J301" i="32"/>
  <c r="F301" i="32"/>
  <c r="B301" i="32"/>
  <c r="M301" i="32"/>
  <c r="I301" i="32"/>
  <c r="E301" i="32"/>
  <c r="Q297" i="32"/>
  <c r="R297" i="32"/>
  <c r="P297" i="32"/>
  <c r="L297" i="32"/>
  <c r="H297" i="32"/>
  <c r="D297" i="32"/>
  <c r="O297" i="32"/>
  <c r="K297" i="32"/>
  <c r="G297" i="32"/>
  <c r="C297" i="32"/>
  <c r="N297" i="32"/>
  <c r="J297" i="32"/>
  <c r="F297" i="32"/>
  <c r="B297" i="32"/>
  <c r="M297" i="32"/>
  <c r="I297" i="32"/>
  <c r="E297" i="32"/>
  <c r="R293" i="32"/>
  <c r="Q293" i="32"/>
  <c r="P293" i="32"/>
  <c r="L293" i="32"/>
  <c r="H293" i="32"/>
  <c r="D293" i="32"/>
  <c r="N293" i="32"/>
  <c r="J293" i="32"/>
  <c r="F293" i="32"/>
  <c r="B293" i="32"/>
  <c r="O293" i="32"/>
  <c r="G293" i="32"/>
  <c r="M293" i="32"/>
  <c r="E293" i="32"/>
  <c r="K293" i="32"/>
  <c r="C293" i="32"/>
  <c r="I293" i="32"/>
  <c r="Q289" i="32"/>
  <c r="R289" i="32"/>
  <c r="P289" i="32"/>
  <c r="L289" i="32"/>
  <c r="H289" i="32"/>
  <c r="D289" i="32"/>
  <c r="N289" i="32"/>
  <c r="J289" i="32"/>
  <c r="K289" i="32"/>
  <c r="E289" i="32"/>
  <c r="I289" i="32"/>
  <c r="C289" i="32"/>
  <c r="O289" i="32"/>
  <c r="G289" i="32"/>
  <c r="B289" i="32"/>
  <c r="M289" i="32"/>
  <c r="F289" i="32"/>
  <c r="Q285" i="32"/>
  <c r="R285" i="32"/>
  <c r="P285" i="32"/>
  <c r="L285" i="32"/>
  <c r="H285" i="32"/>
  <c r="D285" i="32"/>
  <c r="O285" i="32"/>
  <c r="K285" i="32"/>
  <c r="G285" i="32"/>
  <c r="C285" i="32"/>
  <c r="N285" i="32"/>
  <c r="J285" i="32"/>
  <c r="F285" i="32"/>
  <c r="B285" i="32"/>
  <c r="M285" i="32"/>
  <c r="I285" i="32"/>
  <c r="E285" i="32"/>
  <c r="Q281" i="32"/>
  <c r="R281" i="32"/>
  <c r="P281" i="32"/>
  <c r="L281" i="32"/>
  <c r="H281" i="32"/>
  <c r="D281" i="32"/>
  <c r="O281" i="32"/>
  <c r="K281" i="32"/>
  <c r="G281" i="32"/>
  <c r="C281" i="32"/>
  <c r="N281" i="32"/>
  <c r="J281" i="32"/>
  <c r="F281" i="32"/>
  <c r="B281" i="32"/>
  <c r="I281" i="32"/>
  <c r="E281" i="32"/>
  <c r="Q277" i="32"/>
  <c r="R277" i="32"/>
  <c r="P277" i="32"/>
  <c r="L277" i="32"/>
  <c r="H277" i="32"/>
  <c r="D277" i="32"/>
  <c r="O277" i="32"/>
  <c r="K277" i="32"/>
  <c r="G277" i="32"/>
  <c r="C277" i="32"/>
  <c r="N277" i="32"/>
  <c r="J277" i="32"/>
  <c r="F277" i="32"/>
  <c r="B277" i="32"/>
  <c r="E277" i="32"/>
  <c r="M277" i="32"/>
  <c r="Q273" i="32"/>
  <c r="R273" i="32"/>
  <c r="P273" i="32"/>
  <c r="L273" i="32"/>
  <c r="H273" i="32"/>
  <c r="D273" i="32"/>
  <c r="O273" i="32"/>
  <c r="K273" i="32"/>
  <c r="G273" i="32"/>
  <c r="C273" i="32"/>
  <c r="N273" i="32"/>
  <c r="J273" i="32"/>
  <c r="F273" i="32"/>
  <c r="B273" i="32"/>
  <c r="M273" i="32"/>
  <c r="I273" i="32"/>
  <c r="Q269" i="32"/>
  <c r="R269" i="32"/>
  <c r="P269" i="32"/>
  <c r="L269" i="32"/>
  <c r="H269" i="32"/>
  <c r="D269" i="32"/>
  <c r="O269" i="32"/>
  <c r="K269" i="32"/>
  <c r="G269" i="32"/>
  <c r="C269" i="32"/>
  <c r="N269" i="32"/>
  <c r="J269" i="32"/>
  <c r="F269" i="32"/>
  <c r="B269" i="32"/>
  <c r="M269" i="32"/>
  <c r="I269" i="32"/>
  <c r="E269" i="32"/>
  <c r="Q265" i="32"/>
  <c r="R265" i="32"/>
  <c r="P265" i="32"/>
  <c r="L265" i="32"/>
  <c r="H265" i="32"/>
  <c r="D265" i="32"/>
  <c r="O265" i="32"/>
  <c r="K265" i="32"/>
  <c r="G265" i="32"/>
  <c r="C265" i="32"/>
  <c r="N265" i="32"/>
  <c r="J265" i="32"/>
  <c r="F265" i="32"/>
  <c r="B265" i="32"/>
  <c r="I265" i="32"/>
  <c r="E265" i="32"/>
  <c r="M265" i="32"/>
  <c r="Q261" i="32"/>
  <c r="R261" i="32"/>
  <c r="P261" i="32"/>
  <c r="L261" i="32"/>
  <c r="H261" i="32"/>
  <c r="D261" i="32"/>
  <c r="O261" i="32"/>
  <c r="K261" i="32"/>
  <c r="G261" i="32"/>
  <c r="C261" i="32"/>
  <c r="N261" i="32"/>
  <c r="J261" i="32"/>
  <c r="F261" i="32"/>
  <c r="B261" i="32"/>
  <c r="E261" i="32"/>
  <c r="M261" i="32"/>
  <c r="I261" i="32"/>
  <c r="Q257" i="32"/>
  <c r="R257" i="32"/>
  <c r="P257" i="32"/>
  <c r="L257" i="32"/>
  <c r="H257" i="32"/>
  <c r="D257" i="32"/>
  <c r="O257" i="32"/>
  <c r="K257" i="32"/>
  <c r="G257" i="32"/>
  <c r="C257" i="32"/>
  <c r="N257" i="32"/>
  <c r="J257" i="32"/>
  <c r="F257" i="32"/>
  <c r="B257" i="32"/>
  <c r="M257" i="32"/>
  <c r="I257" i="32"/>
  <c r="E257" i="32"/>
  <c r="Q253" i="32"/>
  <c r="R253" i="32"/>
  <c r="P253" i="32"/>
  <c r="L253" i="32"/>
  <c r="H253" i="32"/>
  <c r="D253" i="32"/>
  <c r="O253" i="32"/>
  <c r="K253" i="32"/>
  <c r="G253" i="32"/>
  <c r="C253" i="32"/>
  <c r="N253" i="32"/>
  <c r="J253" i="32"/>
  <c r="F253" i="32"/>
  <c r="B253" i="32"/>
  <c r="M253" i="32"/>
  <c r="I253" i="32"/>
  <c r="E253" i="32"/>
  <c r="Q249" i="32"/>
  <c r="R249" i="32"/>
  <c r="P249" i="32"/>
  <c r="L249" i="32"/>
  <c r="H249" i="32"/>
  <c r="D249" i="32"/>
  <c r="O249" i="32"/>
  <c r="K249" i="32"/>
  <c r="G249" i="32"/>
  <c r="C249" i="32"/>
  <c r="N249" i="32"/>
  <c r="J249" i="32"/>
  <c r="F249" i="32"/>
  <c r="B249" i="32"/>
  <c r="I249" i="32"/>
  <c r="E249" i="32"/>
  <c r="M249" i="32"/>
  <c r="Q245" i="32"/>
  <c r="R245" i="32"/>
  <c r="P245" i="32"/>
  <c r="L245" i="32"/>
  <c r="H245" i="32"/>
  <c r="D245" i="32"/>
  <c r="O245" i="32"/>
  <c r="K245" i="32"/>
  <c r="G245" i="32"/>
  <c r="C245" i="32"/>
  <c r="N245" i="32"/>
  <c r="J245" i="32"/>
  <c r="F245" i="32"/>
  <c r="B245" i="32"/>
  <c r="E245" i="32"/>
  <c r="M245" i="32"/>
  <c r="I245" i="32"/>
  <c r="Q241" i="32"/>
  <c r="R241" i="32"/>
  <c r="P241" i="32"/>
  <c r="L241" i="32"/>
  <c r="H241" i="32"/>
  <c r="D241" i="32"/>
  <c r="O241" i="32"/>
  <c r="K241" i="32"/>
  <c r="G241" i="32"/>
  <c r="C241" i="32"/>
  <c r="N241" i="32"/>
  <c r="J241" i="32"/>
  <c r="F241" i="32"/>
  <c r="B241" i="32"/>
  <c r="M241" i="32"/>
  <c r="I241" i="32"/>
  <c r="E241" i="32"/>
  <c r="Q237" i="32"/>
  <c r="R237" i="32"/>
  <c r="P237" i="32"/>
  <c r="L237" i="32"/>
  <c r="H237" i="32"/>
  <c r="D237" i="32"/>
  <c r="O237" i="32"/>
  <c r="K237" i="32"/>
  <c r="G237" i="32"/>
  <c r="C237" i="32"/>
  <c r="N237" i="32"/>
  <c r="J237" i="32"/>
  <c r="F237" i="32"/>
  <c r="B237" i="32"/>
  <c r="M237" i="32"/>
  <c r="I237" i="32"/>
  <c r="E237" i="32"/>
  <c r="Q233" i="32"/>
  <c r="R233" i="32"/>
  <c r="P233" i="32"/>
  <c r="L233" i="32"/>
  <c r="H233" i="32"/>
  <c r="D233" i="32"/>
  <c r="O233" i="32"/>
  <c r="K233" i="32"/>
  <c r="G233" i="32"/>
  <c r="C233" i="32"/>
  <c r="N233" i="32"/>
  <c r="J233" i="32"/>
  <c r="F233" i="32"/>
  <c r="B233" i="32"/>
  <c r="I233" i="32"/>
  <c r="E233" i="32"/>
  <c r="M233" i="32"/>
  <c r="Q229" i="32"/>
  <c r="R229" i="32"/>
  <c r="P229" i="32"/>
  <c r="L229" i="32"/>
  <c r="H229" i="32"/>
  <c r="D229" i="32"/>
  <c r="O229" i="32"/>
  <c r="K229" i="32"/>
  <c r="G229" i="32"/>
  <c r="C229" i="32"/>
  <c r="N229" i="32"/>
  <c r="J229" i="32"/>
  <c r="F229" i="32"/>
  <c r="B229" i="32"/>
  <c r="E229" i="32"/>
  <c r="M229" i="32"/>
  <c r="I229" i="32"/>
  <c r="Q225" i="32"/>
  <c r="R225" i="32"/>
  <c r="P225" i="32"/>
  <c r="L225" i="32"/>
  <c r="H225" i="32"/>
  <c r="D225" i="32"/>
  <c r="O225" i="32"/>
  <c r="K225" i="32"/>
  <c r="G225" i="32"/>
  <c r="C225" i="32"/>
  <c r="N225" i="32"/>
  <c r="J225" i="32"/>
  <c r="F225" i="32"/>
  <c r="B225" i="32"/>
  <c r="M225" i="32"/>
  <c r="I225" i="32"/>
  <c r="E225" i="32"/>
  <c r="Q221" i="32"/>
  <c r="R221" i="32"/>
  <c r="P221" i="32"/>
  <c r="L221" i="32"/>
  <c r="H221" i="32"/>
  <c r="D221" i="32"/>
  <c r="O221" i="32"/>
  <c r="K221" i="32"/>
  <c r="G221" i="32"/>
  <c r="C221" i="32"/>
  <c r="N221" i="32"/>
  <c r="J221" i="32"/>
  <c r="F221" i="32"/>
  <c r="B221" i="32"/>
  <c r="M221" i="32"/>
  <c r="I221" i="32"/>
  <c r="E221" i="32"/>
  <c r="Q217" i="32"/>
  <c r="R217" i="32"/>
  <c r="P217" i="32"/>
  <c r="L217" i="32"/>
  <c r="H217" i="32"/>
  <c r="D217" i="32"/>
  <c r="O217" i="32"/>
  <c r="N217" i="32"/>
  <c r="J217" i="32"/>
  <c r="F217" i="32"/>
  <c r="B217" i="32"/>
  <c r="K217" i="32"/>
  <c r="C217" i="32"/>
  <c r="I217" i="32"/>
  <c r="G217" i="32"/>
  <c r="E217" i="32"/>
  <c r="Q213" i="32"/>
  <c r="R213" i="32"/>
  <c r="P213" i="32"/>
  <c r="L213" i="32"/>
  <c r="H213" i="32"/>
  <c r="D213" i="32"/>
  <c r="N213" i="32"/>
  <c r="J213" i="32"/>
  <c r="F213" i="32"/>
  <c r="B213" i="32"/>
  <c r="O213" i="32"/>
  <c r="G213" i="32"/>
  <c r="M213" i="32"/>
  <c r="E213" i="32"/>
  <c r="K213" i="32"/>
  <c r="C213" i="32"/>
  <c r="Q209" i="32"/>
  <c r="R209" i="32"/>
  <c r="N209" i="32"/>
  <c r="J209" i="32"/>
  <c r="F209" i="32"/>
  <c r="B209" i="32"/>
  <c r="M209" i="32"/>
  <c r="I209" i="32"/>
  <c r="E209" i="32"/>
  <c r="P209" i="32"/>
  <c r="L209" i="32"/>
  <c r="H209" i="32"/>
  <c r="D209" i="32"/>
  <c r="G209" i="32"/>
  <c r="C209" i="32"/>
  <c r="O209" i="32"/>
  <c r="Q205" i="32"/>
  <c r="R205" i="32"/>
  <c r="N205" i="32"/>
  <c r="J205" i="32"/>
  <c r="F205" i="32"/>
  <c r="B205" i="32"/>
  <c r="M205" i="32"/>
  <c r="I205" i="32"/>
  <c r="E205" i="32"/>
  <c r="P205" i="32"/>
  <c r="L205" i="32"/>
  <c r="H205" i="32"/>
  <c r="D205" i="32"/>
  <c r="C205" i="32"/>
  <c r="O205" i="32"/>
  <c r="K205" i="32"/>
  <c r="Q201" i="32"/>
  <c r="R201" i="32"/>
  <c r="N201" i="32"/>
  <c r="J201" i="32"/>
  <c r="F201" i="32"/>
  <c r="B201" i="32"/>
  <c r="M201" i="32"/>
  <c r="I201" i="32"/>
  <c r="E201" i="32"/>
  <c r="P201" i="32"/>
  <c r="L201" i="32"/>
  <c r="H201" i="32"/>
  <c r="D201" i="32"/>
  <c r="O201" i="32"/>
  <c r="K201" i="32"/>
  <c r="G201" i="32"/>
  <c r="Q197" i="32"/>
  <c r="R197" i="32"/>
  <c r="N197" i="32"/>
  <c r="J197" i="32"/>
  <c r="F197" i="32"/>
  <c r="B197" i="32"/>
  <c r="M197" i="32"/>
  <c r="I197" i="32"/>
  <c r="E197" i="32"/>
  <c r="P197" i="32"/>
  <c r="L197" i="32"/>
  <c r="H197" i="32"/>
  <c r="D197" i="32"/>
  <c r="K197" i="32"/>
  <c r="G197" i="32"/>
  <c r="C197" i="32"/>
  <c r="Q193" i="32"/>
  <c r="R193" i="32"/>
  <c r="N193" i="32"/>
  <c r="J193" i="32"/>
  <c r="F193" i="32"/>
  <c r="B193" i="32"/>
  <c r="M193" i="32"/>
  <c r="I193" i="32"/>
  <c r="E193" i="32"/>
  <c r="P193" i="32"/>
  <c r="L193" i="32"/>
  <c r="H193" i="32"/>
  <c r="D193" i="32"/>
  <c r="G193" i="32"/>
  <c r="C193" i="32"/>
  <c r="O193" i="32"/>
  <c r="Q189" i="32"/>
  <c r="R189" i="32"/>
  <c r="N189" i="32"/>
  <c r="J189" i="32"/>
  <c r="F189" i="32"/>
  <c r="B189" i="32"/>
  <c r="M189" i="32"/>
  <c r="I189" i="32"/>
  <c r="E189" i="32"/>
  <c r="P189" i="32"/>
  <c r="L189" i="32"/>
  <c r="H189" i="32"/>
  <c r="D189" i="32"/>
  <c r="C189" i="32"/>
  <c r="O189" i="32"/>
  <c r="K189" i="32"/>
  <c r="Q185" i="32"/>
  <c r="R185" i="32"/>
  <c r="N185" i="32"/>
  <c r="J185" i="32"/>
  <c r="F185" i="32"/>
  <c r="B185" i="32"/>
  <c r="M185" i="32"/>
  <c r="I185" i="32"/>
  <c r="E185" i="32"/>
  <c r="P185" i="32"/>
  <c r="L185" i="32"/>
  <c r="H185" i="32"/>
  <c r="D185" i="32"/>
  <c r="O185" i="32"/>
  <c r="K185" i="32"/>
  <c r="G185" i="32"/>
  <c r="Q181" i="32"/>
  <c r="R181" i="32"/>
  <c r="N181" i="32"/>
  <c r="J181" i="32"/>
  <c r="F181" i="32"/>
  <c r="B181" i="32"/>
  <c r="M181" i="32"/>
  <c r="I181" i="32"/>
  <c r="E181" i="32"/>
  <c r="P181" i="32"/>
  <c r="L181" i="32"/>
  <c r="H181" i="32"/>
  <c r="D181" i="32"/>
  <c r="K181" i="32"/>
  <c r="G181" i="32"/>
  <c r="C181" i="32"/>
  <c r="Q177" i="32"/>
  <c r="R177" i="32"/>
  <c r="N177" i="32"/>
  <c r="J177" i="32"/>
  <c r="F177" i="32"/>
  <c r="B177" i="32"/>
  <c r="M177" i="32"/>
  <c r="I177" i="32"/>
  <c r="E177" i="32"/>
  <c r="P177" i="32"/>
  <c r="L177" i="32"/>
  <c r="H177" i="32"/>
  <c r="D177" i="32"/>
  <c r="G177" i="32"/>
  <c r="C177" i="32"/>
  <c r="O177" i="32"/>
  <c r="N173" i="32"/>
  <c r="J173" i="32"/>
  <c r="Q173" i="32" s="1"/>
  <c r="F173" i="32"/>
  <c r="B173" i="32"/>
  <c r="M173" i="32"/>
  <c r="I173" i="32"/>
  <c r="E173" i="32"/>
  <c r="P173" i="32"/>
  <c r="Y173" i="32" s="1"/>
  <c r="L173" i="32"/>
  <c r="H173" i="32"/>
  <c r="D173" i="32"/>
  <c r="R173" i="32" s="1"/>
  <c r="C173" i="32"/>
  <c r="O173" i="32"/>
  <c r="W173" i="32" s="1"/>
  <c r="X173" i="32" s="1"/>
  <c r="K173" i="32"/>
  <c r="N169" i="32"/>
  <c r="J169" i="32"/>
  <c r="Q169" i="32" s="1"/>
  <c r="F169" i="32"/>
  <c r="B169" i="32"/>
  <c r="M169" i="32"/>
  <c r="U169" i="32" s="1"/>
  <c r="I169" i="32"/>
  <c r="E169" i="32"/>
  <c r="P169" i="32"/>
  <c r="Y169" i="32" s="1"/>
  <c r="L169" i="32"/>
  <c r="H169" i="32"/>
  <c r="D169" i="32"/>
  <c r="R169" i="32" s="1"/>
  <c r="O169" i="32"/>
  <c r="W169" i="32" s="1"/>
  <c r="X169" i="32" s="1"/>
  <c r="K169" i="32"/>
  <c r="G169" i="32"/>
  <c r="N165" i="32"/>
  <c r="J165" i="32"/>
  <c r="Q165" i="32" s="1"/>
  <c r="F165" i="32"/>
  <c r="B165" i="32"/>
  <c r="M165" i="32"/>
  <c r="I165" i="32"/>
  <c r="E165" i="32"/>
  <c r="P165" i="32"/>
  <c r="Y165" i="32" s="1"/>
  <c r="L165" i="32"/>
  <c r="H165" i="32"/>
  <c r="D165" i="32"/>
  <c r="R165" i="32" s="1"/>
  <c r="K165" i="32"/>
  <c r="G165" i="32"/>
  <c r="C165" i="32"/>
  <c r="N161" i="32"/>
  <c r="J161" i="32"/>
  <c r="Q161" i="32" s="1"/>
  <c r="F161" i="32"/>
  <c r="B161" i="32"/>
  <c r="M161" i="32"/>
  <c r="U161" i="32" s="1"/>
  <c r="I161" i="32"/>
  <c r="E161" i="32"/>
  <c r="P161" i="32"/>
  <c r="Y161" i="32" s="1"/>
  <c r="L161" i="32"/>
  <c r="H161" i="32"/>
  <c r="D161" i="32"/>
  <c r="R161" i="32" s="1"/>
  <c r="G161" i="32"/>
  <c r="C161" i="32"/>
  <c r="O161" i="32"/>
  <c r="W161" i="32" s="1"/>
  <c r="X161" i="32" s="1"/>
  <c r="N157" i="32"/>
  <c r="J157" i="32"/>
  <c r="Q157" i="32" s="1"/>
  <c r="F157" i="32"/>
  <c r="B157" i="32"/>
  <c r="M157" i="32"/>
  <c r="I157" i="32"/>
  <c r="E157" i="32"/>
  <c r="P157" i="32"/>
  <c r="Y157" i="32" s="1"/>
  <c r="L157" i="32"/>
  <c r="H157" i="32"/>
  <c r="D157" i="32"/>
  <c r="R157" i="32" s="1"/>
  <c r="C157" i="32"/>
  <c r="O157" i="32"/>
  <c r="W157" i="32" s="1"/>
  <c r="X157" i="32" s="1"/>
  <c r="K157" i="32"/>
  <c r="N153" i="32"/>
  <c r="J153" i="32"/>
  <c r="Q153" i="32" s="1"/>
  <c r="F153" i="32"/>
  <c r="B153" i="32"/>
  <c r="M153" i="32"/>
  <c r="U153" i="32" s="1"/>
  <c r="I153" i="32"/>
  <c r="E153" i="32"/>
  <c r="P153" i="32"/>
  <c r="Y153" i="32" s="1"/>
  <c r="L153" i="32"/>
  <c r="H153" i="32"/>
  <c r="D153" i="32"/>
  <c r="R153" i="32" s="1"/>
  <c r="O153" i="32"/>
  <c r="W153" i="32" s="1"/>
  <c r="X153" i="32" s="1"/>
  <c r="K153" i="32"/>
  <c r="G153" i="32"/>
  <c r="N149" i="32"/>
  <c r="J149" i="32"/>
  <c r="Q149" i="32" s="1"/>
  <c r="F149" i="32"/>
  <c r="B149" i="32"/>
  <c r="M149" i="32"/>
  <c r="U149" i="32" s="1"/>
  <c r="I149" i="32"/>
  <c r="E149" i="32"/>
  <c r="P149" i="32"/>
  <c r="Y149" i="32" s="1"/>
  <c r="L149" i="32"/>
  <c r="H149" i="32"/>
  <c r="D149" i="32"/>
  <c r="R149" i="32" s="1"/>
  <c r="K149" i="32"/>
  <c r="G149" i="32"/>
  <c r="C149" i="32"/>
  <c r="M145" i="32"/>
  <c r="I145" i="32"/>
  <c r="P145" i="32"/>
  <c r="Y145" i="32" s="1"/>
  <c r="L145" i="32"/>
  <c r="O145" i="32"/>
  <c r="H145" i="32"/>
  <c r="D145" i="32"/>
  <c r="R145" i="32" s="1"/>
  <c r="N145" i="32"/>
  <c r="G145" i="32"/>
  <c r="C145" i="32"/>
  <c r="K145" i="32"/>
  <c r="F145" i="32"/>
  <c r="B145" i="32"/>
  <c r="P141" i="32"/>
  <c r="Y141" i="32" s="1"/>
  <c r="L141" i="32"/>
  <c r="H141" i="32"/>
  <c r="D141" i="32"/>
  <c r="R141" i="32" s="1"/>
  <c r="O141" i="32"/>
  <c r="W141" i="32" s="1"/>
  <c r="X141" i="32" s="1"/>
  <c r="K141" i="32"/>
  <c r="G141" i="32"/>
  <c r="C141" i="32"/>
  <c r="N141" i="32"/>
  <c r="J141" i="32"/>
  <c r="Q141" i="32" s="1"/>
  <c r="F141" i="32"/>
  <c r="B141" i="32"/>
  <c r="P137" i="32"/>
  <c r="Y137" i="32" s="1"/>
  <c r="L137" i="32"/>
  <c r="H137" i="32"/>
  <c r="D137" i="32"/>
  <c r="R137" i="32" s="1"/>
  <c r="O137" i="32"/>
  <c r="W137" i="32" s="1"/>
  <c r="X137" i="32" s="1"/>
  <c r="K137" i="32"/>
  <c r="G137" i="32"/>
  <c r="C137" i="32"/>
  <c r="N137" i="32"/>
  <c r="J137" i="32"/>
  <c r="Q137" i="32" s="1"/>
  <c r="F137" i="32"/>
  <c r="B137" i="32"/>
  <c r="P133" i="32"/>
  <c r="Y133" i="32" s="1"/>
  <c r="L133" i="32"/>
  <c r="H133" i="32"/>
  <c r="D133" i="32"/>
  <c r="R133" i="32" s="1"/>
  <c r="O133" i="32"/>
  <c r="W133" i="32" s="1"/>
  <c r="X133" i="32" s="1"/>
  <c r="K133" i="32"/>
  <c r="G133" i="32"/>
  <c r="C133" i="32"/>
  <c r="N133" i="32"/>
  <c r="J133" i="32"/>
  <c r="Q133" i="32" s="1"/>
  <c r="F133" i="32"/>
  <c r="B133" i="32"/>
  <c r="P129" i="32"/>
  <c r="Y129" i="32" s="1"/>
  <c r="L129" i="32"/>
  <c r="H129" i="32"/>
  <c r="D129" i="32"/>
  <c r="R129" i="32" s="1"/>
  <c r="O129" i="32"/>
  <c r="W129" i="32" s="1"/>
  <c r="X129" i="32" s="1"/>
  <c r="K129" i="32"/>
  <c r="G129" i="32"/>
  <c r="C129" i="32"/>
  <c r="N129" i="32"/>
  <c r="J129" i="32"/>
  <c r="Q129" i="32" s="1"/>
  <c r="F129" i="32"/>
  <c r="B129" i="32"/>
  <c r="P125" i="32"/>
  <c r="Y125" i="32" s="1"/>
  <c r="L125" i="32"/>
  <c r="H125" i="32"/>
  <c r="D125" i="32"/>
  <c r="R125" i="32" s="1"/>
  <c r="O125" i="32"/>
  <c r="W125" i="32" s="1"/>
  <c r="X125" i="32" s="1"/>
  <c r="K125" i="32"/>
  <c r="G125" i="32"/>
  <c r="C125" i="32"/>
  <c r="N125" i="32"/>
  <c r="J125" i="32"/>
  <c r="Q125" i="32" s="1"/>
  <c r="F125" i="32"/>
  <c r="B125" i="32"/>
  <c r="P121" i="32"/>
  <c r="Y121" i="32" s="1"/>
  <c r="AB121" i="32" s="1"/>
  <c r="AC121" i="32" s="1"/>
  <c r="L121" i="32"/>
  <c r="H121" i="32"/>
  <c r="D121" i="32"/>
  <c r="R121" i="32" s="1"/>
  <c r="O121" i="32"/>
  <c r="W121" i="32" s="1"/>
  <c r="X121" i="32" s="1"/>
  <c r="K121" i="32"/>
  <c r="G121" i="32"/>
  <c r="C121" i="32"/>
  <c r="N121" i="32"/>
  <c r="J121" i="32"/>
  <c r="Q121" i="32" s="1"/>
  <c r="F121" i="32"/>
  <c r="B121" i="32"/>
  <c r="P117" i="32"/>
  <c r="Y117" i="32" s="1"/>
  <c r="AB117" i="32" s="1"/>
  <c r="AC117" i="32" s="1"/>
  <c r="L117" i="32"/>
  <c r="H117" i="32"/>
  <c r="D117" i="32"/>
  <c r="R117" i="32" s="1"/>
  <c r="O117" i="32"/>
  <c r="W117" i="32" s="1"/>
  <c r="X117" i="32" s="1"/>
  <c r="K117" i="32"/>
  <c r="G117" i="32"/>
  <c r="C117" i="32"/>
  <c r="N117" i="32"/>
  <c r="J117" i="32"/>
  <c r="Q117" i="32" s="1"/>
  <c r="F117" i="32"/>
  <c r="B117" i="32"/>
  <c r="P113" i="32"/>
  <c r="Y113" i="32" s="1"/>
  <c r="AB113" i="32" s="1"/>
  <c r="AC113" i="32" s="1"/>
  <c r="L113" i="32"/>
  <c r="H113" i="32"/>
  <c r="D113" i="32"/>
  <c r="R113" i="32" s="1"/>
  <c r="O113" i="32"/>
  <c r="W113" i="32" s="1"/>
  <c r="X113" i="32" s="1"/>
  <c r="K113" i="32"/>
  <c r="G113" i="32"/>
  <c r="C113" i="32"/>
  <c r="N113" i="32"/>
  <c r="J113" i="32"/>
  <c r="Q113" i="32" s="1"/>
  <c r="F113" i="32"/>
  <c r="B113" i="32"/>
  <c r="P109" i="32"/>
  <c r="Y109" i="32" s="1"/>
  <c r="AB109" i="32" s="1"/>
  <c r="AC109" i="32" s="1"/>
  <c r="L109" i="32"/>
  <c r="H109" i="32"/>
  <c r="D109" i="32"/>
  <c r="O109" i="32"/>
  <c r="W109" i="32" s="1"/>
  <c r="X109" i="32" s="1"/>
  <c r="K109" i="32"/>
  <c r="G109" i="32"/>
  <c r="C109" i="32"/>
  <c r="N109" i="32"/>
  <c r="J109" i="32"/>
  <c r="Q109" i="32" s="1"/>
  <c r="F109" i="32"/>
  <c r="B109" i="32"/>
  <c r="P105" i="32"/>
  <c r="Y105" i="32" s="1"/>
  <c r="AB105" i="32" s="1"/>
  <c r="AC105" i="32" s="1"/>
  <c r="L105" i="32"/>
  <c r="H105" i="32"/>
  <c r="D105" i="32"/>
  <c r="O105" i="32"/>
  <c r="W105" i="32" s="1"/>
  <c r="X105" i="32" s="1"/>
  <c r="K105" i="32"/>
  <c r="G105" i="32"/>
  <c r="C105" i="32"/>
  <c r="N105" i="32"/>
  <c r="J105" i="32"/>
  <c r="Q105" i="32" s="1"/>
  <c r="F105" i="32"/>
  <c r="B105" i="32"/>
  <c r="P101" i="32"/>
  <c r="Y101" i="32" s="1"/>
  <c r="L101" i="32"/>
  <c r="H101" i="32"/>
  <c r="D101" i="32"/>
  <c r="R101" i="32" s="1"/>
  <c r="O101" i="32"/>
  <c r="K101" i="32"/>
  <c r="G101" i="32"/>
  <c r="C101" i="32"/>
  <c r="N101" i="32"/>
  <c r="J101" i="32"/>
  <c r="Q101" i="32" s="1"/>
  <c r="F101" i="32"/>
  <c r="B101" i="32"/>
  <c r="P97" i="32"/>
  <c r="Y97" i="32" s="1"/>
  <c r="L97" i="32"/>
  <c r="H97" i="32"/>
  <c r="D97" i="32"/>
  <c r="R97" i="32" s="1"/>
  <c r="O97" i="32"/>
  <c r="W97" i="32" s="1"/>
  <c r="X97" i="32" s="1"/>
  <c r="K97" i="32"/>
  <c r="G97" i="32"/>
  <c r="C97" i="32"/>
  <c r="N97" i="32"/>
  <c r="J97" i="32"/>
  <c r="Q97" i="32" s="1"/>
  <c r="F97" i="32"/>
  <c r="B97" i="32"/>
  <c r="P93" i="32"/>
  <c r="Y93" i="32" s="1"/>
  <c r="L93" i="32"/>
  <c r="H93" i="32"/>
  <c r="D93" i="32"/>
  <c r="R93" i="32" s="1"/>
  <c r="O93" i="32"/>
  <c r="W93" i="32" s="1"/>
  <c r="X93" i="32" s="1"/>
  <c r="K93" i="32"/>
  <c r="G93" i="32"/>
  <c r="C93" i="32"/>
  <c r="N93" i="32"/>
  <c r="J93" i="32"/>
  <c r="Q93" i="32" s="1"/>
  <c r="F93" i="32"/>
  <c r="B93" i="32"/>
  <c r="P89" i="32"/>
  <c r="Y89" i="32" s="1"/>
  <c r="L89" i="32"/>
  <c r="H89" i="32"/>
  <c r="D89" i="32"/>
  <c r="R89" i="32" s="1"/>
  <c r="O89" i="32"/>
  <c r="W89" i="32" s="1"/>
  <c r="X89" i="32" s="1"/>
  <c r="K89" i="32"/>
  <c r="G89" i="32"/>
  <c r="C89" i="32"/>
  <c r="N89" i="32"/>
  <c r="J89" i="32"/>
  <c r="Q89" i="32" s="1"/>
  <c r="F89" i="32"/>
  <c r="B89" i="32"/>
  <c r="P85" i="32"/>
  <c r="Y85" i="32" s="1"/>
  <c r="L85" i="32"/>
  <c r="H85" i="32"/>
  <c r="D85" i="32"/>
  <c r="R85" i="32" s="1"/>
  <c r="O85" i="32"/>
  <c r="W85" i="32" s="1"/>
  <c r="X85" i="32" s="1"/>
  <c r="K85" i="32"/>
  <c r="G85" i="32"/>
  <c r="C85" i="32"/>
  <c r="N85" i="32"/>
  <c r="J85" i="32"/>
  <c r="Q85" i="32" s="1"/>
  <c r="F85" i="32"/>
  <c r="B85" i="32"/>
  <c r="P81" i="32"/>
  <c r="Y81" i="32" s="1"/>
  <c r="L81" i="32"/>
  <c r="H81" i="32"/>
  <c r="D81" i="32"/>
  <c r="R81" i="32" s="1"/>
  <c r="O81" i="32"/>
  <c r="W81" i="32" s="1"/>
  <c r="X81" i="32" s="1"/>
  <c r="K81" i="32"/>
  <c r="G81" i="32"/>
  <c r="C81" i="32"/>
  <c r="N81" i="32"/>
  <c r="J81" i="32"/>
  <c r="Q81" i="32" s="1"/>
  <c r="F81" i="32"/>
  <c r="B81" i="32"/>
  <c r="O77" i="32"/>
  <c r="W77" i="32" s="1"/>
  <c r="X77" i="32" s="1"/>
  <c r="K77" i="32"/>
  <c r="G77" i="32"/>
  <c r="C77" i="32"/>
  <c r="N77" i="32"/>
  <c r="J77" i="32"/>
  <c r="Q77" i="32" s="1"/>
  <c r="F77" i="32"/>
  <c r="B77" i="32"/>
  <c r="Q61" i="32"/>
  <c r="Q37" i="32"/>
  <c r="Q29" i="32"/>
  <c r="Q17" i="32"/>
  <c r="N3" i="32"/>
  <c r="I3" i="32"/>
  <c r="E3" i="32"/>
  <c r="C4" i="32"/>
  <c r="H4" i="32"/>
  <c r="AE4" i="32" s="1"/>
  <c r="L4" i="32"/>
  <c r="P4" i="32"/>
  <c r="Y4" i="32" s="1"/>
  <c r="AC4" i="32" s="1"/>
  <c r="E5" i="32"/>
  <c r="I5" i="32"/>
  <c r="M5" i="32"/>
  <c r="T5" i="32" s="1"/>
  <c r="B6" i="32"/>
  <c r="F6" i="32"/>
  <c r="J6" i="32"/>
  <c r="Q6" i="32" s="1"/>
  <c r="N6" i="32"/>
  <c r="C7" i="32"/>
  <c r="G7" i="32"/>
  <c r="O7" i="32"/>
  <c r="W7" i="32" s="1"/>
  <c r="X7" i="32" s="1"/>
  <c r="D8" i="32"/>
  <c r="R8" i="32" s="1"/>
  <c r="H8" i="32"/>
  <c r="L8" i="32"/>
  <c r="P8" i="32"/>
  <c r="Y8" i="32" s="1"/>
  <c r="E9" i="32"/>
  <c r="I9" i="32"/>
  <c r="M9" i="32"/>
  <c r="T9" i="32" s="1"/>
  <c r="B10" i="32"/>
  <c r="F10" i="32"/>
  <c r="J10" i="32"/>
  <c r="Q10" i="32" s="1"/>
  <c r="N10" i="32"/>
  <c r="C11" i="32"/>
  <c r="G11" i="32"/>
  <c r="O11" i="32"/>
  <c r="W11" i="32" s="1"/>
  <c r="X11" i="32" s="1"/>
  <c r="D12" i="32"/>
  <c r="R12" i="32" s="1"/>
  <c r="H12" i="32"/>
  <c r="L12" i="32"/>
  <c r="P12" i="32"/>
  <c r="Y12" i="32" s="1"/>
  <c r="E13" i="32"/>
  <c r="I13" i="32"/>
  <c r="M13" i="32"/>
  <c r="T13" i="32" s="1"/>
  <c r="B14" i="32"/>
  <c r="F14" i="32"/>
  <c r="J14" i="32"/>
  <c r="Q14" i="32" s="1"/>
  <c r="N14" i="32"/>
  <c r="C15" i="32"/>
  <c r="G15" i="32"/>
  <c r="K15" i="32"/>
  <c r="O15" i="32"/>
  <c r="W15" i="32" s="1"/>
  <c r="X15" i="32" s="1"/>
  <c r="D16" i="32"/>
  <c r="R16" i="32" s="1"/>
  <c r="H16" i="32"/>
  <c r="AE16" i="32" s="1"/>
  <c r="L16" i="32"/>
  <c r="P16" i="32"/>
  <c r="Y16" i="32" s="1"/>
  <c r="E17" i="32"/>
  <c r="I17" i="32"/>
  <c r="M17" i="32"/>
  <c r="T17" i="32" s="1"/>
  <c r="B18" i="32"/>
  <c r="F18" i="32"/>
  <c r="J18" i="32"/>
  <c r="Q18" i="32" s="1"/>
  <c r="N18" i="32"/>
  <c r="C19" i="32"/>
  <c r="G19" i="32"/>
  <c r="K19" i="32"/>
  <c r="O19" i="32"/>
  <c r="W19" i="32" s="1"/>
  <c r="X19" i="32" s="1"/>
  <c r="D20" i="32"/>
  <c r="R20" i="32" s="1"/>
  <c r="H20" i="32"/>
  <c r="L20" i="32"/>
  <c r="P20" i="32"/>
  <c r="Y20" i="32" s="1"/>
  <c r="E21" i="32"/>
  <c r="I21" i="32"/>
  <c r="M21" i="32"/>
  <c r="B22" i="32"/>
  <c r="F22" i="32"/>
  <c r="J22" i="32"/>
  <c r="Q22" i="32" s="1"/>
  <c r="N22" i="32"/>
  <c r="C23" i="32"/>
  <c r="G23" i="32"/>
  <c r="K23" i="32"/>
  <c r="O23" i="32"/>
  <c r="W23" i="32" s="1"/>
  <c r="X23" i="32" s="1"/>
  <c r="D24" i="32"/>
  <c r="R24" i="32" s="1"/>
  <c r="H24" i="32"/>
  <c r="L24" i="32"/>
  <c r="P24" i="32"/>
  <c r="Y24" i="32" s="1"/>
  <c r="E25" i="32"/>
  <c r="I25" i="32"/>
  <c r="M25" i="32"/>
  <c r="T25" i="32" s="1"/>
  <c r="B26" i="32"/>
  <c r="F26" i="32"/>
  <c r="J26" i="32"/>
  <c r="Q26" i="32" s="1"/>
  <c r="N26" i="32"/>
  <c r="C27" i="32"/>
  <c r="G27" i="32"/>
  <c r="K27" i="32"/>
  <c r="O27" i="32"/>
  <c r="W27" i="32" s="1"/>
  <c r="X27" i="32" s="1"/>
  <c r="D28" i="32"/>
  <c r="R28" i="32" s="1"/>
  <c r="H28" i="32"/>
  <c r="L28" i="32"/>
  <c r="P28" i="32"/>
  <c r="Y28" i="32" s="1"/>
  <c r="E29" i="32"/>
  <c r="I29" i="32"/>
  <c r="M29" i="32"/>
  <c r="T29" i="32" s="1"/>
  <c r="B30" i="32"/>
  <c r="F30" i="32"/>
  <c r="J30" i="32"/>
  <c r="Q30" i="32" s="1"/>
  <c r="N30" i="32"/>
  <c r="C31" i="32"/>
  <c r="G31" i="32"/>
  <c r="K31" i="32"/>
  <c r="O31" i="32"/>
  <c r="W31" i="32" s="1"/>
  <c r="X31" i="32" s="1"/>
  <c r="D32" i="32"/>
  <c r="R32" i="32" s="1"/>
  <c r="H32" i="32"/>
  <c r="AE32" i="32" s="1"/>
  <c r="L32" i="32"/>
  <c r="P32" i="32"/>
  <c r="Y32" i="32" s="1"/>
  <c r="E33" i="32"/>
  <c r="I33" i="32"/>
  <c r="M33" i="32"/>
  <c r="B34" i="32"/>
  <c r="F34" i="32"/>
  <c r="J34" i="32"/>
  <c r="Q34" i="32" s="1"/>
  <c r="N34" i="32"/>
  <c r="C35" i="32"/>
  <c r="G35" i="32"/>
  <c r="K35" i="32"/>
  <c r="O35" i="32"/>
  <c r="W35" i="32" s="1"/>
  <c r="X35" i="32" s="1"/>
  <c r="D36" i="32"/>
  <c r="R36" i="32" s="1"/>
  <c r="H36" i="32"/>
  <c r="L36" i="32"/>
  <c r="P36" i="32"/>
  <c r="Y36" i="32" s="1"/>
  <c r="E37" i="32"/>
  <c r="I37" i="32"/>
  <c r="M37" i="32"/>
  <c r="B38" i="32"/>
  <c r="F38" i="32"/>
  <c r="J38" i="32"/>
  <c r="Q38" i="32" s="1"/>
  <c r="N38" i="32"/>
  <c r="C39" i="32"/>
  <c r="G39" i="32"/>
  <c r="K39" i="32"/>
  <c r="O39" i="32"/>
  <c r="W39" i="32" s="1"/>
  <c r="X39" i="32" s="1"/>
  <c r="D40" i="32"/>
  <c r="R40" i="32" s="1"/>
  <c r="H40" i="32"/>
  <c r="L40" i="32"/>
  <c r="P40" i="32"/>
  <c r="Y40" i="32" s="1"/>
  <c r="E41" i="32"/>
  <c r="I41" i="32"/>
  <c r="M41" i="32"/>
  <c r="T41" i="32" s="1"/>
  <c r="B42" i="32"/>
  <c r="F42" i="32"/>
  <c r="J42" i="32"/>
  <c r="Q42" i="32" s="1"/>
  <c r="N42" i="32"/>
  <c r="C43" i="32"/>
  <c r="G43" i="32"/>
  <c r="K43" i="32"/>
  <c r="O43" i="32"/>
  <c r="W43" i="32" s="1"/>
  <c r="X43" i="32" s="1"/>
  <c r="D44" i="32"/>
  <c r="R44" i="32" s="1"/>
  <c r="H44" i="32"/>
  <c r="L44" i="32"/>
  <c r="P44" i="32"/>
  <c r="Y44" i="32" s="1"/>
  <c r="E45" i="32"/>
  <c r="I45" i="32"/>
  <c r="M45" i="32"/>
  <c r="T45" i="32" s="1"/>
  <c r="B46" i="32"/>
  <c r="F46" i="32"/>
  <c r="J46" i="32"/>
  <c r="Q46" i="32" s="1"/>
  <c r="N46" i="32"/>
  <c r="C47" i="32"/>
  <c r="G47" i="32"/>
  <c r="K47" i="32"/>
  <c r="O47" i="32"/>
  <c r="W47" i="32" s="1"/>
  <c r="X47" i="32" s="1"/>
  <c r="D48" i="32"/>
  <c r="R48" i="32" s="1"/>
  <c r="H48" i="32"/>
  <c r="AE48" i="32" s="1"/>
  <c r="L48" i="32"/>
  <c r="P48" i="32"/>
  <c r="Y48" i="32" s="1"/>
  <c r="E49" i="32"/>
  <c r="I49" i="32"/>
  <c r="M49" i="32"/>
  <c r="T49" i="32" s="1"/>
  <c r="B50" i="32"/>
  <c r="F50" i="32"/>
  <c r="J50" i="32"/>
  <c r="Q50" i="32" s="1"/>
  <c r="N50" i="32"/>
  <c r="C51" i="32"/>
  <c r="G51" i="32"/>
  <c r="K51" i="32"/>
  <c r="O51" i="32"/>
  <c r="W51" i="32" s="1"/>
  <c r="X51" i="32" s="1"/>
  <c r="D52" i="32"/>
  <c r="R52" i="32" s="1"/>
  <c r="H52" i="32"/>
  <c r="L52" i="32"/>
  <c r="P52" i="32"/>
  <c r="Y52" i="32" s="1"/>
  <c r="E53" i="32"/>
  <c r="I53" i="32"/>
  <c r="M53" i="32"/>
  <c r="T53" i="32" s="1"/>
  <c r="B54" i="32"/>
  <c r="F54" i="32"/>
  <c r="J54" i="32"/>
  <c r="Q54" i="32" s="1"/>
  <c r="N54" i="32"/>
  <c r="C55" i="32"/>
  <c r="G55" i="32"/>
  <c r="K55" i="32"/>
  <c r="O55" i="32"/>
  <c r="W55" i="32" s="1"/>
  <c r="X55" i="32" s="1"/>
  <c r="D56" i="32"/>
  <c r="R56" i="32" s="1"/>
  <c r="H56" i="32"/>
  <c r="L56" i="32"/>
  <c r="P56" i="32"/>
  <c r="Y56" i="32" s="1"/>
  <c r="E57" i="32"/>
  <c r="I57" i="32"/>
  <c r="M57" i="32"/>
  <c r="T57" i="32" s="1"/>
  <c r="B58" i="32"/>
  <c r="F58" i="32"/>
  <c r="J58" i="32"/>
  <c r="Q58" i="32" s="1"/>
  <c r="N58" i="32"/>
  <c r="C59" i="32"/>
  <c r="G59" i="32"/>
  <c r="K59" i="32"/>
  <c r="O59" i="32"/>
  <c r="W59" i="32" s="1"/>
  <c r="X59" i="32" s="1"/>
  <c r="D60" i="32"/>
  <c r="R60" i="32" s="1"/>
  <c r="H60" i="32"/>
  <c r="L60" i="32"/>
  <c r="P60" i="32"/>
  <c r="Y60" i="32" s="1"/>
  <c r="E61" i="32"/>
  <c r="I61" i="32"/>
  <c r="M61" i="32"/>
  <c r="T61" i="32" s="1"/>
  <c r="B62" i="32"/>
  <c r="F62" i="32"/>
  <c r="J62" i="32"/>
  <c r="Q62" i="32" s="1"/>
  <c r="N62" i="32"/>
  <c r="C63" i="32"/>
  <c r="G63" i="32"/>
  <c r="K63" i="32"/>
  <c r="O63" i="32"/>
  <c r="W63" i="32" s="1"/>
  <c r="X63" i="32" s="1"/>
  <c r="D64" i="32"/>
  <c r="R64" i="32" s="1"/>
  <c r="H64" i="32"/>
  <c r="AE64" i="32" s="1"/>
  <c r="L64" i="32"/>
  <c r="P64" i="32"/>
  <c r="Y64" i="32" s="1"/>
  <c r="E65" i="32"/>
  <c r="I65" i="32"/>
  <c r="M65" i="32"/>
  <c r="T65" i="32" s="1"/>
  <c r="B66" i="32"/>
  <c r="F66" i="32"/>
  <c r="J66" i="32"/>
  <c r="Q66" i="32" s="1"/>
  <c r="N66" i="32"/>
  <c r="C67" i="32"/>
  <c r="G67" i="32"/>
  <c r="K67" i="32"/>
  <c r="O67" i="32"/>
  <c r="D68" i="32"/>
  <c r="R68" i="32" s="1"/>
  <c r="H68" i="32"/>
  <c r="L68" i="32"/>
  <c r="P68" i="32"/>
  <c r="Y68" i="32" s="1"/>
  <c r="E69" i="32"/>
  <c r="I69" i="32"/>
  <c r="M69" i="32"/>
  <c r="T69" i="32" s="1"/>
  <c r="B70" i="32"/>
  <c r="F70" i="32"/>
  <c r="J70" i="32"/>
  <c r="Q70" i="32" s="1"/>
  <c r="N70" i="32"/>
  <c r="C71" i="32"/>
  <c r="G71" i="32"/>
  <c r="K71" i="32"/>
  <c r="O71" i="32"/>
  <c r="W71" i="32" s="1"/>
  <c r="X71" i="32" s="1"/>
  <c r="D72" i="32"/>
  <c r="R72" i="32" s="1"/>
  <c r="H72" i="32"/>
  <c r="L72" i="32"/>
  <c r="P72" i="32"/>
  <c r="Y72" i="32" s="1"/>
  <c r="E73" i="32"/>
  <c r="I73" i="32"/>
  <c r="M73" i="32"/>
  <c r="T73" i="32" s="1"/>
  <c r="B74" i="32"/>
  <c r="F74" i="32"/>
  <c r="J74" i="32"/>
  <c r="Q74" i="32" s="1"/>
  <c r="N74" i="32"/>
  <c r="G75" i="32"/>
  <c r="O75" i="32"/>
  <c r="W75" i="32" s="1"/>
  <c r="X75" i="32" s="1"/>
  <c r="H76" i="32"/>
  <c r="P76" i="32"/>
  <c r="Y76" i="32" s="1"/>
  <c r="I77" i="32"/>
  <c r="B78" i="32"/>
  <c r="C79" i="32"/>
  <c r="D80" i="32"/>
  <c r="R80" i="32" s="1"/>
  <c r="E81" i="32"/>
  <c r="F82" i="32"/>
  <c r="G83" i="32"/>
  <c r="H84" i="32"/>
  <c r="AE84" i="32" s="1"/>
  <c r="I85" i="32"/>
  <c r="J86" i="32"/>
  <c r="Q86" i="32" s="1"/>
  <c r="K87" i="32"/>
  <c r="L88" i="32"/>
  <c r="M89" i="32"/>
  <c r="N90" i="32"/>
  <c r="O91" i="32"/>
  <c r="W91" i="32" s="1"/>
  <c r="X91" i="32" s="1"/>
  <c r="P92" i="32"/>
  <c r="Y92" i="32" s="1"/>
  <c r="B94" i="32"/>
  <c r="C95" i="32"/>
  <c r="D96" i="32"/>
  <c r="R96" i="32" s="1"/>
  <c r="E97" i="32"/>
  <c r="F98" i="32"/>
  <c r="G99" i="32"/>
  <c r="H100" i="32"/>
  <c r="AE100" i="32" s="1"/>
  <c r="I101" i="32"/>
  <c r="J102" i="32"/>
  <c r="Q102" i="32" s="1"/>
  <c r="K103" i="32"/>
  <c r="L104" i="32"/>
  <c r="M105" i="32"/>
  <c r="T105" i="32" s="1"/>
  <c r="N106" i="32"/>
  <c r="O107" i="32"/>
  <c r="W107" i="32" s="1"/>
  <c r="X107" i="32" s="1"/>
  <c r="P108" i="32"/>
  <c r="Y108" i="32" s="1"/>
  <c r="AB108" i="32" s="1"/>
  <c r="AC108" i="32" s="1"/>
  <c r="B110" i="32"/>
  <c r="C111" i="32"/>
  <c r="D112" i="32"/>
  <c r="R112" i="32" s="1"/>
  <c r="E113" i="32"/>
  <c r="F114" i="32"/>
  <c r="G115" i="32"/>
  <c r="H116" i="32"/>
  <c r="AE116" i="32" s="1"/>
  <c r="I117" i="32"/>
  <c r="J118" i="32"/>
  <c r="Q118" i="32" s="1"/>
  <c r="K119" i="32"/>
  <c r="L120" i="32"/>
  <c r="M121" i="32"/>
  <c r="T121" i="32" s="1"/>
  <c r="N122" i="32"/>
  <c r="O123" i="32"/>
  <c r="W123" i="32" s="1"/>
  <c r="X123" i="32" s="1"/>
  <c r="P124" i="32"/>
  <c r="Y124" i="32" s="1"/>
  <c r="B126" i="32"/>
  <c r="C127" i="32"/>
  <c r="D128" i="32"/>
  <c r="R128" i="32" s="1"/>
  <c r="E129" i="32"/>
  <c r="F130" i="32"/>
  <c r="G131" i="32"/>
  <c r="H132" i="32"/>
  <c r="I133" i="32"/>
  <c r="J134" i="32"/>
  <c r="Q134" i="32" s="1"/>
  <c r="K135" i="32"/>
  <c r="L136" i="32"/>
  <c r="M137" i="32"/>
  <c r="N138" i="32"/>
  <c r="O139" i="32"/>
  <c r="W139" i="32" s="1"/>
  <c r="X139" i="32" s="1"/>
  <c r="P140" i="32"/>
  <c r="Y140" i="32" s="1"/>
  <c r="B142" i="32"/>
  <c r="C143" i="32"/>
  <c r="D144" i="32"/>
  <c r="R144" i="32" s="1"/>
  <c r="E145" i="32"/>
  <c r="D147" i="32"/>
  <c r="R147" i="32" s="1"/>
  <c r="O149" i="32"/>
  <c r="W149" i="32" s="1"/>
  <c r="X149" i="32" s="1"/>
  <c r="D154" i="32"/>
  <c r="R154" i="32" s="1"/>
  <c r="H158" i="32"/>
  <c r="L162" i="32"/>
  <c r="P166" i="32"/>
  <c r="Y166" i="32" s="1"/>
  <c r="E171" i="32"/>
  <c r="I175" i="32"/>
  <c r="M179" i="32"/>
  <c r="B184" i="32"/>
  <c r="F188" i="32"/>
  <c r="J192" i="32"/>
  <c r="N196" i="32"/>
  <c r="C201" i="32"/>
  <c r="G205" i="32"/>
  <c r="K209" i="32"/>
  <c r="K215" i="32"/>
  <c r="J230" i="32"/>
  <c r="K247" i="32"/>
  <c r="L264" i="32"/>
  <c r="M281" i="32"/>
  <c r="J322" i="32"/>
  <c r="AE60" i="32" l="1"/>
  <c r="AE44" i="32"/>
  <c r="AE28" i="32"/>
  <c r="AE12" i="32"/>
  <c r="AE53" i="32"/>
  <c r="AE33" i="32"/>
  <c r="AE25" i="32"/>
  <c r="AE82" i="32"/>
  <c r="AE114" i="32"/>
  <c r="AE92" i="32"/>
  <c r="AE58" i="32"/>
  <c r="AE10" i="32"/>
  <c r="AE96" i="32"/>
  <c r="AE68" i="32"/>
  <c r="AE52" i="32"/>
  <c r="AE36" i="32"/>
  <c r="AE20" i="32"/>
  <c r="AE29" i="32"/>
  <c r="AE90" i="32"/>
  <c r="AE87" i="32"/>
  <c r="AE119" i="32"/>
  <c r="AD160" i="32"/>
  <c r="AD176" i="32"/>
  <c r="AD133" i="32"/>
  <c r="AD165" i="32"/>
  <c r="AD181" i="32"/>
  <c r="AD197" i="32"/>
  <c r="AD202" i="32"/>
  <c r="AD206" i="32"/>
  <c r="AD218" i="32"/>
  <c r="AD234" i="32"/>
  <c r="AD238" i="32"/>
  <c r="AD250" i="32"/>
  <c r="AD266" i="32"/>
  <c r="AD270" i="32"/>
  <c r="AD282" i="32"/>
  <c r="AD298" i="32"/>
  <c r="AD302" i="32"/>
  <c r="AD314" i="32"/>
  <c r="AD124" i="32"/>
  <c r="AD128" i="32"/>
  <c r="AD132" i="32"/>
  <c r="AD140" i="32"/>
  <c r="AD144" i="32"/>
  <c r="AD148" i="32"/>
  <c r="AD152" i="32"/>
  <c r="AD156" i="32"/>
  <c r="AD164" i="32"/>
  <c r="AD168" i="32"/>
  <c r="AD172" i="32"/>
  <c r="AD180" i="32"/>
  <c r="AD184" i="32"/>
  <c r="AD188" i="32"/>
  <c r="AD196" i="32"/>
  <c r="AD200" i="32"/>
  <c r="AD204" i="32"/>
  <c r="AD216" i="32"/>
  <c r="AD220" i="32"/>
  <c r="AD232" i="32"/>
  <c r="AD236" i="32"/>
  <c r="AD248" i="32"/>
  <c r="AD252" i="32"/>
  <c r="AD264" i="32"/>
  <c r="AD268" i="32"/>
  <c r="AD280" i="32"/>
  <c r="AD284" i="32"/>
  <c r="AD296" i="32"/>
  <c r="AD300" i="32"/>
  <c r="AD312" i="32"/>
  <c r="AD316" i="32"/>
  <c r="AD125" i="32"/>
  <c r="AD129" i="32"/>
  <c r="AD137" i="32"/>
  <c r="AD141" i="32"/>
  <c r="AD149" i="32"/>
  <c r="AD157" i="32"/>
  <c r="AD161" i="32"/>
  <c r="AD169" i="32"/>
  <c r="AD173" i="32"/>
  <c r="AD177" i="32"/>
  <c r="AD185" i="32"/>
  <c r="AD189" i="32"/>
  <c r="AD193" i="32"/>
  <c r="AD201" i="32"/>
  <c r="AD205" i="32"/>
  <c r="AD209" i="32"/>
  <c r="AD213" i="32"/>
  <c r="AD221" i="32"/>
  <c r="AD225" i="32"/>
  <c r="AD229" i="32"/>
  <c r="AD233" i="32"/>
  <c r="AD237" i="32"/>
  <c r="AD241" i="32"/>
  <c r="AD245" i="32"/>
  <c r="AD249" i="32"/>
  <c r="AD253" i="32"/>
  <c r="AD257" i="32"/>
  <c r="AD261" i="32"/>
  <c r="AD265" i="32"/>
  <c r="AD269" i="32"/>
  <c r="AD273" i="32"/>
  <c r="AD277" i="32"/>
  <c r="AD285" i="32"/>
  <c r="AD289" i="32"/>
  <c r="AD293" i="32"/>
  <c r="AD297" i="32"/>
  <c r="AD301" i="32"/>
  <c r="AD305" i="32"/>
  <c r="AD309" i="32"/>
  <c r="AD313" i="32"/>
  <c r="AD317" i="32"/>
  <c r="AD321" i="32"/>
  <c r="AD122" i="32"/>
  <c r="AD126" i="32"/>
  <c r="AD130" i="32"/>
  <c r="AD134" i="32"/>
  <c r="AD138" i="32"/>
  <c r="AD142" i="32"/>
  <c r="AD146" i="32"/>
  <c r="AD210" i="32"/>
  <c r="AD222" i="32"/>
  <c r="AD226" i="32"/>
  <c r="AD230" i="32"/>
  <c r="AD242" i="32"/>
  <c r="AD246" i="32"/>
  <c r="AD254" i="32"/>
  <c r="AD258" i="32"/>
  <c r="AD262" i="32"/>
  <c r="AD274" i="32"/>
  <c r="AD286" i="32"/>
  <c r="AD290" i="32"/>
  <c r="AD294" i="32"/>
  <c r="AD306" i="32"/>
  <c r="AD310" i="32"/>
  <c r="AD318" i="32"/>
  <c r="AD322" i="32"/>
  <c r="AD123" i="32"/>
  <c r="AD127" i="32"/>
  <c r="AD131" i="32"/>
  <c r="AD135" i="32"/>
  <c r="AD139" i="32"/>
  <c r="AD143" i="32"/>
  <c r="AD147" i="32"/>
  <c r="AD151" i="32"/>
  <c r="AD159" i="32"/>
  <c r="AD163" i="32"/>
  <c r="AD167" i="32"/>
  <c r="AD175" i="32"/>
  <c r="AD179" i="32"/>
  <c r="AD183" i="32"/>
  <c r="AD191" i="32"/>
  <c r="AD195" i="32"/>
  <c r="AD199" i="32"/>
  <c r="AD215" i="32"/>
  <c r="AD231" i="32"/>
  <c r="AD247" i="32"/>
  <c r="AD263" i="32"/>
  <c r="AD279" i="32"/>
  <c r="AD295" i="32"/>
  <c r="AD311" i="32"/>
  <c r="AD136" i="32"/>
  <c r="AD192" i="32"/>
  <c r="AD208" i="32"/>
  <c r="AD212" i="32"/>
  <c r="AD224" i="32"/>
  <c r="AD228" i="32"/>
  <c r="AD240" i="32"/>
  <c r="AD244" i="32"/>
  <c r="AD256" i="32"/>
  <c r="AD260" i="32"/>
  <c r="AD272" i="32"/>
  <c r="AD276" i="32"/>
  <c r="AD288" i="32"/>
  <c r="AD292" i="32"/>
  <c r="AD304" i="32"/>
  <c r="AD308" i="32"/>
  <c r="AD320" i="32"/>
  <c r="AD145" i="32"/>
  <c r="AD153" i="32"/>
  <c r="AD217" i="32"/>
  <c r="AD281" i="32"/>
  <c r="AD150" i="32"/>
  <c r="AD154" i="32"/>
  <c r="AD158" i="32"/>
  <c r="AD162" i="32"/>
  <c r="AD166" i="32"/>
  <c r="AD170" i="32"/>
  <c r="AD174" i="32"/>
  <c r="AD178" i="32"/>
  <c r="AD182" i="32"/>
  <c r="AD186" i="32"/>
  <c r="AD190" i="32"/>
  <c r="AD194" i="32"/>
  <c r="AD198" i="32"/>
  <c r="AD214" i="32"/>
  <c r="AD278" i="32"/>
  <c r="AD155" i="32"/>
  <c r="AD171" i="32"/>
  <c r="AD187" i="32"/>
  <c r="AD203" i="32"/>
  <c r="AD207" i="32"/>
  <c r="AD211" i="32"/>
  <c r="AD219" i="32"/>
  <c r="AD223" i="32"/>
  <c r="AD227" i="32"/>
  <c r="AD235" i="32"/>
  <c r="AD239" i="32"/>
  <c r="AD243" i="32"/>
  <c r="AD251" i="32"/>
  <c r="AD255" i="32"/>
  <c r="AD259" i="32"/>
  <c r="AD267" i="32"/>
  <c r="AD271" i="32"/>
  <c r="AD275" i="32"/>
  <c r="AD283" i="32"/>
  <c r="AD287" i="32"/>
  <c r="AD291" i="32"/>
  <c r="AD299" i="32"/>
  <c r="AD303" i="32"/>
  <c r="AD307" i="32"/>
  <c r="AD315" i="32"/>
  <c r="AD319" i="32"/>
  <c r="AE69" i="32"/>
  <c r="AE61" i="32"/>
  <c r="AE41" i="32"/>
  <c r="AE9" i="32"/>
  <c r="AE78" i="32"/>
  <c r="AE94" i="32"/>
  <c r="AE18" i="32"/>
  <c r="AE6" i="32"/>
  <c r="AE75" i="32"/>
  <c r="AE91" i="32"/>
  <c r="AE8" i="32"/>
  <c r="AE81" i="32"/>
  <c r="AE85" i="32"/>
  <c r="AE89" i="32"/>
  <c r="AE93" i="32"/>
  <c r="AE97" i="32"/>
  <c r="AE101" i="32"/>
  <c r="AE113" i="32"/>
  <c r="AE117" i="32"/>
  <c r="AE57" i="32"/>
  <c r="AE49" i="32"/>
  <c r="AE5" i="32"/>
  <c r="AE112" i="32"/>
  <c r="AE74" i="32"/>
  <c r="AE62" i="32"/>
  <c r="AE54" i="32"/>
  <c r="AE34" i="32"/>
  <c r="AE14" i="32"/>
  <c r="AE73" i="32"/>
  <c r="AE65" i="32"/>
  <c r="AE45" i="32"/>
  <c r="AE37" i="32"/>
  <c r="AE118" i="32"/>
  <c r="AE99" i="32"/>
  <c r="AE98" i="32"/>
  <c r="AE80" i="32"/>
  <c r="AE38" i="32"/>
  <c r="AE30" i="32"/>
  <c r="AE79" i="32"/>
  <c r="AE95" i="32"/>
  <c r="B102" i="44"/>
  <c r="B103" i="44"/>
  <c r="B101" i="44"/>
  <c r="B96" i="44"/>
  <c r="B97" i="44"/>
  <c r="B98" i="44"/>
  <c r="K44" i="42"/>
  <c r="K16" i="42"/>
  <c r="J43" i="42"/>
  <c r="L34" i="42"/>
  <c r="L37" i="42"/>
  <c r="K36" i="42"/>
  <c r="K41" i="42"/>
  <c r="L13" i="42"/>
  <c r="J15" i="42"/>
  <c r="L9" i="42"/>
  <c r="K6" i="42"/>
  <c r="J8" i="42"/>
  <c r="S116" i="32"/>
  <c r="C59" i="42"/>
  <c r="B54" i="43" s="1"/>
  <c r="AE24" i="32"/>
  <c r="AE40" i="32"/>
  <c r="AE56" i="32"/>
  <c r="AE72" i="32"/>
  <c r="AE76" i="32"/>
  <c r="AE88" i="32"/>
  <c r="AE17" i="32"/>
  <c r="T34" i="32"/>
  <c r="U34" i="32" s="1"/>
  <c r="U9" i="32"/>
  <c r="U70" i="32"/>
  <c r="U62" i="32"/>
  <c r="U42" i="32"/>
  <c r="U22" i="32"/>
  <c r="U113" i="32"/>
  <c r="U117" i="32"/>
  <c r="T16" i="32"/>
  <c r="U16" i="32" s="1"/>
  <c r="T20" i="32"/>
  <c r="U20" i="32" s="1"/>
  <c r="T21" i="32"/>
  <c r="U21" i="32" s="1"/>
  <c r="T115" i="32"/>
  <c r="U115" i="32" s="1"/>
  <c r="T119" i="32"/>
  <c r="U119" i="32" s="1"/>
  <c r="U88" i="32"/>
  <c r="U84" i="32"/>
  <c r="U111" i="32"/>
  <c r="U60" i="32"/>
  <c r="T33" i="32"/>
  <c r="U33" i="32" s="1"/>
  <c r="T37" i="32"/>
  <c r="U37" i="32" s="1"/>
  <c r="T85" i="32"/>
  <c r="U85" i="32" s="1"/>
  <c r="T89" i="32"/>
  <c r="U89" i="32" s="1"/>
  <c r="T114" i="32"/>
  <c r="U114" i="32" s="1"/>
  <c r="T3" i="32"/>
  <c r="U3" i="32" s="1"/>
  <c r="U17" i="32"/>
  <c r="U118" i="32"/>
  <c r="U12" i="32"/>
  <c r="U57" i="32"/>
  <c r="U41" i="32"/>
  <c r="U58" i="32"/>
  <c r="U61" i="32"/>
  <c r="U45" i="32"/>
  <c r="U13" i="32"/>
  <c r="U74" i="32"/>
  <c r="U46" i="32"/>
  <c r="U38" i="32"/>
  <c r="U24" i="32"/>
  <c r="U80" i="32"/>
  <c r="T112" i="32"/>
  <c r="U112" i="32" s="1"/>
  <c r="T116" i="32"/>
  <c r="U116" i="32" s="1"/>
  <c r="T120" i="32"/>
  <c r="U120" i="32" s="1"/>
  <c r="T11" i="32"/>
  <c r="U11" i="32" s="1"/>
  <c r="T23" i="32"/>
  <c r="U23" i="32" s="1"/>
  <c r="T59" i="32"/>
  <c r="U59" i="32" s="1"/>
  <c r="T63" i="32"/>
  <c r="U63" i="32" s="1"/>
  <c r="T83" i="32"/>
  <c r="U83" i="32" s="1"/>
  <c r="R105" i="32"/>
  <c r="S105" i="32" s="1"/>
  <c r="AE105" i="32"/>
  <c r="R109" i="32"/>
  <c r="S109" i="32" s="1"/>
  <c r="AE109" i="32"/>
  <c r="R106" i="32"/>
  <c r="AE106" i="32"/>
  <c r="R104" i="32"/>
  <c r="S104" i="32" s="1"/>
  <c r="AE104" i="32"/>
  <c r="R107" i="32"/>
  <c r="AE107" i="32"/>
  <c r="R108" i="32"/>
  <c r="S108" i="32" s="1"/>
  <c r="AE108" i="32"/>
  <c r="R110" i="32"/>
  <c r="S110" i="32" s="1"/>
  <c r="AE110" i="32"/>
  <c r="R111" i="32"/>
  <c r="AE111" i="32"/>
  <c r="R103" i="32"/>
  <c r="S103" i="32" s="1"/>
  <c r="AE103" i="32"/>
  <c r="AE121" i="32"/>
  <c r="U31" i="32"/>
  <c r="U19" i="32"/>
  <c r="U32" i="32"/>
  <c r="U18" i="32"/>
  <c r="U35" i="32"/>
  <c r="U36" i="32"/>
  <c r="U72" i="32"/>
  <c r="U71" i="32"/>
  <c r="F4" i="42"/>
  <c r="U54" i="32"/>
  <c r="U6" i="32"/>
  <c r="U14" i="32"/>
  <c r="U131" i="32"/>
  <c r="S96" i="32"/>
  <c r="S36" i="32"/>
  <c r="U29" i="32"/>
  <c r="U50" i="32"/>
  <c r="S68" i="32"/>
  <c r="S20" i="32"/>
  <c r="S56" i="32"/>
  <c r="U121" i="32"/>
  <c r="S99" i="32"/>
  <c r="S115" i="32"/>
  <c r="U73" i="32"/>
  <c r="U96" i="32"/>
  <c r="S3" i="32"/>
  <c r="W28" i="32"/>
  <c r="X28" i="32" s="1"/>
  <c r="W67" i="32"/>
  <c r="X67" i="32" s="1"/>
  <c r="W101" i="32"/>
  <c r="X101" i="32" s="1"/>
  <c r="W145" i="32"/>
  <c r="X145" i="32" s="1"/>
  <c r="W127" i="32"/>
  <c r="X127" i="32" s="1"/>
  <c r="W155" i="32"/>
  <c r="X155" i="32" s="1"/>
  <c r="W44" i="32"/>
  <c r="X44" i="32" s="1"/>
  <c r="W166" i="32"/>
  <c r="X166" i="32" s="1"/>
  <c r="W57" i="32"/>
  <c r="X57" i="32" s="1"/>
  <c r="U138" i="32"/>
  <c r="W172" i="32"/>
  <c r="X172" i="32" s="1"/>
  <c r="W9" i="32"/>
  <c r="X9" i="32" s="1"/>
  <c r="W38" i="32"/>
  <c r="X38" i="32" s="1"/>
  <c r="W25" i="32"/>
  <c r="X25" i="32" s="1"/>
  <c r="W62" i="32"/>
  <c r="X62" i="32" s="1"/>
  <c r="W3" i="32"/>
  <c r="X3" i="32" s="1"/>
  <c r="U49" i="32"/>
  <c r="S8" i="32"/>
  <c r="S162" i="32"/>
  <c r="U162" i="32"/>
  <c r="U164" i="32"/>
  <c r="U64" i="32"/>
  <c r="U92" i="32"/>
  <c r="U137" i="32"/>
  <c r="U173" i="32"/>
  <c r="S82" i="32"/>
  <c r="U94" i="32"/>
  <c r="S75" i="32"/>
  <c r="S92" i="32"/>
  <c r="U53" i="32"/>
  <c r="S84" i="32"/>
  <c r="S53" i="32"/>
  <c r="U99" i="32"/>
  <c r="U108" i="32"/>
  <c r="U30" i="32"/>
  <c r="S66" i="32"/>
  <c r="U107" i="32"/>
  <c r="S72" i="32"/>
  <c r="U65" i="32"/>
  <c r="S24" i="32"/>
  <c r="S9" i="32"/>
  <c r="U147" i="32"/>
  <c r="S159" i="32"/>
  <c r="S171" i="32"/>
  <c r="U8" i="32"/>
  <c r="S73" i="32"/>
  <c r="S6" i="32"/>
  <c r="S118" i="32"/>
  <c r="S54" i="32"/>
  <c r="U51" i="32"/>
  <c r="S34" i="32"/>
  <c r="S63" i="32"/>
  <c r="U52" i="32"/>
  <c r="S160" i="32"/>
  <c r="U123" i="32"/>
  <c r="S44" i="32"/>
  <c r="U5" i="32"/>
  <c r="S113" i="32"/>
  <c r="S117" i="32"/>
  <c r="S145" i="32"/>
  <c r="S132" i="32"/>
  <c r="S98" i="32"/>
  <c r="U146" i="32"/>
  <c r="S52" i="32"/>
  <c r="U105" i="32"/>
  <c r="U25" i="32"/>
  <c r="S121" i="32"/>
  <c r="S129" i="32"/>
  <c r="S133" i="32"/>
  <c r="U148" i="32"/>
  <c r="U86" i="32"/>
  <c r="U130" i="32"/>
  <c r="U55" i="32"/>
  <c r="S18" i="32"/>
  <c r="U127" i="32"/>
  <c r="S135" i="32"/>
  <c r="U104" i="32"/>
  <c r="U129" i="32"/>
  <c r="S147" i="32"/>
  <c r="U136" i="32"/>
  <c r="S78" i="32"/>
  <c r="S142" i="32"/>
  <c r="S146" i="32"/>
  <c r="U155" i="32"/>
  <c r="U124" i="32"/>
  <c r="S45" i="32"/>
  <c r="S37" i="32"/>
  <c r="U26" i="32"/>
  <c r="S17" i="32"/>
  <c r="U172" i="32"/>
  <c r="U15" i="32"/>
  <c r="U87" i="32"/>
  <c r="U79" i="32"/>
  <c r="U101" i="32"/>
  <c r="U81" i="32"/>
  <c r="U97" i="32"/>
  <c r="S94" i="32"/>
  <c r="S65" i="32"/>
  <c r="U157" i="32"/>
  <c r="U102" i="32"/>
  <c r="S114" i="32"/>
  <c r="U126" i="32"/>
  <c r="U56" i="32"/>
  <c r="U43" i="32"/>
  <c r="U28" i="32"/>
  <c r="U69" i="32"/>
  <c r="S28" i="32"/>
  <c r="S29" i="32"/>
  <c r="S81" i="32"/>
  <c r="S85" i="32"/>
  <c r="S137" i="32"/>
  <c r="U145" i="32"/>
  <c r="S161" i="32"/>
  <c r="U76" i="32"/>
  <c r="U100" i="32"/>
  <c r="U78" i="32"/>
  <c r="U110" i="32"/>
  <c r="U122" i="32"/>
  <c r="S138" i="32"/>
  <c r="U140" i="32"/>
  <c r="U77" i="32"/>
  <c r="U39" i="32"/>
  <c r="U75" i="32"/>
  <c r="U103" i="32"/>
  <c r="S155" i="32"/>
  <c r="U167" i="32"/>
  <c r="U44" i="32"/>
  <c r="U4" i="32"/>
  <c r="U128" i="32"/>
  <c r="S64" i="32"/>
  <c r="S48" i="32"/>
  <c r="S16" i="32"/>
  <c r="S89" i="32"/>
  <c r="S97" i="32"/>
  <c r="S101" i="32"/>
  <c r="U165" i="32"/>
  <c r="S136" i="32"/>
  <c r="U156" i="32"/>
  <c r="S170" i="32"/>
  <c r="U82" i="32"/>
  <c r="U90" i="32"/>
  <c r="U98" i="32"/>
  <c r="U106" i="32"/>
  <c r="S126" i="32"/>
  <c r="S130" i="32"/>
  <c r="S4" i="32"/>
  <c r="S120" i="32"/>
  <c r="U67" i="32"/>
  <c r="S58" i="32"/>
  <c r="U47" i="32"/>
  <c r="S38" i="32"/>
  <c r="U27" i="32"/>
  <c r="S10" i="32"/>
  <c r="U7" i="32"/>
  <c r="S7" i="32"/>
  <c r="S83" i="32"/>
  <c r="U91" i="32"/>
  <c r="U95" i="32"/>
  <c r="S131" i="32"/>
  <c r="U139" i="32"/>
  <c r="S167" i="32"/>
  <c r="U48" i="32"/>
  <c r="S30" i="32"/>
  <c r="S39" i="32"/>
  <c r="S51" i="32"/>
  <c r="S143" i="32"/>
  <c r="U166" i="32"/>
  <c r="U144" i="32"/>
  <c r="U10" i="32"/>
  <c r="V10" i="32" s="1"/>
  <c r="AD10" i="32" s="1"/>
  <c r="S112" i="32"/>
  <c r="S40" i="32"/>
  <c r="S5" i="32"/>
  <c r="S25" i="32"/>
  <c r="S33" i="32"/>
  <c r="S41" i="32"/>
  <c r="S49" i="32"/>
  <c r="S57" i="32"/>
  <c r="S77" i="32"/>
  <c r="S93" i="32"/>
  <c r="S125" i="32"/>
  <c r="S141" i="32"/>
  <c r="S157" i="32"/>
  <c r="S26" i="32"/>
  <c r="S134" i="32"/>
  <c r="S140" i="32"/>
  <c r="S19" i="32"/>
  <c r="S31" i="32"/>
  <c r="S43" i="32"/>
  <c r="S55" i="32"/>
  <c r="U163" i="32"/>
  <c r="U93" i="32"/>
  <c r="U109" i="32"/>
  <c r="U125" i="32"/>
  <c r="U141" i="32"/>
  <c r="S173" i="32"/>
  <c r="S166" i="32"/>
  <c r="S164" i="32"/>
  <c r="S27" i="32"/>
  <c r="S79" i="32"/>
  <c r="S107" i="32"/>
  <c r="S111" i="32"/>
  <c r="S139" i="32"/>
  <c r="U143" i="32"/>
  <c r="U66" i="32"/>
  <c r="S128" i="32"/>
  <c r="S60" i="32"/>
  <c r="S12" i="32"/>
  <c r="V12" i="32" s="1"/>
  <c r="AD12" i="32" s="1"/>
  <c r="S153" i="32"/>
  <c r="S169" i="32"/>
  <c r="S76" i="32"/>
  <c r="V76" i="32" s="1"/>
  <c r="AD76" i="32" s="1"/>
  <c r="S148" i="32"/>
  <c r="S156" i="32"/>
  <c r="S168" i="32"/>
  <c r="S69" i="32"/>
  <c r="S61" i="32"/>
  <c r="V61" i="32" s="1"/>
  <c r="AD61" i="32" s="1"/>
  <c r="S21" i="32"/>
  <c r="S13" i="32"/>
  <c r="S14" i="32"/>
  <c r="V14" i="32" s="1"/>
  <c r="AD14" i="32" s="1"/>
  <c r="S46" i="32"/>
  <c r="S62" i="32"/>
  <c r="S90" i="32"/>
  <c r="V90" i="32" s="1"/>
  <c r="AD90" i="32" s="1"/>
  <c r="S106" i="32"/>
  <c r="S152" i="32"/>
  <c r="S11" i="32"/>
  <c r="S23" i="32"/>
  <c r="S47" i="32"/>
  <c r="S67" i="32"/>
  <c r="S91" i="32"/>
  <c r="S95" i="32"/>
  <c r="S123" i="32"/>
  <c r="S127" i="32"/>
  <c r="S151" i="32"/>
  <c r="U40" i="32"/>
  <c r="U68" i="32"/>
  <c r="S154" i="32"/>
  <c r="S144" i="32"/>
  <c r="S80" i="32"/>
  <c r="S32" i="32"/>
  <c r="S149" i="32"/>
  <c r="S165" i="32"/>
  <c r="S88" i="32"/>
  <c r="V88" i="32" s="1"/>
  <c r="AD88" i="32" s="1"/>
  <c r="S100" i="32"/>
  <c r="S124" i="32"/>
  <c r="S74" i="32"/>
  <c r="S86" i="32"/>
  <c r="S102" i="32"/>
  <c r="S122" i="32"/>
  <c r="S150" i="32"/>
  <c r="S158" i="32"/>
  <c r="S172" i="32"/>
  <c r="S70" i="32"/>
  <c r="S50" i="32"/>
  <c r="S42" i="32"/>
  <c r="S22" i="32"/>
  <c r="S15" i="32"/>
  <c r="S35" i="32"/>
  <c r="S59" i="32"/>
  <c r="S71" i="32"/>
  <c r="S87" i="32"/>
  <c r="S119" i="32"/>
  <c r="S163" i="32"/>
  <c r="C40" i="42"/>
  <c r="C39" i="42"/>
  <c r="C33" i="42"/>
  <c r="D33" i="42" s="1"/>
  <c r="C32" i="42"/>
  <c r="C5" i="42"/>
  <c r="C7" i="42" s="1"/>
  <c r="C12" i="42"/>
  <c r="C11" i="42"/>
  <c r="V8" i="32" l="1"/>
  <c r="AD8" i="32" s="1"/>
  <c r="V116" i="32"/>
  <c r="AD116" i="32" s="1"/>
  <c r="V44" i="32"/>
  <c r="AD44" i="32" s="1"/>
  <c r="V68" i="32"/>
  <c r="AD68" i="32" s="1"/>
  <c r="V52" i="32"/>
  <c r="AD52" i="32" s="1"/>
  <c r="V48" i="32"/>
  <c r="AD48" i="32" s="1"/>
  <c r="V7" i="32"/>
  <c r="AD7" i="32" s="1"/>
  <c r="V4" i="32"/>
  <c r="AD4" i="32" s="1"/>
  <c r="V30" i="32"/>
  <c r="AD30" i="32" s="1"/>
  <c r="V50" i="32"/>
  <c r="AD50" i="32" s="1"/>
  <c r="AF50" i="32" s="1"/>
  <c r="AG50" i="32" s="1"/>
  <c r="V35" i="32"/>
  <c r="AD35" i="32" s="1"/>
  <c r="V31" i="32"/>
  <c r="AD31" i="32" s="1"/>
  <c r="V74" i="32"/>
  <c r="AD74" i="32" s="1"/>
  <c r="V58" i="32"/>
  <c r="AD58" i="32" s="1"/>
  <c r="AF58" i="32" s="1"/>
  <c r="V42" i="32"/>
  <c r="AD42" i="32" s="1"/>
  <c r="V34" i="32"/>
  <c r="AD34" i="32" s="1"/>
  <c r="V47" i="32"/>
  <c r="AD47" i="32" s="1"/>
  <c r="AF47" i="32" s="1"/>
  <c r="V69" i="32"/>
  <c r="AD69" i="32" s="1"/>
  <c r="AF69" i="32" s="1"/>
  <c r="V25" i="32"/>
  <c r="AD25" i="32" s="1"/>
  <c r="V53" i="32"/>
  <c r="AD53" i="32" s="1"/>
  <c r="V73" i="32"/>
  <c r="AD73" i="32" s="1"/>
  <c r="AF73" i="32" s="1"/>
  <c r="AG73" i="32" s="1"/>
  <c r="V29" i="32"/>
  <c r="AD29" i="32" s="1"/>
  <c r="AF29" i="32" s="1"/>
  <c r="AG29" i="32" s="1"/>
  <c r="V71" i="32"/>
  <c r="AD71" i="32" s="1"/>
  <c r="V18" i="32"/>
  <c r="AD18" i="32" s="1"/>
  <c r="V41" i="32"/>
  <c r="AD41" i="32" s="1"/>
  <c r="AF41" i="32" s="1"/>
  <c r="V5" i="32"/>
  <c r="AD5" i="32" s="1"/>
  <c r="AF5" i="32" s="1"/>
  <c r="V49" i="32"/>
  <c r="AD49" i="32" s="1"/>
  <c r="V6" i="32"/>
  <c r="AD6" i="32" s="1"/>
  <c r="AF6" i="32" s="1"/>
  <c r="AG6" i="32" s="1"/>
  <c r="V72" i="32"/>
  <c r="AD72" i="32" s="1"/>
  <c r="AF72" i="32" s="1"/>
  <c r="V32" i="32"/>
  <c r="AD32" i="32" s="1"/>
  <c r="AF32" i="32" s="1"/>
  <c r="V57" i="32"/>
  <c r="AD57" i="32" s="1"/>
  <c r="V3" i="32"/>
  <c r="AD3" i="32" s="1"/>
  <c r="V70" i="32"/>
  <c r="AD70" i="32" s="1"/>
  <c r="V43" i="32"/>
  <c r="AD43" i="32" s="1"/>
  <c r="AF43" i="32" s="1"/>
  <c r="V102" i="32"/>
  <c r="AD102" i="32" s="1"/>
  <c r="V87" i="32"/>
  <c r="AD87" i="32" s="1"/>
  <c r="AF87" i="32" s="1"/>
  <c r="V26" i="32"/>
  <c r="AD26" i="32" s="1"/>
  <c r="AF26" i="32" s="1"/>
  <c r="V36" i="32"/>
  <c r="AD36" i="32" s="1"/>
  <c r="V19" i="32"/>
  <c r="AD19" i="32" s="1"/>
  <c r="V46" i="32"/>
  <c r="AD46" i="32" s="1"/>
  <c r="V33" i="32"/>
  <c r="AD33" i="32" s="1"/>
  <c r="AF33" i="32" s="1"/>
  <c r="V22" i="32"/>
  <c r="AD22" i="32" s="1"/>
  <c r="AF22" i="32" s="1"/>
  <c r="V9" i="32"/>
  <c r="AD9" i="32" s="1"/>
  <c r="D39" i="42"/>
  <c r="E39" i="42" s="1"/>
  <c r="C42" i="42"/>
  <c r="C45" i="42" s="1"/>
  <c r="B73" i="44"/>
  <c r="D40" i="42"/>
  <c r="B74" i="44"/>
  <c r="D32" i="42"/>
  <c r="E32" i="42" s="1"/>
  <c r="C35" i="42"/>
  <c r="D11" i="42"/>
  <c r="E11" i="42" s="1"/>
  <c r="C14" i="42"/>
  <c r="C17" i="42" s="1"/>
  <c r="B68" i="44"/>
  <c r="D12" i="42"/>
  <c r="E12" i="42" s="1"/>
  <c r="B69" i="44"/>
  <c r="C10" i="42"/>
  <c r="D7" i="42"/>
  <c r="E7" i="42" s="1"/>
  <c r="F7" i="42" s="1"/>
  <c r="G7" i="42" s="1"/>
  <c r="H7" i="42" s="1"/>
  <c r="I7" i="42" s="1"/>
  <c r="J7" i="42" s="1"/>
  <c r="K7" i="42" s="1"/>
  <c r="M37" i="42"/>
  <c r="L16" i="42"/>
  <c r="K8" i="42"/>
  <c r="K15" i="42"/>
  <c r="K43" i="42"/>
  <c r="E33" i="42"/>
  <c r="M9" i="42"/>
  <c r="L36" i="42"/>
  <c r="M34" i="42"/>
  <c r="V117" i="32"/>
  <c r="AD117" i="32" s="1"/>
  <c r="L6" i="42"/>
  <c r="M13" i="42"/>
  <c r="L41" i="42"/>
  <c r="L44" i="42"/>
  <c r="V13" i="32"/>
  <c r="AD13" i="32" s="1"/>
  <c r="V111" i="32"/>
  <c r="AD111" i="32" s="1"/>
  <c r="AF111" i="32" s="1"/>
  <c r="V60" i="32"/>
  <c r="AD60" i="32" s="1"/>
  <c r="AF60" i="32" s="1"/>
  <c r="V62" i="32"/>
  <c r="AD62" i="32" s="1"/>
  <c r="V24" i="32"/>
  <c r="AD24" i="32" s="1"/>
  <c r="AF24" i="32" s="1"/>
  <c r="AG24" i="32" s="1"/>
  <c r="V39" i="32"/>
  <c r="AD39" i="32" s="1"/>
  <c r="AF39" i="32" s="1"/>
  <c r="V94" i="32"/>
  <c r="AD94" i="32" s="1"/>
  <c r="AF94" i="32" s="1"/>
  <c r="V17" i="32"/>
  <c r="AD17" i="32" s="1"/>
  <c r="AF18" i="32"/>
  <c r="V86" i="32"/>
  <c r="AD86" i="32" s="1"/>
  <c r="AF86" i="32" s="1"/>
  <c r="V80" i="32"/>
  <c r="AD80" i="32" s="1"/>
  <c r="V15" i="32"/>
  <c r="V118" i="32"/>
  <c r="AF74" i="32"/>
  <c r="AH74" i="32" s="1"/>
  <c r="AF36" i="32"/>
  <c r="V91" i="32"/>
  <c r="AD91" i="32" s="1"/>
  <c r="V38" i="32"/>
  <c r="AD38" i="32" s="1"/>
  <c r="AF38" i="32" s="1"/>
  <c r="V77" i="32"/>
  <c r="AD77" i="32" s="1"/>
  <c r="AF77" i="32" s="1"/>
  <c r="V84" i="32"/>
  <c r="V89" i="32"/>
  <c r="AD89" i="32" s="1"/>
  <c r="V45" i="32"/>
  <c r="V113" i="32"/>
  <c r="V83" i="32"/>
  <c r="V16" i="32"/>
  <c r="AD16" i="32" s="1"/>
  <c r="AF16" i="32" s="1"/>
  <c r="AF3" i="32"/>
  <c r="V112" i="32"/>
  <c r="V85" i="32"/>
  <c r="AD85" i="32" s="1"/>
  <c r="AF85" i="32" s="1"/>
  <c r="V37" i="32"/>
  <c r="V63" i="32"/>
  <c r="V119" i="32"/>
  <c r="V11" i="32"/>
  <c r="V21" i="32"/>
  <c r="V79" i="32"/>
  <c r="AD79" i="32" s="1"/>
  <c r="AF79" i="32" s="1"/>
  <c r="V59" i="32"/>
  <c r="V23" i="32"/>
  <c r="V114" i="32"/>
  <c r="AF34" i="32"/>
  <c r="V120" i="32"/>
  <c r="AF70" i="32"/>
  <c r="AF71" i="32"/>
  <c r="V115" i="32"/>
  <c r="V20" i="32"/>
  <c r="V104" i="32"/>
  <c r="AD104" i="32" s="1"/>
  <c r="V101" i="32"/>
  <c r="V100" i="32"/>
  <c r="V96" i="32"/>
  <c r="D5" i="42"/>
  <c r="E5" i="42" s="1"/>
  <c r="V28" i="32"/>
  <c r="V98" i="32"/>
  <c r="AF49" i="32"/>
  <c r="AF8" i="32"/>
  <c r="V55" i="32"/>
  <c r="V97" i="32"/>
  <c r="V64" i="32"/>
  <c r="AD64" i="32" s="1"/>
  <c r="AF64" i="32" s="1"/>
  <c r="V51" i="32"/>
  <c r="AF35" i="32"/>
  <c r="AF31" i="32"/>
  <c r="V78" i="32"/>
  <c r="V95" i="32"/>
  <c r="V27" i="32"/>
  <c r="V93" i="32"/>
  <c r="AD93" i="32" s="1"/>
  <c r="AF93" i="32" s="1"/>
  <c r="V40" i="32"/>
  <c r="V82" i="32"/>
  <c r="AF19" i="32"/>
  <c r="AF30" i="32"/>
  <c r="AF68" i="32"/>
  <c r="V54" i="32"/>
  <c r="V92" i="32"/>
  <c r="AF102" i="32"/>
  <c r="AF25" i="32"/>
  <c r="AG25" i="32" s="1"/>
  <c r="AF7" i="32"/>
  <c r="V56" i="32"/>
  <c r="V67" i="32"/>
  <c r="V81" i="32"/>
  <c r="V65" i="32"/>
  <c r="V66" i="32"/>
  <c r="V75" i="32"/>
  <c r="AF53" i="32"/>
  <c r="AF52" i="32"/>
  <c r="AF10" i="32"/>
  <c r="AF44" i="32"/>
  <c r="AF48" i="32"/>
  <c r="AF4" i="32"/>
  <c r="V99" i="32"/>
  <c r="V121" i="32"/>
  <c r="AF91" i="32"/>
  <c r="AF62" i="32"/>
  <c r="AF90" i="32"/>
  <c r="AF13" i="32"/>
  <c r="AF89" i="32"/>
  <c r="AF17" i="32"/>
  <c r="AF88" i="32"/>
  <c r="AF14" i="32"/>
  <c r="AF61" i="32"/>
  <c r="AF80" i="32"/>
  <c r="AF76" i="32"/>
  <c r="AF12" i="32"/>
  <c r="V105" i="32"/>
  <c r="V109" i="32"/>
  <c r="V110" i="32"/>
  <c r="AF116" i="32"/>
  <c r="V106" i="32"/>
  <c r="V108" i="32"/>
  <c r="V107" i="32"/>
  <c r="AF104" i="32"/>
  <c r="V103" i="32"/>
  <c r="AF46" i="32"/>
  <c r="AG46" i="32" s="1"/>
  <c r="AF149" i="32"/>
  <c r="G4" i="42"/>
  <c r="E40" i="42"/>
  <c r="AF172" i="32"/>
  <c r="AF137" i="32"/>
  <c r="AF124" i="32"/>
  <c r="AF148" i="32"/>
  <c r="AF123" i="32"/>
  <c r="AF162" i="32"/>
  <c r="AF140" i="32"/>
  <c r="AF146" i="32"/>
  <c r="AF144" i="32"/>
  <c r="AF141" i="32"/>
  <c r="AF163" i="32"/>
  <c r="AF156" i="32"/>
  <c r="AF167" i="32"/>
  <c r="AF122" i="32"/>
  <c r="AF126" i="32"/>
  <c r="AF157" i="32"/>
  <c r="AF155" i="32"/>
  <c r="AF136" i="32"/>
  <c r="AF147" i="32"/>
  <c r="AF131" i="32"/>
  <c r="AG131" i="32" s="1"/>
  <c r="AF143" i="32"/>
  <c r="AF139" i="32"/>
  <c r="AF165" i="32"/>
  <c r="AF129" i="32"/>
  <c r="AF125" i="32"/>
  <c r="AF127" i="32"/>
  <c r="AF130" i="32"/>
  <c r="AF173" i="32"/>
  <c r="AF9" i="32"/>
  <c r="AG9" i="32" s="1"/>
  <c r="AG149" i="32"/>
  <c r="AH149" i="32"/>
  <c r="AF158" i="32"/>
  <c r="AF117" i="32"/>
  <c r="AF170" i="32"/>
  <c r="AF138" i="32"/>
  <c r="AF42" i="32"/>
  <c r="AF171" i="32"/>
  <c r="AF150" i="32"/>
  <c r="AF135" i="32"/>
  <c r="AF161" i="32"/>
  <c r="AF168" i="32"/>
  <c r="AF142" i="32"/>
  <c r="AF169" i="32"/>
  <c r="AF164" i="32"/>
  <c r="AF132" i="32"/>
  <c r="AF159" i="32"/>
  <c r="AF154" i="32"/>
  <c r="AF57" i="32"/>
  <c r="AF160" i="32"/>
  <c r="AF128" i="32"/>
  <c r="AF134" i="32"/>
  <c r="AF153" i="32"/>
  <c r="AF151" i="32"/>
  <c r="AF166" i="32"/>
  <c r="AF133" i="32"/>
  <c r="AF152" i="32"/>
  <c r="AF145" i="32"/>
  <c r="C26" i="42"/>
  <c r="B61" i="44" s="1"/>
  <c r="B59" i="23"/>
  <c r="B51" i="23"/>
  <c r="B67" i="23"/>
  <c r="B81" i="23"/>
  <c r="B50" i="22"/>
  <c r="C47" i="42"/>
  <c r="C46" i="42"/>
  <c r="AD103" i="32" l="1"/>
  <c r="AF103" i="32" s="1"/>
  <c r="AD105" i="32"/>
  <c r="AF105" i="32" s="1"/>
  <c r="AD81" i="32"/>
  <c r="AF81" i="32" s="1"/>
  <c r="AD63" i="32"/>
  <c r="AF63" i="32" s="1"/>
  <c r="AD45" i="32"/>
  <c r="AF45" i="32" s="1"/>
  <c r="AD121" i="32"/>
  <c r="AF121" i="32" s="1"/>
  <c r="AD75" i="32"/>
  <c r="AF75" i="32" s="1"/>
  <c r="AD67" i="32"/>
  <c r="AF67" i="32" s="1"/>
  <c r="AD92" i="32"/>
  <c r="AF92" i="32" s="1"/>
  <c r="AD27" i="32"/>
  <c r="AF27" i="32" s="1"/>
  <c r="AD97" i="32"/>
  <c r="AF97" i="32" s="1"/>
  <c r="AD98" i="32"/>
  <c r="AF98" i="32" s="1"/>
  <c r="AD100" i="32"/>
  <c r="AF100" i="32" s="1"/>
  <c r="AD115" i="32"/>
  <c r="AF115" i="32" s="1"/>
  <c r="AD120" i="32"/>
  <c r="AF120" i="32" s="1"/>
  <c r="AD114" i="32"/>
  <c r="AF114" i="32" s="1"/>
  <c r="AD21" i="32"/>
  <c r="AF21" i="32" s="1"/>
  <c r="AD37" i="32"/>
  <c r="AF37" i="32" s="1"/>
  <c r="AD118" i="32"/>
  <c r="AF118" i="32" s="1"/>
  <c r="AD96" i="32"/>
  <c r="AF96" i="32" s="1"/>
  <c r="AD107" i="32"/>
  <c r="AF107" i="32" s="1"/>
  <c r="AD110" i="32"/>
  <c r="AF110" i="32" s="1"/>
  <c r="AD99" i="32"/>
  <c r="AF99" i="32" s="1"/>
  <c r="AD66" i="32"/>
  <c r="AF66" i="32" s="1"/>
  <c r="AD56" i="32"/>
  <c r="AF56" i="32" s="1"/>
  <c r="AD54" i="32"/>
  <c r="AF54" i="32" s="1"/>
  <c r="AD82" i="32"/>
  <c r="AF82" i="32" s="1"/>
  <c r="AD95" i="32"/>
  <c r="AF95" i="32" s="1"/>
  <c r="AD51" i="32"/>
  <c r="AF51" i="32" s="1"/>
  <c r="AD55" i="32"/>
  <c r="AF55" i="32" s="1"/>
  <c r="AD28" i="32"/>
  <c r="AF28" i="32" s="1"/>
  <c r="AD101" i="32"/>
  <c r="AF101" i="32" s="1"/>
  <c r="AD23" i="32"/>
  <c r="AF23" i="32" s="1"/>
  <c r="AD11" i="32"/>
  <c r="AF11" i="32" s="1"/>
  <c r="AD83" i="32"/>
  <c r="AF83" i="32" s="1"/>
  <c r="AD15" i="32"/>
  <c r="AF15" i="32" s="1"/>
  <c r="AF106" i="32"/>
  <c r="AD106" i="32"/>
  <c r="AD20" i="32"/>
  <c r="AF20" i="32" s="1"/>
  <c r="AD108" i="32"/>
  <c r="AF108" i="32" s="1"/>
  <c r="AD109" i="32"/>
  <c r="AF109" i="32" s="1"/>
  <c r="AD65" i="32"/>
  <c r="AF65" i="32" s="1"/>
  <c r="AD40" i="32"/>
  <c r="AF40" i="32" s="1"/>
  <c r="AD78" i="32"/>
  <c r="AF78" i="32" s="1"/>
  <c r="AD59" i="32"/>
  <c r="AF59" i="32" s="1"/>
  <c r="AD119" i="32"/>
  <c r="AF119" i="32" s="1"/>
  <c r="AD112" i="32"/>
  <c r="AF112" i="32" s="1"/>
  <c r="AD113" i="32"/>
  <c r="AF113" i="32" s="1"/>
  <c r="AD84" i="32"/>
  <c r="AF84" i="32" s="1"/>
  <c r="C38" i="42"/>
  <c r="D35" i="42"/>
  <c r="E35" i="42" s="1"/>
  <c r="F35" i="42" s="1"/>
  <c r="G35" i="42" s="1"/>
  <c r="H35" i="42" s="1"/>
  <c r="I35" i="42" s="1"/>
  <c r="J35" i="42" s="1"/>
  <c r="K35" i="42" s="1"/>
  <c r="L35" i="42" s="1"/>
  <c r="D45" i="42"/>
  <c r="B58" i="43"/>
  <c r="B60" i="43" s="1"/>
  <c r="D14" i="42"/>
  <c r="E14" i="42" s="1"/>
  <c r="B51" i="43"/>
  <c r="D10" i="42"/>
  <c r="D17" i="42"/>
  <c r="B52" i="43"/>
  <c r="B56" i="43" s="1"/>
  <c r="B86" i="44"/>
  <c r="B99" i="44" s="1"/>
  <c r="B81" i="44"/>
  <c r="B94" i="44" s="1"/>
  <c r="N9" i="42"/>
  <c r="M44" i="42"/>
  <c r="N13" i="42"/>
  <c r="M36" i="42"/>
  <c r="N37" i="42"/>
  <c r="N34" i="42"/>
  <c r="F33" i="42"/>
  <c r="L43" i="42"/>
  <c r="L8" i="42"/>
  <c r="M16" i="42"/>
  <c r="B82" i="44"/>
  <c r="B95" i="44" s="1"/>
  <c r="B87" i="44"/>
  <c r="B100" i="44" s="1"/>
  <c r="M41" i="42"/>
  <c r="M6" i="42"/>
  <c r="L15" i="42"/>
  <c r="B61" i="23"/>
  <c r="C28" i="42"/>
  <c r="L7" i="42"/>
  <c r="B82" i="23"/>
  <c r="C49" i="42"/>
  <c r="B53" i="22" s="1"/>
  <c r="AG74" i="32"/>
  <c r="AH46" i="32"/>
  <c r="F40" i="42"/>
  <c r="H4" i="42"/>
  <c r="F12" i="42"/>
  <c r="F11" i="42"/>
  <c r="F5" i="42"/>
  <c r="B58" i="22"/>
  <c r="D42" i="42"/>
  <c r="F39" i="42"/>
  <c r="F32" i="42"/>
  <c r="AH6" i="32"/>
  <c r="AH9" i="32"/>
  <c r="AH131" i="32"/>
  <c r="AH50" i="32"/>
  <c r="AH73" i="32"/>
  <c r="AG14" i="32"/>
  <c r="AH14" i="32"/>
  <c r="AH29" i="32"/>
  <c r="AG88" i="32"/>
  <c r="AH88" i="32"/>
  <c r="AG39" i="32"/>
  <c r="AH39" i="32"/>
  <c r="AG17" i="32"/>
  <c r="AH17" i="32"/>
  <c r="AG13" i="32"/>
  <c r="AH13" i="32"/>
  <c r="AG159" i="32"/>
  <c r="AH159" i="32"/>
  <c r="AG33" i="32"/>
  <c r="AH33" i="32"/>
  <c r="AG87" i="32"/>
  <c r="AH87" i="32"/>
  <c r="AG36" i="32"/>
  <c r="AH36" i="32"/>
  <c r="AG150" i="32"/>
  <c r="AH150" i="32"/>
  <c r="AG80" i="32"/>
  <c r="AH80" i="32"/>
  <c r="AG170" i="32"/>
  <c r="AH170" i="32"/>
  <c r="AG148" i="32"/>
  <c r="AH148" i="32"/>
  <c r="AG126" i="32"/>
  <c r="AH126" i="32"/>
  <c r="AG145" i="32"/>
  <c r="AH145" i="32"/>
  <c r="AG5" i="32"/>
  <c r="AH5" i="32"/>
  <c r="AG71" i="32"/>
  <c r="AH71" i="32"/>
  <c r="AG60" i="32"/>
  <c r="AH60" i="32"/>
  <c r="AG89" i="32"/>
  <c r="AH89" i="32"/>
  <c r="AG102" i="32"/>
  <c r="AH102" i="32"/>
  <c r="AG127" i="32"/>
  <c r="AH127" i="32"/>
  <c r="AG160" i="32"/>
  <c r="AH160" i="32"/>
  <c r="AG69" i="32"/>
  <c r="AH69" i="32"/>
  <c r="AG90" i="32"/>
  <c r="AH90" i="32"/>
  <c r="AG47" i="32"/>
  <c r="AH47" i="32"/>
  <c r="AG68" i="32"/>
  <c r="AH68" i="32"/>
  <c r="AG77" i="32"/>
  <c r="AH77" i="32"/>
  <c r="AG91" i="32"/>
  <c r="AH91" i="32"/>
  <c r="AG104" i="32"/>
  <c r="AH104" i="32"/>
  <c r="AG165" i="32"/>
  <c r="AH165" i="32"/>
  <c r="AG161" i="32"/>
  <c r="AH161" i="32"/>
  <c r="AG130" i="32"/>
  <c r="AH130" i="32"/>
  <c r="AG76" i="32"/>
  <c r="AH76" i="32"/>
  <c r="AG125" i="32"/>
  <c r="AH125" i="32"/>
  <c r="AG44" i="32"/>
  <c r="AH44" i="32"/>
  <c r="AG42" i="32"/>
  <c r="AH42" i="32"/>
  <c r="AG31" i="32"/>
  <c r="AH31" i="32"/>
  <c r="AG52" i="32"/>
  <c r="AH52" i="32"/>
  <c r="AG53" i="32"/>
  <c r="AH53" i="32"/>
  <c r="AG61" i="32"/>
  <c r="AH61" i="32"/>
  <c r="AG158" i="32"/>
  <c r="AH158" i="32"/>
  <c r="AG139" i="32"/>
  <c r="AH139" i="32"/>
  <c r="AG3" i="32"/>
  <c r="AH3" i="32"/>
  <c r="AG156" i="32"/>
  <c r="AH156" i="32"/>
  <c r="AG43" i="32"/>
  <c r="AH43" i="32"/>
  <c r="AG128" i="32"/>
  <c r="AH128" i="32"/>
  <c r="AG72" i="32"/>
  <c r="AH72" i="32"/>
  <c r="AG171" i="32"/>
  <c r="AH171" i="32"/>
  <c r="AG143" i="32"/>
  <c r="AH143" i="32"/>
  <c r="AG16" i="32"/>
  <c r="AH16" i="32"/>
  <c r="AH24" i="32"/>
  <c r="AG152" i="32"/>
  <c r="AH152" i="32"/>
  <c r="AG41" i="32"/>
  <c r="AH41" i="32"/>
  <c r="AG146" i="32"/>
  <c r="AH146" i="32"/>
  <c r="AG111" i="32"/>
  <c r="AH111" i="32"/>
  <c r="AG141" i="32"/>
  <c r="AH141" i="32"/>
  <c r="AG153" i="32"/>
  <c r="AH153" i="32"/>
  <c r="AG134" i="32"/>
  <c r="AH134" i="32"/>
  <c r="AG32" i="32"/>
  <c r="AH32" i="32"/>
  <c r="AG85" i="32"/>
  <c r="AH85" i="32"/>
  <c r="AG129" i="32"/>
  <c r="AH129" i="32"/>
  <c r="AG122" i="32"/>
  <c r="AH122" i="32"/>
  <c r="AG79" i="32"/>
  <c r="AH79" i="32"/>
  <c r="AG157" i="32"/>
  <c r="AH157" i="32"/>
  <c r="AG169" i="32"/>
  <c r="AH169" i="32"/>
  <c r="AG142" i="32"/>
  <c r="AH142" i="32"/>
  <c r="AG123" i="32"/>
  <c r="AH123" i="32"/>
  <c r="AG155" i="32"/>
  <c r="AH155" i="32"/>
  <c r="AG136" i="32"/>
  <c r="AH136" i="32"/>
  <c r="AG12" i="32"/>
  <c r="AH12" i="32"/>
  <c r="AG34" i="32"/>
  <c r="AH34" i="32"/>
  <c r="AG162" i="32"/>
  <c r="AH162" i="32"/>
  <c r="AG135" i="32"/>
  <c r="AH135" i="32"/>
  <c r="AG173" i="32"/>
  <c r="AH173" i="32"/>
  <c r="AG86" i="32"/>
  <c r="AH86" i="32"/>
  <c r="AG4" i="32"/>
  <c r="AH4" i="32"/>
  <c r="AG144" i="32"/>
  <c r="AH144" i="32"/>
  <c r="AG106" i="32"/>
  <c r="AH106" i="32"/>
  <c r="AG117" i="32"/>
  <c r="AH117" i="32"/>
  <c r="AG137" i="32"/>
  <c r="AH137" i="32"/>
  <c r="AG35" i="32"/>
  <c r="AH35" i="32"/>
  <c r="AG166" i="32"/>
  <c r="AH166" i="32"/>
  <c r="AG172" i="32"/>
  <c r="AH172" i="32"/>
  <c r="AG70" i="32"/>
  <c r="AH70" i="32"/>
  <c r="AG58" i="32"/>
  <c r="AH58" i="32"/>
  <c r="AG164" i="32"/>
  <c r="AH164" i="32"/>
  <c r="AG49" i="32"/>
  <c r="AH49" i="32"/>
  <c r="AG10" i="32"/>
  <c r="AH10" i="32"/>
  <c r="AG133" i="32"/>
  <c r="AH133" i="32"/>
  <c r="AG18" i="32"/>
  <c r="AH18" i="32"/>
  <c r="AG7" i="32"/>
  <c r="AH7" i="32"/>
  <c r="AG151" i="32"/>
  <c r="AH151" i="32"/>
  <c r="AG124" i="32"/>
  <c r="AH124" i="32"/>
  <c r="AH25" i="32"/>
  <c r="AG22" i="32"/>
  <c r="AH22" i="32"/>
  <c r="AG147" i="32"/>
  <c r="AH147" i="32"/>
  <c r="AG64" i="32"/>
  <c r="AH64" i="32"/>
  <c r="AG57" i="32"/>
  <c r="AH57" i="32"/>
  <c r="AG26" i="32"/>
  <c r="AH26" i="32"/>
  <c r="AG154" i="32"/>
  <c r="AH154" i="32"/>
  <c r="AG132" i="32"/>
  <c r="AH132" i="32"/>
  <c r="AG62" i="32"/>
  <c r="AH62" i="32"/>
  <c r="AG30" i="32"/>
  <c r="AH30" i="32"/>
  <c r="AG19" i="32"/>
  <c r="AH19" i="32"/>
  <c r="AG163" i="32"/>
  <c r="AH163" i="32"/>
  <c r="AG168" i="32"/>
  <c r="AH168" i="32"/>
  <c r="AG167" i="32"/>
  <c r="AH167" i="32"/>
  <c r="AG140" i="32"/>
  <c r="AH140" i="32"/>
  <c r="AG8" i="32"/>
  <c r="AH8" i="32"/>
  <c r="AG48" i="32"/>
  <c r="AH48" i="32"/>
  <c r="AG93" i="32"/>
  <c r="AH93" i="32"/>
  <c r="AG138" i="32"/>
  <c r="AH138" i="32"/>
  <c r="AG116" i="32"/>
  <c r="AH116" i="32"/>
  <c r="AG38" i="32"/>
  <c r="AH38" i="32"/>
  <c r="AG94" i="32"/>
  <c r="AH94" i="32"/>
  <c r="B57" i="22"/>
  <c r="B87" i="23"/>
  <c r="B83" i="23"/>
  <c r="B69" i="23"/>
  <c r="B68" i="23"/>
  <c r="B88" i="23"/>
  <c r="B62" i="22"/>
  <c r="B74" i="23"/>
  <c r="B73" i="23"/>
  <c r="B54" i="22"/>
  <c r="B60" i="22" s="1"/>
  <c r="B51" i="22"/>
  <c r="B52" i="22"/>
  <c r="D3" i="42"/>
  <c r="C93" i="44" s="1"/>
  <c r="AG82" i="32" l="1"/>
  <c r="AH82" i="32"/>
  <c r="AG28" i="32"/>
  <c r="AH28" i="32"/>
  <c r="AG99" i="32"/>
  <c r="AH99" i="32"/>
  <c r="AG56" i="32"/>
  <c r="AH56" i="32"/>
  <c r="AG15" i="32"/>
  <c r="AH15" i="32"/>
  <c r="AG54" i="32"/>
  <c r="AH54" i="32"/>
  <c r="AG114" i="32"/>
  <c r="AH114" i="32"/>
  <c r="AH63" i="32"/>
  <c r="AG63" i="32"/>
  <c r="AG112" i="32"/>
  <c r="AH112" i="32"/>
  <c r="AG40" i="32"/>
  <c r="AH40" i="32"/>
  <c r="AH20" i="32"/>
  <c r="AG20" i="32"/>
  <c r="AG83" i="32"/>
  <c r="AH83" i="32"/>
  <c r="AG95" i="32"/>
  <c r="AH95" i="32"/>
  <c r="AH118" i="32"/>
  <c r="AG118" i="32"/>
  <c r="AG120" i="32"/>
  <c r="AH120" i="32"/>
  <c r="AH97" i="32"/>
  <c r="AG97" i="32"/>
  <c r="AH75" i="32"/>
  <c r="AG75" i="32"/>
  <c r="AG81" i="32"/>
  <c r="AH81" i="32"/>
  <c r="AG78" i="32"/>
  <c r="AH78" i="32"/>
  <c r="AH51" i="32"/>
  <c r="AG51" i="32"/>
  <c r="AH98" i="32"/>
  <c r="AG98" i="32"/>
  <c r="AG119" i="32"/>
  <c r="AH119" i="32"/>
  <c r="AG65" i="32"/>
  <c r="AH65" i="32"/>
  <c r="AG11" i="32"/>
  <c r="AH11" i="32"/>
  <c r="AG110" i="32"/>
  <c r="AH110" i="32"/>
  <c r="AG37" i="32"/>
  <c r="AH37" i="32"/>
  <c r="AH115" i="32"/>
  <c r="AG115" i="32"/>
  <c r="AG27" i="32"/>
  <c r="AH27" i="32"/>
  <c r="AG121" i="32"/>
  <c r="C20" i="42" s="1"/>
  <c r="B54" i="23" s="1"/>
  <c r="AH121" i="32"/>
  <c r="AG105" i="32"/>
  <c r="AH105" i="32"/>
  <c r="AG113" i="32"/>
  <c r="D23" i="42" s="1"/>
  <c r="AH113" i="32"/>
  <c r="AH108" i="32"/>
  <c r="AG108" i="32"/>
  <c r="AG101" i="32"/>
  <c r="AH101" i="32"/>
  <c r="AG96" i="32"/>
  <c r="AH96" i="32"/>
  <c r="AG67" i="32"/>
  <c r="AH67" i="32"/>
  <c r="AG84" i="32"/>
  <c r="AH84" i="32"/>
  <c r="AH59" i="32"/>
  <c r="AG59" i="32"/>
  <c r="AG109" i="32"/>
  <c r="AH109" i="32"/>
  <c r="AG23" i="32"/>
  <c r="AH23" i="32"/>
  <c r="AH55" i="32"/>
  <c r="AG55" i="32"/>
  <c r="AH66" i="32"/>
  <c r="AG66" i="32"/>
  <c r="AH107" i="32"/>
  <c r="AG107" i="32"/>
  <c r="AG21" i="32"/>
  <c r="D18" i="42" s="1"/>
  <c r="C52" i="44" s="1"/>
  <c r="AH21" i="32"/>
  <c r="AG100" i="32"/>
  <c r="AH100" i="32"/>
  <c r="AG92" i="32"/>
  <c r="C19" i="42" s="1"/>
  <c r="B53" i="44" s="1"/>
  <c r="AH92" i="32"/>
  <c r="AG45" i="32"/>
  <c r="AH45" i="32"/>
  <c r="AH103" i="32"/>
  <c r="C22" i="42" s="1"/>
  <c r="AG103" i="32"/>
  <c r="D38" i="42"/>
  <c r="B57" i="43"/>
  <c r="E45" i="42"/>
  <c r="C58" i="43"/>
  <c r="E10" i="42"/>
  <c r="C51" i="43"/>
  <c r="E17" i="42"/>
  <c r="C52" i="43"/>
  <c r="C80" i="44"/>
  <c r="C67" i="44"/>
  <c r="C59" i="44"/>
  <c r="C51" i="44"/>
  <c r="N6" i="42"/>
  <c r="N16" i="42"/>
  <c r="G33" i="42"/>
  <c r="O13" i="42"/>
  <c r="M15" i="42"/>
  <c r="N41" i="42"/>
  <c r="M43" i="42"/>
  <c r="O34" i="42"/>
  <c r="N36" i="42"/>
  <c r="O9" i="42"/>
  <c r="M8" i="42"/>
  <c r="O37" i="42"/>
  <c r="N44" i="42"/>
  <c r="M7" i="42"/>
  <c r="M35" i="42"/>
  <c r="E42" i="42"/>
  <c r="C52" i="42"/>
  <c r="B53" i="43" s="1"/>
  <c r="C31" i="42"/>
  <c r="B62" i="43" s="1"/>
  <c r="F14" i="42"/>
  <c r="C50" i="43"/>
  <c r="D20" i="42"/>
  <c r="D30" i="42"/>
  <c r="D25" i="42"/>
  <c r="D29" i="42"/>
  <c r="D27" i="42"/>
  <c r="D26" i="42"/>
  <c r="D51" i="42"/>
  <c r="D48" i="42"/>
  <c r="D58" i="42"/>
  <c r="D57" i="42"/>
  <c r="D55" i="42"/>
  <c r="D50" i="42"/>
  <c r="C58" i="22"/>
  <c r="D46" i="42"/>
  <c r="D53" i="42"/>
  <c r="D54" i="42"/>
  <c r="C57" i="22"/>
  <c r="G11" i="42"/>
  <c r="I4" i="42"/>
  <c r="C51" i="23"/>
  <c r="C59" i="23"/>
  <c r="C81" i="23"/>
  <c r="C67" i="23"/>
  <c r="G32" i="42"/>
  <c r="G39" i="42"/>
  <c r="G5" i="42"/>
  <c r="G12" i="42"/>
  <c r="G40" i="42"/>
  <c r="B55" i="22"/>
  <c r="B59" i="22"/>
  <c r="D47" i="42"/>
  <c r="B56" i="22"/>
  <c r="C52" i="22"/>
  <c r="C51" i="22"/>
  <c r="C50" i="22"/>
  <c r="E3" i="42"/>
  <c r="D93" i="44" s="1"/>
  <c r="D22" i="42" l="1"/>
  <c r="D19" i="42"/>
  <c r="C53" i="44" s="1"/>
  <c r="C18" i="42"/>
  <c r="B52" i="44" s="1"/>
  <c r="C23" i="42"/>
  <c r="B56" i="23" s="1"/>
  <c r="B54" i="44"/>
  <c r="F45" i="42"/>
  <c r="D58" i="43"/>
  <c r="E38" i="42"/>
  <c r="C57" i="43"/>
  <c r="F17" i="42"/>
  <c r="D52" i="43"/>
  <c r="F10" i="42"/>
  <c r="D51" i="43"/>
  <c r="C72" i="23"/>
  <c r="C77" i="23"/>
  <c r="C72" i="44"/>
  <c r="C77" i="44"/>
  <c r="C62" i="23"/>
  <c r="C62" i="44"/>
  <c r="C54" i="23"/>
  <c r="C54" i="44"/>
  <c r="P37" i="42"/>
  <c r="P34" i="42"/>
  <c r="N15" i="42"/>
  <c r="H33" i="42"/>
  <c r="E18" i="42"/>
  <c r="D52" i="44" s="1"/>
  <c r="D80" i="44"/>
  <c r="D67" i="44"/>
  <c r="D59" i="44"/>
  <c r="D51" i="44"/>
  <c r="C69" i="44"/>
  <c r="C74" i="44"/>
  <c r="C90" i="23"/>
  <c r="C89" i="44"/>
  <c r="C85" i="23"/>
  <c r="C84" i="44"/>
  <c r="C83" i="44"/>
  <c r="C88" i="44"/>
  <c r="C63" i="44"/>
  <c r="C63" i="23"/>
  <c r="C55" i="23"/>
  <c r="C55" i="44"/>
  <c r="O44" i="42"/>
  <c r="O41" i="42"/>
  <c r="O6" i="42"/>
  <c r="C87" i="44"/>
  <c r="C82" i="44"/>
  <c r="C68" i="44"/>
  <c r="C73" i="44"/>
  <c r="C75" i="44"/>
  <c r="C70" i="44"/>
  <c r="C90" i="44"/>
  <c r="C85" i="44"/>
  <c r="C86" i="23"/>
  <c r="C91" i="23"/>
  <c r="C60" i="23"/>
  <c r="C60" i="44"/>
  <c r="C56" i="23"/>
  <c r="C56" i="44"/>
  <c r="O36" i="42"/>
  <c r="P13" i="42"/>
  <c r="C81" i="44"/>
  <c r="C86" i="44"/>
  <c r="C76" i="44"/>
  <c r="C71" i="44"/>
  <c r="C76" i="23"/>
  <c r="C71" i="23"/>
  <c r="C61" i="23"/>
  <c r="C61" i="44"/>
  <c r="C64" i="44"/>
  <c r="C64" i="23"/>
  <c r="B55" i="23"/>
  <c r="B55" i="44"/>
  <c r="N8" i="42"/>
  <c r="P9" i="42"/>
  <c r="N43" i="42"/>
  <c r="O16" i="42"/>
  <c r="C21" i="42"/>
  <c r="C84" i="23"/>
  <c r="C89" i="23"/>
  <c r="E55" i="42"/>
  <c r="C70" i="23"/>
  <c r="C75" i="23"/>
  <c r="E51" i="42"/>
  <c r="B59" i="43"/>
  <c r="B55" i="43"/>
  <c r="E57" i="42"/>
  <c r="N35" i="42"/>
  <c r="E47" i="42"/>
  <c r="D56" i="42"/>
  <c r="C54" i="22" s="1"/>
  <c r="C60" i="22" s="1"/>
  <c r="E58" i="42"/>
  <c r="F42" i="42"/>
  <c r="E20" i="42"/>
  <c r="E29" i="42"/>
  <c r="E23" i="42"/>
  <c r="E22" i="42"/>
  <c r="D50" i="43"/>
  <c r="E30" i="42"/>
  <c r="E27" i="42"/>
  <c r="E26" i="42"/>
  <c r="D61" i="44" s="1"/>
  <c r="E25" i="42"/>
  <c r="C82" i="23"/>
  <c r="E46" i="42"/>
  <c r="D82" i="23" s="1"/>
  <c r="D49" i="42"/>
  <c r="E19" i="42"/>
  <c r="D53" i="44" s="1"/>
  <c r="E50" i="42"/>
  <c r="E48" i="42"/>
  <c r="G14" i="42"/>
  <c r="N7" i="42"/>
  <c r="C87" i="23"/>
  <c r="E54" i="42"/>
  <c r="E53" i="42"/>
  <c r="H40" i="42"/>
  <c r="H5" i="42"/>
  <c r="H32" i="42"/>
  <c r="H11" i="42"/>
  <c r="C74" i="23"/>
  <c r="C69" i="23"/>
  <c r="C73" i="23"/>
  <c r="C68" i="23"/>
  <c r="J4" i="42"/>
  <c r="H39" i="42"/>
  <c r="H12" i="42"/>
  <c r="D51" i="23"/>
  <c r="D59" i="23"/>
  <c r="D81" i="23"/>
  <c r="D67" i="23"/>
  <c r="C88" i="23"/>
  <c r="C83" i="23"/>
  <c r="D57" i="22"/>
  <c r="D58" i="22"/>
  <c r="D50" i="22"/>
  <c r="E58" i="22"/>
  <c r="D51" i="22"/>
  <c r="E57" i="22"/>
  <c r="D28" i="42"/>
  <c r="D31" i="42" s="1"/>
  <c r="C62" i="43" s="1"/>
  <c r="D52" i="22"/>
  <c r="F3" i="42"/>
  <c r="E93" i="44" s="1"/>
  <c r="C102" i="44" l="1"/>
  <c r="D21" i="42"/>
  <c r="D24" i="42" s="1"/>
  <c r="C61" i="43" s="1"/>
  <c r="C24" i="42"/>
  <c r="B61" i="43" s="1"/>
  <c r="B56" i="44"/>
  <c r="C101" i="44"/>
  <c r="C99" i="44"/>
  <c r="C103" i="44"/>
  <c r="C100" i="44"/>
  <c r="F38" i="42"/>
  <c r="D57" i="43"/>
  <c r="G45" i="42"/>
  <c r="E58" i="43"/>
  <c r="C97" i="44"/>
  <c r="C94" i="44"/>
  <c r="C98" i="44"/>
  <c r="E51" i="43"/>
  <c r="G10" i="42"/>
  <c r="C96" i="44"/>
  <c r="C95" i="44"/>
  <c r="G17" i="42"/>
  <c r="E52" i="43"/>
  <c r="D55" i="23"/>
  <c r="D55" i="44"/>
  <c r="D87" i="44"/>
  <c r="D82" i="44"/>
  <c r="D91" i="23"/>
  <c r="D85" i="44"/>
  <c r="D86" i="23"/>
  <c r="D90" i="44"/>
  <c r="P16" i="42"/>
  <c r="P41" i="42"/>
  <c r="O15" i="42"/>
  <c r="D90" i="23"/>
  <c r="D89" i="44"/>
  <c r="D85" i="23"/>
  <c r="D84" i="44"/>
  <c r="D64" i="44"/>
  <c r="D64" i="23"/>
  <c r="D63" i="44"/>
  <c r="D63" i="23"/>
  <c r="D72" i="44"/>
  <c r="D77" i="44"/>
  <c r="D72" i="23"/>
  <c r="D77" i="23"/>
  <c r="D76" i="44"/>
  <c r="D76" i="23"/>
  <c r="D71" i="44"/>
  <c r="D71" i="23"/>
  <c r="Q9" i="42"/>
  <c r="P36" i="42"/>
  <c r="P6" i="42"/>
  <c r="F51" i="42"/>
  <c r="E67" i="44"/>
  <c r="E80" i="44"/>
  <c r="E51" i="44"/>
  <c r="E59" i="44"/>
  <c r="E56" i="42"/>
  <c r="D68" i="44"/>
  <c r="D73" i="44"/>
  <c r="D69" i="23"/>
  <c r="D74" i="44"/>
  <c r="D69" i="44"/>
  <c r="D61" i="23"/>
  <c r="D88" i="44"/>
  <c r="D83" i="44"/>
  <c r="D81" i="44"/>
  <c r="D86" i="44"/>
  <c r="D62" i="23"/>
  <c r="D62" i="44"/>
  <c r="D56" i="23"/>
  <c r="D56" i="44"/>
  <c r="O8" i="42"/>
  <c r="P44" i="42"/>
  <c r="I33" i="42"/>
  <c r="Q37" i="42"/>
  <c r="Q34" i="42"/>
  <c r="D60" i="23"/>
  <c r="D60" i="44"/>
  <c r="D54" i="23"/>
  <c r="D54" i="44"/>
  <c r="D70" i="44"/>
  <c r="D96" i="44" s="1"/>
  <c r="D75" i="44"/>
  <c r="O43" i="42"/>
  <c r="Q13" i="42"/>
  <c r="E21" i="42"/>
  <c r="E24" i="42" s="1"/>
  <c r="D61" i="43" s="1"/>
  <c r="D75" i="23"/>
  <c r="D70" i="23"/>
  <c r="D84" i="23"/>
  <c r="D89" i="23"/>
  <c r="D59" i="42"/>
  <c r="C54" i="43" s="1"/>
  <c r="O35" i="42"/>
  <c r="G42" i="42"/>
  <c r="F58" i="22" s="1"/>
  <c r="F47" i="42"/>
  <c r="H14" i="42"/>
  <c r="D52" i="42"/>
  <c r="C53" i="43" s="1"/>
  <c r="F29" i="42"/>
  <c r="E50" i="43"/>
  <c r="F23" i="42"/>
  <c r="F20" i="42"/>
  <c r="F25" i="42"/>
  <c r="E60" i="44" s="1"/>
  <c r="F22" i="42"/>
  <c r="F27" i="42"/>
  <c r="F30" i="42"/>
  <c r="F26" i="42"/>
  <c r="F19" i="42"/>
  <c r="E53" i="44" s="1"/>
  <c r="F18" i="42"/>
  <c r="E52" i="44" s="1"/>
  <c r="F48" i="42"/>
  <c r="F46" i="42"/>
  <c r="E49" i="42"/>
  <c r="C53" i="22"/>
  <c r="C55" i="22" s="1"/>
  <c r="O7" i="42"/>
  <c r="F50" i="42"/>
  <c r="F55" i="42"/>
  <c r="F57" i="42"/>
  <c r="C62" i="22"/>
  <c r="E59" i="42"/>
  <c r="D54" i="43" s="1"/>
  <c r="F58" i="42"/>
  <c r="D87" i="23"/>
  <c r="F53" i="42"/>
  <c r="F54" i="42"/>
  <c r="D74" i="23"/>
  <c r="D83" i="23"/>
  <c r="D88" i="23"/>
  <c r="I12" i="42"/>
  <c r="I39" i="42"/>
  <c r="K4" i="42"/>
  <c r="I32" i="42"/>
  <c r="I40" i="42"/>
  <c r="E51" i="23"/>
  <c r="E59" i="23"/>
  <c r="E67" i="23"/>
  <c r="E81" i="23"/>
  <c r="C56" i="22"/>
  <c r="D73" i="23"/>
  <c r="D68" i="23"/>
  <c r="I11" i="42"/>
  <c r="I5" i="42"/>
  <c r="C59" i="22"/>
  <c r="D54" i="22"/>
  <c r="D60" i="22" s="1"/>
  <c r="F57" i="22"/>
  <c r="E50" i="22"/>
  <c r="E60" i="23"/>
  <c r="E52" i="22"/>
  <c r="E28" i="42"/>
  <c r="E51" i="22"/>
  <c r="G3" i="42"/>
  <c r="F93" i="44" s="1"/>
  <c r="D100" i="44" l="1"/>
  <c r="D103" i="44"/>
  <c r="D98" i="44"/>
  <c r="G38" i="42"/>
  <c r="E57" i="43"/>
  <c r="D99" i="44"/>
  <c r="D102" i="44"/>
  <c r="H45" i="42"/>
  <c r="F58" i="43"/>
  <c r="D101" i="44"/>
  <c r="D97" i="44"/>
  <c r="H17" i="42"/>
  <c r="F52" i="43"/>
  <c r="H10" i="42"/>
  <c r="F51" i="43"/>
  <c r="D95" i="44"/>
  <c r="D94" i="44"/>
  <c r="E55" i="23"/>
  <c r="E55" i="44"/>
  <c r="E87" i="44"/>
  <c r="E82" i="44"/>
  <c r="R37" i="42"/>
  <c r="P8" i="42"/>
  <c r="R9" i="42"/>
  <c r="E69" i="44"/>
  <c r="E95" i="44" s="1"/>
  <c r="E74" i="44"/>
  <c r="E89" i="44"/>
  <c r="E90" i="23"/>
  <c r="E85" i="23"/>
  <c r="E84" i="44"/>
  <c r="E81" i="44"/>
  <c r="E86" i="44"/>
  <c r="E61" i="23"/>
  <c r="E61" i="44"/>
  <c r="E63" i="44"/>
  <c r="E63" i="23"/>
  <c r="P43" i="42"/>
  <c r="R34" i="42"/>
  <c r="Q44" i="42"/>
  <c r="Q36" i="42"/>
  <c r="Q41" i="42"/>
  <c r="E71" i="23"/>
  <c r="E76" i="44"/>
  <c r="E102" i="44" s="1"/>
  <c r="E76" i="23"/>
  <c r="E71" i="44"/>
  <c r="G58" i="42"/>
  <c r="E77" i="44"/>
  <c r="E72" i="23"/>
  <c r="E77" i="23"/>
  <c r="E72" i="44"/>
  <c r="E70" i="44"/>
  <c r="E75" i="44"/>
  <c r="F80" i="44"/>
  <c r="F67" i="44"/>
  <c r="F59" i="44"/>
  <c r="F51" i="44"/>
  <c r="E73" i="44"/>
  <c r="E68" i="44"/>
  <c r="E88" i="44"/>
  <c r="E83" i="44"/>
  <c r="E64" i="44"/>
  <c r="E64" i="23"/>
  <c r="E54" i="23"/>
  <c r="E54" i="44"/>
  <c r="R13" i="42"/>
  <c r="J33" i="42"/>
  <c r="E90" i="44"/>
  <c r="E91" i="23"/>
  <c r="E85" i="44"/>
  <c r="E86" i="23"/>
  <c r="Q6" i="42"/>
  <c r="Q16" i="42"/>
  <c r="E62" i="23"/>
  <c r="E62" i="44"/>
  <c r="E56" i="23"/>
  <c r="E56" i="44"/>
  <c r="P15" i="42"/>
  <c r="F21" i="42"/>
  <c r="F24" i="42" s="1"/>
  <c r="E61" i="43" s="1"/>
  <c r="D60" i="43"/>
  <c r="D56" i="43"/>
  <c r="G50" i="42"/>
  <c r="C60" i="43"/>
  <c r="C56" i="43"/>
  <c r="G55" i="42"/>
  <c r="E75" i="23"/>
  <c r="E70" i="23"/>
  <c r="E84" i="23"/>
  <c r="E89" i="23"/>
  <c r="C59" i="43"/>
  <c r="C55" i="43"/>
  <c r="F56" i="42"/>
  <c r="E52" i="42"/>
  <c r="D53" i="43" s="1"/>
  <c r="F50" i="43"/>
  <c r="G22" i="42"/>
  <c r="G23" i="42"/>
  <c r="G29" i="42"/>
  <c r="G30" i="42"/>
  <c r="G26" i="42"/>
  <c r="G20" i="42"/>
  <c r="G25" i="42"/>
  <c r="G27" i="42"/>
  <c r="G19" i="42"/>
  <c r="F53" i="44" s="1"/>
  <c r="G18" i="42"/>
  <c r="F52" i="44" s="1"/>
  <c r="D53" i="22"/>
  <c r="D59" i="22" s="1"/>
  <c r="F49" i="42"/>
  <c r="G46" i="42"/>
  <c r="H42" i="42"/>
  <c r="G58" i="22" s="1"/>
  <c r="G57" i="42"/>
  <c r="P7" i="42"/>
  <c r="G48" i="42"/>
  <c r="I14" i="42"/>
  <c r="D62" i="22"/>
  <c r="E31" i="42"/>
  <c r="D62" i="43" s="1"/>
  <c r="G47" i="42"/>
  <c r="P35" i="42"/>
  <c r="G51" i="42"/>
  <c r="G54" i="42"/>
  <c r="G53" i="42"/>
  <c r="E83" i="23"/>
  <c r="E88" i="23"/>
  <c r="E74" i="23"/>
  <c r="E69" i="23"/>
  <c r="J11" i="42"/>
  <c r="J40" i="42"/>
  <c r="L4" i="42"/>
  <c r="J12" i="42"/>
  <c r="F51" i="23"/>
  <c r="F59" i="23"/>
  <c r="F67" i="23"/>
  <c r="F81" i="23"/>
  <c r="E82" i="23"/>
  <c r="E87" i="23"/>
  <c r="J5" i="42"/>
  <c r="E68" i="23"/>
  <c r="E73" i="23"/>
  <c r="J32" i="42"/>
  <c r="J39" i="42"/>
  <c r="D56" i="22"/>
  <c r="F28" i="42"/>
  <c r="F31" i="42" s="1"/>
  <c r="E62" i="43" s="1"/>
  <c r="E54" i="22"/>
  <c r="E53" i="22"/>
  <c r="F50" i="22"/>
  <c r="F52" i="22"/>
  <c r="F51" i="22"/>
  <c r="G57" i="22"/>
  <c r="H3" i="42"/>
  <c r="G93" i="44" s="1"/>
  <c r="E101" i="44" l="1"/>
  <c r="E100" i="44"/>
  <c r="I45" i="42"/>
  <c r="G58" i="43"/>
  <c r="F57" i="43"/>
  <c r="H38" i="42"/>
  <c r="D55" i="22"/>
  <c r="E99" i="44"/>
  <c r="E103" i="44"/>
  <c r="E97" i="44"/>
  <c r="G51" i="43"/>
  <c r="I10" i="42"/>
  <c r="E96" i="44"/>
  <c r="E94" i="44"/>
  <c r="E98" i="44"/>
  <c r="I17" i="42"/>
  <c r="G52" i="43"/>
  <c r="F74" i="44"/>
  <c r="F69" i="44"/>
  <c r="F62" i="23"/>
  <c r="F62" i="44"/>
  <c r="F64" i="44"/>
  <c r="F64" i="23"/>
  <c r="F90" i="23"/>
  <c r="F89" i="44"/>
  <c r="F85" i="23"/>
  <c r="F84" i="44"/>
  <c r="Q15" i="42"/>
  <c r="R41" i="42"/>
  <c r="S34" i="42"/>
  <c r="Q8" i="42"/>
  <c r="F54" i="23"/>
  <c r="F54" i="44"/>
  <c r="G56" i="42"/>
  <c r="F68" i="44"/>
  <c r="F73" i="44"/>
  <c r="F82" i="44"/>
  <c r="F87" i="44"/>
  <c r="F88" i="44"/>
  <c r="F83" i="44"/>
  <c r="F81" i="44"/>
  <c r="F86" i="44"/>
  <c r="F61" i="23"/>
  <c r="F61" i="44"/>
  <c r="H50" i="42"/>
  <c r="G80" i="44"/>
  <c r="G67" i="44"/>
  <c r="G59" i="44"/>
  <c r="G51" i="44"/>
  <c r="F91" i="23"/>
  <c r="F85" i="44"/>
  <c r="F86" i="23"/>
  <c r="F90" i="44"/>
  <c r="F71" i="23"/>
  <c r="F76" i="44"/>
  <c r="F71" i="44"/>
  <c r="F76" i="23"/>
  <c r="F60" i="23"/>
  <c r="F60" i="44"/>
  <c r="F63" i="44"/>
  <c r="F63" i="23"/>
  <c r="R6" i="42"/>
  <c r="S13" i="42"/>
  <c r="F77" i="23"/>
  <c r="F72" i="44"/>
  <c r="F77" i="44"/>
  <c r="F72" i="23"/>
  <c r="F56" i="23"/>
  <c r="F56" i="44"/>
  <c r="R44" i="42"/>
  <c r="F55" i="23"/>
  <c r="F55" i="44"/>
  <c r="F70" i="44"/>
  <c r="F75" i="44"/>
  <c r="R16" i="42"/>
  <c r="K33" i="42"/>
  <c r="R36" i="42"/>
  <c r="Q43" i="42"/>
  <c r="S9" i="42"/>
  <c r="S37" i="42"/>
  <c r="F84" i="23"/>
  <c r="F89" i="23"/>
  <c r="D59" i="43"/>
  <c r="D55" i="43"/>
  <c r="F75" i="23"/>
  <c r="F70" i="23"/>
  <c r="H48" i="42"/>
  <c r="H58" i="42"/>
  <c r="J14" i="42"/>
  <c r="Q35" i="42"/>
  <c r="H57" i="42"/>
  <c r="H46" i="42"/>
  <c r="G49" i="42"/>
  <c r="H22" i="42"/>
  <c r="H20" i="42"/>
  <c r="G50" i="43"/>
  <c r="H29" i="42"/>
  <c r="H30" i="42"/>
  <c r="H23" i="42"/>
  <c r="H25" i="42"/>
  <c r="H26" i="42"/>
  <c r="G61" i="44" s="1"/>
  <c r="H27" i="42"/>
  <c r="H18" i="42"/>
  <c r="G52" i="44" s="1"/>
  <c r="H19" i="42"/>
  <c r="G53" i="44" s="1"/>
  <c r="H47" i="42"/>
  <c r="G21" i="42"/>
  <c r="G59" i="42"/>
  <c r="F54" i="43" s="1"/>
  <c r="H51" i="42"/>
  <c r="H55" i="42"/>
  <c r="F52" i="42"/>
  <c r="E53" i="43" s="1"/>
  <c r="E62" i="22"/>
  <c r="Q7" i="42"/>
  <c r="I42" i="42"/>
  <c r="F59" i="42"/>
  <c r="E54" i="43" s="1"/>
  <c r="F54" i="22"/>
  <c r="F60" i="22" s="1"/>
  <c r="H53" i="42"/>
  <c r="H54" i="42"/>
  <c r="F82" i="23"/>
  <c r="F87" i="23"/>
  <c r="F83" i="23"/>
  <c r="F88" i="23"/>
  <c r="K32" i="42"/>
  <c r="K12" i="42"/>
  <c r="K40" i="42"/>
  <c r="G51" i="23"/>
  <c r="G59" i="23"/>
  <c r="G67" i="23"/>
  <c r="G81" i="23"/>
  <c r="F74" i="23"/>
  <c r="F69" i="23"/>
  <c r="K39" i="42"/>
  <c r="K5" i="42"/>
  <c r="F73" i="23"/>
  <c r="F68" i="23"/>
  <c r="M4" i="42"/>
  <c r="K11" i="42"/>
  <c r="E56" i="22"/>
  <c r="E60" i="22"/>
  <c r="E55" i="22"/>
  <c r="E59" i="22"/>
  <c r="F53" i="22"/>
  <c r="F59" i="22" s="1"/>
  <c r="G50" i="22"/>
  <c r="G51" i="22"/>
  <c r="H58" i="22"/>
  <c r="H57" i="22"/>
  <c r="G52" i="22"/>
  <c r="G28" i="42"/>
  <c r="I3" i="42"/>
  <c r="H93" i="44" s="1"/>
  <c r="F97" i="44" l="1"/>
  <c r="G61" i="23"/>
  <c r="F101" i="44"/>
  <c r="F96" i="44"/>
  <c r="F98" i="44"/>
  <c r="F100" i="44"/>
  <c r="I38" i="42"/>
  <c r="G57" i="43"/>
  <c r="F103" i="44"/>
  <c r="F99" i="44"/>
  <c r="F102" i="44"/>
  <c r="J45" i="42"/>
  <c r="H58" i="43"/>
  <c r="H52" i="43"/>
  <c r="J17" i="42"/>
  <c r="J10" i="42"/>
  <c r="H51" i="43"/>
  <c r="F94" i="44"/>
  <c r="F95" i="44"/>
  <c r="G56" i="23"/>
  <c r="G56" i="44"/>
  <c r="G62" i="23"/>
  <c r="G62" i="44"/>
  <c r="G64" i="44"/>
  <c r="G64" i="23"/>
  <c r="H80" i="44"/>
  <c r="H67" i="44"/>
  <c r="H59" i="44"/>
  <c r="H51" i="44"/>
  <c r="G69" i="44"/>
  <c r="G74" i="44"/>
  <c r="G70" i="44"/>
  <c r="G75" i="44"/>
  <c r="G82" i="44"/>
  <c r="G87" i="44"/>
  <c r="G63" i="44"/>
  <c r="G63" i="23"/>
  <c r="S36" i="42"/>
  <c r="R8" i="42"/>
  <c r="S41" i="42"/>
  <c r="G60" i="23"/>
  <c r="G60" i="44"/>
  <c r="G81" i="44"/>
  <c r="G86" i="44"/>
  <c r="G77" i="23"/>
  <c r="G72" i="44"/>
  <c r="G77" i="44"/>
  <c r="G72" i="23"/>
  <c r="R43" i="42"/>
  <c r="S16" i="42"/>
  <c r="S44" i="42"/>
  <c r="S6" i="42"/>
  <c r="G54" i="23"/>
  <c r="G54" i="44"/>
  <c r="G71" i="44"/>
  <c r="G76" i="23"/>
  <c r="G71" i="23"/>
  <c r="G76" i="44"/>
  <c r="G88" i="44"/>
  <c r="G83" i="44"/>
  <c r="T9" i="42"/>
  <c r="L33" i="42"/>
  <c r="G89" i="44"/>
  <c r="G90" i="23"/>
  <c r="G84" i="44"/>
  <c r="G85" i="23"/>
  <c r="T34" i="42"/>
  <c r="G68" i="44"/>
  <c r="G73" i="44"/>
  <c r="G85" i="44"/>
  <c r="G90" i="44"/>
  <c r="G91" i="23"/>
  <c r="G86" i="23"/>
  <c r="G55" i="23"/>
  <c r="G55" i="44"/>
  <c r="T37" i="42"/>
  <c r="T13" i="42"/>
  <c r="R15" i="42"/>
  <c r="H21" i="42"/>
  <c r="H24" i="42" s="1"/>
  <c r="G61" i="43" s="1"/>
  <c r="F60" i="43"/>
  <c r="F56" i="43"/>
  <c r="G70" i="23"/>
  <c r="G75" i="23"/>
  <c r="E60" i="43"/>
  <c r="E56" i="43"/>
  <c r="E59" i="43"/>
  <c r="E55" i="43"/>
  <c r="G84" i="23"/>
  <c r="G89" i="23"/>
  <c r="I20" i="42"/>
  <c r="H50" i="43"/>
  <c r="I23" i="42"/>
  <c r="I22" i="42"/>
  <c r="I29" i="42"/>
  <c r="I25" i="42"/>
  <c r="H60" i="44" s="1"/>
  <c r="I26" i="42"/>
  <c r="H61" i="44" s="1"/>
  <c r="I27" i="42"/>
  <c r="I30" i="42"/>
  <c r="I19" i="42"/>
  <c r="H53" i="44" s="1"/>
  <c r="I18" i="42"/>
  <c r="H52" i="44" s="1"/>
  <c r="F62" i="22"/>
  <c r="G31" i="42"/>
  <c r="F62" i="43" s="1"/>
  <c r="J42" i="42"/>
  <c r="H56" i="42"/>
  <c r="G54" i="22" s="1"/>
  <c r="G60" i="22" s="1"/>
  <c r="I55" i="42"/>
  <c r="G24" i="42"/>
  <c r="F61" i="43" s="1"/>
  <c r="R7" i="42"/>
  <c r="I51" i="42"/>
  <c r="I47" i="42"/>
  <c r="I57" i="42"/>
  <c r="K14" i="42"/>
  <c r="I58" i="42"/>
  <c r="G52" i="42"/>
  <c r="F53" i="43" s="1"/>
  <c r="R35" i="42"/>
  <c r="I48" i="42"/>
  <c r="H49" i="42"/>
  <c r="G53" i="22" s="1"/>
  <c r="I46" i="42"/>
  <c r="I50" i="42"/>
  <c r="I54" i="42"/>
  <c r="I53" i="42"/>
  <c r="G88" i="23"/>
  <c r="G83" i="23"/>
  <c r="L39" i="42"/>
  <c r="G69" i="23"/>
  <c r="G74" i="23"/>
  <c r="G82" i="23"/>
  <c r="G87" i="23"/>
  <c r="N4" i="42"/>
  <c r="L5" i="42"/>
  <c r="L11" i="42"/>
  <c r="H51" i="23"/>
  <c r="H67" i="23"/>
  <c r="H59" i="23"/>
  <c r="H81" i="23"/>
  <c r="L40" i="42"/>
  <c r="G73" i="23"/>
  <c r="G68" i="23"/>
  <c r="L12" i="42"/>
  <c r="L32" i="42"/>
  <c r="F55" i="22"/>
  <c r="F56" i="22"/>
  <c r="H50" i="22"/>
  <c r="H60" i="23"/>
  <c r="H61" i="23"/>
  <c r="I57" i="22"/>
  <c r="H51" i="22"/>
  <c r="H28" i="42"/>
  <c r="H52" i="22"/>
  <c r="J3" i="42"/>
  <c r="I93" i="44" s="1"/>
  <c r="G99" i="44" l="1"/>
  <c r="G103" i="44"/>
  <c r="G100" i="44"/>
  <c r="G101" i="44"/>
  <c r="J38" i="42"/>
  <c r="H57" i="43"/>
  <c r="G102" i="44"/>
  <c r="K45" i="42"/>
  <c r="I58" i="43"/>
  <c r="G97" i="44"/>
  <c r="G96" i="44"/>
  <c r="K10" i="42"/>
  <c r="I51" i="43"/>
  <c r="I52" i="43"/>
  <c r="K17" i="42"/>
  <c r="G94" i="44"/>
  <c r="G98" i="44"/>
  <c r="G95" i="44"/>
  <c r="M33" i="42"/>
  <c r="S43" i="42"/>
  <c r="T36" i="42"/>
  <c r="H73" i="44"/>
  <c r="H68" i="44"/>
  <c r="H90" i="44"/>
  <c r="H86" i="23"/>
  <c r="H91" i="23"/>
  <c r="H85" i="44"/>
  <c r="H88" i="44"/>
  <c r="H83" i="44"/>
  <c r="I67" i="44"/>
  <c r="I80" i="44"/>
  <c r="I51" i="44"/>
  <c r="I59" i="44"/>
  <c r="H89" i="44"/>
  <c r="H90" i="23"/>
  <c r="H85" i="23"/>
  <c r="H84" i="44"/>
  <c r="H76" i="23"/>
  <c r="H71" i="23"/>
  <c r="H76" i="44"/>
  <c r="H71" i="44"/>
  <c r="H97" i="44" s="1"/>
  <c r="H64" i="44"/>
  <c r="H64" i="23"/>
  <c r="H63" i="44"/>
  <c r="H63" i="23"/>
  <c r="H54" i="23"/>
  <c r="H54" i="44"/>
  <c r="T6" i="42"/>
  <c r="T16" i="42"/>
  <c r="S8" i="42"/>
  <c r="H77" i="44"/>
  <c r="H72" i="23"/>
  <c r="H77" i="23"/>
  <c r="H72" i="44"/>
  <c r="H74" i="44"/>
  <c r="H69" i="44"/>
  <c r="J46" i="42"/>
  <c r="H81" i="44"/>
  <c r="H86" i="44"/>
  <c r="J47" i="42"/>
  <c r="H82" i="44"/>
  <c r="H87" i="44"/>
  <c r="H70" i="44"/>
  <c r="H75" i="44"/>
  <c r="H101" i="44" s="1"/>
  <c r="H62" i="23"/>
  <c r="H62" i="44"/>
  <c r="H55" i="23"/>
  <c r="H55" i="44"/>
  <c r="U37" i="42"/>
  <c r="U34" i="42"/>
  <c r="T44" i="42"/>
  <c r="T41" i="42"/>
  <c r="H56" i="23"/>
  <c r="H56" i="44"/>
  <c r="S15" i="42"/>
  <c r="U13" i="42"/>
  <c r="U9" i="42"/>
  <c r="I56" i="42"/>
  <c r="H54" i="22" s="1"/>
  <c r="H60" i="22" s="1"/>
  <c r="I21" i="42"/>
  <c r="I24" i="42" s="1"/>
  <c r="H61" i="43" s="1"/>
  <c r="H84" i="23"/>
  <c r="H89" i="23"/>
  <c r="J58" i="42"/>
  <c r="H75" i="23"/>
  <c r="H70" i="23"/>
  <c r="F59" i="43"/>
  <c r="F55" i="43"/>
  <c r="S35" i="42"/>
  <c r="J57" i="42"/>
  <c r="H52" i="42"/>
  <c r="G53" i="43" s="1"/>
  <c r="H59" i="42"/>
  <c r="G54" i="43" s="1"/>
  <c r="J30" i="42"/>
  <c r="J23" i="42"/>
  <c r="J20" i="42"/>
  <c r="J22" i="42"/>
  <c r="I50" i="43"/>
  <c r="J29" i="42"/>
  <c r="J25" i="42"/>
  <c r="J26" i="42"/>
  <c r="J27" i="42"/>
  <c r="J19" i="42"/>
  <c r="I53" i="44" s="1"/>
  <c r="J18" i="42"/>
  <c r="I52" i="44" s="1"/>
  <c r="I59" i="42"/>
  <c r="H54" i="43" s="1"/>
  <c r="J50" i="42"/>
  <c r="J48" i="42"/>
  <c r="J51" i="42"/>
  <c r="S7" i="42"/>
  <c r="K42" i="42"/>
  <c r="J58" i="22" s="1"/>
  <c r="G62" i="22"/>
  <c r="H31" i="42"/>
  <c r="G62" i="43" s="1"/>
  <c r="I58" i="22"/>
  <c r="L14" i="42"/>
  <c r="J55" i="42"/>
  <c r="I49" i="42"/>
  <c r="J53" i="42"/>
  <c r="J54" i="42"/>
  <c r="M40" i="42"/>
  <c r="I51" i="23"/>
  <c r="I59" i="23"/>
  <c r="I67" i="23"/>
  <c r="I81" i="23"/>
  <c r="H73" i="23"/>
  <c r="H68" i="23"/>
  <c r="M5" i="42"/>
  <c r="H74" i="23"/>
  <c r="H69" i="23"/>
  <c r="M11" i="42"/>
  <c r="O4" i="42"/>
  <c r="M39" i="42"/>
  <c r="M32" i="42"/>
  <c r="M12" i="42"/>
  <c r="H82" i="23"/>
  <c r="H87" i="23"/>
  <c r="H83" i="23"/>
  <c r="H88" i="23"/>
  <c r="G56" i="22"/>
  <c r="G55" i="22"/>
  <c r="G59" i="22"/>
  <c r="J57" i="22"/>
  <c r="I52" i="22"/>
  <c r="I28" i="42"/>
  <c r="I50" i="22"/>
  <c r="I51" i="22"/>
  <c r="K3" i="42"/>
  <c r="J93" i="44" s="1"/>
  <c r="H103" i="44" l="1"/>
  <c r="J49" i="42"/>
  <c r="H96" i="44"/>
  <c r="H100" i="44"/>
  <c r="H99" i="44"/>
  <c r="K38" i="42"/>
  <c r="I57" i="43"/>
  <c r="H102" i="44"/>
  <c r="L45" i="42"/>
  <c r="J58" i="43"/>
  <c r="H94" i="44"/>
  <c r="L17" i="42"/>
  <c r="J52" i="43"/>
  <c r="H95" i="44"/>
  <c r="H98" i="44"/>
  <c r="J51" i="43"/>
  <c r="L10" i="42"/>
  <c r="I55" i="23"/>
  <c r="I55" i="44"/>
  <c r="T8" i="42"/>
  <c r="I60" i="23"/>
  <c r="I60" i="44"/>
  <c r="I54" i="23"/>
  <c r="I54" i="44"/>
  <c r="V9" i="42"/>
  <c r="U44" i="42"/>
  <c r="U6" i="42"/>
  <c r="T43" i="42"/>
  <c r="I73" i="44"/>
  <c r="I68" i="44"/>
  <c r="I91" i="23"/>
  <c r="I85" i="44"/>
  <c r="I86" i="23"/>
  <c r="I90" i="44"/>
  <c r="I88" i="44"/>
  <c r="I83" i="44"/>
  <c r="I56" i="23"/>
  <c r="I56" i="44"/>
  <c r="I72" i="44"/>
  <c r="I77" i="44"/>
  <c r="I72" i="23"/>
  <c r="I77" i="23"/>
  <c r="T15" i="42"/>
  <c r="U41" i="42"/>
  <c r="V37" i="42"/>
  <c r="I81" i="44"/>
  <c r="I86" i="44"/>
  <c r="U36" i="42"/>
  <c r="K58" i="42"/>
  <c r="J80" i="44"/>
  <c r="J67" i="44"/>
  <c r="J59" i="44"/>
  <c r="J51" i="44"/>
  <c r="I61" i="23"/>
  <c r="I61" i="44"/>
  <c r="I69" i="44"/>
  <c r="I74" i="44"/>
  <c r="I70" i="44"/>
  <c r="I75" i="44"/>
  <c r="I101" i="44" s="1"/>
  <c r="I63" i="44"/>
  <c r="I63" i="23"/>
  <c r="I71" i="44"/>
  <c r="I71" i="23"/>
  <c r="I76" i="44"/>
  <c r="I76" i="23"/>
  <c r="I89" i="44"/>
  <c r="I90" i="23"/>
  <c r="I84" i="44"/>
  <c r="I85" i="23"/>
  <c r="I62" i="23"/>
  <c r="I62" i="44"/>
  <c r="I64" i="44"/>
  <c r="I64" i="23"/>
  <c r="V13" i="42"/>
  <c r="V34" i="42"/>
  <c r="I82" i="44"/>
  <c r="I87" i="44"/>
  <c r="U16" i="42"/>
  <c r="N33" i="42"/>
  <c r="J21" i="42"/>
  <c r="J24" i="42" s="1"/>
  <c r="I61" i="43" s="1"/>
  <c r="I75" i="23"/>
  <c r="I70" i="23"/>
  <c r="I84" i="23"/>
  <c r="I89" i="23"/>
  <c r="H60" i="43"/>
  <c r="H56" i="43"/>
  <c r="G60" i="43"/>
  <c r="G56" i="43"/>
  <c r="G59" i="43"/>
  <c r="G55" i="43"/>
  <c r="K48" i="42"/>
  <c r="M14" i="42"/>
  <c r="H62" i="22"/>
  <c r="J56" i="42"/>
  <c r="I54" i="22" s="1"/>
  <c r="I31" i="42"/>
  <c r="H62" i="43" s="1"/>
  <c r="K57" i="42"/>
  <c r="H53" i="22"/>
  <c r="H59" i="22" s="1"/>
  <c r="I52" i="42"/>
  <c r="H53" i="43" s="1"/>
  <c r="K55" i="42"/>
  <c r="L42" i="42"/>
  <c r="T7" i="42"/>
  <c r="T35" i="42"/>
  <c r="J50" i="43"/>
  <c r="K22" i="42"/>
  <c r="K23" i="42"/>
  <c r="K29" i="42"/>
  <c r="K30" i="42"/>
  <c r="K20" i="42"/>
  <c r="K26" i="42"/>
  <c r="K27" i="42"/>
  <c r="K25" i="42"/>
  <c r="J60" i="44" s="1"/>
  <c r="K19" i="42"/>
  <c r="J53" i="44" s="1"/>
  <c r="K18" i="42"/>
  <c r="J52" i="44" s="1"/>
  <c r="J52" i="42"/>
  <c r="I53" i="43" s="1"/>
  <c r="K51" i="42"/>
  <c r="K50" i="42"/>
  <c r="K47" i="42"/>
  <c r="K46" i="42"/>
  <c r="K54" i="42"/>
  <c r="K53" i="42"/>
  <c r="I82" i="23"/>
  <c r="I87" i="23"/>
  <c r="I74" i="23"/>
  <c r="I69" i="23"/>
  <c r="P4" i="42"/>
  <c r="I73" i="23"/>
  <c r="I68" i="23"/>
  <c r="J51" i="23"/>
  <c r="J59" i="23"/>
  <c r="J67" i="23"/>
  <c r="J81" i="23"/>
  <c r="I83" i="23"/>
  <c r="I88" i="23"/>
  <c r="N39" i="42"/>
  <c r="N11" i="42"/>
  <c r="N5" i="42"/>
  <c r="N32" i="42"/>
  <c r="N12" i="42"/>
  <c r="N40" i="42"/>
  <c r="H56" i="22"/>
  <c r="H55" i="22"/>
  <c r="I53" i="22"/>
  <c r="I59" i="22" s="1"/>
  <c r="J52" i="22"/>
  <c r="K58" i="22"/>
  <c r="K57" i="22"/>
  <c r="J50" i="22"/>
  <c r="J60" i="23"/>
  <c r="J51" i="22"/>
  <c r="J28" i="42"/>
  <c r="L3" i="42"/>
  <c r="K93" i="44" s="1"/>
  <c r="I102" i="44" l="1"/>
  <c r="I96" i="44"/>
  <c r="I103" i="44"/>
  <c r="I100" i="44"/>
  <c r="L38" i="42"/>
  <c r="J57" i="43"/>
  <c r="I99" i="44"/>
  <c r="M45" i="42"/>
  <c r="K58" i="43"/>
  <c r="I94" i="44"/>
  <c r="I98" i="44"/>
  <c r="I95" i="44"/>
  <c r="M10" i="42"/>
  <c r="K51" i="43"/>
  <c r="I97" i="44"/>
  <c r="K52" i="43"/>
  <c r="M17" i="42"/>
  <c r="J87" i="44"/>
  <c r="J82" i="44"/>
  <c r="J73" i="44"/>
  <c r="J68" i="44"/>
  <c r="J54" i="23"/>
  <c r="J54" i="44"/>
  <c r="W34" i="42"/>
  <c r="W37" i="42"/>
  <c r="V6" i="42"/>
  <c r="K80" i="44"/>
  <c r="K67" i="44"/>
  <c r="K59" i="44"/>
  <c r="K51" i="44"/>
  <c r="J74" i="44"/>
  <c r="J69" i="44"/>
  <c r="J90" i="44"/>
  <c r="J91" i="23"/>
  <c r="J85" i="44"/>
  <c r="J86" i="23"/>
  <c r="J64" i="44"/>
  <c r="J64" i="23"/>
  <c r="J76" i="44"/>
  <c r="J71" i="44"/>
  <c r="J76" i="23"/>
  <c r="J71" i="23"/>
  <c r="U15" i="42"/>
  <c r="U8" i="42"/>
  <c r="L50" i="42"/>
  <c r="J90" i="23"/>
  <c r="J89" i="44"/>
  <c r="J84" i="44"/>
  <c r="J85" i="23"/>
  <c r="J55" i="23"/>
  <c r="J55" i="44"/>
  <c r="V16" i="42"/>
  <c r="J77" i="23"/>
  <c r="J72" i="44"/>
  <c r="J72" i="23"/>
  <c r="J77" i="44"/>
  <c r="J81" i="44"/>
  <c r="J86" i="44"/>
  <c r="J62" i="23"/>
  <c r="J62" i="44"/>
  <c r="J63" i="44"/>
  <c r="J63" i="23"/>
  <c r="J70" i="44"/>
  <c r="J75" i="44"/>
  <c r="J88" i="44"/>
  <c r="J83" i="44"/>
  <c r="W13" i="42"/>
  <c r="V41" i="42"/>
  <c r="U43" i="42"/>
  <c r="W9" i="42"/>
  <c r="J61" i="23"/>
  <c r="J61" i="44"/>
  <c r="J56" i="23"/>
  <c r="J56" i="44"/>
  <c r="O33" i="42"/>
  <c r="V36" i="42"/>
  <c r="V44" i="42"/>
  <c r="L51" i="42"/>
  <c r="H59" i="43"/>
  <c r="H55" i="43"/>
  <c r="I59" i="43"/>
  <c r="I55" i="43"/>
  <c r="J75" i="23"/>
  <c r="J70" i="23"/>
  <c r="J84" i="23"/>
  <c r="J89" i="23"/>
  <c r="L55" i="42"/>
  <c r="L57" i="42"/>
  <c r="N14" i="42"/>
  <c r="L46" i="42"/>
  <c r="U7" i="42"/>
  <c r="L48" i="42"/>
  <c r="I62" i="22"/>
  <c r="K21" i="42"/>
  <c r="L29" i="42"/>
  <c r="K50" i="43"/>
  <c r="L23" i="42"/>
  <c r="L30" i="42"/>
  <c r="L22" i="42"/>
  <c r="L20" i="42"/>
  <c r="L25" i="42"/>
  <c r="L26" i="42"/>
  <c r="K61" i="44" s="1"/>
  <c r="L27" i="42"/>
  <c r="L19" i="42"/>
  <c r="K53" i="44" s="1"/>
  <c r="L18" i="42"/>
  <c r="K52" i="44" s="1"/>
  <c r="K56" i="42"/>
  <c r="L47" i="42"/>
  <c r="J31" i="42"/>
  <c r="I62" i="43" s="1"/>
  <c r="U35" i="42"/>
  <c r="M42" i="42"/>
  <c r="L58" i="22" s="1"/>
  <c r="J59" i="42"/>
  <c r="I54" i="43" s="1"/>
  <c r="L58" i="42"/>
  <c r="K49" i="42"/>
  <c r="L53" i="42"/>
  <c r="L54" i="42"/>
  <c r="O40" i="42"/>
  <c r="O39" i="42"/>
  <c r="J69" i="23"/>
  <c r="J74" i="23"/>
  <c r="O32" i="42"/>
  <c r="O11" i="42"/>
  <c r="J88" i="23"/>
  <c r="J83" i="23"/>
  <c r="O12" i="42"/>
  <c r="O5" i="42"/>
  <c r="J82" i="23"/>
  <c r="J87" i="23"/>
  <c r="K51" i="23"/>
  <c r="K59" i="23"/>
  <c r="K81" i="23"/>
  <c r="K67" i="23"/>
  <c r="J73" i="23"/>
  <c r="J68" i="23"/>
  <c r="Q4" i="42"/>
  <c r="I55" i="22"/>
  <c r="I56" i="22"/>
  <c r="I60" i="22"/>
  <c r="J54" i="22"/>
  <c r="J60" i="22" s="1"/>
  <c r="K51" i="22"/>
  <c r="K50" i="22"/>
  <c r="L57" i="22"/>
  <c r="K28" i="42"/>
  <c r="K52" i="22"/>
  <c r="M3" i="42"/>
  <c r="L93" i="44" s="1"/>
  <c r="K61" i="23" l="1"/>
  <c r="J103" i="44"/>
  <c r="L49" i="42"/>
  <c r="K53" i="22" s="1"/>
  <c r="K59" i="22" s="1"/>
  <c r="J102" i="44"/>
  <c r="J100" i="44"/>
  <c r="J101" i="44"/>
  <c r="M38" i="42"/>
  <c r="K57" i="43"/>
  <c r="J99" i="44"/>
  <c r="N45" i="42"/>
  <c r="L58" i="43"/>
  <c r="J96" i="44"/>
  <c r="J94" i="44"/>
  <c r="L52" i="43"/>
  <c r="N17" i="42"/>
  <c r="N10" i="42"/>
  <c r="L51" i="43"/>
  <c r="J98" i="44"/>
  <c r="J97" i="44"/>
  <c r="J95" i="44"/>
  <c r="K60" i="23"/>
  <c r="K60" i="44"/>
  <c r="K56" i="23"/>
  <c r="K56" i="44"/>
  <c r="W6" i="42"/>
  <c r="K54" i="23"/>
  <c r="K54" i="44"/>
  <c r="K88" i="44"/>
  <c r="K83" i="44"/>
  <c r="K71" i="44"/>
  <c r="K71" i="23"/>
  <c r="K76" i="44"/>
  <c r="K76" i="23"/>
  <c r="K91" i="23"/>
  <c r="K85" i="44"/>
  <c r="K86" i="23"/>
  <c r="K90" i="44"/>
  <c r="P33" i="42"/>
  <c r="W41" i="42"/>
  <c r="K89" i="44"/>
  <c r="K90" i="23"/>
  <c r="K84" i="44"/>
  <c r="K85" i="23"/>
  <c r="K72" i="44"/>
  <c r="K77" i="44"/>
  <c r="K103" i="44" s="1"/>
  <c r="K72" i="23"/>
  <c r="K77" i="23"/>
  <c r="K55" i="23"/>
  <c r="K55" i="44"/>
  <c r="K63" i="44"/>
  <c r="K63" i="23"/>
  <c r="K70" i="44"/>
  <c r="K75" i="44"/>
  <c r="W44" i="42"/>
  <c r="W16" i="42"/>
  <c r="V15" i="42"/>
  <c r="L80" i="44"/>
  <c r="L67" i="44"/>
  <c r="L59" i="44"/>
  <c r="L51" i="44"/>
  <c r="K69" i="44"/>
  <c r="K74" i="44"/>
  <c r="K87" i="44"/>
  <c r="K82" i="44"/>
  <c r="K62" i="23"/>
  <c r="K62" i="44"/>
  <c r="K73" i="44"/>
  <c r="K68" i="44"/>
  <c r="K64" i="44"/>
  <c r="K64" i="23"/>
  <c r="K81" i="44"/>
  <c r="K86" i="44"/>
  <c r="W36" i="42"/>
  <c r="V43" i="42"/>
  <c r="V8" i="42"/>
  <c r="L21" i="42"/>
  <c r="L24" i="42" s="1"/>
  <c r="K61" i="43" s="1"/>
  <c r="I60" i="43"/>
  <c r="I56" i="43"/>
  <c r="K75" i="23"/>
  <c r="K70" i="23"/>
  <c r="K84" i="23"/>
  <c r="K89" i="23"/>
  <c r="M20" i="42"/>
  <c r="M22" i="42"/>
  <c r="L50" i="43"/>
  <c r="M29" i="42"/>
  <c r="M25" i="42"/>
  <c r="M26" i="42"/>
  <c r="M27" i="42"/>
  <c r="M23" i="42"/>
  <c r="M30" i="42"/>
  <c r="M19" i="42"/>
  <c r="L53" i="44" s="1"/>
  <c r="M18" i="42"/>
  <c r="L52" i="44" s="1"/>
  <c r="K52" i="42"/>
  <c r="J53" i="43" s="1"/>
  <c r="V35" i="42"/>
  <c r="M58" i="42"/>
  <c r="M46" i="42"/>
  <c r="M55" i="42"/>
  <c r="V7" i="42"/>
  <c r="M57" i="42"/>
  <c r="J53" i="22"/>
  <c r="J59" i="22" s="1"/>
  <c r="N42" i="42"/>
  <c r="M58" i="22" s="1"/>
  <c r="M47" i="42"/>
  <c r="J62" i="22"/>
  <c r="K31" i="42"/>
  <c r="J62" i="43" s="1"/>
  <c r="L56" i="42"/>
  <c r="K54" i="22" s="1"/>
  <c r="K60" i="22" s="1"/>
  <c r="K59" i="42"/>
  <c r="J54" i="43" s="1"/>
  <c r="K24" i="42"/>
  <c r="J61" i="43" s="1"/>
  <c r="M48" i="42"/>
  <c r="M50" i="42"/>
  <c r="O14" i="42"/>
  <c r="M51" i="42"/>
  <c r="M54" i="42"/>
  <c r="M53" i="42"/>
  <c r="R4" i="42"/>
  <c r="P12" i="42"/>
  <c r="L81" i="23"/>
  <c r="L51" i="23"/>
  <c r="L67" i="23"/>
  <c r="L59" i="23"/>
  <c r="K88" i="23"/>
  <c r="K83" i="23"/>
  <c r="K82" i="23"/>
  <c r="K87" i="23"/>
  <c r="K74" i="23"/>
  <c r="K69" i="23"/>
  <c r="P11" i="42"/>
  <c r="P39" i="42"/>
  <c r="K68" i="23"/>
  <c r="K73" i="23"/>
  <c r="P5" i="42"/>
  <c r="P32" i="42"/>
  <c r="P40" i="42"/>
  <c r="J56" i="22"/>
  <c r="M57" i="22"/>
  <c r="L50" i="22"/>
  <c r="L52" i="22"/>
  <c r="L28" i="42"/>
  <c r="L51" i="22"/>
  <c r="N3" i="42"/>
  <c r="M93" i="44" s="1"/>
  <c r="L52" i="42" l="1"/>
  <c r="K53" i="43" s="1"/>
  <c r="K59" i="43" s="1"/>
  <c r="K101" i="44"/>
  <c r="K99" i="44"/>
  <c r="K100" i="44"/>
  <c r="J55" i="22"/>
  <c r="K102" i="44"/>
  <c r="N38" i="42"/>
  <c r="L57" i="43"/>
  <c r="M58" i="43"/>
  <c r="O45" i="42"/>
  <c r="K95" i="44"/>
  <c r="O17" i="42"/>
  <c r="M52" i="43"/>
  <c r="K97" i="44"/>
  <c r="K94" i="44"/>
  <c r="K96" i="44"/>
  <c r="K98" i="44"/>
  <c r="O10" i="42"/>
  <c r="M51" i="43"/>
  <c r="L61" i="23"/>
  <c r="L61" i="44"/>
  <c r="L55" i="23"/>
  <c r="L55" i="44"/>
  <c r="W15" i="42"/>
  <c r="L68" i="44"/>
  <c r="L73" i="44"/>
  <c r="L77" i="23"/>
  <c r="L72" i="44"/>
  <c r="L72" i="23"/>
  <c r="L77" i="44"/>
  <c r="L74" i="44"/>
  <c r="L69" i="44"/>
  <c r="L64" i="44"/>
  <c r="L64" i="23"/>
  <c r="L60" i="23"/>
  <c r="L60" i="44"/>
  <c r="L54" i="23"/>
  <c r="L54" i="44"/>
  <c r="W8" i="42"/>
  <c r="W43" i="42"/>
  <c r="L89" i="44"/>
  <c r="L90" i="23"/>
  <c r="L85" i="23"/>
  <c r="L84" i="44"/>
  <c r="L71" i="44"/>
  <c r="L71" i="23"/>
  <c r="L76" i="23"/>
  <c r="L76" i="44"/>
  <c r="L88" i="44"/>
  <c r="L83" i="44"/>
  <c r="L70" i="44"/>
  <c r="L75" i="44"/>
  <c r="L56" i="23"/>
  <c r="L56" i="44"/>
  <c r="L63" i="44"/>
  <c r="L63" i="23"/>
  <c r="L87" i="44"/>
  <c r="L82" i="44"/>
  <c r="L90" i="44"/>
  <c r="L85" i="44"/>
  <c r="L91" i="23"/>
  <c r="L86" i="23"/>
  <c r="M67" i="44"/>
  <c r="M80" i="44"/>
  <c r="M51" i="44"/>
  <c r="M59" i="44"/>
  <c r="L81" i="44"/>
  <c r="L86" i="44"/>
  <c r="L62" i="23"/>
  <c r="L62" i="44"/>
  <c r="Q33" i="42"/>
  <c r="N51" i="42"/>
  <c r="N48" i="42"/>
  <c r="L84" i="23"/>
  <c r="L89" i="23"/>
  <c r="K55" i="43"/>
  <c r="L75" i="23"/>
  <c r="L70" i="23"/>
  <c r="J59" i="43"/>
  <c r="J55" i="43"/>
  <c r="N50" i="42"/>
  <c r="J60" i="43"/>
  <c r="J56" i="43"/>
  <c r="M50" i="43"/>
  <c r="N23" i="42"/>
  <c r="N20" i="42"/>
  <c r="N30" i="42"/>
  <c r="N22" i="42"/>
  <c r="N29" i="42"/>
  <c r="N25" i="42"/>
  <c r="M60" i="44" s="1"/>
  <c r="N26" i="42"/>
  <c r="M61" i="44" s="1"/>
  <c r="N27" i="42"/>
  <c r="N19" i="42"/>
  <c r="M53" i="44" s="1"/>
  <c r="N18" i="42"/>
  <c r="M52" i="44" s="1"/>
  <c r="M56" i="42"/>
  <c r="P14" i="42"/>
  <c r="N55" i="42"/>
  <c r="W35" i="42"/>
  <c r="O42" i="42"/>
  <c r="N58" i="22" s="1"/>
  <c r="N57" i="42"/>
  <c r="N46" i="42"/>
  <c r="M21" i="42"/>
  <c r="K62" i="22"/>
  <c r="L31" i="42"/>
  <c r="K62" i="43" s="1"/>
  <c r="N58" i="42"/>
  <c r="L59" i="42"/>
  <c r="K54" i="43" s="1"/>
  <c r="N47" i="42"/>
  <c r="W7" i="42"/>
  <c r="M49" i="42"/>
  <c r="N53" i="42"/>
  <c r="L54" i="22"/>
  <c r="N54" i="42"/>
  <c r="L69" i="23"/>
  <c r="L74" i="23"/>
  <c r="Q32" i="42"/>
  <c r="Q11" i="42"/>
  <c r="L82" i="23"/>
  <c r="L87" i="23"/>
  <c r="L83" i="23"/>
  <c r="L88" i="23"/>
  <c r="L73" i="23"/>
  <c r="L68" i="23"/>
  <c r="Q12" i="42"/>
  <c r="M51" i="23"/>
  <c r="M59" i="23"/>
  <c r="M67" i="23"/>
  <c r="M81" i="23"/>
  <c r="Q40" i="42"/>
  <c r="Q5" i="42"/>
  <c r="Q39" i="42"/>
  <c r="S4" i="42"/>
  <c r="K56" i="22"/>
  <c r="K55" i="22"/>
  <c r="M52" i="22"/>
  <c r="M50" i="22"/>
  <c r="N57" i="22"/>
  <c r="M51" i="22"/>
  <c r="M28" i="42"/>
  <c r="O3" i="42"/>
  <c r="N93" i="44" s="1"/>
  <c r="M61" i="23" l="1"/>
  <c r="M60" i="23"/>
  <c r="O48" i="42"/>
  <c r="N88" i="44" s="1"/>
  <c r="L101" i="44"/>
  <c r="L102" i="44"/>
  <c r="L100" i="44"/>
  <c r="N49" i="42"/>
  <c r="N52" i="42" s="1"/>
  <c r="M53" i="43" s="1"/>
  <c r="L99" i="44"/>
  <c r="O38" i="42"/>
  <c r="M57" i="43"/>
  <c r="L103" i="44"/>
  <c r="N58" i="43"/>
  <c r="P45" i="42"/>
  <c r="L97" i="44"/>
  <c r="L96" i="44"/>
  <c r="P10" i="42"/>
  <c r="N51" i="43"/>
  <c r="L94" i="44"/>
  <c r="L95" i="44"/>
  <c r="L98" i="44"/>
  <c r="P17" i="42"/>
  <c r="N52" i="43"/>
  <c r="O58" i="42"/>
  <c r="M77" i="23"/>
  <c r="M72" i="44"/>
  <c r="M72" i="23"/>
  <c r="M77" i="44"/>
  <c r="M81" i="44"/>
  <c r="M86" i="44"/>
  <c r="M55" i="23"/>
  <c r="M55" i="44"/>
  <c r="M88" i="44"/>
  <c r="M83" i="44"/>
  <c r="M63" i="44"/>
  <c r="M63" i="23"/>
  <c r="N80" i="44"/>
  <c r="N67" i="44"/>
  <c r="N51" i="44"/>
  <c r="N59" i="44"/>
  <c r="M82" i="44"/>
  <c r="M87" i="44"/>
  <c r="M76" i="23"/>
  <c r="M71" i="44"/>
  <c r="M71" i="23"/>
  <c r="M76" i="44"/>
  <c r="M62" i="23"/>
  <c r="M62" i="44"/>
  <c r="M73" i="44"/>
  <c r="M68" i="44"/>
  <c r="M64" i="44"/>
  <c r="M64" i="23"/>
  <c r="M90" i="44"/>
  <c r="M85" i="44"/>
  <c r="M91" i="23"/>
  <c r="M86" i="23"/>
  <c r="M54" i="23"/>
  <c r="M54" i="44"/>
  <c r="M69" i="44"/>
  <c r="M74" i="44"/>
  <c r="M70" i="44"/>
  <c r="M75" i="44"/>
  <c r="M56" i="23"/>
  <c r="M56" i="44"/>
  <c r="M89" i="44"/>
  <c r="M90" i="23"/>
  <c r="M84" i="44"/>
  <c r="M85" i="23"/>
  <c r="R33" i="42"/>
  <c r="N21" i="42"/>
  <c r="N24" i="42" s="1"/>
  <c r="M61" i="43" s="1"/>
  <c r="M84" i="23"/>
  <c r="M89" i="23"/>
  <c r="O55" i="42"/>
  <c r="M75" i="23"/>
  <c r="M70" i="23"/>
  <c r="O47" i="42"/>
  <c r="K60" i="43"/>
  <c r="K56" i="43"/>
  <c r="L53" i="22"/>
  <c r="L59" i="22" s="1"/>
  <c r="M52" i="42"/>
  <c r="L53" i="43" s="1"/>
  <c r="M24" i="42"/>
  <c r="L61" i="43" s="1"/>
  <c r="P42" i="42"/>
  <c r="N50" i="43"/>
  <c r="O22" i="42"/>
  <c r="O23" i="42"/>
  <c r="O29" i="42"/>
  <c r="O20" i="42"/>
  <c r="O30" i="42"/>
  <c r="O25" i="42"/>
  <c r="O26" i="42"/>
  <c r="O27" i="42"/>
  <c r="O18" i="42"/>
  <c r="N52" i="44" s="1"/>
  <c r="O19" i="42"/>
  <c r="N53" i="44" s="1"/>
  <c r="O46" i="42"/>
  <c r="O51" i="42"/>
  <c r="Q14" i="42"/>
  <c r="L62" i="22"/>
  <c r="N56" i="42"/>
  <c r="O57" i="42"/>
  <c r="M31" i="42"/>
  <c r="L62" i="43" s="1"/>
  <c r="M59" i="42"/>
  <c r="L54" i="43" s="1"/>
  <c r="O50" i="42"/>
  <c r="O54" i="42"/>
  <c r="O53" i="42"/>
  <c r="M74" i="23"/>
  <c r="M69" i="23"/>
  <c r="R5" i="42"/>
  <c r="R32" i="42"/>
  <c r="M73" i="23"/>
  <c r="M68" i="23"/>
  <c r="R12" i="42"/>
  <c r="M82" i="23"/>
  <c r="M87" i="23"/>
  <c r="N51" i="23"/>
  <c r="N59" i="23"/>
  <c r="N67" i="23"/>
  <c r="N81" i="23"/>
  <c r="T4" i="42"/>
  <c r="R39" i="42"/>
  <c r="R40" i="42"/>
  <c r="M83" i="23"/>
  <c r="M88" i="23"/>
  <c r="R11" i="42"/>
  <c r="L56" i="22"/>
  <c r="L60" i="22"/>
  <c r="L55" i="22"/>
  <c r="N52" i="22"/>
  <c r="M53" i="22"/>
  <c r="N51" i="22"/>
  <c r="N50" i="22"/>
  <c r="O58" i="22"/>
  <c r="O57" i="22"/>
  <c r="N28" i="42"/>
  <c r="P3" i="42"/>
  <c r="O93" i="44" s="1"/>
  <c r="N89" i="23" l="1"/>
  <c r="M100" i="44"/>
  <c r="N83" i="44"/>
  <c r="N84" i="23"/>
  <c r="M95" i="44"/>
  <c r="M99" i="44"/>
  <c r="M101" i="44"/>
  <c r="M94" i="44"/>
  <c r="M102" i="44"/>
  <c r="M103" i="44"/>
  <c r="Q45" i="42"/>
  <c r="O58" i="43"/>
  <c r="N57" i="43"/>
  <c r="P38" i="42"/>
  <c r="M97" i="44"/>
  <c r="M98" i="44"/>
  <c r="Q17" i="42"/>
  <c r="O52" i="43"/>
  <c r="M96" i="44"/>
  <c r="Q10" i="42"/>
  <c r="O51" i="43"/>
  <c r="N55" i="23"/>
  <c r="N55" i="44"/>
  <c r="N70" i="44"/>
  <c r="N96" i="44" s="1"/>
  <c r="N75" i="44"/>
  <c r="N101" i="44" s="1"/>
  <c r="N73" i="44"/>
  <c r="N68" i="44"/>
  <c r="N54" i="23"/>
  <c r="N54" i="44"/>
  <c r="N87" i="44"/>
  <c r="N82" i="44"/>
  <c r="S33" i="42"/>
  <c r="N64" i="44"/>
  <c r="N64" i="23"/>
  <c r="N69" i="44"/>
  <c r="N74" i="44"/>
  <c r="N71" i="44"/>
  <c r="N76" i="44"/>
  <c r="N71" i="23"/>
  <c r="N76" i="23"/>
  <c r="N91" i="23"/>
  <c r="N85" i="44"/>
  <c r="N90" i="44"/>
  <c r="N86" i="23"/>
  <c r="N62" i="23"/>
  <c r="N62" i="44"/>
  <c r="O80" i="44"/>
  <c r="O67" i="44"/>
  <c r="O59" i="44"/>
  <c r="O51" i="44"/>
  <c r="N90" i="23"/>
  <c r="N89" i="44"/>
  <c r="N84" i="44"/>
  <c r="N85" i="23"/>
  <c r="N81" i="44"/>
  <c r="N86" i="44"/>
  <c r="N61" i="23"/>
  <c r="N61" i="44"/>
  <c r="N63" i="44"/>
  <c r="N63" i="23"/>
  <c r="N60" i="23"/>
  <c r="N60" i="44"/>
  <c r="N56" i="23"/>
  <c r="N56" i="44"/>
  <c r="N77" i="23"/>
  <c r="N72" i="44"/>
  <c r="N98" i="44" s="1"/>
  <c r="N72" i="23"/>
  <c r="N77" i="44"/>
  <c r="M59" i="43"/>
  <c r="M55" i="43"/>
  <c r="L59" i="43"/>
  <c r="L55" i="43"/>
  <c r="P50" i="42"/>
  <c r="N75" i="23"/>
  <c r="N70" i="23"/>
  <c r="L60" i="43"/>
  <c r="L56" i="43"/>
  <c r="N59" i="42"/>
  <c r="M54" i="43" s="1"/>
  <c r="R14" i="42"/>
  <c r="P23" i="42"/>
  <c r="P29" i="42"/>
  <c r="P22" i="42"/>
  <c r="P20" i="42"/>
  <c r="P30" i="42"/>
  <c r="O50" i="43"/>
  <c r="P25" i="42"/>
  <c r="O60" i="44" s="1"/>
  <c r="P26" i="42"/>
  <c r="O61" i="44" s="1"/>
  <c r="P27" i="42"/>
  <c r="P19" i="42"/>
  <c r="O53" i="44" s="1"/>
  <c r="P18" i="42"/>
  <c r="O52" i="44" s="1"/>
  <c r="P51" i="42"/>
  <c r="P48" i="42"/>
  <c r="M62" i="22"/>
  <c r="O56" i="42"/>
  <c r="N54" i="22" s="1"/>
  <c r="N60" i="22" s="1"/>
  <c r="P46" i="42"/>
  <c r="P57" i="42"/>
  <c r="O21" i="42"/>
  <c r="Q42" i="42"/>
  <c r="P58" i="22" s="1"/>
  <c r="P58" i="42"/>
  <c r="P55" i="42"/>
  <c r="M54" i="22"/>
  <c r="M56" i="22" s="1"/>
  <c r="N31" i="42"/>
  <c r="M62" i="43" s="1"/>
  <c r="P47" i="42"/>
  <c r="O49" i="42"/>
  <c r="P53" i="42"/>
  <c r="P54" i="42"/>
  <c r="O51" i="23"/>
  <c r="O59" i="23"/>
  <c r="O67" i="23"/>
  <c r="O81" i="23"/>
  <c r="N73" i="23"/>
  <c r="N68" i="23"/>
  <c r="N83" i="23"/>
  <c r="N88" i="23"/>
  <c r="S39" i="42"/>
  <c r="S12" i="42"/>
  <c r="S32" i="42"/>
  <c r="N74" i="23"/>
  <c r="N69" i="23"/>
  <c r="S11" i="42"/>
  <c r="S40" i="42"/>
  <c r="U4" i="42"/>
  <c r="N82" i="23"/>
  <c r="N87" i="23"/>
  <c r="S5" i="42"/>
  <c r="M55" i="22"/>
  <c r="M59" i="22"/>
  <c r="O51" i="22"/>
  <c r="O28" i="42"/>
  <c r="P57" i="22"/>
  <c r="O50" i="22"/>
  <c r="O52" i="22"/>
  <c r="Q3" i="42"/>
  <c r="P93" i="44" s="1"/>
  <c r="O60" i="23" l="1"/>
  <c r="O61" i="23"/>
  <c r="M60" i="22"/>
  <c r="N103" i="44"/>
  <c r="N95" i="44"/>
  <c r="N102" i="44"/>
  <c r="N99" i="44"/>
  <c r="N100" i="44"/>
  <c r="P49" i="42"/>
  <c r="P52" i="42" s="1"/>
  <c r="O53" i="43" s="1"/>
  <c r="R45" i="42"/>
  <c r="P58" i="43"/>
  <c r="Q38" i="42"/>
  <c r="O57" i="43"/>
  <c r="N97" i="44"/>
  <c r="R17" i="42"/>
  <c r="P52" i="43"/>
  <c r="R10" i="42"/>
  <c r="P51" i="43"/>
  <c r="N94" i="44"/>
  <c r="O89" i="44"/>
  <c r="O90" i="23"/>
  <c r="O84" i="44"/>
  <c r="O85" i="23"/>
  <c r="O70" i="44"/>
  <c r="O75" i="44"/>
  <c r="O76" i="23"/>
  <c r="O71" i="44"/>
  <c r="O71" i="23"/>
  <c r="O76" i="44"/>
  <c r="O88" i="44"/>
  <c r="O83" i="44"/>
  <c r="O62" i="23"/>
  <c r="O62" i="44"/>
  <c r="O64" i="44"/>
  <c r="O64" i="23"/>
  <c r="O56" i="23"/>
  <c r="O56" i="44"/>
  <c r="P80" i="44"/>
  <c r="P67" i="44"/>
  <c r="P59" i="44"/>
  <c r="P51" i="44"/>
  <c r="O69" i="44"/>
  <c r="O74" i="44"/>
  <c r="O68" i="44"/>
  <c r="O73" i="44"/>
  <c r="O63" i="44"/>
  <c r="O63" i="23"/>
  <c r="O87" i="44"/>
  <c r="O82" i="44"/>
  <c r="O72" i="44"/>
  <c r="O77" i="44"/>
  <c r="O72" i="23"/>
  <c r="O77" i="23"/>
  <c r="O81" i="44"/>
  <c r="O86" i="44"/>
  <c r="O85" i="44"/>
  <c r="O90" i="44"/>
  <c r="O86" i="23"/>
  <c r="O91" i="23"/>
  <c r="O54" i="23"/>
  <c r="O54" i="44"/>
  <c r="O55" i="23"/>
  <c r="O55" i="44"/>
  <c r="T33" i="42"/>
  <c r="P21" i="42"/>
  <c r="O75" i="23"/>
  <c r="O70" i="23"/>
  <c r="O84" i="23"/>
  <c r="O89" i="23"/>
  <c r="M60" i="43"/>
  <c r="M56" i="43"/>
  <c r="Q20" i="42"/>
  <c r="P50" i="43"/>
  <c r="Q23" i="42"/>
  <c r="Q29" i="42"/>
  <c r="Q25" i="42"/>
  <c r="Q26" i="42"/>
  <c r="P61" i="44" s="1"/>
  <c r="Q27" i="42"/>
  <c r="Q22" i="42"/>
  <c r="Q30" i="42"/>
  <c r="Q18" i="42"/>
  <c r="P52" i="44" s="1"/>
  <c r="Q19" i="42"/>
  <c r="P53" i="44" s="1"/>
  <c r="N62" i="22"/>
  <c r="O31" i="42"/>
  <c r="N62" i="43" s="1"/>
  <c r="P56" i="42"/>
  <c r="O54" i="22" s="1"/>
  <c r="Q55" i="42"/>
  <c r="O24" i="42"/>
  <c r="N61" i="43" s="1"/>
  <c r="O59" i="42"/>
  <c r="N54" i="43" s="1"/>
  <c r="Q51" i="42"/>
  <c r="P24" i="42"/>
  <c r="O61" i="43" s="1"/>
  <c r="S14" i="42"/>
  <c r="O52" i="42"/>
  <c r="N53" i="43" s="1"/>
  <c r="Q58" i="42"/>
  <c r="Q57" i="42"/>
  <c r="N53" i="22"/>
  <c r="N59" i="22" s="1"/>
  <c r="Q47" i="42"/>
  <c r="Q50" i="42"/>
  <c r="R42" i="42"/>
  <c r="Q46" i="42"/>
  <c r="Q48" i="42"/>
  <c r="Q53" i="42"/>
  <c r="Q54" i="42"/>
  <c r="O74" i="23"/>
  <c r="O69" i="23"/>
  <c r="T12" i="42"/>
  <c r="O68" i="23"/>
  <c r="O73" i="23"/>
  <c r="V4" i="42"/>
  <c r="O83" i="23"/>
  <c r="O88" i="23"/>
  <c r="T5" i="42"/>
  <c r="T11" i="42"/>
  <c r="P59" i="23"/>
  <c r="P67" i="23"/>
  <c r="P51" i="23"/>
  <c r="P81" i="23"/>
  <c r="O82" i="23"/>
  <c r="O87" i="23"/>
  <c r="T40" i="42"/>
  <c r="T32" i="42"/>
  <c r="T39" i="42"/>
  <c r="N56" i="22"/>
  <c r="P28" i="42"/>
  <c r="P50" i="22"/>
  <c r="P61" i="23"/>
  <c r="P52" i="22"/>
  <c r="Q57" i="22"/>
  <c r="P51" i="22"/>
  <c r="R3" i="42"/>
  <c r="Q93" i="44" s="1"/>
  <c r="O53" i="22" l="1"/>
  <c r="O59" i="22" s="1"/>
  <c r="N55" i="22"/>
  <c r="O103" i="44"/>
  <c r="O100" i="44"/>
  <c r="S45" i="42"/>
  <c r="Q58" i="43"/>
  <c r="O99" i="44"/>
  <c r="O102" i="44"/>
  <c r="O101" i="44"/>
  <c r="R38" i="42"/>
  <c r="P57" i="43"/>
  <c r="O96" i="44"/>
  <c r="O94" i="44"/>
  <c r="O97" i="44"/>
  <c r="S17" i="42"/>
  <c r="Q52" i="43"/>
  <c r="S10" i="42"/>
  <c r="Q51" i="43"/>
  <c r="O98" i="44"/>
  <c r="O95" i="44"/>
  <c r="P55" i="23"/>
  <c r="P55" i="44"/>
  <c r="U33" i="42"/>
  <c r="P89" i="44"/>
  <c r="P90" i="23"/>
  <c r="P85" i="23"/>
  <c r="P84" i="44"/>
  <c r="P70" i="44"/>
  <c r="P75" i="44"/>
  <c r="P56" i="23"/>
  <c r="P56" i="44"/>
  <c r="P76" i="44"/>
  <c r="P102" i="44" s="1"/>
  <c r="P76" i="23"/>
  <c r="P71" i="44"/>
  <c r="P71" i="23"/>
  <c r="P63" i="44"/>
  <c r="P63" i="23"/>
  <c r="P68" i="44"/>
  <c r="P73" i="44"/>
  <c r="P77" i="23"/>
  <c r="P72" i="23"/>
  <c r="P77" i="44"/>
  <c r="P72" i="44"/>
  <c r="P62" i="23"/>
  <c r="P62" i="44"/>
  <c r="Q67" i="44"/>
  <c r="Q80" i="44"/>
  <c r="Q51" i="44"/>
  <c r="Q59" i="44"/>
  <c r="P88" i="44"/>
  <c r="P83" i="44"/>
  <c r="P82" i="44"/>
  <c r="P87" i="44"/>
  <c r="P90" i="44"/>
  <c r="P85" i="44"/>
  <c r="P91" i="23"/>
  <c r="P86" i="23"/>
  <c r="P74" i="44"/>
  <c r="P69" i="44"/>
  <c r="P81" i="44"/>
  <c r="P86" i="44"/>
  <c r="P64" i="44"/>
  <c r="P64" i="23"/>
  <c r="P60" i="23"/>
  <c r="P60" i="44"/>
  <c r="P54" i="23"/>
  <c r="P54" i="44"/>
  <c r="R58" i="42"/>
  <c r="R48" i="42"/>
  <c r="P84" i="23"/>
  <c r="P89" i="23"/>
  <c r="R50" i="42"/>
  <c r="R55" i="42"/>
  <c r="P75" i="23"/>
  <c r="P70" i="23"/>
  <c r="R47" i="42"/>
  <c r="N59" i="43"/>
  <c r="N55" i="43"/>
  <c r="R46" i="42"/>
  <c r="O59" i="43"/>
  <c r="O55" i="43"/>
  <c r="N60" i="43"/>
  <c r="N56" i="43"/>
  <c r="R57" i="42"/>
  <c r="S42" i="42"/>
  <c r="R58" i="22" s="1"/>
  <c r="O62" i="22"/>
  <c r="P31" i="42"/>
  <c r="O62" i="43" s="1"/>
  <c r="Q49" i="42"/>
  <c r="P53" i="22" s="1"/>
  <c r="P59" i="22" s="1"/>
  <c r="Q56" i="42"/>
  <c r="Q21" i="42"/>
  <c r="P59" i="42"/>
  <c r="O54" i="43" s="1"/>
  <c r="Q58" i="22"/>
  <c r="R22" i="42"/>
  <c r="R30" i="42"/>
  <c r="Q50" i="43"/>
  <c r="R23" i="42"/>
  <c r="R20" i="42"/>
  <c r="R29" i="42"/>
  <c r="R25" i="42"/>
  <c r="Q60" i="44" s="1"/>
  <c r="R26" i="42"/>
  <c r="Q61" i="44" s="1"/>
  <c r="R27" i="42"/>
  <c r="R18" i="42"/>
  <c r="Q52" i="44" s="1"/>
  <c r="R19" i="42"/>
  <c r="Q53" i="44" s="1"/>
  <c r="P83" i="23"/>
  <c r="T14" i="42"/>
  <c r="R51" i="42"/>
  <c r="R54" i="42"/>
  <c r="R53" i="42"/>
  <c r="P88" i="23"/>
  <c r="P73" i="23"/>
  <c r="P68" i="23"/>
  <c r="U5" i="42"/>
  <c r="W4" i="42"/>
  <c r="U32" i="42"/>
  <c r="U11" i="42"/>
  <c r="Q51" i="23"/>
  <c r="Q59" i="23"/>
  <c r="Q67" i="23"/>
  <c r="Q81" i="23"/>
  <c r="U39" i="42"/>
  <c r="U40" i="42"/>
  <c r="P82" i="23"/>
  <c r="P87" i="23"/>
  <c r="P69" i="23"/>
  <c r="P74" i="23"/>
  <c r="U12" i="42"/>
  <c r="O55" i="22"/>
  <c r="O56" i="22"/>
  <c r="O60" i="22"/>
  <c r="Q28" i="42"/>
  <c r="Q60" i="23"/>
  <c r="Q61" i="23"/>
  <c r="Q50" i="22"/>
  <c r="R57" i="22"/>
  <c r="Q52" i="22"/>
  <c r="P54" i="22"/>
  <c r="Q51" i="22"/>
  <c r="S3" i="42"/>
  <c r="R93" i="44" s="1"/>
  <c r="P100" i="44" l="1"/>
  <c r="P99" i="44"/>
  <c r="P103" i="44"/>
  <c r="S38" i="42"/>
  <c r="Q57" i="43"/>
  <c r="P101" i="44"/>
  <c r="T45" i="42"/>
  <c r="R58" i="43"/>
  <c r="P96" i="44"/>
  <c r="P94" i="44"/>
  <c r="P97" i="44"/>
  <c r="R51" i="43"/>
  <c r="T10" i="42"/>
  <c r="P95" i="44"/>
  <c r="P98" i="44"/>
  <c r="R52" i="43"/>
  <c r="T17" i="42"/>
  <c r="Q56" i="23"/>
  <c r="Q56" i="44"/>
  <c r="Q62" i="23"/>
  <c r="Q62" i="44"/>
  <c r="Q87" i="44"/>
  <c r="Q82" i="44"/>
  <c r="Q72" i="23"/>
  <c r="Q77" i="44"/>
  <c r="Q72" i="44"/>
  <c r="Q77" i="23"/>
  <c r="Q74" i="44"/>
  <c r="Q69" i="44"/>
  <c r="Q81" i="44"/>
  <c r="Q86" i="44"/>
  <c r="V33" i="42"/>
  <c r="S57" i="42"/>
  <c r="R80" i="44"/>
  <c r="R67" i="44"/>
  <c r="R51" i="44"/>
  <c r="R59" i="44"/>
  <c r="Q68" i="44"/>
  <c r="Q94" i="44" s="1"/>
  <c r="Q73" i="44"/>
  <c r="Q99" i="44" s="1"/>
  <c r="Q76" i="23"/>
  <c r="Q71" i="44"/>
  <c r="Q76" i="44"/>
  <c r="Q71" i="23"/>
  <c r="Q89" i="44"/>
  <c r="Q90" i="23"/>
  <c r="Q84" i="44"/>
  <c r="Q85" i="23"/>
  <c r="S51" i="42"/>
  <c r="Q90" i="44"/>
  <c r="Q85" i="44"/>
  <c r="Q91" i="23"/>
  <c r="Q86" i="23"/>
  <c r="Q63" i="44"/>
  <c r="Q63" i="23"/>
  <c r="Q64" i="44"/>
  <c r="Q64" i="23"/>
  <c r="Q54" i="23"/>
  <c r="Q54" i="44"/>
  <c r="Q55" i="23"/>
  <c r="Q55" i="44"/>
  <c r="Q70" i="44"/>
  <c r="Q75" i="44"/>
  <c r="Q88" i="44"/>
  <c r="Q83" i="44"/>
  <c r="S55" i="42"/>
  <c r="R56" i="42"/>
  <c r="O60" i="43"/>
  <c r="O56" i="43"/>
  <c r="Q75" i="23"/>
  <c r="Q70" i="23"/>
  <c r="Q84" i="23"/>
  <c r="Q89" i="23"/>
  <c r="S50" i="42"/>
  <c r="Q52" i="42"/>
  <c r="P53" i="43" s="1"/>
  <c r="S47" i="42"/>
  <c r="S48" i="42"/>
  <c r="R50" i="43"/>
  <c r="S22" i="42"/>
  <c r="S23" i="42"/>
  <c r="S20" i="42"/>
  <c r="S29" i="42"/>
  <c r="S30" i="42"/>
  <c r="S25" i="42"/>
  <c r="R60" i="44" s="1"/>
  <c r="S26" i="42"/>
  <c r="R61" i="44" s="1"/>
  <c r="S27" i="42"/>
  <c r="S19" i="42"/>
  <c r="R53" i="44" s="1"/>
  <c r="S18" i="42"/>
  <c r="R52" i="44" s="1"/>
  <c r="R59" i="42"/>
  <c r="Q54" i="43" s="1"/>
  <c r="U14" i="42"/>
  <c r="P62" i="22"/>
  <c r="R21" i="42"/>
  <c r="S46" i="42"/>
  <c r="Q24" i="42"/>
  <c r="P61" i="43" s="1"/>
  <c r="Q59" i="42"/>
  <c r="P54" i="43" s="1"/>
  <c r="S58" i="42"/>
  <c r="Q31" i="42"/>
  <c r="P62" i="43" s="1"/>
  <c r="T42" i="42"/>
  <c r="S58" i="22" s="1"/>
  <c r="R49" i="42"/>
  <c r="S53" i="42"/>
  <c r="S54" i="42"/>
  <c r="V39" i="42"/>
  <c r="Q88" i="23"/>
  <c r="Q83" i="23"/>
  <c r="Q82" i="23"/>
  <c r="Q87" i="23"/>
  <c r="R51" i="23"/>
  <c r="R59" i="23"/>
  <c r="R67" i="23"/>
  <c r="R81" i="23"/>
  <c r="V12" i="42"/>
  <c r="V11" i="42"/>
  <c r="Q74" i="23"/>
  <c r="Q69" i="23"/>
  <c r="V40" i="42"/>
  <c r="Q73" i="23"/>
  <c r="Q68" i="23"/>
  <c r="V32" i="42"/>
  <c r="V5" i="42"/>
  <c r="P55" i="22"/>
  <c r="P56" i="22"/>
  <c r="P60" i="22"/>
  <c r="R28" i="42"/>
  <c r="R31" i="42" s="1"/>
  <c r="Q62" i="43" s="1"/>
  <c r="Q54" i="22"/>
  <c r="R50" i="22"/>
  <c r="R51" i="22"/>
  <c r="R52" i="22"/>
  <c r="S57" i="22"/>
  <c r="T3" i="42"/>
  <c r="S93" i="44" s="1"/>
  <c r="R61" i="23" l="1"/>
  <c r="R60" i="23"/>
  <c r="Q102" i="44"/>
  <c r="U45" i="42"/>
  <c r="S58" i="43"/>
  <c r="Q101" i="44"/>
  <c r="Q96" i="44"/>
  <c r="Q103" i="44"/>
  <c r="Q100" i="44"/>
  <c r="R57" i="43"/>
  <c r="T38" i="42"/>
  <c r="Q95" i="44"/>
  <c r="Q97" i="44"/>
  <c r="Q98" i="44"/>
  <c r="U17" i="42"/>
  <c r="S52" i="43"/>
  <c r="S51" i="43"/>
  <c r="U10" i="42"/>
  <c r="R69" i="44"/>
  <c r="R74" i="44"/>
  <c r="R64" i="44"/>
  <c r="R64" i="23"/>
  <c r="R62" i="23"/>
  <c r="R62" i="44"/>
  <c r="R63" i="44"/>
  <c r="R63" i="23"/>
  <c r="R89" i="44"/>
  <c r="R90" i="23"/>
  <c r="R85" i="23"/>
  <c r="R84" i="44"/>
  <c r="R75" i="23"/>
  <c r="R70" i="44"/>
  <c r="R75" i="44"/>
  <c r="R81" i="44"/>
  <c r="R86" i="44"/>
  <c r="R54" i="23"/>
  <c r="R54" i="44"/>
  <c r="R88" i="44"/>
  <c r="R83" i="44"/>
  <c r="R85" i="44"/>
  <c r="R86" i="23"/>
  <c r="R90" i="44"/>
  <c r="R91" i="23"/>
  <c r="R56" i="23"/>
  <c r="R56" i="44"/>
  <c r="R87" i="44"/>
  <c r="R82" i="44"/>
  <c r="R71" i="23"/>
  <c r="R76" i="23"/>
  <c r="R71" i="44"/>
  <c r="R97" i="44" s="1"/>
  <c r="R76" i="44"/>
  <c r="R102" i="44" s="1"/>
  <c r="W33" i="42"/>
  <c r="T50" i="42"/>
  <c r="S80" i="44"/>
  <c r="S67" i="44"/>
  <c r="S59" i="44"/>
  <c r="S51" i="44"/>
  <c r="S49" i="42"/>
  <c r="S52" i="42" s="1"/>
  <c r="R53" i="43" s="1"/>
  <c r="R68" i="44"/>
  <c r="R73" i="44"/>
  <c r="R77" i="23"/>
  <c r="R72" i="44"/>
  <c r="R72" i="23"/>
  <c r="R77" i="44"/>
  <c r="R55" i="23"/>
  <c r="R55" i="44"/>
  <c r="R70" i="23"/>
  <c r="P59" i="43"/>
  <c r="P55" i="43"/>
  <c r="P60" i="43"/>
  <c r="P56" i="43"/>
  <c r="Q60" i="43"/>
  <c r="Q56" i="43"/>
  <c r="R84" i="23"/>
  <c r="R89" i="23"/>
  <c r="Q62" i="22"/>
  <c r="V14" i="42"/>
  <c r="Q53" i="22"/>
  <c r="Q59" i="22" s="1"/>
  <c r="R52" i="42"/>
  <c r="Q53" i="43" s="1"/>
  <c r="T58" i="42"/>
  <c r="S50" i="43"/>
  <c r="T23" i="42"/>
  <c r="T22" i="42"/>
  <c r="T20" i="42"/>
  <c r="T29" i="42"/>
  <c r="T30" i="42"/>
  <c r="T25" i="42"/>
  <c r="S60" i="44" s="1"/>
  <c r="T26" i="42"/>
  <c r="T27" i="42"/>
  <c r="T19" i="42"/>
  <c r="S53" i="44" s="1"/>
  <c r="T18" i="42"/>
  <c r="S52" i="44" s="1"/>
  <c r="U42" i="42"/>
  <c r="T58" i="22" s="1"/>
  <c r="S56" i="42"/>
  <c r="R24" i="42"/>
  <c r="Q61" i="43" s="1"/>
  <c r="T46" i="42"/>
  <c r="S21" i="42"/>
  <c r="T55" i="42"/>
  <c r="T47" i="42"/>
  <c r="T48" i="42"/>
  <c r="T51" i="42"/>
  <c r="T57" i="42"/>
  <c r="T54" i="42"/>
  <c r="R54" i="22"/>
  <c r="R60" i="22" s="1"/>
  <c r="T53" i="42"/>
  <c r="R74" i="23"/>
  <c r="R69" i="23"/>
  <c r="R82" i="23"/>
  <c r="R87" i="23"/>
  <c r="W11" i="42"/>
  <c r="W12" i="42"/>
  <c r="W32" i="42"/>
  <c r="W40" i="42"/>
  <c r="R68" i="23"/>
  <c r="R73" i="23"/>
  <c r="S51" i="23"/>
  <c r="S59" i="23"/>
  <c r="S81" i="23"/>
  <c r="S67" i="23"/>
  <c r="R88" i="23"/>
  <c r="R83" i="23"/>
  <c r="W5" i="42"/>
  <c r="W39" i="42"/>
  <c r="Q56" i="22"/>
  <c r="Q60" i="22"/>
  <c r="S28" i="42"/>
  <c r="T57" i="22"/>
  <c r="S52" i="22"/>
  <c r="S50" i="22"/>
  <c r="S51" i="22"/>
  <c r="U3" i="42"/>
  <c r="T93" i="44" s="1"/>
  <c r="S60" i="23" l="1"/>
  <c r="Q55" i="22"/>
  <c r="R101" i="44"/>
  <c r="R103" i="44"/>
  <c r="R53" i="22"/>
  <c r="R59" i="22" s="1"/>
  <c r="T49" i="42"/>
  <c r="S53" i="22" s="1"/>
  <c r="R99" i="44"/>
  <c r="R100" i="44"/>
  <c r="R94" i="44"/>
  <c r="S57" i="43"/>
  <c r="U38" i="42"/>
  <c r="V45" i="42"/>
  <c r="T58" i="43"/>
  <c r="R98" i="44"/>
  <c r="R96" i="44"/>
  <c r="R95" i="44"/>
  <c r="V17" i="42"/>
  <c r="T52" i="43"/>
  <c r="T51" i="43"/>
  <c r="V10" i="42"/>
  <c r="S56" i="23"/>
  <c r="S56" i="44"/>
  <c r="S68" i="44"/>
  <c r="S73" i="44"/>
  <c r="S86" i="23"/>
  <c r="S90" i="44"/>
  <c r="S91" i="23"/>
  <c r="S85" i="44"/>
  <c r="S61" i="23"/>
  <c r="S61" i="44"/>
  <c r="T80" i="44"/>
  <c r="T67" i="44"/>
  <c r="T59" i="44"/>
  <c r="T51" i="44"/>
  <c r="S88" i="44"/>
  <c r="S83" i="44"/>
  <c r="S81" i="44"/>
  <c r="S86" i="44"/>
  <c r="S69" i="44"/>
  <c r="S74" i="44"/>
  <c r="S82" i="44"/>
  <c r="S87" i="44"/>
  <c r="S64" i="44"/>
  <c r="S64" i="23"/>
  <c r="S76" i="44"/>
  <c r="S71" i="44"/>
  <c r="S76" i="23"/>
  <c r="S71" i="23"/>
  <c r="S70" i="44"/>
  <c r="S75" i="44"/>
  <c r="S62" i="23"/>
  <c r="S62" i="44"/>
  <c r="S63" i="44"/>
  <c r="S63" i="23"/>
  <c r="S89" i="44"/>
  <c r="S90" i="23"/>
  <c r="S84" i="44"/>
  <c r="S85" i="23"/>
  <c r="S54" i="23"/>
  <c r="S54" i="44"/>
  <c r="S72" i="44"/>
  <c r="S77" i="44"/>
  <c r="S103" i="44" s="1"/>
  <c r="S72" i="23"/>
  <c r="S77" i="23"/>
  <c r="S55" i="23"/>
  <c r="S55" i="44"/>
  <c r="T21" i="42"/>
  <c r="U46" i="42"/>
  <c r="S84" i="23"/>
  <c r="S89" i="23"/>
  <c r="U55" i="42"/>
  <c r="S75" i="23"/>
  <c r="S70" i="23"/>
  <c r="R59" i="43"/>
  <c r="R55" i="43"/>
  <c r="Q59" i="43"/>
  <c r="Q55" i="43"/>
  <c r="T52" i="42"/>
  <c r="S53" i="43" s="1"/>
  <c r="U20" i="42"/>
  <c r="U23" i="42"/>
  <c r="U22" i="42"/>
  <c r="U29" i="42"/>
  <c r="U25" i="42"/>
  <c r="U26" i="42"/>
  <c r="T61" i="44" s="1"/>
  <c r="U27" i="42"/>
  <c r="T50" i="43"/>
  <c r="U30" i="42"/>
  <c r="U19" i="42"/>
  <c r="T53" i="44" s="1"/>
  <c r="U18" i="42"/>
  <c r="T52" i="44" s="1"/>
  <c r="T56" i="42"/>
  <c r="U47" i="42"/>
  <c r="S59" i="42"/>
  <c r="R54" i="43" s="1"/>
  <c r="V42" i="42"/>
  <c r="U58" i="22" s="1"/>
  <c r="U58" i="42"/>
  <c r="T24" i="42"/>
  <c r="S61" i="43" s="1"/>
  <c r="W14" i="42"/>
  <c r="R62" i="22"/>
  <c r="S31" i="42"/>
  <c r="R62" i="43" s="1"/>
  <c r="U51" i="42"/>
  <c r="S24" i="42"/>
  <c r="R61" i="43" s="1"/>
  <c r="U57" i="42"/>
  <c r="U48" i="42"/>
  <c r="U50" i="42"/>
  <c r="U54" i="42"/>
  <c r="U53" i="42"/>
  <c r="S54" i="22"/>
  <c r="S88" i="23"/>
  <c r="S83" i="23"/>
  <c r="S68" i="23"/>
  <c r="S73" i="23"/>
  <c r="T51" i="23"/>
  <c r="T59" i="23"/>
  <c r="T81" i="23"/>
  <c r="T67" i="23"/>
  <c r="S82" i="23"/>
  <c r="S87" i="23"/>
  <c r="S74" i="23"/>
  <c r="S69" i="23"/>
  <c r="R56" i="22"/>
  <c r="T52" i="22"/>
  <c r="T28" i="42"/>
  <c r="T50" i="22"/>
  <c r="T51" i="22"/>
  <c r="V57" i="22"/>
  <c r="U57" i="22"/>
  <c r="V3" i="42"/>
  <c r="U93" i="44" s="1"/>
  <c r="S98" i="44" l="1"/>
  <c r="T61" i="23"/>
  <c r="R55" i="22"/>
  <c r="S101" i="44"/>
  <c r="S102" i="44"/>
  <c r="V38" i="42"/>
  <c r="T57" i="43"/>
  <c r="S100" i="44"/>
  <c r="S99" i="44"/>
  <c r="W45" i="42"/>
  <c r="V58" i="43" s="1"/>
  <c r="U58" i="43"/>
  <c r="S95" i="44"/>
  <c r="S94" i="44"/>
  <c r="S97" i="44"/>
  <c r="S96" i="44"/>
  <c r="U52" i="43"/>
  <c r="W17" i="42"/>
  <c r="V52" i="43" s="1"/>
  <c r="W10" i="42"/>
  <c r="V51" i="43" s="1"/>
  <c r="U51" i="43"/>
  <c r="T55" i="23"/>
  <c r="T55" i="44"/>
  <c r="T69" i="44"/>
  <c r="T74" i="44"/>
  <c r="T56" i="23"/>
  <c r="T56" i="44"/>
  <c r="T81" i="44"/>
  <c r="T86" i="44"/>
  <c r="U56" i="42"/>
  <c r="T54" i="22" s="1"/>
  <c r="T73" i="44"/>
  <c r="T68" i="44"/>
  <c r="T94" i="44" s="1"/>
  <c r="T71" i="44"/>
  <c r="T76" i="23"/>
  <c r="T71" i="23"/>
  <c r="T76" i="44"/>
  <c r="T62" i="23"/>
  <c r="T62" i="44"/>
  <c r="T54" i="23"/>
  <c r="T54" i="44"/>
  <c r="T70" i="44"/>
  <c r="T75" i="44"/>
  <c r="T89" i="44"/>
  <c r="T90" i="23"/>
  <c r="T85" i="23"/>
  <c r="T84" i="44"/>
  <c r="T90" i="44"/>
  <c r="T91" i="23"/>
  <c r="T86" i="23"/>
  <c r="T85" i="44"/>
  <c r="T82" i="44"/>
  <c r="T87" i="44"/>
  <c r="T64" i="44"/>
  <c r="T64" i="23"/>
  <c r="T60" i="23"/>
  <c r="T60" i="44"/>
  <c r="U67" i="44"/>
  <c r="U80" i="44"/>
  <c r="U51" i="44"/>
  <c r="U59" i="44"/>
  <c r="T88" i="44"/>
  <c r="T83" i="44"/>
  <c r="T72" i="44"/>
  <c r="T77" i="44"/>
  <c r="T72" i="23"/>
  <c r="T77" i="23"/>
  <c r="T63" i="44"/>
  <c r="T63" i="23"/>
  <c r="T75" i="23"/>
  <c r="T70" i="23"/>
  <c r="U49" i="42"/>
  <c r="U52" i="42" s="1"/>
  <c r="T53" i="43" s="1"/>
  <c r="T84" i="23"/>
  <c r="T89" i="23"/>
  <c r="S59" i="43"/>
  <c r="S55" i="43"/>
  <c r="R60" i="43"/>
  <c r="R56" i="43"/>
  <c r="U59" i="42"/>
  <c r="T54" i="43" s="1"/>
  <c r="V58" i="42"/>
  <c r="V50" i="42"/>
  <c r="V57" i="42"/>
  <c r="V47" i="42"/>
  <c r="V30" i="42"/>
  <c r="U50" i="43"/>
  <c r="V23" i="42"/>
  <c r="V20" i="42"/>
  <c r="V22" i="42"/>
  <c r="V29" i="42"/>
  <c r="V25" i="42"/>
  <c r="V26" i="42"/>
  <c r="V27" i="42"/>
  <c r="V19" i="42"/>
  <c r="U53" i="44" s="1"/>
  <c r="V18" i="42"/>
  <c r="V55" i="42"/>
  <c r="S62" i="22"/>
  <c r="T31" i="42"/>
  <c r="S62" i="43" s="1"/>
  <c r="V48" i="42"/>
  <c r="U21" i="42"/>
  <c r="V51" i="42"/>
  <c r="W42" i="42"/>
  <c r="T59" i="42"/>
  <c r="S54" i="43" s="1"/>
  <c r="V46" i="42"/>
  <c r="V54" i="42"/>
  <c r="V53" i="42"/>
  <c r="T82" i="23"/>
  <c r="T87" i="23"/>
  <c r="T68" i="23"/>
  <c r="T73" i="23"/>
  <c r="U51" i="23"/>
  <c r="U59" i="23"/>
  <c r="U67" i="23"/>
  <c r="U81" i="23"/>
  <c r="T69" i="23"/>
  <c r="T74" i="23"/>
  <c r="T88" i="23"/>
  <c r="T83" i="23"/>
  <c r="S56" i="22"/>
  <c r="S60" i="22"/>
  <c r="S55" i="22"/>
  <c r="S59" i="22"/>
  <c r="V52" i="22"/>
  <c r="U52" i="22"/>
  <c r="U28" i="42"/>
  <c r="U31" i="42" s="1"/>
  <c r="T62" i="43" s="1"/>
  <c r="V51" i="22"/>
  <c r="U51" i="22"/>
  <c r="U50" i="22"/>
  <c r="W3" i="42"/>
  <c r="V93" i="44" s="1"/>
  <c r="T98" i="44" l="1"/>
  <c r="T99" i="44"/>
  <c r="T101" i="44"/>
  <c r="T100" i="44"/>
  <c r="T53" i="22"/>
  <c r="T59" i="22" s="1"/>
  <c r="T103" i="44"/>
  <c r="T102" i="44"/>
  <c r="U57" i="43"/>
  <c r="W38" i="42"/>
  <c r="V57" i="43" s="1"/>
  <c r="T96" i="44"/>
  <c r="T97" i="44"/>
  <c r="T95" i="44"/>
  <c r="U88" i="44"/>
  <c r="U83" i="44"/>
  <c r="U68" i="44"/>
  <c r="U73" i="44"/>
  <c r="U63" i="44"/>
  <c r="U63" i="23"/>
  <c r="U89" i="44"/>
  <c r="U90" i="23"/>
  <c r="U84" i="44"/>
  <c r="U85" i="23"/>
  <c r="U69" i="44"/>
  <c r="U74" i="44"/>
  <c r="U85" i="44"/>
  <c r="U90" i="44"/>
  <c r="U86" i="23"/>
  <c r="U91" i="23"/>
  <c r="U62" i="23"/>
  <c r="U62" i="44"/>
  <c r="U55" i="23"/>
  <c r="U55" i="44"/>
  <c r="U64" i="44"/>
  <c r="U64" i="23"/>
  <c r="U72" i="44"/>
  <c r="U77" i="44"/>
  <c r="U72" i="23"/>
  <c r="U77" i="23"/>
  <c r="V80" i="44"/>
  <c r="V67" i="44"/>
  <c r="V51" i="44"/>
  <c r="V59" i="44"/>
  <c r="U81" i="44"/>
  <c r="U86" i="44"/>
  <c r="U70" i="44"/>
  <c r="U75" i="44"/>
  <c r="U61" i="23"/>
  <c r="U61" i="44"/>
  <c r="U54" i="23"/>
  <c r="U54" i="44"/>
  <c r="U87" i="44"/>
  <c r="U82" i="44"/>
  <c r="V21" i="42"/>
  <c r="U52" i="44"/>
  <c r="U60" i="23"/>
  <c r="U60" i="44"/>
  <c r="U56" i="23"/>
  <c r="U56" i="44"/>
  <c r="U71" i="23"/>
  <c r="U76" i="44"/>
  <c r="U76" i="23"/>
  <c r="U71" i="44"/>
  <c r="T60" i="43"/>
  <c r="T56" i="43"/>
  <c r="T59" i="43"/>
  <c r="T55" i="43"/>
  <c r="U75" i="23"/>
  <c r="U70" i="23"/>
  <c r="V56" i="42"/>
  <c r="V59" i="42" s="1"/>
  <c r="U54" i="43" s="1"/>
  <c r="S60" i="43"/>
  <c r="S56" i="43"/>
  <c r="U84" i="23"/>
  <c r="U89" i="23"/>
  <c r="W46" i="42"/>
  <c r="V58" i="22"/>
  <c r="W48" i="42"/>
  <c r="W55" i="42"/>
  <c r="W47" i="42"/>
  <c r="V50" i="43"/>
  <c r="W22" i="42"/>
  <c r="W23" i="42"/>
  <c r="W29" i="42"/>
  <c r="W30" i="42"/>
  <c r="W20" i="42"/>
  <c r="W25" i="42"/>
  <c r="W26" i="42"/>
  <c r="V61" i="44" s="1"/>
  <c r="W27" i="42"/>
  <c r="W18" i="42"/>
  <c r="V52" i="44" s="1"/>
  <c r="W19" i="42"/>
  <c r="V53" i="44" s="1"/>
  <c r="W51" i="42"/>
  <c r="W57" i="42"/>
  <c r="W58" i="42"/>
  <c r="V24" i="42"/>
  <c r="U61" i="43" s="1"/>
  <c r="T62" i="22"/>
  <c r="V49" i="42"/>
  <c r="U53" i="22" s="1"/>
  <c r="U24" i="42"/>
  <c r="T61" i="43" s="1"/>
  <c r="W50" i="42"/>
  <c r="W54" i="42"/>
  <c r="W53" i="42"/>
  <c r="U69" i="23"/>
  <c r="U74" i="23"/>
  <c r="U83" i="23"/>
  <c r="U88" i="23"/>
  <c r="U68" i="23"/>
  <c r="U73" i="23"/>
  <c r="V51" i="23"/>
  <c r="V59" i="23"/>
  <c r="V67" i="23"/>
  <c r="V81" i="23"/>
  <c r="U82" i="23"/>
  <c r="U87" i="23"/>
  <c r="T56" i="22"/>
  <c r="T60" i="22"/>
  <c r="V28" i="42"/>
  <c r="V50" i="22"/>
  <c r="V61" i="23" l="1"/>
  <c r="U54" i="22"/>
  <c r="U60" i="22" s="1"/>
  <c r="U97" i="44"/>
  <c r="U102" i="44"/>
  <c r="U103" i="44"/>
  <c r="U100" i="44"/>
  <c r="U99" i="44"/>
  <c r="T55" i="22"/>
  <c r="U101" i="44"/>
  <c r="U96" i="44"/>
  <c r="U98" i="44"/>
  <c r="U95" i="44"/>
  <c r="U94" i="44"/>
  <c r="V89" i="44"/>
  <c r="V90" i="23"/>
  <c r="V84" i="44"/>
  <c r="V85" i="23"/>
  <c r="V54" i="23"/>
  <c r="V54" i="44"/>
  <c r="V71" i="44"/>
  <c r="V97" i="44" s="1"/>
  <c r="V71" i="23"/>
  <c r="V76" i="44"/>
  <c r="V102" i="44" s="1"/>
  <c r="V76" i="23"/>
  <c r="V62" i="23"/>
  <c r="V62" i="44"/>
  <c r="V64" i="44"/>
  <c r="V64" i="23"/>
  <c r="V69" i="44"/>
  <c r="V74" i="44"/>
  <c r="V90" i="44"/>
  <c r="V85" i="44"/>
  <c r="V91" i="23"/>
  <c r="V86" i="23"/>
  <c r="V63" i="44"/>
  <c r="V63" i="23"/>
  <c r="V82" i="44"/>
  <c r="V87" i="44"/>
  <c r="V60" i="23"/>
  <c r="V60" i="44"/>
  <c r="V56" i="23"/>
  <c r="V56" i="44"/>
  <c r="V70" i="44"/>
  <c r="V75" i="44"/>
  <c r="V81" i="44"/>
  <c r="V86" i="44"/>
  <c r="V73" i="44"/>
  <c r="V68" i="44"/>
  <c r="V77" i="44"/>
  <c r="V72" i="44"/>
  <c r="V77" i="23"/>
  <c r="V72" i="23"/>
  <c r="V55" i="23"/>
  <c r="V55" i="44"/>
  <c r="V88" i="44"/>
  <c r="V83" i="44"/>
  <c r="V75" i="23"/>
  <c r="V70" i="23"/>
  <c r="V84" i="23"/>
  <c r="V89" i="23"/>
  <c r="U60" i="43"/>
  <c r="U56" i="43"/>
  <c r="U62" i="22"/>
  <c r="W56" i="42"/>
  <c r="V52" i="42"/>
  <c r="U53" i="43" s="1"/>
  <c r="W21" i="42"/>
  <c r="V31" i="42"/>
  <c r="U62" i="43" s="1"/>
  <c r="V82" i="23"/>
  <c r="W49" i="42"/>
  <c r="V87" i="23"/>
  <c r="V74" i="23"/>
  <c r="V69" i="23"/>
  <c r="V83" i="23"/>
  <c r="V88" i="23"/>
  <c r="V68" i="23"/>
  <c r="V73" i="23"/>
  <c r="U55" i="22"/>
  <c r="U59" i="22"/>
  <c r="U56" i="22"/>
  <c r="W28" i="42"/>
  <c r="V99" i="44" l="1"/>
  <c r="V100" i="44"/>
  <c r="V103" i="44"/>
  <c r="V101" i="44"/>
  <c r="V98" i="44"/>
  <c r="V94" i="44"/>
  <c r="V96" i="44"/>
  <c r="V95" i="44"/>
  <c r="U59" i="43"/>
  <c r="U55" i="43"/>
  <c r="V62" i="22"/>
  <c r="W31" i="42"/>
  <c r="V62" i="43" s="1"/>
  <c r="V53" i="22"/>
  <c r="V55" i="22" s="1"/>
  <c r="W24" i="42"/>
  <c r="V61" i="43" s="1"/>
  <c r="W59" i="42"/>
  <c r="V54" i="43" s="1"/>
  <c r="W52" i="42"/>
  <c r="V53" i="43" s="1"/>
  <c r="V54" i="22"/>
  <c r="V60" i="22" s="1"/>
  <c r="V56" i="22" l="1"/>
  <c r="V59" i="22"/>
  <c r="V59" i="43"/>
  <c r="V55" i="43"/>
  <c r="V60" i="43"/>
  <c r="V56" i="43"/>
  <c r="D53" i="23"/>
  <c r="O53" i="23"/>
  <c r="I53" i="23"/>
  <c r="P53" i="23"/>
  <c r="N53" i="23"/>
  <c r="L53" i="23"/>
  <c r="K53" i="23"/>
  <c r="H53" i="23"/>
  <c r="J53" i="23"/>
  <c r="U53" i="23"/>
  <c r="E53" i="23"/>
  <c r="B53" i="23"/>
  <c r="G53" i="23"/>
  <c r="V53" i="23"/>
  <c r="F53" i="23"/>
  <c r="Q53" i="23"/>
  <c r="S53" i="23"/>
  <c r="C53" i="23"/>
  <c r="R53" i="23"/>
  <c r="T53" i="23"/>
  <c r="M53" i="23"/>
  <c r="T52" i="23"/>
  <c r="D52" i="23"/>
  <c r="V52" i="23"/>
  <c r="F52" i="23"/>
  <c r="Q52" i="23"/>
  <c r="P52" i="23"/>
  <c r="C52" i="23"/>
  <c r="R52" i="23"/>
  <c r="S52" i="23"/>
  <c r="M52" i="23"/>
  <c r="L52" i="23"/>
  <c r="O52" i="23"/>
  <c r="N52" i="23"/>
  <c r="K52" i="23"/>
  <c r="I52" i="23"/>
  <c r="H52" i="23"/>
  <c r="G52" i="23"/>
  <c r="J52" i="23"/>
  <c r="U52" i="23"/>
  <c r="E52" i="23"/>
  <c r="B61" i="22" l="1"/>
  <c r="B52" i="23"/>
  <c r="I61" i="22"/>
  <c r="L61" i="22"/>
  <c r="C61" i="22"/>
  <c r="V61" i="22"/>
  <c r="U61" i="22"/>
  <c r="R61" i="22"/>
  <c r="D61" i="22"/>
  <c r="O61" i="22"/>
  <c r="F61" i="22"/>
  <c r="K61" i="22"/>
  <c r="P61" i="22"/>
  <c r="E61" i="22"/>
  <c r="H61" i="22"/>
  <c r="Q61" i="22"/>
  <c r="T61" i="22"/>
  <c r="N61" i="22"/>
  <c r="J61" i="22"/>
  <c r="G61" i="22"/>
  <c r="M61" i="22"/>
  <c r="S61" i="22"/>
</calcChain>
</file>

<file path=xl/sharedStrings.xml><?xml version="1.0" encoding="utf-8"?>
<sst xmlns="http://schemas.openxmlformats.org/spreadsheetml/2006/main" count="580" uniqueCount="276">
  <si>
    <t>3A</t>
  </si>
  <si>
    <t>2A</t>
  </si>
  <si>
    <t>1A</t>
  </si>
  <si>
    <t>A</t>
  </si>
  <si>
    <t>Total général</t>
  </si>
  <si>
    <t>4A</t>
  </si>
  <si>
    <t>4B</t>
  </si>
  <si>
    <t>Catégorie</t>
  </si>
  <si>
    <t>Année de construction projetée</t>
  </si>
  <si>
    <t>Information sur le présent fichier Excel</t>
  </si>
  <si>
    <t>No de feuille Excel</t>
  </si>
  <si>
    <t>Titre</t>
  </si>
  <si>
    <t>Tous les actifs</t>
  </si>
  <si>
    <t>Coûts d'entretien</t>
  </si>
  <si>
    <t>Coûts additionnels d'entretien</t>
  </si>
  <si>
    <t>Coûts des ajouts/améliorations</t>
  </si>
  <si>
    <t>Municipalité</t>
  </si>
  <si>
    <t>Objectif</t>
  </si>
  <si>
    <t>Date précise si requis</t>
  </si>
  <si>
    <t>Nom de la rue</t>
  </si>
  <si>
    <t>De</t>
  </si>
  <si>
    <t>À</t>
  </si>
  <si>
    <t>Année de Construction</t>
  </si>
  <si>
    <t>Index</t>
  </si>
  <si>
    <t>Nom de la feuille Excel</t>
  </si>
  <si>
    <t>Activité</t>
  </si>
  <si>
    <t>Coûts d'exploitation</t>
  </si>
  <si>
    <t>Coûts additionnels d'exploitation</t>
  </si>
  <si>
    <t>Coûts de renouvellement</t>
  </si>
  <si>
    <t>Coûs de renouvellement</t>
  </si>
  <si>
    <t>Données d'état</t>
  </si>
  <si>
    <t>Autre no utilisé</t>
  </si>
  <si>
    <t>Largeur (m)</t>
  </si>
  <si>
    <t>Longueur (m)</t>
  </si>
  <si>
    <t>Données physiques</t>
  </si>
  <si>
    <t>No et catégorie d'actif</t>
  </si>
  <si>
    <t>No unique</t>
  </si>
  <si>
    <t>ICG (État/100)</t>
  </si>
  <si>
    <t>État/5</t>
  </si>
  <si>
    <t>Année de renouvellement projetée</t>
  </si>
  <si>
    <t>Coût de renouvellement projeté estimé ($)
(à l'année de renouvellement)</t>
  </si>
  <si>
    <t>Année de renouvellement projetée (sur 20 ans seulement)</t>
  </si>
  <si>
    <t>Chaussée asphaltée</t>
  </si>
  <si>
    <t>Chaussée gravelée</t>
  </si>
  <si>
    <t>%</t>
  </si>
  <si>
    <t>Durée de vie théorique et coût de renouvellement</t>
  </si>
  <si>
    <t>Coût annuel estimé de l'activité ($/année)</t>
  </si>
  <si>
    <t>G</t>
  </si>
  <si>
    <t>RB</t>
  </si>
  <si>
    <t>Scellement de fissures</t>
  </si>
  <si>
    <t>Rapiéçage</t>
  </si>
  <si>
    <t>Reprofilage des fossés</t>
  </si>
  <si>
    <t>Informations et hypothèses permettant de planifier l'ajout de nouveaux actifs ou d'amélioration d'actifs existants</t>
  </si>
  <si>
    <t>Projets d'ajout ou d'amélioration (planifiés sur les 20 prochaines années)</t>
  </si>
  <si>
    <t>Description du projet</t>
  </si>
  <si>
    <t>Explication/ hypothèse/ source de données</t>
  </si>
  <si>
    <t>Explication/ hypothèse /source de données</t>
  </si>
  <si>
    <t>Année d'analyse (seulement l'année*)</t>
  </si>
  <si>
    <t>*L'année d'analyse est prise en compte dans les calculs de durées de vie résiduelle</t>
  </si>
  <si>
    <t>Type de données</t>
  </si>
  <si>
    <t>Source de donnée</t>
  </si>
  <si>
    <t>Date de quelle année</t>
  </si>
  <si>
    <t>Caractéristiques ou particularités (population, MRC, etc.)</t>
  </si>
  <si>
    <t>Coût de renouvellement unitaire estimé 
($/km taxe incluse)</t>
  </si>
  <si>
    <t>Taux estimé en analysant la tendance de l'évolution des taux des 10 dernières années</t>
  </si>
  <si>
    <t>Exemple</t>
  </si>
  <si>
    <t>Chaussées asphaltées</t>
  </si>
  <si>
    <t>Revêtement bitumineux</t>
  </si>
  <si>
    <t>Basé sur l'expérience de la ville</t>
  </si>
  <si>
    <t>Coût d'un contrat datant de 2018, durée de vie basée sur l'expérience de la ville</t>
  </si>
  <si>
    <t>InfosDeBase</t>
  </si>
  <si>
    <t>HypothèsesRenouvellement</t>
  </si>
  <si>
    <t>HypothèsesAjouts</t>
  </si>
  <si>
    <t>TITRE</t>
  </si>
  <si>
    <t>INDEX</t>
  </si>
  <si>
    <t>Description de chaque onglet du présent fichier Excel et explication générale du fonctionnement de l'outil</t>
  </si>
  <si>
    <t>Asphaltée</t>
  </si>
  <si>
    <t>Rép. maj. Rev. Bit.</t>
  </si>
  <si>
    <t>Cassandres</t>
  </si>
  <si>
    <t>Chatons</t>
  </si>
  <si>
    <t>Claytonies</t>
  </si>
  <si>
    <t>DonnéesActifs</t>
  </si>
  <si>
    <t>Calcul des données pertinentes pour chacun des actifs (durée de vie résiduelle, valeur de remplacement actuelle, coût de renouvellement futur, coût annuel d'entretien et d'exploitation)</t>
  </si>
  <si>
    <t>SommaireActifs</t>
  </si>
  <si>
    <t>Calculs</t>
  </si>
  <si>
    <t>Valeur de remplacement actuelle estimée
(à l'année d'analyse)</t>
  </si>
  <si>
    <t>Année de construction</t>
  </si>
  <si>
    <t>Coût annuel actuel pour faire 50% des rues les plus achalandées</t>
  </si>
  <si>
    <t>Coût qui serait requis annuellement pour faire l'ensemble du territoire</t>
  </si>
  <si>
    <t>Exemples</t>
  </si>
  <si>
    <t>Chaussées gravelées</t>
  </si>
  <si>
    <t>Coût actuel requis, montant suffisant pour répondre à l'ensemble des besoins</t>
  </si>
  <si>
    <t>Activité qui n'est pas réalisée actuellement mais qui devrait être ajoutée pour prolonger la durée de vie des chaussées</t>
  </si>
  <si>
    <t>Gain de durée de vie associé à la dernière intervention</t>
  </si>
  <si>
    <t>Calculs - Valeur de remplacement et coût de renouvellement projeté</t>
  </si>
  <si>
    <t>Années de renouvellement projetées</t>
  </si>
  <si>
    <t>DONNÉES DE BASE</t>
  </si>
  <si>
    <t>Âge</t>
  </si>
  <si>
    <t>DONNÉES PERMETTANT D'ESTIMER LA VIE RÉSIDUELLE DES ACTIFS</t>
  </si>
  <si>
    <t>Entretien</t>
  </si>
  <si>
    <t>Exploitation</t>
  </si>
  <si>
    <t>Activités réalisées actuellement (SCÉNARIO ACTUEL)</t>
  </si>
  <si>
    <r>
      <t xml:space="preserve">Informations et hypothèses permettant de planifier </t>
    </r>
    <r>
      <rPr>
        <b/>
        <u/>
        <sz val="16"/>
        <color theme="1"/>
        <rFont val="Calibri"/>
        <family val="2"/>
        <scheme val="minor"/>
      </rPr>
      <t>l'entretien/maintien</t>
    </r>
    <r>
      <rPr>
        <b/>
        <sz val="16"/>
        <color theme="1"/>
        <rFont val="Calibri"/>
        <family val="2"/>
        <scheme val="minor"/>
      </rPr>
      <t xml:space="preserve"> ainsi que </t>
    </r>
    <r>
      <rPr>
        <b/>
        <u/>
        <sz val="16"/>
        <color theme="1"/>
        <rFont val="Calibri"/>
        <family val="2"/>
        <scheme val="minor"/>
      </rPr>
      <t>l'exploitation</t>
    </r>
    <r>
      <rPr>
        <b/>
        <sz val="16"/>
        <color theme="1"/>
        <rFont val="Calibri"/>
        <family val="2"/>
        <scheme val="minor"/>
      </rPr>
      <t xml:space="preserve"> des actifs</t>
    </r>
  </si>
  <si>
    <t>Type de coûts</t>
  </si>
  <si>
    <t>HypothèsesE&amp;E</t>
  </si>
  <si>
    <t>% de la valeur de remplacement totale du parc d'actifs</t>
  </si>
  <si>
    <t xml:space="preserve"> Valeur totale de remplacement actuelle estimée</t>
  </si>
  <si>
    <t xml:space="preserve">  </t>
  </si>
  <si>
    <t>SCÉNARIO ACTUEL</t>
  </si>
  <si>
    <t>SCÉNARIO OPTIMISÉ</t>
  </si>
  <si>
    <t>Activités qu'il serait préférable de prévoir dans le futur (SCÉNARIO OPTIMISÉ)</t>
  </si>
  <si>
    <t>Coûts des ajouts</t>
  </si>
  <si>
    <t>aux ajouts</t>
  </si>
  <si>
    <t xml:space="preserve">supplémentaires suite </t>
  </si>
  <si>
    <t>(Scénario actuel)</t>
  </si>
  <si>
    <t>Coûts des renouvellements</t>
  </si>
  <si>
    <t>(Scénario optimisé)</t>
  </si>
  <si>
    <t>Coûts d'exploitation optimisés</t>
  </si>
  <si>
    <t>Coûts d'entretien optimisés</t>
  </si>
  <si>
    <t>SommaireRenouvellement</t>
  </si>
  <si>
    <t>4C</t>
  </si>
  <si>
    <t>SommaireAjouts</t>
  </si>
  <si>
    <t>4D</t>
  </si>
  <si>
    <t>SommaireE&amp;E</t>
  </si>
  <si>
    <t>5A</t>
  </si>
  <si>
    <t>Coûts d'exploitation actuels</t>
  </si>
  <si>
    <t>Coûts d'entretien actuels</t>
  </si>
  <si>
    <t>Coûts totaux d'exploitation (scénario actuel)</t>
  </si>
  <si>
    <t>Coûts totaux d'entretien (scénario actuel)</t>
  </si>
  <si>
    <t>Coûts totaux d'exploitation (scénario optimisé)</t>
  </si>
  <si>
    <t>Coûts totaux d'entretien (scénario optimisé)</t>
  </si>
  <si>
    <t>Autre no utilisé (si besoin)</t>
  </si>
  <si>
    <t>Coût total de construction estimé (à l'année de construction projetée)</t>
  </si>
  <si>
    <t>Construction de 1 km de routes (prolongement de la rue Des Pinsons)</t>
  </si>
  <si>
    <t>CHOIX À FAIRE:</t>
  </si>
  <si>
    <t xml:space="preserve">Option 1  </t>
  </si>
  <si>
    <t xml:space="preserve">Option 2  </t>
  </si>
  <si>
    <t>Gain de durée de vie (nb d'années)</t>
  </si>
  <si>
    <t>Durée de vie estimée ou théorique
(nb d'années)</t>
  </si>
  <si>
    <t xml:space="preserve">Votre choix:  </t>
  </si>
  <si>
    <t xml:space="preserve">Informations et hypothèses permettant de </t>
  </si>
  <si>
    <t>Estimation de la vie résiduelle des actifs</t>
  </si>
  <si>
    <t>Cote d'état sur 5</t>
  </si>
  <si>
    <t>Taux d'inflation utilisé pour estimer les coûts dans le futur (%)</t>
  </si>
  <si>
    <t>Âge (à l'année d'analyse)</t>
  </si>
  <si>
    <t>Vie résiduelle théorique (à l'année d'analyse)</t>
  </si>
  <si>
    <t>Informations de base</t>
  </si>
  <si>
    <t xml:space="preserve">Personne responsable de l'analyse </t>
  </si>
  <si>
    <t>Rapport externe</t>
  </si>
  <si>
    <t>Informations sur les données utilisées pour l'analyse dans le présent fichier Excel</t>
  </si>
  <si>
    <t>Notes particulières</t>
  </si>
  <si>
    <t xml:space="preserve">1B </t>
  </si>
  <si>
    <t>Données disponibles</t>
  </si>
  <si>
    <t>2B</t>
  </si>
  <si>
    <t>2C</t>
  </si>
  <si>
    <t>Action requise de la municipalité</t>
  </si>
  <si>
    <t>Présentation des objectifs du présent fichier Excel</t>
  </si>
  <si>
    <t>Aucune</t>
  </si>
  <si>
    <t>Informative</t>
  </si>
  <si>
    <t>Estimations et hypothèses</t>
  </si>
  <si>
    <t>Saisie des informations de base, à remplir lors de l'utilisation du fichier</t>
  </si>
  <si>
    <t>Saisir l'ensemble des données</t>
  </si>
  <si>
    <t>Remplir les tableaux d'hypothèses</t>
  </si>
  <si>
    <t>Évolutive (données)</t>
  </si>
  <si>
    <t>Évolutive (hypothèses)</t>
  </si>
  <si>
    <t>CalculsActifs</t>
  </si>
  <si>
    <t>Tableaux sommaires</t>
  </si>
  <si>
    <t>*Actualiser chaque fois que les données sont modifiées</t>
  </si>
  <si>
    <t xml:space="preserve">Consultative (tableaux et graphiques automatiques) </t>
  </si>
  <si>
    <t xml:space="preserve">Tableaux sommaires et graphiques illustrant l'inventaire et la valeur du parc d'actifs </t>
  </si>
  <si>
    <t>Projections financières</t>
  </si>
  <si>
    <t>Tableaux sommaires et graphiques illustrant les coûts de renouvellement à planifier</t>
  </si>
  <si>
    <t>Tableaux sommaires et graphiques illustrant les coûts relatifs aux projets futurs</t>
  </si>
  <si>
    <t>Tableaux sommaires et graphiques illustrant les coûts d'entretien et d'exploitation, selon deux scénarios (actuel et optimisé)</t>
  </si>
  <si>
    <t>Données sur les coûts à prévoir pour chacune des 20 prochaines années (renouvellement, ajouts, entretien et exploitation), par catégorie de chaussées</t>
  </si>
  <si>
    <t>Type d'onglet</t>
  </si>
  <si>
    <t>Dernières interventions</t>
  </si>
  <si>
    <t>DétailsCoûtsProjetés</t>
  </si>
  <si>
    <t>5B</t>
  </si>
  <si>
    <t>5C</t>
  </si>
  <si>
    <t>Saisie des informations requises pour planifier le renouvellement des actifs, telles qu'estimées par la municipalité</t>
  </si>
  <si>
    <t>Saisie des informations requises pour planifier les projets futurs et les coûts associés; telles qu'estimées par la municipalité</t>
  </si>
  <si>
    <t>Saisie des informations requises pour planifier l'entretien (maintien) et l'exploitation des actifs, telles qu'estimées par la municipalité</t>
  </si>
  <si>
    <t>Minimum</t>
  </si>
  <si>
    <t>Maximum</t>
  </si>
  <si>
    <t>Vie résiduelle selon la dernière intervention (à l'année d'analyse)</t>
  </si>
  <si>
    <t>Valeur proche minimum ICG</t>
  </si>
  <si>
    <t>% restant estimé de la durée de vie théorique (selon plages ICG)</t>
  </si>
  <si>
    <t>% restant estimé de la durée de vie théorique (selon cote d'état /5)</t>
  </si>
  <si>
    <t>Estimation du coût des projets (à l'année de construction projetée)</t>
  </si>
  <si>
    <t>Chaussées asphaltées (scénario actuel)</t>
  </si>
  <si>
    <t>Chaussées gravelées (scénario actuel)</t>
  </si>
  <si>
    <t>Coûts entretien</t>
  </si>
  <si>
    <t>Chaussées asphaltées (scénario optimisé)</t>
  </si>
  <si>
    <t>Chaussées gravelées (scénario optimisé)</t>
  </si>
  <si>
    <t>Coûts exploitation</t>
  </si>
  <si>
    <t>Gain de durée de vie par type d'intervention majeure (gain de durée de vie important)</t>
  </si>
  <si>
    <t>Précision / notes (ou dernière intervention mineure à titre indicatif)</t>
  </si>
  <si>
    <t>Dernière année d'intervention majeure</t>
  </si>
  <si>
    <t>Type d'intervention majeure</t>
  </si>
  <si>
    <t>Code type d'intervention majeure</t>
  </si>
  <si>
    <t>Précisions / notes  (ou dernière intervention mineure à titre indicatif)</t>
  </si>
  <si>
    <t>Durée de vie théorique statuée</t>
  </si>
  <si>
    <t>Code d'intervention majeure</t>
  </si>
  <si>
    <t>Saisie des données disponibles relatives à chacun des actifs (no et catégories, données physiques, âge et dernières interventions, état)</t>
  </si>
  <si>
    <t>Vie résiduelle selon la DERNIÈRE ANNÉE D'INTERVENTION MAJEURE ou l'année de CONSTRUCTION</t>
  </si>
  <si>
    <t>Consultative (calculs automatiques)</t>
  </si>
  <si>
    <t>Rapport DTP</t>
  </si>
  <si>
    <t>2010-2020</t>
  </si>
  <si>
    <t>Ajouts projetés  - Tableau et graphique sommaires</t>
  </si>
  <si>
    <t>Projections financières sur les 20 prochaines années - Tableau détaillé</t>
  </si>
  <si>
    <t>Longueur totale du parc d'actifs (m)</t>
  </si>
  <si>
    <t>Coût de construction basé sur le coût unitaire des projets antérieurs (inflation prise en compte), coûts d'entretien et d'exploitation basés sur un % des coûts annuels du réseau actuel</t>
  </si>
  <si>
    <t>Coûts d'exploitation annuels supplémentaires</t>
  </si>
  <si>
    <t>Coûts d'entretien annuels supplémentaires</t>
  </si>
  <si>
    <t>T</t>
  </si>
  <si>
    <t>Trottoir</t>
  </si>
  <si>
    <t>Z</t>
  </si>
  <si>
    <t>Total chaussée</t>
  </si>
  <si>
    <t>Total actifs</t>
  </si>
  <si>
    <t>Graphiques développés pour illustrer les projections financières des 20 prochaines années exclusivement pour les différentes catégories de chaussées</t>
  </si>
  <si>
    <t>Graphiques développés pour illustrer les projections financières des 20 prochaines années, pour différents coûts et par catégorie de chaussées exclusivement</t>
  </si>
  <si>
    <t>Actif de chaussée</t>
  </si>
  <si>
    <t>Code actif de chaussée</t>
  </si>
  <si>
    <t>Code actif de chaussées</t>
  </si>
  <si>
    <t>Cote d'état sur 100 (ex.ICG)</t>
  </si>
  <si>
    <r>
      <t xml:space="preserve">% restant estimé de durée de vie théorique </t>
    </r>
    <r>
      <rPr>
        <b/>
        <u/>
        <sz val="14"/>
        <color theme="1"/>
        <rFont val="Calibri"/>
        <family val="2"/>
        <scheme val="minor"/>
      </rPr>
      <t>des chaussées</t>
    </r>
    <r>
      <rPr>
        <b/>
        <sz val="14"/>
        <color theme="1"/>
        <rFont val="Calibri"/>
        <family val="2"/>
        <scheme val="minor"/>
      </rPr>
      <t xml:space="preserve"> selon leur cote d'état</t>
    </r>
  </si>
  <si>
    <t>% restant estimée de la durée de vie théorique des chaussées</t>
  </si>
  <si>
    <r>
      <t xml:space="preserve">La </t>
    </r>
    <r>
      <rPr>
        <b/>
        <sz val="12"/>
        <color theme="1"/>
        <rFont val="Calibri"/>
        <family val="2"/>
        <scheme val="minor"/>
      </rPr>
      <t>vie résiduelle</t>
    </r>
    <r>
      <rPr>
        <sz val="12"/>
        <color theme="1"/>
        <rFont val="Calibri"/>
        <family val="2"/>
        <scheme val="minor"/>
      </rPr>
      <t xml:space="preserve"> des actifs de chaussée sera estimée à partir des </t>
    </r>
    <r>
      <rPr>
        <u/>
        <sz val="14"/>
        <color theme="1"/>
        <rFont val="Calibri"/>
        <family val="2"/>
        <scheme val="minor"/>
      </rPr>
      <t>années de construction</t>
    </r>
    <r>
      <rPr>
        <sz val="12"/>
        <color theme="1"/>
        <rFont val="Calibri"/>
        <family val="2"/>
        <scheme val="minor"/>
      </rPr>
      <t xml:space="preserve">, 
combiné aux informations qui seront entrées quant aux </t>
    </r>
    <r>
      <rPr>
        <u/>
        <sz val="14"/>
        <color theme="1"/>
        <rFont val="Calibri"/>
        <family val="2"/>
        <scheme val="minor"/>
      </rPr>
      <t>dernières années d'interventions majeures</t>
    </r>
    <r>
      <rPr>
        <u/>
        <sz val="12"/>
        <color theme="1"/>
        <rFont val="Calibri"/>
        <family val="2"/>
        <scheme val="minor"/>
      </rPr>
      <t>.</t>
    </r>
  </si>
  <si>
    <t>Autre chaussée</t>
  </si>
  <si>
    <t>Calculs et estimations de durée de vie résiduelle</t>
  </si>
  <si>
    <t>Renouvellement projeté des actifs de chaussée - Tableau et graphique sommaires</t>
  </si>
  <si>
    <t>Actif de chaussée et type de coûts</t>
  </si>
  <si>
    <t>Coûts annuels pour l'ensemble des activités</t>
  </si>
  <si>
    <t>Coûts annuels d'entretien et d'exploitation - Tableaux et graphiques sommaires</t>
  </si>
  <si>
    <t>Bordure</t>
  </si>
  <si>
    <t>B</t>
  </si>
  <si>
    <t>planifier le renouvellement des actifs de chaussées</t>
  </si>
  <si>
    <t>Vie résiduelle retenue pour l'analyse (selon les options choisies à la feuille 2A)</t>
  </si>
  <si>
    <t>Vie résiduelle selon la cote d'état ICG  (à l'année d'évaluation de l'état)</t>
  </si>
  <si>
    <t>Vie résiduelle selon la COTE D'ÉTAT ICG (à l'année d'analyse)</t>
  </si>
  <si>
    <t>Vie résiduelle selon la cote d'état /5 (à l'année d'évaluation de l'état)</t>
  </si>
  <si>
    <t>Vie résiduelle selon la COTE D'ÉTAT /5 (à l'année d'analyse)</t>
  </si>
  <si>
    <t>Si vous utilisez vos données d'état (Option 2), de quelle année datent-elles?</t>
  </si>
  <si>
    <t xml:space="preserve">Votre choix: </t>
  </si>
  <si>
    <t xml:space="preserve">Si vous utilisez vos données d'état (Option 2), sous quelle forme préférez-vous les utiliser: </t>
  </si>
  <si>
    <t xml:space="preserve">  cotes d'état /5</t>
  </si>
  <si>
    <t xml:space="preserve">  cotes d'état /100</t>
  </si>
  <si>
    <t>ATTENTION: Mettre l'année correspondante au choix précédent (données d'état /100 ou /5)</t>
  </si>
  <si>
    <t>Toutes le schaussées</t>
  </si>
  <si>
    <t>Autres chaussées</t>
  </si>
  <si>
    <t>Autres chaussées (scénario actuel)</t>
  </si>
  <si>
    <t>Autres chaussées (scénario optimisé)</t>
  </si>
  <si>
    <t>Bordures</t>
  </si>
  <si>
    <t>Trottoirs</t>
  </si>
  <si>
    <t>Bordures (scénario actuel)</t>
  </si>
  <si>
    <t>Trottoirs (scénario actuel)</t>
  </si>
  <si>
    <t>Bordures (scénario optimisé)</t>
  </si>
  <si>
    <t>Trottoirs (scénario optimisé)</t>
  </si>
  <si>
    <t>5D</t>
  </si>
  <si>
    <t>5E</t>
  </si>
  <si>
    <t>VisuelProjectionChaussées</t>
  </si>
  <si>
    <t>VisuelProjectionActifs</t>
  </si>
  <si>
    <t>VisuelProjectionTypeChaussée</t>
  </si>
  <si>
    <t>VisuelProjectionTypeActif</t>
  </si>
  <si>
    <t>Graphiques développés pour illustrer les projections financières des 20 prochaines années pour tous les actifs de chaussée incluent dans le fichier</t>
  </si>
  <si>
    <t>Graphiques développés pour illustrer les projections financières des 20 prochaines années, pour différents coûts et par catégorie d'actif de chaussées</t>
  </si>
  <si>
    <t>Coûts entretien et exploitation</t>
  </si>
  <si>
    <t>Inventaire et valeur de remplacement des actifs de chaussée - Tableaux et graphique sommaires</t>
  </si>
  <si>
    <r>
      <t>ATTENTION:</t>
    </r>
    <r>
      <rPr>
        <sz val="11"/>
        <color rgb="FFFF0000"/>
        <rFont val="Calibri"/>
        <family val="2"/>
        <scheme val="minor"/>
      </rPr>
      <t xml:space="preserve"> 
Si certaines valeurs ne s'affichent pas correctement, se référer à la feuille 2B pour vérifier si des données sont manquantes. 
Il est aussi possible de sélectionner les actifs que vous voulez afficher en vous servant du bouton dans la première case à gauche du tableau.</t>
    </r>
  </si>
  <si>
    <t>% du coût de l'ensemble des activités</t>
  </si>
  <si>
    <t>Coût de renouvellement projeté estimé ($)</t>
  </si>
  <si>
    <r>
      <t xml:space="preserve">La </t>
    </r>
    <r>
      <rPr>
        <b/>
        <sz val="12"/>
        <color theme="1"/>
        <rFont val="Calibri"/>
        <family val="2"/>
        <scheme val="minor"/>
      </rPr>
      <t>vie résiduelle</t>
    </r>
    <r>
      <rPr>
        <sz val="12"/>
        <color theme="1"/>
        <rFont val="Calibri"/>
        <family val="2"/>
        <scheme val="minor"/>
      </rPr>
      <t xml:space="preserve"> des actifs sera estimée </t>
    </r>
    <r>
      <rPr>
        <sz val="12"/>
        <color theme="1"/>
        <rFont val="Calibri"/>
        <family val="2"/>
        <scheme val="minor"/>
      </rPr>
      <t xml:space="preserve">à partir de vos </t>
    </r>
    <r>
      <rPr>
        <u/>
        <sz val="14"/>
        <color theme="1"/>
        <rFont val="Calibri"/>
        <family val="2"/>
        <scheme val="minor"/>
      </rPr>
      <t>données d'état exclusivement</t>
    </r>
    <r>
      <rPr>
        <sz val="14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(c'est-à-dire ne tenant pas compte des données de dernière intervention majeure, considérant que ces données d'état datent de l'année d'analyse ou de l'année précédente).</t>
    </r>
  </si>
  <si>
    <r>
      <t>ATTENTION:</t>
    </r>
    <r>
      <rPr>
        <sz val="11"/>
        <color rgb="FFFF0000"/>
        <rFont val="Calibri"/>
        <family val="2"/>
        <scheme val="minor"/>
      </rPr>
      <t xml:space="preserve"> 
Si certaines valeurs ne s'affichent pas correctement, se référer à la feuille 2C pour vérifier si des données sont manquantes. </t>
    </r>
  </si>
  <si>
    <r>
      <t>ATTENTION:</t>
    </r>
    <r>
      <rPr>
        <sz val="11"/>
        <color rgb="FFFF0000"/>
        <rFont val="Calibri"/>
        <family val="2"/>
        <scheme val="minor"/>
      </rPr>
      <t xml:space="preserve"> 
Si certaines valeurs ne s'affichent pas correctement, se référer à la feuille 3A pour vérifier si des données sont manquantes ou si des messages d'erreur sont affichés. </t>
    </r>
  </si>
  <si>
    <t>Version 1. Novembre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</si>
</sst>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&quot;$&quot;#,##0_);[Red]\(&quot;$&quot;#,##0\)"/>
    <numFmt numFmtId="165" formatCode="_(* #,##0.00_);_(* \(#,##0.00\);_(* &quot;-&quot;??_);_(@_)"/>
    <numFmt numFmtId="166" formatCode="#,##0\ &quot;$&quot;"/>
    <numFmt numFmtId="167" formatCode="#,##0\ _$"/>
    <numFmt numFmtId="168" formatCode="0.0%"/>
  </numFmts>
  <fonts count="3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8.5"/>
      <name val="Microsoft Sans Serif"/>
      <family val="2"/>
    </font>
    <font>
      <sz val="10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1"/>
      <color rgb="FF20985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3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6CEE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1FB75"/>
        <bgColor indexed="64"/>
      </patternFill>
    </fill>
    <fill>
      <patternFill patternType="solid">
        <fgColor rgb="FFFBAE4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4E4C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0">
    <xf numFmtId="0" fontId="0" fillId="0" borderId="0"/>
    <xf numFmtId="165" fontId="5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>
      <protection locked="0"/>
    </xf>
    <xf numFmtId="0" fontId="3" fillId="0" borderId="0"/>
    <xf numFmtId="0" fontId="5" fillId="0" borderId="0"/>
    <xf numFmtId="0" fontId="3" fillId="0" borderId="0"/>
    <xf numFmtId="0" fontId="3" fillId="0" borderId="0"/>
    <xf numFmtId="0" fontId="9" fillId="0" borderId="0">
      <alignment vertical="top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3" fillId="0" borderId="0"/>
    <xf numFmtId="0" fontId="3" fillId="0" borderId="0"/>
    <xf numFmtId="0" fontId="3" fillId="0" borderId="0"/>
    <xf numFmtId="0" fontId="5" fillId="0" borderId="0"/>
    <xf numFmtId="0" fontId="10" fillId="0" borderId="0">
      <protection locked="0"/>
    </xf>
    <xf numFmtId="0" fontId="11" fillId="0" borderId="0"/>
    <xf numFmtId="0" fontId="11" fillId="0" borderId="0"/>
    <xf numFmtId="0" fontId="11" fillId="0" borderId="0"/>
    <xf numFmtId="0" fontId="5" fillId="0" borderId="0"/>
    <xf numFmtId="0" fontId="12" fillId="0" borderId="0"/>
    <xf numFmtId="0" fontId="8" fillId="0" borderId="31">
      <alignment horizontal="left" vertical="center" wrapText="1"/>
    </xf>
    <xf numFmtId="0" fontId="8" fillId="0" borderId="31">
      <alignment horizontal="left" vertical="center" wrapText="1"/>
    </xf>
    <xf numFmtId="0" fontId="8" fillId="0" borderId="31">
      <alignment horizontal="left" vertical="center" wrapText="1"/>
    </xf>
    <xf numFmtId="0" fontId="8" fillId="0" borderId="31">
      <alignment horizontal="left" vertical="center" wrapText="1"/>
    </xf>
    <xf numFmtId="0" fontId="8" fillId="0" borderId="31">
      <alignment horizontal="left" vertical="center" wrapText="1"/>
    </xf>
    <xf numFmtId="0" fontId="8" fillId="0" borderId="31">
      <alignment horizontal="left" vertical="center" wrapText="1"/>
    </xf>
    <xf numFmtId="0" fontId="8" fillId="0" borderId="31">
      <alignment horizontal="left" vertical="center" wrapText="1"/>
    </xf>
    <xf numFmtId="0" fontId="8" fillId="0" borderId="31">
      <alignment horizontal="left" vertical="center" wrapText="1"/>
    </xf>
    <xf numFmtId="0" fontId="8" fillId="0" borderId="31">
      <alignment horizontal="left" vertical="center" wrapText="1"/>
    </xf>
    <xf numFmtId="0" fontId="8" fillId="0" borderId="31">
      <alignment horizontal="left" vertical="center" wrapText="1"/>
    </xf>
  </cellStyleXfs>
  <cellXfs count="586">
    <xf numFmtId="0" fontId="0" fillId="0" borderId="0" xfId="0"/>
    <xf numFmtId="0" fontId="0" fillId="0" borderId="0" xfId="0" applyFont="1"/>
    <xf numFmtId="0" fontId="7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wrapText="1"/>
    </xf>
    <xf numFmtId="166" fontId="0" fillId="0" borderId="0" xfId="0" applyNumberFormat="1"/>
    <xf numFmtId="0" fontId="1" fillId="0" borderId="0" xfId="0" applyFont="1" applyAlignment="1">
      <alignment horizontal="right" vertical="center"/>
    </xf>
    <xf numFmtId="0" fontId="0" fillId="6" borderId="0" xfId="0" applyFill="1" applyAlignment="1">
      <alignment horizontal="left" vertical="top"/>
    </xf>
    <xf numFmtId="0" fontId="0" fillId="0" borderId="0" xfId="0" applyFill="1" applyAlignment="1">
      <alignment horizontal="left" vertical="top"/>
    </xf>
    <xf numFmtId="0" fontId="2" fillId="0" borderId="0" xfId="0" applyFont="1"/>
    <xf numFmtId="0" fontId="17" fillId="0" borderId="0" xfId="0" applyFont="1"/>
    <xf numFmtId="166" fontId="18" fillId="0" borderId="0" xfId="0" applyNumberFormat="1" applyFont="1"/>
    <xf numFmtId="0" fontId="0" fillId="0" borderId="0" xfId="0" applyAlignment="1">
      <alignment horizontal="left"/>
    </xf>
    <xf numFmtId="0" fontId="0" fillId="0" borderId="0" xfId="0"/>
    <xf numFmtId="0" fontId="2" fillId="4" borderId="28" xfId="0" applyFont="1" applyFill="1" applyBorder="1" applyAlignment="1">
      <alignment horizontal="left" vertical="top" wrapText="1"/>
    </xf>
    <xf numFmtId="0" fontId="0" fillId="3" borderId="7" xfId="0" applyFill="1" applyBorder="1" applyAlignment="1">
      <alignment horizontal="left" vertical="center" wrapText="1"/>
    </xf>
    <xf numFmtId="0" fontId="0" fillId="3" borderId="24" xfId="0" applyFill="1" applyBorder="1" applyAlignment="1">
      <alignment horizontal="left" vertical="center" wrapText="1"/>
    </xf>
    <xf numFmtId="0" fontId="0" fillId="3" borderId="53" xfId="0" applyFill="1" applyBorder="1" applyAlignment="1">
      <alignment horizontal="left" vertical="center" wrapText="1"/>
    </xf>
    <xf numFmtId="0" fontId="0" fillId="3" borderId="54" xfId="0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0" fillId="0" borderId="0" xfId="0" pivotButton="1"/>
    <xf numFmtId="10" fontId="0" fillId="0" borderId="0" xfId="0" applyNumberFormat="1"/>
    <xf numFmtId="168" fontId="0" fillId="0" borderId="0" xfId="0" applyNumberFormat="1"/>
    <xf numFmtId="0" fontId="0" fillId="0" borderId="0" xfId="0" applyFont="1" applyFill="1" applyAlignment="1">
      <alignment horizontal="right" vertical="center" wrapText="1"/>
    </xf>
    <xf numFmtId="0" fontId="0" fillId="0" borderId="0" xfId="0" applyFill="1" applyAlignment="1">
      <alignment horizontal="left"/>
    </xf>
    <xf numFmtId="3" fontId="0" fillId="0" borderId="0" xfId="0" applyNumberFormat="1" applyFill="1" applyAlignment="1">
      <alignment horizontal="right"/>
    </xf>
    <xf numFmtId="0" fontId="0" fillId="0" borderId="0" xfId="0" applyAlignment="1">
      <alignment horizontal="right" vertical="top" wrapText="1"/>
    </xf>
    <xf numFmtId="0" fontId="1" fillId="0" borderId="0" xfId="0" applyFont="1"/>
    <xf numFmtId="0" fontId="0" fillId="3" borderId="21" xfId="0" applyFill="1" applyBorder="1" applyAlignment="1">
      <alignment horizontal="left" vertical="center" wrapText="1"/>
    </xf>
    <xf numFmtId="0" fontId="0" fillId="3" borderId="30" xfId="0" applyFill="1" applyBorder="1" applyAlignment="1">
      <alignment horizontal="left" vertical="center" wrapText="1"/>
    </xf>
    <xf numFmtId="0" fontId="0" fillId="0" borderId="8" xfId="0" applyFill="1" applyBorder="1" applyAlignment="1">
      <alignment horizontal="left" vertical="center" wrapText="1"/>
    </xf>
    <xf numFmtId="0" fontId="0" fillId="3" borderId="0" xfId="0" applyFill="1"/>
    <xf numFmtId="0" fontId="2" fillId="4" borderId="40" xfId="0" applyFont="1" applyFill="1" applyBorder="1" applyAlignment="1">
      <alignment horizontal="left" vertical="top" wrapText="1"/>
    </xf>
    <xf numFmtId="0" fontId="7" fillId="4" borderId="50" xfId="0" applyFont="1" applyFill="1" applyBorder="1" applyAlignment="1">
      <alignment horizontal="left" vertical="top"/>
    </xf>
    <xf numFmtId="0" fontId="7" fillId="4" borderId="42" xfId="0" applyFont="1" applyFill="1" applyBorder="1" applyAlignment="1"/>
    <xf numFmtId="0" fontId="7" fillId="4" borderId="47" xfId="0" applyFont="1" applyFill="1" applyBorder="1" applyAlignment="1">
      <alignment horizontal="left" vertical="top"/>
    </xf>
    <xf numFmtId="0" fontId="7" fillId="4" borderId="30" xfId="0" applyFont="1" applyFill="1" applyBorder="1" applyAlignment="1">
      <alignment horizontal="left" vertical="top"/>
    </xf>
    <xf numFmtId="0" fontId="7" fillId="4" borderId="47" xfId="0" applyFont="1" applyFill="1" applyBorder="1" applyAlignment="1">
      <alignment vertical="top"/>
    </xf>
    <xf numFmtId="0" fontId="33" fillId="4" borderId="53" xfId="0" applyFont="1" applyFill="1" applyBorder="1"/>
    <xf numFmtId="0" fontId="7" fillId="4" borderId="42" xfId="0" applyFont="1" applyFill="1" applyBorder="1" applyAlignment="1">
      <alignment vertical="top"/>
    </xf>
    <xf numFmtId="0" fontId="33" fillId="4" borderId="42" xfId="0" applyFont="1" applyFill="1" applyBorder="1"/>
    <xf numFmtId="0" fontId="33" fillId="4" borderId="58" xfId="0" applyFont="1" applyFill="1" applyBorder="1" applyAlignment="1">
      <alignment horizontal="center"/>
    </xf>
    <xf numFmtId="0" fontId="33" fillId="4" borderId="59" xfId="0" applyFont="1" applyFill="1" applyBorder="1"/>
    <xf numFmtId="0" fontId="0" fillId="13" borderId="0" xfId="0" applyFill="1"/>
    <xf numFmtId="0" fontId="0" fillId="3" borderId="64" xfId="0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22" xfId="0" applyFont="1" applyFill="1" applyBorder="1" applyAlignment="1">
      <alignment horizontal="left" vertical="center" wrapText="1"/>
    </xf>
    <xf numFmtId="0" fontId="1" fillId="4" borderId="23" xfId="0" applyFont="1" applyFill="1" applyBorder="1" applyAlignment="1">
      <alignment horizontal="left" vertical="center" wrapText="1"/>
    </xf>
    <xf numFmtId="0" fontId="1" fillId="4" borderId="63" xfId="0" applyFont="1" applyFill="1" applyBorder="1" applyAlignment="1">
      <alignment horizontal="left" vertical="center" wrapText="1"/>
    </xf>
    <xf numFmtId="0" fontId="0" fillId="0" borderId="47" xfId="0" applyFill="1" applyBorder="1" applyAlignment="1">
      <alignment horizontal="left" vertical="center" wrapText="1"/>
    </xf>
    <xf numFmtId="0" fontId="1" fillId="4" borderId="56" xfId="0" applyFont="1" applyFill="1" applyBorder="1" applyAlignment="1">
      <alignment horizontal="left" vertical="center" wrapText="1"/>
    </xf>
    <xf numFmtId="0" fontId="0" fillId="3" borderId="53" xfId="0" applyFont="1" applyFill="1" applyBorder="1" applyAlignment="1">
      <alignment horizontal="left" vertical="center" wrapText="1"/>
    </xf>
    <xf numFmtId="0" fontId="0" fillId="3" borderId="24" xfId="0" applyFont="1" applyFill="1" applyBorder="1" applyAlignment="1">
      <alignment horizontal="left" vertical="center" wrapText="1"/>
    </xf>
    <xf numFmtId="0" fontId="0" fillId="7" borderId="50" xfId="0" applyFont="1" applyFill="1" applyBorder="1" applyAlignment="1">
      <alignment horizontal="left" vertical="center" wrapText="1"/>
    </xf>
    <xf numFmtId="0" fontId="2" fillId="7" borderId="47" xfId="0" applyFont="1" applyFill="1" applyBorder="1" applyAlignment="1">
      <alignment horizontal="left" vertical="center" wrapText="1"/>
    </xf>
    <xf numFmtId="0" fontId="0" fillId="7" borderId="30" xfId="0" applyFont="1" applyFill="1" applyBorder="1" applyAlignment="1">
      <alignment horizontal="left" vertical="center" wrapText="1"/>
    </xf>
    <xf numFmtId="0" fontId="0" fillId="3" borderId="42" xfId="0" applyFont="1" applyFill="1" applyBorder="1" applyAlignment="1">
      <alignment horizontal="left" vertical="center" wrapText="1"/>
    </xf>
    <xf numFmtId="0" fontId="0" fillId="3" borderId="8" xfId="0" applyFont="1" applyFill="1" applyBorder="1" applyAlignment="1">
      <alignment horizontal="left" vertical="center" wrapText="1"/>
    </xf>
    <xf numFmtId="0" fontId="0" fillId="7" borderId="11" xfId="0" applyFont="1" applyFill="1" applyBorder="1" applyAlignment="1">
      <alignment horizontal="left" vertical="center" wrapText="1"/>
    </xf>
    <xf numFmtId="0" fontId="0" fillId="7" borderId="38" xfId="0" applyFont="1" applyFill="1" applyBorder="1" applyAlignment="1">
      <alignment horizontal="left" vertical="center" wrapText="1"/>
    </xf>
    <xf numFmtId="0" fontId="0" fillId="7" borderId="28" xfId="0" applyFont="1" applyFill="1" applyBorder="1" applyAlignment="1">
      <alignment horizontal="left" vertical="center" wrapText="1"/>
    </xf>
    <xf numFmtId="0" fontId="0" fillId="3" borderId="54" xfId="0" applyFont="1" applyFill="1" applyBorder="1" applyAlignment="1">
      <alignment horizontal="left" vertical="center" wrapText="1"/>
    </xf>
    <xf numFmtId="0" fontId="0" fillId="3" borderId="51" xfId="0" applyFont="1" applyFill="1" applyBorder="1" applyAlignment="1">
      <alignment horizontal="left" vertical="center" wrapText="1"/>
    </xf>
    <xf numFmtId="0" fontId="0" fillId="3" borderId="37" xfId="0" applyFont="1" applyFill="1" applyBorder="1" applyAlignment="1">
      <alignment horizontal="left" vertical="center" wrapText="1"/>
    </xf>
    <xf numFmtId="0" fontId="1" fillId="4" borderId="13" xfId="0" applyFont="1" applyFill="1" applyBorder="1" applyAlignment="1">
      <alignment horizontal="left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13" fillId="3" borderId="24" xfId="0" applyFont="1" applyFill="1" applyBorder="1" applyAlignment="1">
      <alignment horizontal="left" vertical="center" wrapText="1"/>
    </xf>
    <xf numFmtId="0" fontId="0" fillId="14" borderId="47" xfId="0" applyFill="1" applyBorder="1" applyAlignment="1">
      <alignment horizontal="left" vertical="center"/>
    </xf>
    <xf numFmtId="0" fontId="0" fillId="14" borderId="30" xfId="0" applyFill="1" applyBorder="1" applyAlignment="1">
      <alignment vertical="center"/>
    </xf>
    <xf numFmtId="0" fontId="0" fillId="14" borderId="20" xfId="0" applyFill="1" applyBorder="1" applyAlignment="1">
      <alignment horizontal="left" vertical="center"/>
    </xf>
    <xf numFmtId="0" fontId="0" fillId="14" borderId="26" xfId="0" applyFill="1" applyBorder="1" applyAlignment="1">
      <alignment vertical="center"/>
    </xf>
    <xf numFmtId="0" fontId="0" fillId="15" borderId="5" xfId="0" applyFill="1" applyBorder="1" applyAlignment="1">
      <alignment horizontal="left" vertical="center"/>
    </xf>
    <xf numFmtId="0" fontId="0" fillId="15" borderId="4" xfId="0" applyFill="1" applyBorder="1" applyAlignment="1">
      <alignment vertical="center"/>
    </xf>
    <xf numFmtId="0" fontId="0" fillId="15" borderId="3" xfId="0" applyFill="1" applyBorder="1" applyAlignment="1">
      <alignment horizontal="left" vertical="center"/>
    </xf>
    <xf numFmtId="0" fontId="0" fillId="15" borderId="1" xfId="0" applyFill="1" applyBorder="1" applyAlignment="1">
      <alignment vertical="center"/>
    </xf>
    <xf numFmtId="0" fontId="0" fillId="15" borderId="20" xfId="0" applyFill="1" applyBorder="1" applyAlignment="1">
      <alignment horizontal="left" vertical="center"/>
    </xf>
    <xf numFmtId="0" fontId="0" fillId="15" borderId="26" xfId="0" applyFill="1" applyBorder="1" applyAlignment="1">
      <alignment vertical="center"/>
    </xf>
    <xf numFmtId="0" fontId="0" fillId="16" borderId="33" xfId="0" applyFill="1" applyBorder="1" applyAlignment="1">
      <alignment horizontal="left" vertical="center" wrapText="1"/>
    </xf>
    <xf numFmtId="0" fontId="0" fillId="16" borderId="47" xfId="0" applyFill="1" applyBorder="1" applyAlignment="1">
      <alignment horizontal="left" vertical="center"/>
    </xf>
    <xf numFmtId="0" fontId="0" fillId="16" borderId="30" xfId="0" applyFill="1" applyBorder="1" applyAlignment="1">
      <alignment vertical="center"/>
    </xf>
    <xf numFmtId="0" fontId="0" fillId="17" borderId="47" xfId="0" applyFill="1" applyBorder="1" applyAlignment="1">
      <alignment horizontal="left" vertical="center"/>
    </xf>
    <xf numFmtId="0" fontId="0" fillId="17" borderId="30" xfId="0" applyFill="1" applyBorder="1" applyAlignment="1">
      <alignment horizontal="left" vertical="center"/>
    </xf>
    <xf numFmtId="0" fontId="0" fillId="17" borderId="3" xfId="0" applyFill="1" applyBorder="1" applyAlignment="1">
      <alignment horizontal="left" vertical="center"/>
    </xf>
    <xf numFmtId="0" fontId="0" fillId="17" borderId="1" xfId="0" applyFill="1" applyBorder="1" applyAlignment="1">
      <alignment horizontal="left" vertical="center"/>
    </xf>
    <xf numFmtId="0" fontId="0" fillId="17" borderId="19" xfId="0" applyFill="1" applyBorder="1" applyAlignment="1">
      <alignment horizontal="left" vertical="center"/>
    </xf>
    <xf numFmtId="0" fontId="0" fillId="17" borderId="2" xfId="0" applyFill="1" applyBorder="1" applyAlignment="1">
      <alignment horizontal="left" vertical="center"/>
    </xf>
    <xf numFmtId="0" fontId="0" fillId="17" borderId="38" xfId="0" applyFill="1" applyBorder="1" applyAlignment="1">
      <alignment horizontal="left" vertical="center"/>
    </xf>
    <xf numFmtId="0" fontId="0" fillId="17" borderId="28" xfId="0" applyFill="1" applyBorder="1" applyAlignment="1">
      <alignment horizontal="left" vertical="center"/>
    </xf>
    <xf numFmtId="0" fontId="13" fillId="11" borderId="3" xfId="0" applyFont="1" applyFill="1" applyBorder="1" applyAlignment="1">
      <alignment horizontal="left" vertical="center"/>
    </xf>
    <xf numFmtId="0" fontId="13" fillId="11" borderId="1" xfId="0" applyFont="1" applyFill="1" applyBorder="1" applyAlignment="1">
      <alignment horizontal="left" vertical="center"/>
    </xf>
    <xf numFmtId="0" fontId="13" fillId="11" borderId="20" xfId="0" applyFont="1" applyFill="1" applyBorder="1" applyAlignment="1">
      <alignment horizontal="left" vertical="center"/>
    </xf>
    <xf numFmtId="0" fontId="13" fillId="11" borderId="26" xfId="0" applyFont="1" applyFill="1" applyBorder="1" applyAlignment="1">
      <alignment horizontal="left" vertical="center"/>
    </xf>
    <xf numFmtId="0" fontId="0" fillId="0" borderId="0" xfId="0" applyFill="1"/>
    <xf numFmtId="164" fontId="0" fillId="0" borderId="0" xfId="0" applyNumberFormat="1" applyFill="1"/>
    <xf numFmtId="0" fontId="0" fillId="3" borderId="0" xfId="0" applyFill="1" applyAlignment="1">
      <alignment vertical="center"/>
    </xf>
    <xf numFmtId="0" fontId="0" fillId="3" borderId="0" xfId="0" applyFont="1" applyFill="1" applyAlignment="1">
      <alignment vertical="top" wrapText="1"/>
    </xf>
    <xf numFmtId="0" fontId="0" fillId="3" borderId="0" xfId="0" applyFont="1" applyFill="1" applyAlignment="1">
      <alignment vertical="top"/>
    </xf>
    <xf numFmtId="0" fontId="2" fillId="4" borderId="26" xfId="0" applyFont="1" applyFill="1" applyBorder="1" applyAlignment="1">
      <alignment horizontal="left" vertical="top" wrapText="1"/>
    </xf>
    <xf numFmtId="0" fontId="21" fillId="19" borderId="26" xfId="0" applyFont="1" applyFill="1" applyBorder="1" applyAlignment="1">
      <alignment horizontal="left" vertical="top" wrapText="1"/>
    </xf>
    <xf numFmtId="0" fontId="21" fillId="4" borderId="26" xfId="0" applyFont="1" applyFill="1" applyBorder="1" applyAlignment="1">
      <alignment horizontal="left" vertical="top" wrapText="1"/>
    </xf>
    <xf numFmtId="0" fontId="25" fillId="19" borderId="26" xfId="0" applyFont="1" applyFill="1" applyBorder="1" applyAlignment="1">
      <alignment horizontal="left" vertical="top" wrapText="1"/>
    </xf>
    <xf numFmtId="0" fontId="2" fillId="4" borderId="22" xfId="0" applyFont="1" applyFill="1" applyBorder="1" applyAlignment="1">
      <alignment horizontal="left" vertical="top" wrapText="1"/>
    </xf>
    <xf numFmtId="0" fontId="2" fillId="4" borderId="56" xfId="0" applyFont="1" applyFill="1" applyBorder="1" applyAlignment="1">
      <alignment horizontal="left" vertical="top" wrapText="1"/>
    </xf>
    <xf numFmtId="0" fontId="0" fillId="0" borderId="0" xfId="0" applyFont="1" applyFill="1"/>
    <xf numFmtId="0" fontId="28" fillId="2" borderId="62" xfId="0" applyFont="1" applyFill="1" applyBorder="1" applyAlignment="1" applyProtection="1">
      <alignment horizontal="left" vertical="top" wrapText="1" indent="1"/>
      <protection locked="0"/>
    </xf>
    <xf numFmtId="0" fontId="3" fillId="2" borderId="29" xfId="11" applyNumberFormat="1" applyFont="1" applyFill="1" applyBorder="1" applyAlignment="1" applyProtection="1">
      <alignment horizontal="left" vertical="center" wrapText="1"/>
      <protection locked="0"/>
    </xf>
    <xf numFmtId="0" fontId="0" fillId="2" borderId="4" xfId="11" applyNumberFormat="1" applyFont="1" applyFill="1" applyBorder="1" applyAlignment="1" applyProtection="1">
      <alignment horizontal="left" vertical="center" wrapText="1"/>
      <protection locked="0"/>
    </xf>
    <xf numFmtId="0" fontId="3" fillId="8" borderId="1" xfId="11" applyNumberFormat="1" applyFont="1" applyFill="1" applyBorder="1" applyAlignment="1" applyProtection="1">
      <alignment horizontal="left" vertical="center" wrapText="1"/>
      <protection locked="0"/>
    </xf>
    <xf numFmtId="0" fontId="3" fillId="2" borderId="1" xfId="11" applyNumberFormat="1" applyFont="1" applyFill="1" applyBorder="1" applyAlignment="1" applyProtection="1">
      <alignment horizontal="left" vertical="center" wrapText="1"/>
      <protection locked="0"/>
    </xf>
    <xf numFmtId="0" fontId="3" fillId="8" borderId="9" xfId="11" applyNumberFormat="1" applyFont="1" applyFill="1" applyBorder="1" applyAlignment="1" applyProtection="1">
      <alignment horizontal="left" vertical="center" wrapText="1"/>
      <protection locked="0"/>
    </xf>
    <xf numFmtId="0" fontId="3" fillId="2" borderId="49" xfId="11" applyNumberFormat="1" applyFont="1" applyFill="1" applyBorder="1" applyAlignment="1" applyProtection="1">
      <alignment horizontal="left" vertical="center" wrapText="1"/>
      <protection locked="0"/>
    </xf>
    <xf numFmtId="0" fontId="0" fillId="8" borderId="1" xfId="0" applyNumberFormat="1" applyFill="1" applyBorder="1" applyAlignment="1" applyProtection="1">
      <alignment horizontal="left" vertical="top"/>
      <protection locked="0"/>
    </xf>
    <xf numFmtId="0" fontId="0" fillId="2" borderId="1" xfId="0" applyNumberFormat="1" applyFill="1" applyBorder="1" applyAlignment="1" applyProtection="1">
      <alignment horizontal="left"/>
      <protection locked="0"/>
    </xf>
    <xf numFmtId="0" fontId="0" fillId="8" borderId="1" xfId="0" applyNumberFormat="1" applyFill="1" applyBorder="1" applyAlignment="1" applyProtection="1">
      <alignment horizontal="left"/>
      <protection locked="0"/>
    </xf>
    <xf numFmtId="0" fontId="0" fillId="2" borderId="9" xfId="0" applyNumberFormat="1" applyFill="1" applyBorder="1" applyAlignment="1" applyProtection="1">
      <alignment horizontal="left"/>
      <protection locked="0"/>
    </xf>
    <xf numFmtId="0" fontId="0" fillId="2" borderId="1" xfId="11" applyNumberFormat="1" applyFont="1" applyFill="1" applyBorder="1" applyAlignment="1" applyProtection="1">
      <alignment horizontal="left" vertical="center" wrapText="1"/>
      <protection locked="0"/>
    </xf>
    <xf numFmtId="0" fontId="3" fillId="2" borderId="40" xfId="11" applyNumberFormat="1" applyFont="1" applyFill="1" applyBorder="1" applyAlignment="1" applyProtection="1">
      <alignment horizontal="left" vertical="center" wrapText="1"/>
      <protection locked="0"/>
    </xf>
    <xf numFmtId="0" fontId="3" fillId="8" borderId="28" xfId="11" applyNumberFormat="1" applyFont="1" applyFill="1" applyBorder="1" applyAlignment="1" applyProtection="1">
      <alignment horizontal="left" vertical="center" wrapText="1"/>
      <protection locked="0"/>
    </xf>
    <xf numFmtId="0" fontId="3" fillId="2" borderId="28" xfId="11" applyNumberFormat="1" applyFont="1" applyFill="1" applyBorder="1" applyAlignment="1" applyProtection="1">
      <alignment horizontal="left" vertical="center" wrapText="1"/>
      <protection locked="0"/>
    </xf>
    <xf numFmtId="0" fontId="3" fillId="8" borderId="37" xfId="11" applyNumberFormat="1" applyFont="1" applyFill="1" applyBorder="1" applyAlignment="1" applyProtection="1">
      <alignment horizontal="left" vertical="center" wrapText="1"/>
      <protection locked="0"/>
    </xf>
    <xf numFmtId="0" fontId="0" fillId="2" borderId="28" xfId="0" applyNumberFormat="1" applyFill="1" applyBorder="1" applyAlignment="1" applyProtection="1">
      <alignment horizontal="left"/>
      <protection locked="0"/>
    </xf>
    <xf numFmtId="0" fontId="0" fillId="8" borderId="28" xfId="0" applyNumberFormat="1" applyFill="1" applyBorder="1" applyAlignment="1" applyProtection="1">
      <alignment horizontal="left"/>
      <protection locked="0"/>
    </xf>
    <xf numFmtId="0" fontId="0" fillId="2" borderId="37" xfId="0" applyNumberFormat="1" applyFill="1" applyBorder="1" applyAlignment="1" applyProtection="1">
      <alignment horizontal="left"/>
      <protection locked="0"/>
    </xf>
    <xf numFmtId="10" fontId="0" fillId="2" borderId="43" xfId="0" applyNumberFormat="1" applyFill="1" applyBorder="1" applyAlignment="1" applyProtection="1">
      <alignment horizontal="left" vertical="center"/>
      <protection locked="0"/>
    </xf>
    <xf numFmtId="10" fontId="0" fillId="2" borderId="51" xfId="0" applyNumberFormat="1" applyFill="1" applyBorder="1" applyAlignment="1" applyProtection="1">
      <alignment horizontal="left" vertical="center"/>
      <protection locked="0"/>
    </xf>
    <xf numFmtId="10" fontId="0" fillId="8" borderId="38" xfId="0" applyNumberFormat="1" applyFill="1" applyBorder="1" applyAlignment="1" applyProtection="1">
      <alignment horizontal="left" vertical="center"/>
      <protection locked="0"/>
    </xf>
    <xf numFmtId="10" fontId="0" fillId="8" borderId="51" xfId="0" applyNumberFormat="1" applyFill="1" applyBorder="1" applyAlignment="1" applyProtection="1">
      <alignment horizontal="left" vertical="center"/>
      <protection locked="0"/>
    </xf>
    <xf numFmtId="10" fontId="0" fillId="8" borderId="16" xfId="0" applyNumberFormat="1" applyFill="1" applyBorder="1" applyAlignment="1" applyProtection="1">
      <alignment horizontal="left" vertical="center"/>
      <protection locked="0"/>
    </xf>
    <xf numFmtId="0" fontId="28" fillId="2" borderId="1" xfId="0" applyFont="1" applyFill="1" applyBorder="1" applyAlignment="1" applyProtection="1">
      <alignment horizontal="center" vertical="center"/>
      <protection locked="0"/>
    </xf>
    <xf numFmtId="1" fontId="0" fillId="2" borderId="29" xfId="0" applyNumberFormat="1" applyFill="1" applyBorder="1" applyAlignment="1" applyProtection="1">
      <alignment horizontal="left" vertical="center"/>
      <protection locked="0"/>
    </xf>
    <xf numFmtId="1" fontId="0" fillId="2" borderId="46" xfId="0" applyNumberFormat="1" applyFill="1" applyBorder="1" applyAlignment="1" applyProtection="1">
      <alignment horizontal="left" vertical="center"/>
      <protection locked="0"/>
    </xf>
    <xf numFmtId="9" fontId="0" fillId="2" borderId="32" xfId="0" applyNumberFormat="1" applyFill="1" applyBorder="1" applyAlignment="1" applyProtection="1">
      <alignment horizontal="center" vertical="center"/>
      <protection locked="0"/>
    </xf>
    <xf numFmtId="1" fontId="0" fillId="2" borderId="49" xfId="0" applyNumberFormat="1" applyFill="1" applyBorder="1" applyAlignment="1" applyProtection="1">
      <alignment horizontal="left" vertical="center"/>
      <protection locked="0"/>
    </xf>
    <xf numFmtId="1" fontId="0" fillId="2" borderId="48" xfId="0" applyNumberFormat="1" applyFill="1" applyBorder="1" applyAlignment="1" applyProtection="1">
      <alignment horizontal="left" vertical="center"/>
      <protection locked="0"/>
    </xf>
    <xf numFmtId="9" fontId="0" fillId="2" borderId="9" xfId="0" applyNumberFormat="1" applyFill="1" applyBorder="1" applyAlignment="1" applyProtection="1">
      <alignment horizontal="center" vertical="center"/>
      <protection locked="0"/>
    </xf>
    <xf numFmtId="1" fontId="0" fillId="2" borderId="40" xfId="0" applyNumberFormat="1" applyFill="1" applyBorder="1" applyAlignment="1" applyProtection="1">
      <alignment horizontal="left" vertical="center"/>
      <protection locked="0"/>
    </xf>
    <xf numFmtId="1" fontId="0" fillId="2" borderId="54" xfId="0" applyNumberFormat="1" applyFill="1" applyBorder="1" applyAlignment="1" applyProtection="1">
      <alignment horizontal="left" vertical="center"/>
      <protection locked="0"/>
    </xf>
    <xf numFmtId="9" fontId="0" fillId="2" borderId="37" xfId="0" applyNumberFormat="1" applyFill="1" applyBorder="1" applyAlignment="1" applyProtection="1">
      <alignment horizontal="center" vertical="center"/>
      <protection locked="0"/>
    </xf>
    <xf numFmtId="0" fontId="0" fillId="2" borderId="46" xfId="0" applyFill="1" applyBorder="1" applyAlignment="1" applyProtection="1">
      <alignment vertical="center"/>
      <protection locked="0"/>
    </xf>
    <xf numFmtId="1" fontId="13" fillId="2" borderId="5" xfId="0" applyNumberFormat="1" applyFont="1" applyFill="1" applyBorder="1" applyAlignment="1" applyProtection="1">
      <alignment horizontal="left" vertical="center"/>
      <protection locked="0"/>
    </xf>
    <xf numFmtId="1" fontId="13" fillId="8" borderId="32" xfId="0" applyNumberFormat="1" applyFont="1" applyFill="1" applyBorder="1" applyAlignment="1" applyProtection="1">
      <alignment horizontal="left" vertical="center"/>
      <protection locked="0"/>
    </xf>
    <xf numFmtId="0" fontId="0" fillId="8" borderId="49" xfId="0" applyFill="1" applyBorder="1" applyAlignment="1" applyProtection="1">
      <alignment vertical="center"/>
      <protection locked="0"/>
    </xf>
    <xf numFmtId="0" fontId="0" fillId="2" borderId="48" xfId="0" applyFill="1" applyBorder="1" applyAlignment="1" applyProtection="1">
      <alignment vertical="center"/>
      <protection locked="0"/>
    </xf>
    <xf numFmtId="1" fontId="13" fillId="2" borderId="3" xfId="0" applyNumberFormat="1" applyFont="1" applyFill="1" applyBorder="1" applyAlignment="1" applyProtection="1">
      <alignment horizontal="left" vertical="center"/>
      <protection locked="0"/>
    </xf>
    <xf numFmtId="1" fontId="13" fillId="8" borderId="9" xfId="0" applyNumberFormat="1" applyFont="1" applyFill="1" applyBorder="1" applyAlignment="1" applyProtection="1">
      <alignment horizontal="left" vertical="center"/>
      <protection locked="0"/>
    </xf>
    <xf numFmtId="0" fontId="0" fillId="8" borderId="40" xfId="0" applyFill="1" applyBorder="1" applyAlignment="1" applyProtection="1">
      <alignment vertical="center"/>
      <protection locked="0"/>
    </xf>
    <xf numFmtId="0" fontId="0" fillId="2" borderId="51" xfId="0" applyFill="1" applyBorder="1" applyAlignment="1" applyProtection="1">
      <alignment vertical="center"/>
      <protection locked="0"/>
    </xf>
    <xf numFmtId="1" fontId="13" fillId="2" borderId="38" xfId="0" applyNumberFormat="1" applyFont="1" applyFill="1" applyBorder="1" applyAlignment="1" applyProtection="1">
      <alignment horizontal="left" vertical="center"/>
      <protection locked="0"/>
    </xf>
    <xf numFmtId="1" fontId="13" fillId="8" borderId="37" xfId="0" applyNumberFormat="1" applyFont="1" applyFill="1" applyBorder="1" applyAlignment="1" applyProtection="1">
      <alignment horizontal="left" vertical="center"/>
      <protection locked="0"/>
    </xf>
    <xf numFmtId="0" fontId="0" fillId="8" borderId="50" xfId="0" applyFill="1" applyBorder="1" applyAlignment="1" applyProtection="1">
      <alignment vertical="center"/>
      <protection locked="0"/>
    </xf>
    <xf numFmtId="0" fontId="0" fillId="2" borderId="42" xfId="0" applyFill="1" applyBorder="1" applyAlignment="1" applyProtection="1">
      <alignment vertical="center"/>
      <protection locked="0"/>
    </xf>
    <xf numFmtId="1" fontId="13" fillId="2" borderId="47" xfId="0" applyNumberFormat="1" applyFont="1" applyFill="1" applyBorder="1" applyAlignment="1" applyProtection="1">
      <alignment horizontal="left" vertical="center"/>
      <protection locked="0"/>
    </xf>
    <xf numFmtId="1" fontId="13" fillId="8" borderId="47" xfId="0" applyNumberFormat="1" applyFont="1" applyFill="1" applyBorder="1" applyAlignment="1" applyProtection="1">
      <alignment horizontal="left" vertical="center"/>
      <protection locked="0"/>
    </xf>
    <xf numFmtId="1" fontId="13" fillId="8" borderId="14" xfId="0" applyNumberFormat="1" applyFont="1" applyFill="1" applyBorder="1" applyAlignment="1" applyProtection="1">
      <alignment horizontal="left" vertical="center"/>
      <protection locked="0"/>
    </xf>
    <xf numFmtId="0" fontId="0" fillId="2" borderId="48" xfId="0" applyFill="1" applyBorder="1" applyAlignment="1" applyProtection="1">
      <alignment horizontal="left" vertical="center"/>
      <protection locked="0"/>
    </xf>
    <xf numFmtId="0" fontId="0" fillId="2" borderId="3" xfId="0" applyFill="1" applyBorder="1" applyAlignment="1" applyProtection="1">
      <alignment horizontal="left" vertical="center"/>
      <protection locked="0"/>
    </xf>
    <xf numFmtId="1" fontId="13" fillId="8" borderId="5" xfId="0" applyNumberFormat="1" applyFont="1" applyFill="1" applyBorder="1" applyAlignment="1" applyProtection="1">
      <alignment horizontal="left" vertical="center"/>
      <protection locked="0"/>
    </xf>
    <xf numFmtId="1" fontId="13" fillId="8" borderId="35" xfId="0" applyNumberFormat="1" applyFont="1" applyFill="1" applyBorder="1" applyAlignment="1" applyProtection="1">
      <alignment horizontal="left" vertical="center"/>
      <protection locked="0"/>
    </xf>
    <xf numFmtId="1" fontId="13" fillId="8" borderId="3" xfId="0" applyNumberFormat="1" applyFont="1" applyFill="1" applyBorder="1" applyAlignment="1" applyProtection="1">
      <alignment horizontal="left" vertical="center"/>
      <protection locked="0"/>
    </xf>
    <xf numFmtId="1" fontId="13" fillId="8" borderId="15" xfId="0" applyNumberFormat="1" applyFont="1" applyFill="1" applyBorder="1" applyAlignment="1" applyProtection="1">
      <alignment horizontal="left" vertical="center"/>
      <protection locked="0"/>
    </xf>
    <xf numFmtId="0" fontId="0" fillId="2" borderId="38" xfId="0" applyFill="1" applyBorder="1" applyAlignment="1" applyProtection="1">
      <alignment horizontal="left" vertical="center"/>
      <protection locked="0"/>
    </xf>
    <xf numFmtId="1" fontId="13" fillId="8" borderId="38" xfId="0" applyNumberFormat="1" applyFont="1" applyFill="1" applyBorder="1" applyAlignment="1" applyProtection="1">
      <alignment horizontal="left" vertical="center"/>
      <protection locked="0"/>
    </xf>
    <xf numFmtId="1" fontId="13" fillId="8" borderId="16" xfId="0" applyNumberFormat="1" applyFont="1" applyFill="1" applyBorder="1" applyAlignment="1" applyProtection="1">
      <alignment horizontal="left" vertical="center"/>
      <protection locked="0"/>
    </xf>
    <xf numFmtId="0" fontId="0" fillId="2" borderId="50" xfId="0" applyFill="1" applyBorder="1" applyAlignment="1" applyProtection="1">
      <alignment vertical="center"/>
      <protection locked="0"/>
    </xf>
    <xf numFmtId="0" fontId="0" fillId="2" borderId="30" xfId="0" applyFill="1" applyBorder="1" applyAlignment="1" applyProtection="1">
      <alignment horizontal="center" vertical="center"/>
      <protection locked="0"/>
    </xf>
    <xf numFmtId="0" fontId="0" fillId="8" borderId="30" xfId="0" applyFill="1" applyBorder="1" applyAlignment="1" applyProtection="1">
      <alignment vertical="center"/>
      <protection locked="0"/>
    </xf>
    <xf numFmtId="167" fontId="0" fillId="2" borderId="42" xfId="0" applyNumberFormat="1" applyFill="1" applyBorder="1" applyAlignment="1" applyProtection="1">
      <alignment horizontal="right" vertical="center"/>
      <protection locked="0"/>
    </xf>
    <xf numFmtId="167" fontId="0" fillId="8" borderId="8" xfId="0" applyNumberFormat="1" applyFill="1" applyBorder="1" applyAlignment="1" applyProtection="1">
      <alignment horizontal="right" vertical="center"/>
      <protection locked="0"/>
    </xf>
    <xf numFmtId="0" fontId="0" fillId="2" borderId="29" xfId="0" applyFill="1" applyBorder="1" applyAlignment="1" applyProtection="1">
      <alignment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vertical="center"/>
      <protection locked="0"/>
    </xf>
    <xf numFmtId="167" fontId="0" fillId="2" borderId="48" xfId="0" applyNumberFormat="1" applyFill="1" applyBorder="1" applyAlignment="1" applyProtection="1">
      <alignment horizontal="right" vertical="center"/>
      <protection locked="0"/>
    </xf>
    <xf numFmtId="167" fontId="0" fillId="8" borderId="9" xfId="0" applyNumberFormat="1" applyFill="1" applyBorder="1" applyAlignment="1" applyProtection="1">
      <alignment horizontal="right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36" xfId="0" applyFill="1" applyBorder="1" applyAlignment="1" applyProtection="1">
      <alignment vertical="center"/>
      <protection locked="0"/>
    </xf>
    <xf numFmtId="0" fontId="0" fillId="2" borderId="28" xfId="0" applyFill="1" applyBorder="1" applyAlignment="1" applyProtection="1">
      <alignment horizontal="center" vertical="center"/>
      <protection locked="0"/>
    </xf>
    <xf numFmtId="0" fontId="0" fillId="8" borderId="28" xfId="0" applyFill="1" applyBorder="1" applyAlignment="1" applyProtection="1">
      <alignment vertical="center"/>
      <protection locked="0"/>
    </xf>
    <xf numFmtId="167" fontId="0" fillId="2" borderId="51" xfId="0" applyNumberFormat="1" applyFill="1" applyBorder="1" applyAlignment="1" applyProtection="1">
      <alignment horizontal="right" vertical="center"/>
      <protection locked="0"/>
    </xf>
    <xf numFmtId="167" fontId="0" fillId="8" borderId="37" xfId="0" applyNumberFormat="1" applyFill="1" applyBorder="1" applyAlignment="1" applyProtection="1">
      <alignment horizontal="right" vertical="center"/>
      <protection locked="0"/>
    </xf>
    <xf numFmtId="0" fontId="0" fillId="8" borderId="4" xfId="0" applyFill="1" applyBorder="1" applyAlignment="1" applyProtection="1">
      <alignment vertical="center"/>
      <protection locked="0"/>
    </xf>
    <xf numFmtId="167" fontId="0" fillId="2" borderId="46" xfId="0" applyNumberFormat="1" applyFill="1" applyBorder="1" applyAlignment="1" applyProtection="1">
      <alignment horizontal="right" vertical="center"/>
      <protection locked="0"/>
    </xf>
    <xf numFmtId="167" fontId="0" fillId="8" borderId="32" xfId="0" applyNumberFormat="1" applyFill="1" applyBorder="1" applyAlignment="1" applyProtection="1">
      <alignment horizontal="right" vertical="center"/>
      <protection locked="0"/>
    </xf>
    <xf numFmtId="0" fontId="0" fillId="2" borderId="48" xfId="0" applyFill="1" applyBorder="1" applyAlignment="1" applyProtection="1">
      <alignment horizontal="center" vertical="center"/>
      <protection locked="0"/>
    </xf>
    <xf numFmtId="167" fontId="13" fillId="2" borderId="3" xfId="0" applyNumberFormat="1" applyFont="1" applyFill="1" applyBorder="1" applyAlignment="1" applyProtection="1">
      <alignment horizontal="right" vertical="center"/>
      <protection locked="0"/>
    </xf>
    <xf numFmtId="167" fontId="13" fillId="8" borderId="9" xfId="0" applyNumberFormat="1" applyFont="1" applyFill="1" applyBorder="1" applyAlignment="1" applyProtection="1">
      <alignment horizontal="right" vertical="center"/>
      <protection locked="0"/>
    </xf>
    <xf numFmtId="0" fontId="0" fillId="2" borderId="51" xfId="0" applyFill="1" applyBorder="1" applyAlignment="1" applyProtection="1">
      <alignment horizontal="center" vertical="center"/>
      <protection locked="0"/>
    </xf>
    <xf numFmtId="167" fontId="13" fillId="2" borderId="38" xfId="0" applyNumberFormat="1" applyFont="1" applyFill="1" applyBorder="1" applyAlignment="1" applyProtection="1">
      <alignment horizontal="right" vertical="center"/>
      <protection locked="0"/>
    </xf>
    <xf numFmtId="167" fontId="13" fillId="8" borderId="37" xfId="0" applyNumberFormat="1" applyFont="1" applyFill="1" applyBorder="1" applyAlignment="1" applyProtection="1">
      <alignment horizontal="right" vertical="center"/>
      <protection locked="0"/>
    </xf>
    <xf numFmtId="166" fontId="13" fillId="2" borderId="5" xfId="0" applyNumberFormat="1" applyFont="1" applyFill="1" applyBorder="1" applyAlignment="1" applyProtection="1">
      <alignment horizontal="left" vertical="center"/>
      <protection locked="0"/>
    </xf>
    <xf numFmtId="1" fontId="13" fillId="8" borderId="32" xfId="0" applyNumberFormat="1" applyFont="1" applyFill="1" applyBorder="1" applyAlignment="1" applyProtection="1">
      <alignment horizontal="left" vertical="center" wrapText="1"/>
      <protection locked="0"/>
    </xf>
    <xf numFmtId="1" fontId="13" fillId="8" borderId="3" xfId="0" applyNumberFormat="1" applyFont="1" applyFill="1" applyBorder="1" applyAlignment="1" applyProtection="1">
      <alignment horizontal="left" vertical="center" wrapText="1"/>
      <protection locked="0"/>
    </xf>
    <xf numFmtId="166" fontId="13" fillId="2" borderId="3" xfId="0" applyNumberFormat="1" applyFont="1" applyFill="1" applyBorder="1" applyAlignment="1" applyProtection="1">
      <alignment horizontal="left" vertical="center"/>
      <protection locked="0"/>
    </xf>
    <xf numFmtId="1" fontId="13" fillId="8" borderId="9" xfId="0" applyNumberFormat="1" applyFont="1" applyFill="1" applyBorder="1" applyAlignment="1" applyProtection="1">
      <alignment horizontal="left" vertical="center" wrapText="1"/>
      <protection locked="0"/>
    </xf>
    <xf numFmtId="166" fontId="13" fillId="2" borderId="38" xfId="0" applyNumberFormat="1" applyFont="1" applyFill="1" applyBorder="1" applyAlignment="1" applyProtection="1">
      <alignment horizontal="left" vertical="center"/>
      <protection locked="0"/>
    </xf>
    <xf numFmtId="0" fontId="0" fillId="8" borderId="50" xfId="0" applyFill="1" applyBorder="1" applyAlignment="1" applyProtection="1">
      <alignment horizontal="left" vertical="top" wrapText="1"/>
      <protection locked="0"/>
    </xf>
    <xf numFmtId="0" fontId="0" fillId="8" borderId="53" xfId="0" applyFill="1" applyBorder="1" applyAlignment="1" applyProtection="1">
      <alignment horizontal="left" vertical="top" wrapText="1"/>
      <protection locked="0"/>
    </xf>
    <xf numFmtId="0" fontId="0" fillId="8" borderId="47" xfId="0" applyFill="1" applyBorder="1" applyAlignment="1" applyProtection="1">
      <alignment horizontal="left" vertical="top" wrapText="1"/>
      <protection locked="0"/>
    </xf>
    <xf numFmtId="0" fontId="0" fillId="8" borderId="8" xfId="0" applyFill="1" applyBorder="1" applyAlignment="1" applyProtection="1">
      <alignment horizontal="left" vertical="top" wrapText="1"/>
      <protection locked="0"/>
    </xf>
    <xf numFmtId="0" fontId="0" fillId="8" borderId="49" xfId="0" applyFill="1" applyBorder="1" applyAlignment="1" applyProtection="1">
      <alignment horizontal="left" vertical="top" wrapText="1"/>
      <protection locked="0"/>
    </xf>
    <xf numFmtId="0" fontId="0" fillId="8" borderId="7" xfId="0" applyFill="1" applyBorder="1" applyAlignment="1" applyProtection="1">
      <alignment horizontal="left" vertical="top" wrapText="1"/>
      <protection locked="0"/>
    </xf>
    <xf numFmtId="0" fontId="0" fillId="8" borderId="3" xfId="0" applyFill="1" applyBorder="1" applyAlignment="1" applyProtection="1">
      <alignment horizontal="left" vertical="top" wrapText="1"/>
      <protection locked="0"/>
    </xf>
    <xf numFmtId="0" fontId="0" fillId="8" borderId="9" xfId="0" applyFill="1" applyBorder="1" applyAlignment="1" applyProtection="1">
      <alignment horizontal="left" vertical="top" wrapText="1"/>
      <protection locked="0"/>
    </xf>
    <xf numFmtId="49" fontId="0" fillId="8" borderId="40" xfId="0" applyNumberFormat="1" applyFill="1" applyBorder="1" applyAlignment="1" applyProtection="1">
      <alignment horizontal="left" vertical="top" wrapText="1"/>
      <protection locked="0"/>
    </xf>
    <xf numFmtId="49" fontId="0" fillId="8" borderId="54" xfId="0" applyNumberFormat="1" applyFill="1" applyBorder="1" applyAlignment="1" applyProtection="1">
      <alignment horizontal="left" vertical="top" wrapText="1"/>
      <protection locked="0"/>
    </xf>
    <xf numFmtId="0" fontId="0" fillId="8" borderId="38" xfId="0" applyFill="1" applyBorder="1" applyAlignment="1" applyProtection="1">
      <alignment horizontal="left" vertical="top" wrapText="1"/>
      <protection locked="0"/>
    </xf>
    <xf numFmtId="49" fontId="0" fillId="8" borderId="37" xfId="0" applyNumberFormat="1" applyFill="1" applyBorder="1" applyAlignment="1" applyProtection="1">
      <alignment horizontal="left" vertical="top" wrapText="1"/>
      <protection locked="0"/>
    </xf>
    <xf numFmtId="166" fontId="3" fillId="5" borderId="1" xfId="11" applyNumberFormat="1" applyFont="1" applyFill="1" applyBorder="1" applyAlignment="1" applyProtection="1">
      <alignment horizontal="right" vertical="center" wrapText="1"/>
    </xf>
    <xf numFmtId="166" fontId="3" fillId="5" borderId="28" xfId="11" applyNumberFormat="1" applyFont="1" applyFill="1" applyBorder="1" applyAlignment="1" applyProtection="1">
      <alignment horizontal="right" vertical="center" wrapText="1"/>
    </xf>
    <xf numFmtId="0" fontId="0" fillId="0" borderId="0" xfId="0" pivotButton="1" applyAlignment="1">
      <alignment wrapText="1"/>
    </xf>
    <xf numFmtId="0" fontId="3" fillId="3" borderId="49" xfId="11" applyFont="1" applyFill="1" applyBorder="1" applyAlignment="1" applyProtection="1">
      <alignment horizontal="center" vertical="center" wrapText="1"/>
    </xf>
    <xf numFmtId="0" fontId="3" fillId="3" borderId="1" xfId="11" applyFont="1" applyFill="1" applyBorder="1" applyAlignment="1" applyProtection="1">
      <alignment horizontal="center" vertical="center" wrapText="1"/>
    </xf>
    <xf numFmtId="0" fontId="3" fillId="10" borderId="1" xfId="11" applyFont="1" applyFill="1" applyBorder="1" applyAlignment="1" applyProtection="1">
      <alignment horizontal="center" vertical="center" wrapText="1"/>
    </xf>
    <xf numFmtId="0" fontId="0" fillId="10" borderId="1" xfId="0" applyFont="1" applyFill="1" applyBorder="1" applyAlignment="1" applyProtection="1">
      <alignment horizontal="center" vertical="top"/>
    </xf>
    <xf numFmtId="9" fontId="0" fillId="10" borderId="1" xfId="0" applyNumberFormat="1" applyFont="1" applyFill="1" applyBorder="1" applyAlignment="1" applyProtection="1">
      <alignment horizontal="center" vertical="top"/>
    </xf>
    <xf numFmtId="0" fontId="0" fillId="10" borderId="1" xfId="0" applyNumberFormat="1" applyFont="1" applyFill="1" applyBorder="1" applyAlignment="1" applyProtection="1">
      <alignment horizontal="center" vertical="top"/>
    </xf>
    <xf numFmtId="164" fontId="0" fillId="5" borderId="9" xfId="0" applyNumberFormat="1" applyFill="1" applyBorder="1" applyAlignment="1" applyProtection="1">
      <alignment horizontal="right" vertical="top" wrapText="1"/>
    </xf>
    <xf numFmtId="0" fontId="3" fillId="3" borderId="40" xfId="11" applyFont="1" applyFill="1" applyBorder="1" applyAlignment="1" applyProtection="1">
      <alignment horizontal="center" vertical="center" wrapText="1"/>
    </xf>
    <xf numFmtId="0" fontId="3" fillId="3" borderId="28" xfId="11" applyFont="1" applyFill="1" applyBorder="1" applyAlignment="1" applyProtection="1">
      <alignment horizontal="center" vertical="center" wrapText="1"/>
    </xf>
    <xf numFmtId="0" fontId="3" fillId="10" borderId="28" xfId="11" applyFont="1" applyFill="1" applyBorder="1" applyAlignment="1" applyProtection="1">
      <alignment horizontal="center" vertical="center" wrapText="1"/>
    </xf>
    <xf numFmtId="0" fontId="0" fillId="10" borderId="28" xfId="0" applyFont="1" applyFill="1" applyBorder="1" applyAlignment="1" applyProtection="1">
      <alignment horizontal="center" vertical="top"/>
    </xf>
    <xf numFmtId="9" fontId="0" fillId="10" borderId="28" xfId="0" applyNumberFormat="1" applyFont="1" applyFill="1" applyBorder="1" applyAlignment="1" applyProtection="1">
      <alignment horizontal="center" vertical="top"/>
    </xf>
    <xf numFmtId="0" fontId="0" fillId="10" borderId="28" xfId="0" applyNumberFormat="1" applyFont="1" applyFill="1" applyBorder="1" applyAlignment="1" applyProtection="1">
      <alignment horizontal="center" vertical="top"/>
    </xf>
    <xf numFmtId="164" fontId="0" fillId="5" borderId="37" xfId="0" applyNumberFormat="1" applyFill="1" applyBorder="1" applyAlignment="1" applyProtection="1">
      <alignment horizontal="right" vertical="top" wrapText="1"/>
    </xf>
    <xf numFmtId="0" fontId="7" fillId="0" borderId="0" xfId="0" applyFont="1" applyProtection="1"/>
    <xf numFmtId="0" fontId="0" fillId="0" borderId="0" xfId="0" applyProtection="1"/>
    <xf numFmtId="0" fontId="1" fillId="4" borderId="41" xfId="0" applyFont="1" applyFill="1" applyBorder="1" applyAlignment="1" applyProtection="1">
      <alignment horizontal="left" vertical="center"/>
    </xf>
    <xf numFmtId="0" fontId="1" fillId="4" borderId="42" xfId="0" applyFont="1" applyFill="1" applyBorder="1" applyAlignment="1" applyProtection="1">
      <alignment horizontal="left" vertical="center"/>
    </xf>
    <xf numFmtId="0" fontId="1" fillId="4" borderId="42" xfId="0" applyFont="1" applyFill="1" applyBorder="1" applyAlignment="1" applyProtection="1">
      <alignment horizontal="left" vertical="center" wrapText="1"/>
    </xf>
    <xf numFmtId="0" fontId="1" fillId="4" borderId="14" xfId="0" applyFont="1" applyFill="1" applyBorder="1" applyAlignment="1" applyProtection="1">
      <alignment horizontal="left" vertical="center" wrapText="1"/>
    </xf>
    <xf numFmtId="0" fontId="2" fillId="4" borderId="11" xfId="0" applyFont="1" applyFill="1" applyBorder="1" applyAlignment="1" applyProtection="1">
      <alignment horizontal="left" vertical="center"/>
    </xf>
    <xf numFmtId="0" fontId="2" fillId="4" borderId="38" xfId="0" applyFont="1" applyFill="1" applyBorder="1" applyAlignment="1" applyProtection="1">
      <alignment horizontal="left" vertical="center" wrapText="1"/>
    </xf>
    <xf numFmtId="0" fontId="2" fillId="4" borderId="37" xfId="0" applyFont="1" applyFill="1" applyBorder="1" applyAlignment="1" applyProtection="1">
      <alignment horizontal="left" vertical="center" wrapText="1"/>
    </xf>
    <xf numFmtId="0" fontId="22" fillId="9" borderId="41" xfId="0" applyFont="1" applyFill="1" applyBorder="1" applyAlignment="1" applyProtection="1">
      <alignment horizontal="left" vertical="center"/>
    </xf>
    <xf numFmtId="0" fontId="2" fillId="9" borderId="42" xfId="0" applyFont="1" applyFill="1" applyBorder="1" applyAlignment="1" applyProtection="1">
      <alignment horizontal="left" vertical="center"/>
    </xf>
    <xf numFmtId="0" fontId="2" fillId="9" borderId="42" xfId="0" applyFont="1" applyFill="1" applyBorder="1" applyAlignment="1" applyProtection="1">
      <alignment horizontal="left" vertical="center" wrapText="1"/>
    </xf>
    <xf numFmtId="0" fontId="2" fillId="9" borderId="14" xfId="0" applyFont="1" applyFill="1" applyBorder="1" applyAlignment="1" applyProtection="1">
      <alignment horizontal="left" vertical="center" wrapText="1"/>
    </xf>
    <xf numFmtId="0" fontId="19" fillId="9" borderId="40" xfId="0" applyFont="1" applyFill="1" applyBorder="1" applyAlignment="1" applyProtection="1">
      <alignment horizontal="left" vertical="center"/>
    </xf>
    <xf numFmtId="0" fontId="19" fillId="9" borderId="28" xfId="0" applyFont="1" applyFill="1" applyBorder="1" applyAlignment="1" applyProtection="1">
      <alignment horizontal="left" vertical="center"/>
    </xf>
    <xf numFmtId="0" fontId="19" fillId="9" borderId="28" xfId="0" applyFont="1" applyFill="1" applyBorder="1" applyAlignment="1" applyProtection="1">
      <alignment horizontal="left" vertical="center" wrapText="1"/>
    </xf>
    <xf numFmtId="166" fontId="19" fillId="9" borderId="28" xfId="0" applyNumberFormat="1" applyFont="1" applyFill="1" applyBorder="1" applyAlignment="1" applyProtection="1">
      <alignment horizontal="left" vertical="center" wrapText="1"/>
    </xf>
    <xf numFmtId="0" fontId="19" fillId="9" borderId="37" xfId="0" applyFont="1" applyFill="1" applyBorder="1" applyAlignment="1" applyProtection="1">
      <alignment horizontal="left" vertical="center" wrapText="1"/>
    </xf>
    <xf numFmtId="0" fontId="1" fillId="4" borderId="27" xfId="0" applyFont="1" applyFill="1" applyBorder="1" applyAlignment="1" applyProtection="1">
      <alignment horizontal="right" vertical="center"/>
    </xf>
    <xf numFmtId="0" fontId="16" fillId="4" borderId="22" xfId="0" applyFont="1" applyFill="1" applyBorder="1" applyAlignment="1" applyProtection="1">
      <alignment horizontal="right" vertical="center"/>
    </xf>
    <xf numFmtId="0" fontId="1" fillId="4" borderId="22" xfId="0" applyFont="1" applyFill="1" applyBorder="1" applyAlignment="1" applyProtection="1">
      <alignment horizontal="right" vertical="center"/>
    </xf>
    <xf numFmtId="0" fontId="1" fillId="4" borderId="56" xfId="0" applyFont="1" applyFill="1" applyBorder="1" applyAlignment="1" applyProtection="1">
      <alignment horizontal="right" vertical="center"/>
    </xf>
    <xf numFmtId="0" fontId="2" fillId="20" borderId="33" xfId="0" applyFont="1" applyFill="1" applyBorder="1" applyAlignment="1" applyProtection="1">
      <alignment horizontal="left" vertical="top"/>
    </xf>
    <xf numFmtId="0" fontId="15" fillId="20" borderId="30" xfId="0" applyFont="1" applyFill="1" applyBorder="1" applyProtection="1"/>
    <xf numFmtId="166" fontId="0" fillId="10" borderId="30" xfId="0" applyNumberFormat="1" applyFill="1" applyBorder="1" applyAlignment="1" applyProtection="1">
      <alignment horizontal="right"/>
    </xf>
    <xf numFmtId="166" fontId="0" fillId="3" borderId="25" xfId="0" applyNumberFormat="1" applyFill="1" applyBorder="1" applyAlignment="1" applyProtection="1">
      <alignment horizontal="right"/>
    </xf>
    <xf numFmtId="0" fontId="2" fillId="20" borderId="10" xfId="0" applyFont="1" applyFill="1" applyBorder="1" applyAlignment="1" applyProtection="1">
      <alignment horizontal="left" vertical="top"/>
    </xf>
    <xf numFmtId="0" fontId="15" fillId="20" borderId="1" xfId="0" applyFont="1" applyFill="1" applyBorder="1" applyProtection="1"/>
    <xf numFmtId="166" fontId="0" fillId="10" borderId="4" xfId="0" applyNumberFormat="1" applyFill="1" applyBorder="1" applyAlignment="1" applyProtection="1">
      <alignment horizontal="right"/>
    </xf>
    <xf numFmtId="166" fontId="0" fillId="3" borderId="1" xfId="0" applyNumberFormat="1" applyFill="1" applyBorder="1" applyAlignment="1" applyProtection="1">
      <alignment horizontal="right"/>
    </xf>
    <xf numFmtId="0" fontId="2" fillId="20" borderId="34" xfId="0" applyFont="1" applyFill="1" applyBorder="1" applyAlignment="1" applyProtection="1">
      <alignment horizontal="left" vertical="top"/>
    </xf>
    <xf numFmtId="0" fontId="15" fillId="20" borderId="6" xfId="0" applyFont="1" applyFill="1" applyBorder="1" applyProtection="1"/>
    <xf numFmtId="166" fontId="0" fillId="3" borderId="4" xfId="0" applyNumberFormat="1" applyFill="1" applyBorder="1" applyAlignment="1" applyProtection="1">
      <alignment horizontal="right"/>
    </xf>
    <xf numFmtId="0" fontId="2" fillId="20" borderId="36" xfId="0" applyFont="1" applyFill="1" applyBorder="1" applyAlignment="1" applyProtection="1">
      <alignment horizontal="left" vertical="top"/>
    </xf>
    <xf numFmtId="0" fontId="15" fillId="20" borderId="28" xfId="0" applyFont="1" applyFill="1" applyBorder="1" applyProtection="1"/>
    <xf numFmtId="166" fontId="0" fillId="23" borderId="28" xfId="0" applyNumberFormat="1" applyFill="1" applyBorder="1" applyAlignment="1" applyProtection="1">
      <alignment horizontal="right"/>
    </xf>
    <xf numFmtId="0" fontId="15" fillId="20" borderId="4" xfId="0" applyFont="1" applyFill="1" applyBorder="1" applyProtection="1"/>
    <xf numFmtId="0" fontId="2" fillId="6" borderId="33" xfId="0" applyFont="1" applyFill="1" applyBorder="1" applyAlignment="1" applyProtection="1">
      <alignment horizontal="left" vertical="top"/>
    </xf>
    <xf numFmtId="0" fontId="15" fillId="6" borderId="30" xfId="0" applyFont="1" applyFill="1" applyBorder="1" applyProtection="1"/>
    <xf numFmtId="0" fontId="2" fillId="6" borderId="10" xfId="0" applyFont="1" applyFill="1" applyBorder="1" applyAlignment="1" applyProtection="1">
      <alignment horizontal="left" vertical="top"/>
    </xf>
    <xf numFmtId="0" fontId="15" fillId="6" borderId="1" xfId="0" applyFont="1" applyFill="1" applyBorder="1" applyProtection="1"/>
    <xf numFmtId="0" fontId="2" fillId="6" borderId="34" xfId="0" applyFont="1" applyFill="1" applyBorder="1" applyAlignment="1" applyProtection="1">
      <alignment horizontal="left" vertical="top"/>
    </xf>
    <xf numFmtId="0" fontId="15" fillId="6" borderId="6" xfId="0" applyFont="1" applyFill="1" applyBorder="1" applyProtection="1"/>
    <xf numFmtId="166" fontId="0" fillId="3" borderId="28" xfId="0" applyNumberFormat="1" applyFill="1" applyBorder="1" applyAlignment="1" applyProtection="1">
      <alignment horizontal="right"/>
    </xf>
    <xf numFmtId="0" fontId="2" fillId="6" borderId="36" xfId="0" applyFont="1" applyFill="1" applyBorder="1" applyAlignment="1" applyProtection="1">
      <alignment horizontal="left" vertical="top"/>
    </xf>
    <xf numFmtId="0" fontId="15" fillId="6" borderId="28" xfId="0" applyFont="1" applyFill="1" applyBorder="1" applyProtection="1"/>
    <xf numFmtId="0" fontId="2" fillId="21" borderId="33" xfId="0" applyFont="1" applyFill="1" applyBorder="1" applyAlignment="1" applyProtection="1">
      <alignment horizontal="left" vertical="top"/>
    </xf>
    <xf numFmtId="0" fontId="15" fillId="21" borderId="30" xfId="0" applyFont="1" applyFill="1" applyBorder="1" applyProtection="1"/>
    <xf numFmtId="166" fontId="0" fillId="22" borderId="30" xfId="0" applyNumberFormat="1" applyFill="1" applyBorder="1" applyAlignment="1" applyProtection="1">
      <alignment horizontal="right"/>
    </xf>
    <xf numFmtId="0" fontId="2" fillId="21" borderId="10" xfId="0" applyFont="1" applyFill="1" applyBorder="1" applyAlignment="1" applyProtection="1">
      <alignment horizontal="left" vertical="top"/>
    </xf>
    <xf numFmtId="0" fontId="15" fillId="21" borderId="1" xfId="0" applyFont="1" applyFill="1" applyBorder="1" applyProtection="1"/>
    <xf numFmtId="166" fontId="0" fillId="22" borderId="4" xfId="0" applyNumberFormat="1" applyFill="1" applyBorder="1" applyAlignment="1" applyProtection="1">
      <alignment horizontal="right"/>
    </xf>
    <xf numFmtId="0" fontId="2" fillId="21" borderId="36" xfId="0" applyFont="1" applyFill="1" applyBorder="1" applyAlignment="1" applyProtection="1">
      <alignment horizontal="left" vertical="top"/>
    </xf>
    <xf numFmtId="0" fontId="15" fillId="21" borderId="28" xfId="0" applyFont="1" applyFill="1" applyBorder="1" applyProtection="1"/>
    <xf numFmtId="0" fontId="2" fillId="21" borderId="34" xfId="0" applyFont="1" applyFill="1" applyBorder="1" applyAlignment="1" applyProtection="1">
      <alignment horizontal="left" vertical="top"/>
    </xf>
    <xf numFmtId="0" fontId="15" fillId="21" borderId="4" xfId="0" applyFont="1" applyFill="1" applyBorder="1" applyProtection="1"/>
    <xf numFmtId="0" fontId="3" fillId="2" borderId="50" xfId="11" applyFont="1" applyFill="1" applyBorder="1" applyAlignment="1" applyProtection="1">
      <alignment horizontal="left" vertical="center" wrapText="1"/>
      <protection locked="0"/>
    </xf>
    <xf numFmtId="0" fontId="3" fillId="8" borderId="30" xfId="11" applyFont="1" applyFill="1" applyBorder="1" applyAlignment="1" applyProtection="1">
      <alignment horizontal="left" vertical="center" wrapText="1"/>
      <protection locked="0"/>
    </xf>
    <xf numFmtId="0" fontId="0" fillId="2" borderId="30" xfId="11" applyFont="1" applyFill="1" applyBorder="1" applyAlignment="1" applyProtection="1">
      <alignment horizontal="left" vertical="center" wrapText="1"/>
      <protection locked="0"/>
    </xf>
    <xf numFmtId="0" fontId="0" fillId="8" borderId="30" xfId="11" applyFont="1" applyFill="1" applyBorder="1" applyAlignment="1" applyProtection="1">
      <alignment horizontal="left" vertical="center" wrapText="1"/>
      <protection locked="0"/>
    </xf>
    <xf numFmtId="0" fontId="3" fillId="2" borderId="30" xfId="11" applyFont="1" applyFill="1" applyBorder="1" applyAlignment="1" applyProtection="1">
      <alignment horizontal="left" vertical="center" wrapText="1"/>
      <protection locked="0"/>
    </xf>
    <xf numFmtId="0" fontId="3" fillId="8" borderId="8" xfId="11" applyFont="1" applyFill="1" applyBorder="1" applyAlignment="1" applyProtection="1">
      <alignment horizontal="left" vertical="center" wrapText="1"/>
      <protection locked="0"/>
    </xf>
    <xf numFmtId="0" fontId="0" fillId="2" borderId="30" xfId="0" applyFill="1" applyBorder="1" applyAlignment="1" applyProtection="1">
      <alignment horizontal="left" vertical="top"/>
      <protection locked="0"/>
    </xf>
    <xf numFmtId="0" fontId="0" fillId="8" borderId="30" xfId="0" applyFill="1" applyBorder="1" applyAlignment="1" applyProtection="1">
      <alignment horizontal="left" vertical="top"/>
      <protection locked="0"/>
    </xf>
    <xf numFmtId="0" fontId="0" fillId="2" borderId="8" xfId="0" applyFill="1" applyBorder="1" applyAlignment="1" applyProtection="1">
      <alignment horizontal="left" vertical="top"/>
      <protection locked="0"/>
    </xf>
    <xf numFmtId="0" fontId="3" fillId="2" borderId="29" xfId="11" applyFont="1" applyFill="1" applyBorder="1" applyAlignment="1" applyProtection="1">
      <alignment horizontal="left" vertical="center" wrapText="1"/>
      <protection locked="0"/>
    </xf>
    <xf numFmtId="0" fontId="3" fillId="8" borderId="1" xfId="11" applyFont="1" applyFill="1" applyBorder="1" applyAlignment="1" applyProtection="1">
      <alignment horizontal="left" vertical="center" wrapText="1"/>
      <protection locked="0"/>
    </xf>
    <xf numFmtId="0" fontId="0" fillId="2" borderId="4" xfId="11" applyFont="1" applyFill="1" applyBorder="1" applyAlignment="1" applyProtection="1">
      <alignment horizontal="left" vertical="center" wrapText="1"/>
      <protection locked="0"/>
    </xf>
    <xf numFmtId="0" fontId="3" fillId="2" borderId="1" xfId="11" applyFont="1" applyFill="1" applyBorder="1" applyAlignment="1" applyProtection="1">
      <alignment horizontal="left" vertical="center" wrapText="1"/>
      <protection locked="0"/>
    </xf>
    <xf numFmtId="0" fontId="3" fillId="8" borderId="9" xfId="11" applyFont="1" applyFill="1" applyBorder="1" applyAlignment="1" applyProtection="1">
      <alignment horizontal="left" vertical="center" wrapText="1"/>
      <protection locked="0"/>
    </xf>
    <xf numFmtId="0" fontId="3" fillId="2" borderId="49" xfId="11" applyFont="1" applyFill="1" applyBorder="1" applyAlignment="1" applyProtection="1">
      <alignment horizontal="left" vertical="center" wrapText="1"/>
      <protection locked="0"/>
    </xf>
    <xf numFmtId="0" fontId="0" fillId="2" borderId="1" xfId="0" applyFill="1" applyBorder="1" applyAlignment="1" applyProtection="1">
      <alignment horizontal="left" vertical="top"/>
      <protection locked="0"/>
    </xf>
    <xf numFmtId="0" fontId="0" fillId="8" borderId="1" xfId="0" applyFill="1" applyBorder="1" applyAlignment="1" applyProtection="1">
      <alignment horizontal="left" vertical="top"/>
      <protection locked="0"/>
    </xf>
    <xf numFmtId="0" fontId="0" fillId="2" borderId="9" xfId="0" applyFill="1" applyBorder="1" applyAlignment="1" applyProtection="1">
      <alignment horizontal="left" vertical="top"/>
      <protection locked="0"/>
    </xf>
    <xf numFmtId="0" fontId="0" fillId="8" borderId="0" xfId="0" applyFill="1" applyBorder="1" applyAlignment="1" applyProtection="1">
      <alignment horizontal="left" vertical="top"/>
      <protection locked="0"/>
    </xf>
    <xf numFmtId="0" fontId="14" fillId="8" borderId="1" xfId="11" applyFont="1" applyFill="1" applyBorder="1" applyAlignment="1" applyProtection="1">
      <alignment horizontal="left" vertical="center" wrapText="1"/>
      <protection locked="0"/>
    </xf>
    <xf numFmtId="0" fontId="14" fillId="2" borderId="1" xfId="11" applyFont="1" applyFill="1" applyBorder="1" applyAlignment="1" applyProtection="1">
      <alignment horizontal="left" vertical="center" wrapText="1"/>
      <protection locked="0"/>
    </xf>
    <xf numFmtId="0" fontId="14" fillId="8" borderId="9" xfId="11" applyFont="1" applyFill="1" applyBorder="1" applyAlignment="1" applyProtection="1">
      <alignment horizontal="left" vertical="center" wrapText="1"/>
      <protection locked="0"/>
    </xf>
    <xf numFmtId="0" fontId="14" fillId="2" borderId="49" xfId="11" applyFont="1" applyFill="1" applyBorder="1" applyAlignment="1" applyProtection="1">
      <alignment horizontal="left" vertical="center" wrapText="1"/>
      <protection locked="0"/>
    </xf>
    <xf numFmtId="0" fontId="0" fillId="8" borderId="1" xfId="11" applyFont="1" applyFill="1" applyBorder="1" applyAlignment="1" applyProtection="1">
      <alignment horizontal="left" vertical="center" wrapText="1"/>
      <protection locked="0"/>
    </xf>
    <xf numFmtId="0" fontId="0" fillId="2" borderId="1" xfId="0" applyFill="1" applyBorder="1" applyAlignment="1" applyProtection="1">
      <alignment horizontal="left"/>
      <protection locked="0"/>
    </xf>
    <xf numFmtId="0" fontId="0" fillId="8" borderId="1" xfId="0" applyFill="1" applyBorder="1" applyAlignment="1" applyProtection="1">
      <alignment horizontal="left"/>
      <protection locked="0"/>
    </xf>
    <xf numFmtId="0" fontId="0" fillId="2" borderId="9" xfId="0" applyFill="1" applyBorder="1" applyAlignment="1" applyProtection="1">
      <alignment horizontal="left"/>
      <protection locked="0"/>
    </xf>
    <xf numFmtId="0" fontId="0" fillId="2" borderId="62" xfId="0" applyNumberFormat="1" applyFill="1" applyBorder="1" applyAlignment="1" applyProtection="1">
      <alignment horizontal="center" vertical="center"/>
      <protection locked="0"/>
    </xf>
    <xf numFmtId="0" fontId="0" fillId="2" borderId="44" xfId="0" applyNumberFormat="1" applyFill="1" applyBorder="1" applyAlignment="1" applyProtection="1">
      <alignment horizontal="center" vertical="center"/>
      <protection locked="0"/>
    </xf>
    <xf numFmtId="0" fontId="0" fillId="2" borderId="43" xfId="0" applyNumberFormat="1" applyFill="1" applyBorder="1" applyAlignment="1" applyProtection="1">
      <alignment horizontal="center" vertical="center"/>
      <protection locked="0"/>
    </xf>
    <xf numFmtId="1" fontId="0" fillId="5" borderId="1" xfId="0" applyNumberFormat="1" applyFont="1" applyFill="1" applyBorder="1" applyAlignment="1" applyProtection="1">
      <alignment horizontal="center" vertical="top"/>
    </xf>
    <xf numFmtId="1" fontId="0" fillId="5" borderId="28" xfId="0" applyNumberFormat="1" applyFont="1" applyFill="1" applyBorder="1" applyAlignment="1" applyProtection="1">
      <alignment horizontal="center" vertical="top"/>
    </xf>
    <xf numFmtId="0" fontId="0" fillId="0" borderId="0" xfId="0" pivotButton="1" applyAlignment="1">
      <alignment vertical="center"/>
    </xf>
    <xf numFmtId="1" fontId="13" fillId="2" borderId="28" xfId="0" applyNumberFormat="1" applyFont="1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166" fontId="0" fillId="3" borderId="2" xfId="0" applyNumberFormat="1" applyFill="1" applyBorder="1" applyAlignment="1" applyProtection="1">
      <alignment horizontal="right"/>
    </xf>
    <xf numFmtId="0" fontId="0" fillId="0" borderId="0" xfId="0" pivotButton="1" applyAlignment="1">
      <alignment horizontal="left" vertical="center"/>
    </xf>
    <xf numFmtId="0" fontId="2" fillId="4" borderId="28" xfId="0" applyFont="1" applyFill="1" applyBorder="1" applyAlignment="1" applyProtection="1">
      <alignment horizontal="left" vertical="center" wrapText="1"/>
    </xf>
    <xf numFmtId="0" fontId="0" fillId="0" borderId="0" xfId="0" pivotButton="1" applyAlignment="1">
      <alignment horizontal="left" vertical="center" wrapText="1"/>
    </xf>
    <xf numFmtId="0" fontId="0" fillId="2" borderId="41" xfId="0" applyFill="1" applyBorder="1" applyAlignment="1" applyProtection="1">
      <alignment vertical="center"/>
      <protection locked="0"/>
    </xf>
    <xf numFmtId="0" fontId="0" fillId="2" borderId="44" xfId="0" applyFill="1" applyBorder="1" applyAlignment="1" applyProtection="1">
      <alignment vertical="center"/>
      <protection locked="0"/>
    </xf>
    <xf numFmtId="0" fontId="0" fillId="2" borderId="44" xfId="0" applyFill="1" applyBorder="1" applyAlignment="1" applyProtection="1">
      <alignment horizontal="left" vertical="center"/>
      <protection locked="0"/>
    </xf>
    <xf numFmtId="0" fontId="0" fillId="2" borderId="43" xfId="0" applyFill="1" applyBorder="1" applyAlignment="1" applyProtection="1">
      <alignment vertical="center"/>
      <protection locked="0"/>
    </xf>
    <xf numFmtId="0" fontId="0" fillId="2" borderId="30" xfId="0" applyFill="1" applyBorder="1" applyAlignment="1" applyProtection="1">
      <alignment vertical="center"/>
      <protection locked="0"/>
    </xf>
    <xf numFmtId="0" fontId="0" fillId="2" borderId="1" xfId="0" applyFill="1" applyBorder="1" applyAlignment="1" applyProtection="1">
      <alignment vertical="center"/>
      <protection locked="0"/>
    </xf>
    <xf numFmtId="0" fontId="0" fillId="2" borderId="28" xfId="0" applyFill="1" applyBorder="1" applyAlignment="1" applyProtection="1">
      <alignment vertical="center"/>
      <protection locked="0"/>
    </xf>
    <xf numFmtId="0" fontId="0" fillId="2" borderId="7" xfId="0" applyFill="1" applyBorder="1" applyAlignment="1" applyProtection="1">
      <alignment vertical="center"/>
      <protection locked="0"/>
    </xf>
    <xf numFmtId="0" fontId="0" fillId="2" borderId="54" xfId="0" applyFill="1" applyBorder="1" applyAlignment="1" applyProtection="1">
      <alignment vertical="center"/>
      <protection locked="0"/>
    </xf>
    <xf numFmtId="0" fontId="15" fillId="6" borderId="4" xfId="0" applyFont="1" applyFill="1" applyBorder="1" applyProtection="1"/>
    <xf numFmtId="0" fontId="15" fillId="21" borderId="6" xfId="0" applyFont="1" applyFill="1" applyBorder="1" applyProtection="1"/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3" fillId="3" borderId="29" xfId="11" applyFont="1" applyFill="1" applyBorder="1" applyAlignment="1" applyProtection="1">
      <alignment horizontal="center" vertical="center" wrapText="1"/>
    </xf>
    <xf numFmtId="0" fontId="3" fillId="3" borderId="4" xfId="11" applyFont="1" applyFill="1" applyBorder="1" applyAlignment="1" applyProtection="1">
      <alignment horizontal="center" vertical="center" wrapText="1"/>
    </xf>
    <xf numFmtId="0" fontId="3" fillId="10" borderId="4" xfId="11" applyFont="1" applyFill="1" applyBorder="1" applyAlignment="1" applyProtection="1">
      <alignment horizontal="center" vertical="center" wrapText="1"/>
    </xf>
    <xf numFmtId="0" fontId="0" fillId="10" borderId="2" xfId="0" applyFont="1" applyFill="1" applyBorder="1" applyAlignment="1" applyProtection="1">
      <alignment horizontal="center" vertical="top"/>
    </xf>
    <xf numFmtId="0" fontId="0" fillId="10" borderId="4" xfId="0" applyFont="1" applyFill="1" applyBorder="1" applyAlignment="1" applyProtection="1">
      <alignment horizontal="center" vertical="top"/>
    </xf>
    <xf numFmtId="9" fontId="0" fillId="10" borderId="4" xfId="0" applyNumberFormat="1" applyFont="1" applyFill="1" applyBorder="1" applyAlignment="1" applyProtection="1">
      <alignment horizontal="center" vertical="top"/>
    </xf>
    <xf numFmtId="0" fontId="0" fillId="10" borderId="4" xfId="0" applyNumberFormat="1" applyFont="1" applyFill="1" applyBorder="1" applyAlignment="1" applyProtection="1">
      <alignment horizontal="center" vertical="top"/>
    </xf>
    <xf numFmtId="166" fontId="3" fillId="5" borderId="4" xfId="11" applyNumberFormat="1" applyFont="1" applyFill="1" applyBorder="1" applyAlignment="1" applyProtection="1">
      <alignment horizontal="right" vertical="center" wrapText="1"/>
    </xf>
    <xf numFmtId="1" fontId="0" fillId="5" borderId="4" xfId="0" applyNumberFormat="1" applyFont="1" applyFill="1" applyBorder="1" applyAlignment="1" applyProtection="1">
      <alignment horizontal="center" vertical="top"/>
    </xf>
    <xf numFmtId="164" fontId="0" fillId="5" borderId="32" xfId="0" applyNumberFormat="1" applyFill="1" applyBorder="1" applyAlignment="1" applyProtection="1">
      <alignment horizontal="right" vertical="top" wrapText="1"/>
    </xf>
    <xf numFmtId="0" fontId="37" fillId="0" borderId="0" xfId="0" applyFont="1" applyFill="1" applyBorder="1" applyAlignment="1">
      <alignment vertical="center" wrapText="1"/>
    </xf>
    <xf numFmtId="0" fontId="0" fillId="0" borderId="0" xfId="0" applyBorder="1"/>
    <xf numFmtId="0" fontId="37" fillId="0" borderId="0" xfId="0" applyFont="1" applyFill="1" applyBorder="1" applyAlignment="1">
      <alignment vertical="top" wrapText="1"/>
    </xf>
    <xf numFmtId="0" fontId="37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 wrapText="1"/>
    </xf>
    <xf numFmtId="0" fontId="37" fillId="24" borderId="67" xfId="0" applyFont="1" applyFill="1" applyBorder="1" applyAlignment="1">
      <alignment vertical="center" wrapText="1"/>
    </xf>
    <xf numFmtId="0" fontId="15" fillId="20" borderId="26" xfId="0" applyFont="1" applyFill="1" applyBorder="1" applyProtection="1"/>
    <xf numFmtId="166" fontId="0" fillId="23" borderId="26" xfId="0" applyNumberFormat="1" applyFill="1" applyBorder="1" applyAlignment="1" applyProtection="1">
      <alignment horizontal="right"/>
    </xf>
    <xf numFmtId="166" fontId="0" fillId="3" borderId="26" xfId="0" applyNumberFormat="1" applyFill="1" applyBorder="1" applyAlignment="1" applyProtection="1">
      <alignment horizontal="right"/>
    </xf>
    <xf numFmtId="166" fontId="0" fillId="10" borderId="28" xfId="0" applyNumberFormat="1" applyFill="1" applyBorder="1" applyAlignment="1" applyProtection="1">
      <alignment horizontal="right"/>
    </xf>
    <xf numFmtId="166" fontId="0" fillId="0" borderId="0" xfId="0" applyNumberFormat="1" applyFill="1"/>
    <xf numFmtId="0" fontId="0" fillId="3" borderId="29" xfId="0" applyFill="1" applyBorder="1" applyAlignment="1" applyProtection="1">
      <alignment vertical="center"/>
    </xf>
    <xf numFmtId="0" fontId="0" fillId="3" borderId="46" xfId="0" applyFill="1" applyBorder="1" applyAlignment="1" applyProtection="1">
      <alignment vertical="center"/>
    </xf>
    <xf numFmtId="0" fontId="0" fillId="3" borderId="49" xfId="0" applyFill="1" applyBorder="1" applyAlignment="1" applyProtection="1">
      <alignment vertical="center"/>
    </xf>
    <xf numFmtId="0" fontId="0" fillId="3" borderId="48" xfId="0" applyFill="1" applyBorder="1" applyAlignment="1" applyProtection="1">
      <alignment vertical="center"/>
    </xf>
    <xf numFmtId="0" fontId="0" fillId="3" borderId="40" xfId="0" applyFill="1" applyBorder="1" applyAlignment="1" applyProtection="1">
      <alignment vertical="center"/>
    </xf>
    <xf numFmtId="0" fontId="0" fillId="3" borderId="51" xfId="0" applyFill="1" applyBorder="1" applyAlignment="1" applyProtection="1">
      <alignment vertical="center"/>
    </xf>
    <xf numFmtId="0" fontId="13" fillId="11" borderId="18" xfId="0" applyFont="1" applyFill="1" applyBorder="1" applyAlignment="1">
      <alignment horizontal="left" vertical="center"/>
    </xf>
    <xf numFmtId="0" fontId="13" fillId="11" borderId="25" xfId="0" applyFont="1" applyFill="1" applyBorder="1" applyAlignment="1">
      <alignment horizontal="left" vertical="center"/>
    </xf>
    <xf numFmtId="0" fontId="13" fillId="3" borderId="68" xfId="0" applyFont="1" applyFill="1" applyBorder="1" applyAlignment="1">
      <alignment horizontal="left" vertical="center" wrapText="1"/>
    </xf>
    <xf numFmtId="0" fontId="13" fillId="11" borderId="5" xfId="0" applyFont="1" applyFill="1" applyBorder="1" applyAlignment="1">
      <alignment horizontal="left" vertical="center"/>
    </xf>
    <xf numFmtId="0" fontId="13" fillId="11" borderId="4" xfId="0" applyFont="1" applyFill="1" applyBorder="1" applyAlignment="1">
      <alignment horizontal="left" vertical="center"/>
    </xf>
    <xf numFmtId="0" fontId="0" fillId="0" borderId="0" xfId="0" applyAlignment="1">
      <alignment horizontal="right" vertical="center" wrapText="1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1" fillId="4" borderId="41" xfId="0" applyFont="1" applyFill="1" applyBorder="1" applyAlignment="1" applyProtection="1">
      <alignment vertical="top"/>
    </xf>
    <xf numFmtId="0" fontId="1" fillId="4" borderId="14" xfId="0" applyFont="1" applyFill="1" applyBorder="1" applyAlignment="1" applyProtection="1">
      <alignment vertical="top"/>
    </xf>
    <xf numFmtId="0" fontId="1" fillId="4" borderId="44" xfId="0" applyFont="1" applyFill="1" applyBorder="1" applyAlignment="1" applyProtection="1">
      <alignment vertical="top"/>
    </xf>
    <xf numFmtId="0" fontId="1" fillId="4" borderId="15" xfId="0" applyFont="1" applyFill="1" applyBorder="1" applyAlignment="1" applyProtection="1">
      <alignment vertical="top" wrapText="1"/>
    </xf>
    <xf numFmtId="0" fontId="21" fillId="4" borderId="41" xfId="0" applyFont="1" applyFill="1" applyBorder="1" applyAlignment="1" applyProtection="1">
      <alignment vertical="top"/>
    </xf>
    <xf numFmtId="0" fontId="21" fillId="4" borderId="42" xfId="0" applyFont="1" applyFill="1" applyBorder="1" applyAlignment="1" applyProtection="1">
      <alignment vertical="top"/>
    </xf>
    <xf numFmtId="0" fontId="20" fillId="8" borderId="60" xfId="0" applyFont="1" applyFill="1" applyBorder="1" applyAlignment="1" applyProtection="1">
      <alignment vertical="center"/>
    </xf>
    <xf numFmtId="0" fontId="1" fillId="4" borderId="48" xfId="0" applyFont="1" applyFill="1" applyBorder="1" applyAlignment="1" applyProtection="1">
      <alignment vertical="top"/>
    </xf>
    <xf numFmtId="0" fontId="1" fillId="4" borderId="43" xfId="0" applyFont="1" applyFill="1" applyBorder="1" applyAlignment="1" applyProtection="1">
      <alignment vertical="top"/>
    </xf>
    <xf numFmtId="0" fontId="1" fillId="4" borderId="51" xfId="0" applyFont="1" applyFill="1" applyBorder="1" applyAlignment="1" applyProtection="1">
      <alignment vertical="top"/>
    </xf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1" fillId="4" borderId="13" xfId="0" applyFont="1" applyFill="1" applyBorder="1" applyAlignment="1" applyProtection="1">
      <alignment vertical="center"/>
    </xf>
    <xf numFmtId="0" fontId="1" fillId="4" borderId="22" xfId="0" applyFont="1" applyFill="1" applyBorder="1" applyAlignment="1" applyProtection="1">
      <alignment vertical="center"/>
    </xf>
    <xf numFmtId="0" fontId="1" fillId="4" borderId="63" xfId="0" applyFont="1" applyFill="1" applyBorder="1" applyAlignment="1" applyProtection="1">
      <alignment vertical="center" wrapText="1"/>
    </xf>
    <xf numFmtId="0" fontId="1" fillId="4" borderId="56" xfId="0" applyFont="1" applyFill="1" applyBorder="1" applyAlignment="1" applyProtection="1">
      <alignment vertical="center" wrapText="1"/>
    </xf>
    <xf numFmtId="0" fontId="19" fillId="9" borderId="29" xfId="0" applyNumberFormat="1" applyFont="1" applyFill="1" applyBorder="1" applyAlignment="1" applyProtection="1">
      <alignment horizontal="left" vertical="top" wrapText="1"/>
    </xf>
    <xf numFmtId="0" fontId="19" fillId="9" borderId="4" xfId="0" applyNumberFormat="1" applyFont="1" applyFill="1" applyBorder="1" applyAlignment="1" applyProtection="1">
      <alignment horizontal="left" vertical="top" wrapText="1"/>
    </xf>
    <xf numFmtId="0" fontId="19" fillId="9" borderId="5" xfId="0" applyNumberFormat="1" applyFont="1" applyFill="1" applyBorder="1" applyAlignment="1" applyProtection="1">
      <alignment horizontal="left" vertical="top" wrapText="1"/>
    </xf>
    <xf numFmtId="0" fontId="19" fillId="9" borderId="32" xfId="0" applyNumberFormat="1" applyFont="1" applyFill="1" applyBorder="1" applyAlignment="1" applyProtection="1">
      <alignment horizontal="left" vertical="top" wrapText="1"/>
    </xf>
    <xf numFmtId="0" fontId="19" fillId="9" borderId="49" xfId="0" applyNumberFormat="1" applyFont="1" applyFill="1" applyBorder="1" applyAlignment="1" applyProtection="1">
      <alignment horizontal="left" vertical="top" wrapText="1"/>
    </xf>
    <xf numFmtId="0" fontId="19" fillId="9" borderId="1" xfId="0" applyNumberFormat="1" applyFont="1" applyFill="1" applyBorder="1" applyAlignment="1" applyProtection="1">
      <alignment horizontal="left" vertical="top" wrapText="1"/>
    </xf>
    <xf numFmtId="0" fontId="19" fillId="9" borderId="3" xfId="0" applyNumberFormat="1" applyFont="1" applyFill="1" applyBorder="1" applyAlignment="1" applyProtection="1">
      <alignment horizontal="left" vertical="top" wrapText="1"/>
    </xf>
    <xf numFmtId="0" fontId="19" fillId="9" borderId="9" xfId="0" applyNumberFormat="1" applyFont="1" applyFill="1" applyBorder="1" applyAlignment="1" applyProtection="1">
      <alignment horizontal="left" vertical="top" wrapText="1"/>
    </xf>
    <xf numFmtId="0" fontId="32" fillId="12" borderId="57" xfId="0" applyFont="1" applyFill="1" applyBorder="1" applyAlignment="1" applyProtection="1">
      <alignment horizontal="left" vertical="center"/>
    </xf>
    <xf numFmtId="0" fontId="30" fillId="12" borderId="58" xfId="0" applyFont="1" applyFill="1" applyBorder="1" applyAlignment="1" applyProtection="1">
      <alignment horizontal="left"/>
    </xf>
    <xf numFmtId="0" fontId="30" fillId="12" borderId="59" xfId="0" applyFont="1" applyFill="1" applyBorder="1" applyAlignment="1" applyProtection="1">
      <alignment horizontal="left"/>
    </xf>
    <xf numFmtId="0" fontId="30" fillId="12" borderId="58" xfId="0" applyFont="1" applyFill="1" applyBorder="1" applyProtection="1"/>
    <xf numFmtId="0" fontId="1" fillId="4" borderId="50" xfId="0" applyFont="1" applyFill="1" applyBorder="1" applyAlignment="1" applyProtection="1">
      <alignment horizontal="left" vertical="top"/>
    </xf>
    <xf numFmtId="0" fontId="1" fillId="4" borderId="42" xfId="0" applyFont="1" applyFill="1" applyBorder="1" applyAlignment="1" applyProtection="1">
      <alignment horizontal="left"/>
    </xf>
    <xf numFmtId="0" fontId="1" fillId="4" borderId="47" xfId="0" applyFont="1" applyFill="1" applyBorder="1" applyAlignment="1" applyProtection="1">
      <alignment horizontal="left" vertical="top"/>
    </xf>
    <xf numFmtId="0" fontId="1" fillId="4" borderId="14" xfId="0" applyFont="1" applyFill="1" applyBorder="1" applyAlignment="1" applyProtection="1">
      <alignment horizontal="left"/>
    </xf>
    <xf numFmtId="0" fontId="1" fillId="4" borderId="42" xfId="0" applyFont="1" applyFill="1" applyBorder="1" applyAlignment="1" applyProtection="1">
      <alignment horizontal="left" vertical="top"/>
    </xf>
    <xf numFmtId="0" fontId="0" fillId="4" borderId="14" xfId="0" applyFill="1" applyBorder="1" applyAlignment="1" applyProtection="1">
      <alignment horizontal="left"/>
    </xf>
    <xf numFmtId="0" fontId="2" fillId="4" borderId="40" xfId="0" applyFont="1" applyFill="1" applyBorder="1" applyAlignment="1" applyProtection="1">
      <alignment horizontal="left" vertical="top" wrapText="1"/>
    </xf>
    <xf numFmtId="0" fontId="2" fillId="4" borderId="28" xfId="0" applyFont="1" applyFill="1" applyBorder="1" applyAlignment="1" applyProtection="1">
      <alignment horizontal="left" vertical="top" wrapText="1"/>
    </xf>
    <xf numFmtId="0" fontId="2" fillId="4" borderId="37" xfId="0" applyFont="1" applyFill="1" applyBorder="1" applyAlignment="1" applyProtection="1">
      <alignment horizontal="left" vertical="top" wrapText="1"/>
    </xf>
    <xf numFmtId="0" fontId="0" fillId="0" borderId="0" xfId="0" applyFont="1" applyProtection="1"/>
    <xf numFmtId="0" fontId="19" fillId="9" borderId="41" xfId="0" applyFont="1" applyFill="1" applyBorder="1" applyAlignment="1" applyProtection="1">
      <alignment horizontal="left" vertical="top" wrapText="1"/>
    </xf>
    <xf numFmtId="0" fontId="2" fillId="9" borderId="42" xfId="0" applyFont="1" applyFill="1" applyBorder="1" applyAlignment="1" applyProtection="1">
      <alignment horizontal="left" vertical="top" wrapText="1"/>
    </xf>
    <xf numFmtId="0" fontId="2" fillId="9" borderId="14" xfId="0" applyFont="1" applyFill="1" applyBorder="1" applyAlignment="1" applyProtection="1">
      <alignment horizontal="left" vertical="top" wrapText="1"/>
    </xf>
    <xf numFmtId="0" fontId="2" fillId="9" borderId="41" xfId="0" applyFont="1" applyFill="1" applyBorder="1" applyAlignment="1" applyProtection="1">
      <alignment horizontal="left" vertical="top" wrapText="1"/>
    </xf>
    <xf numFmtId="0" fontId="19" fillId="9" borderId="40" xfId="0" applyNumberFormat="1" applyFont="1" applyFill="1" applyBorder="1" applyAlignment="1" applyProtection="1">
      <alignment horizontal="left" vertical="top" wrapText="1"/>
    </xf>
    <xf numFmtId="0" fontId="19" fillId="9" borderId="28" xfId="0" applyNumberFormat="1" applyFont="1" applyFill="1" applyBorder="1" applyAlignment="1" applyProtection="1">
      <alignment horizontal="left" vertical="top" wrapText="1"/>
    </xf>
    <xf numFmtId="0" fontId="34" fillId="9" borderId="28" xfId="0" applyNumberFormat="1" applyFont="1" applyFill="1" applyBorder="1" applyAlignment="1" applyProtection="1">
      <alignment horizontal="left" vertical="top" wrapText="1"/>
    </xf>
    <xf numFmtId="0" fontId="19" fillId="9" borderId="37" xfId="0" applyNumberFormat="1" applyFont="1" applyFill="1" applyBorder="1" applyAlignment="1" applyProtection="1">
      <alignment horizontal="left" vertical="top" wrapText="1"/>
    </xf>
    <xf numFmtId="0" fontId="0" fillId="0" borderId="0" xfId="0" applyAlignment="1" applyProtection="1">
      <alignment horizontal="left" vertical="top"/>
    </xf>
    <xf numFmtId="0" fontId="0" fillId="0" borderId="0" xfId="0" applyFill="1" applyAlignment="1" applyProtection="1">
      <alignment horizontal="left" vertical="top"/>
    </xf>
    <xf numFmtId="0" fontId="0" fillId="6" borderId="0" xfId="0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0" fillId="3" borderId="0" xfId="0" applyFill="1" applyProtection="1"/>
    <xf numFmtId="0" fontId="24" fillId="3" borderId="0" xfId="0" applyFont="1" applyFill="1" applyProtection="1"/>
    <xf numFmtId="0" fontId="7" fillId="3" borderId="0" xfId="0" applyFont="1" applyFill="1" applyProtection="1"/>
    <xf numFmtId="0" fontId="21" fillId="4" borderId="41" xfId="0" applyFont="1" applyFill="1" applyBorder="1" applyAlignment="1" applyProtection="1">
      <alignment horizontal="left" vertical="center"/>
    </xf>
    <xf numFmtId="0" fontId="24" fillId="3" borderId="0" xfId="0" applyFont="1" applyFill="1" applyAlignment="1" applyProtection="1">
      <alignment vertical="top"/>
    </xf>
    <xf numFmtId="0" fontId="21" fillId="4" borderId="42" xfId="0" applyFont="1" applyFill="1" applyBorder="1" applyAlignment="1" applyProtection="1">
      <alignment horizontal="left" vertical="center"/>
    </xf>
    <xf numFmtId="0" fontId="19" fillId="7" borderId="41" xfId="0" applyFont="1" applyFill="1" applyBorder="1" applyAlignment="1" applyProtection="1">
      <alignment horizontal="left" vertical="center"/>
    </xf>
    <xf numFmtId="0" fontId="2" fillId="7" borderId="42" xfId="0" applyFont="1" applyFill="1" applyBorder="1" applyAlignment="1" applyProtection="1">
      <alignment horizontal="left" vertical="center"/>
    </xf>
    <xf numFmtId="0" fontId="2" fillId="7" borderId="42" xfId="0" applyFont="1" applyFill="1" applyBorder="1" applyAlignment="1" applyProtection="1">
      <alignment horizontal="left" vertical="center" wrapText="1"/>
    </xf>
    <xf numFmtId="0" fontId="2" fillId="7" borderId="14" xfId="0" applyFont="1" applyFill="1" applyBorder="1" applyAlignment="1" applyProtection="1">
      <alignment horizontal="left" vertical="center" wrapText="1"/>
    </xf>
    <xf numFmtId="0" fontId="2" fillId="4" borderId="43" xfId="0" applyFont="1" applyFill="1" applyBorder="1" applyAlignment="1" applyProtection="1">
      <alignment horizontal="left" vertical="center" wrapText="1"/>
    </xf>
    <xf numFmtId="0" fontId="2" fillId="4" borderId="54" xfId="0" applyFont="1" applyFill="1" applyBorder="1" applyAlignment="1" applyProtection="1">
      <alignment horizontal="left" vertical="center" wrapText="1"/>
    </xf>
    <xf numFmtId="0" fontId="2" fillId="4" borderId="39" xfId="0" applyFont="1" applyFill="1" applyBorder="1" applyAlignment="1" applyProtection="1">
      <alignment horizontal="left" vertical="center"/>
    </xf>
    <xf numFmtId="0" fontId="2" fillId="4" borderId="45" xfId="0" applyFont="1" applyFill="1" applyBorder="1" applyAlignment="1" applyProtection="1">
      <alignment horizontal="left" vertical="center"/>
    </xf>
    <xf numFmtId="0" fontId="2" fillId="4" borderId="12" xfId="0" applyFont="1" applyFill="1" applyBorder="1" applyAlignment="1" applyProtection="1">
      <alignment horizontal="left" vertical="center"/>
    </xf>
    <xf numFmtId="0" fontId="19" fillId="7" borderId="11" xfId="0" applyFont="1" applyFill="1" applyBorder="1" applyAlignment="1" applyProtection="1">
      <alignment horizontal="left" vertical="center"/>
    </xf>
    <xf numFmtId="0" fontId="19" fillId="7" borderId="28" xfId="0" applyFont="1" applyFill="1" applyBorder="1" applyAlignment="1" applyProtection="1">
      <alignment horizontal="left" vertical="center"/>
    </xf>
    <xf numFmtId="0" fontId="19" fillId="7" borderId="20" xfId="0" applyFont="1" applyFill="1" applyBorder="1" applyAlignment="1" applyProtection="1">
      <alignment horizontal="left" vertical="center" wrapText="1"/>
    </xf>
    <xf numFmtId="0" fontId="19" fillId="7" borderId="39" xfId="0" applyFont="1" applyFill="1" applyBorder="1" applyAlignment="1" applyProtection="1">
      <alignment horizontal="left" vertical="center" wrapText="1"/>
    </xf>
    <xf numFmtId="0" fontId="19" fillId="7" borderId="62" xfId="0" applyFont="1" applyFill="1" applyBorder="1" applyAlignment="1" applyProtection="1">
      <alignment horizontal="left" vertical="center"/>
    </xf>
    <xf numFmtId="0" fontId="19" fillId="7" borderId="46" xfId="0" applyFont="1" applyFill="1" applyBorder="1" applyAlignment="1" applyProtection="1">
      <alignment horizontal="left" vertical="center"/>
    </xf>
    <xf numFmtId="0" fontId="2" fillId="7" borderId="46" xfId="0" applyFont="1" applyFill="1" applyBorder="1" applyAlignment="1" applyProtection="1">
      <alignment horizontal="left" vertical="center"/>
    </xf>
    <xf numFmtId="0" fontId="2" fillId="7" borderId="35" xfId="0" applyFont="1" applyFill="1" applyBorder="1" applyAlignment="1" applyProtection="1">
      <alignment horizontal="left" vertical="center"/>
    </xf>
    <xf numFmtId="9" fontId="19" fillId="7" borderId="11" xfId="0" applyNumberFormat="1" applyFont="1" applyFill="1" applyBorder="1" applyAlignment="1" applyProtection="1">
      <alignment horizontal="left" vertical="center"/>
    </xf>
    <xf numFmtId="9" fontId="19" fillId="7" borderId="45" xfId="0" applyNumberFormat="1" applyFont="1" applyFill="1" applyBorder="1" applyAlignment="1" applyProtection="1">
      <alignment horizontal="left" vertical="center"/>
    </xf>
    <xf numFmtId="0" fontId="19" fillId="7" borderId="38" xfId="0" applyFont="1" applyFill="1" applyBorder="1" applyAlignment="1" applyProtection="1">
      <alignment horizontal="left" vertical="center"/>
    </xf>
    <xf numFmtId="0" fontId="19" fillId="7" borderId="51" xfId="0" applyFont="1" applyFill="1" applyBorder="1" applyAlignment="1" applyProtection="1">
      <alignment horizontal="left" vertical="center"/>
    </xf>
    <xf numFmtId="0" fontId="19" fillId="7" borderId="16" xfId="0" applyFont="1" applyFill="1" applyBorder="1" applyAlignment="1" applyProtection="1">
      <alignment horizontal="left" vertical="center"/>
    </xf>
    <xf numFmtId="0" fontId="25" fillId="11" borderId="57" xfId="0" applyFont="1" applyFill="1" applyBorder="1" applyProtection="1"/>
    <xf numFmtId="0" fontId="25" fillId="11" borderId="58" xfId="0" applyFont="1" applyFill="1" applyBorder="1" applyProtection="1"/>
    <xf numFmtId="0" fontId="0" fillId="11" borderId="58" xfId="0" applyFill="1" applyBorder="1" applyProtection="1"/>
    <xf numFmtId="0" fontId="0" fillId="11" borderId="59" xfId="0" applyFill="1" applyBorder="1" applyProtection="1"/>
    <xf numFmtId="0" fontId="23" fillId="11" borderId="10" xfId="0" applyFont="1" applyFill="1" applyBorder="1" applyAlignment="1" applyProtection="1">
      <alignment horizontal="left" vertical="top" indent="2"/>
    </xf>
    <xf numFmtId="0" fontId="23" fillId="11" borderId="0" xfId="0" applyFont="1" applyFill="1" applyBorder="1" applyAlignment="1" applyProtection="1">
      <alignment horizontal="left" vertical="top" indent="1"/>
    </xf>
    <xf numFmtId="0" fontId="23" fillId="11" borderId="0" xfId="0" applyFont="1" applyFill="1" applyBorder="1" applyAlignment="1" applyProtection="1">
      <alignment vertical="top"/>
    </xf>
    <xf numFmtId="0" fontId="23" fillId="11" borderId="60" xfId="0" applyFont="1" applyFill="1" applyBorder="1" applyAlignment="1" applyProtection="1">
      <alignment vertical="top"/>
    </xf>
    <xf numFmtId="0" fontId="26" fillId="11" borderId="10" xfId="0" applyFont="1" applyFill="1" applyBorder="1" applyAlignment="1" applyProtection="1">
      <alignment horizontal="left" vertical="center" indent="5"/>
    </xf>
    <xf numFmtId="0" fontId="26" fillId="11" borderId="0" xfId="0" applyFont="1" applyFill="1" applyBorder="1" applyAlignment="1" applyProtection="1">
      <alignment horizontal="right" vertical="center"/>
    </xf>
    <xf numFmtId="0" fontId="2" fillId="4" borderId="37" xfId="0" applyFont="1" applyFill="1" applyBorder="1" applyAlignment="1" applyProtection="1">
      <alignment horizontal="left" vertical="center"/>
    </xf>
    <xf numFmtId="0" fontId="26" fillId="11" borderId="10" xfId="0" applyFont="1" applyFill="1" applyBorder="1" applyAlignment="1" applyProtection="1">
      <alignment horizontal="right" vertical="center"/>
    </xf>
    <xf numFmtId="0" fontId="6" fillId="11" borderId="0" xfId="0" applyFont="1" applyFill="1" applyBorder="1" applyAlignment="1" applyProtection="1">
      <alignment horizontal="left" vertical="top" wrapText="1"/>
    </xf>
    <xf numFmtId="0" fontId="6" fillId="11" borderId="60" xfId="0" applyFont="1" applyFill="1" applyBorder="1" applyAlignment="1" applyProtection="1">
      <alignment horizontal="left" vertical="top" wrapText="1"/>
    </xf>
    <xf numFmtId="0" fontId="21" fillId="11" borderId="10" xfId="0" applyFont="1" applyFill="1" applyBorder="1" applyAlignment="1" applyProtection="1">
      <alignment horizontal="left" vertical="center" indent="4"/>
    </xf>
    <xf numFmtId="0" fontId="21" fillId="11" borderId="0" xfId="0" applyFont="1" applyFill="1" applyBorder="1" applyAlignment="1" applyProtection="1">
      <alignment horizontal="right" vertical="center"/>
    </xf>
    <xf numFmtId="0" fontId="31" fillId="11" borderId="0" xfId="0" applyFont="1" applyFill="1" applyBorder="1" applyAlignment="1" applyProtection="1">
      <alignment horizontal="left" vertical="center"/>
    </xf>
    <xf numFmtId="0" fontId="19" fillId="7" borderId="19" xfId="0" applyFont="1" applyFill="1" applyBorder="1" applyAlignment="1" applyProtection="1">
      <alignment horizontal="left" vertical="center" wrapText="1"/>
    </xf>
    <xf numFmtId="0" fontId="19" fillId="7" borderId="52" xfId="0" applyFont="1" applyFill="1" applyBorder="1" applyAlignment="1" applyProtection="1">
      <alignment horizontal="left" vertical="center"/>
    </xf>
    <xf numFmtId="0" fontId="0" fillId="11" borderId="10" xfId="0" applyFill="1" applyBorder="1" applyAlignment="1" applyProtection="1">
      <alignment horizontal="right"/>
    </xf>
    <xf numFmtId="0" fontId="0" fillId="11" borderId="0" xfId="0" applyFill="1" applyBorder="1" applyAlignment="1" applyProtection="1">
      <alignment horizontal="right"/>
    </xf>
    <xf numFmtId="0" fontId="31" fillId="11" borderId="0" xfId="0" applyFont="1" applyFill="1" applyBorder="1" applyAlignment="1" applyProtection="1">
      <alignment vertical="top"/>
    </xf>
    <xf numFmtId="0" fontId="31" fillId="11" borderId="60" xfId="0" applyFont="1" applyFill="1" applyBorder="1" applyAlignment="1" applyProtection="1">
      <alignment vertical="top"/>
    </xf>
    <xf numFmtId="0" fontId="1" fillId="11" borderId="0" xfId="0" applyFont="1" applyFill="1" applyBorder="1" applyAlignment="1" applyProtection="1">
      <alignment vertical="center"/>
    </xf>
    <xf numFmtId="0" fontId="1" fillId="11" borderId="60" xfId="0" applyFont="1" applyFill="1" applyBorder="1" applyAlignment="1" applyProtection="1">
      <alignment horizontal="center" vertical="center"/>
    </xf>
    <xf numFmtId="0" fontId="0" fillId="11" borderId="0" xfId="0" applyFill="1" applyBorder="1" applyProtection="1"/>
    <xf numFmtId="0" fontId="0" fillId="11" borderId="60" xfId="0" applyFill="1" applyBorder="1" applyProtection="1"/>
    <xf numFmtId="0" fontId="36" fillId="11" borderId="0" xfId="0" applyFont="1" applyFill="1" applyBorder="1" applyProtection="1"/>
    <xf numFmtId="0" fontId="0" fillId="11" borderId="11" xfId="0" applyFill="1" applyBorder="1" applyAlignment="1" applyProtection="1">
      <alignment horizontal="right"/>
    </xf>
    <xf numFmtId="0" fontId="0" fillId="11" borderId="45" xfId="0" applyFill="1" applyBorder="1" applyAlignment="1" applyProtection="1">
      <alignment horizontal="right"/>
    </xf>
    <xf numFmtId="0" fontId="0" fillId="11" borderId="45" xfId="0" applyFill="1" applyBorder="1" applyProtection="1"/>
    <xf numFmtId="0" fontId="0" fillId="11" borderId="12" xfId="0" applyFill="1" applyBorder="1" applyProtection="1"/>
    <xf numFmtId="0" fontId="0" fillId="3" borderId="0" xfId="0" applyFill="1" applyBorder="1" applyAlignment="1" applyProtection="1">
      <alignment vertical="center"/>
    </xf>
    <xf numFmtId="0" fontId="0" fillId="3" borderId="0" xfId="0" applyFill="1" applyBorder="1" applyAlignment="1" applyProtection="1">
      <alignment horizontal="left" vertical="center"/>
    </xf>
    <xf numFmtId="1" fontId="13" fillId="3" borderId="0" xfId="0" applyNumberFormat="1" applyFont="1" applyFill="1" applyBorder="1" applyAlignment="1" applyProtection="1">
      <alignment horizontal="left" vertical="center"/>
    </xf>
    <xf numFmtId="0" fontId="2" fillId="4" borderId="44" xfId="0" applyFont="1" applyFill="1" applyBorder="1" applyAlignment="1" applyProtection="1">
      <alignment horizontal="left" vertical="center"/>
    </xf>
    <xf numFmtId="0" fontId="2" fillId="4" borderId="48" xfId="0" applyFont="1" applyFill="1" applyBorder="1" applyAlignment="1" applyProtection="1">
      <alignment horizontal="left" vertical="center"/>
    </xf>
    <xf numFmtId="0" fontId="2" fillId="4" borderId="10" xfId="0" applyFont="1" applyFill="1" applyBorder="1" applyAlignment="1" applyProtection="1">
      <alignment horizontal="left" vertical="center"/>
    </xf>
    <xf numFmtId="0" fontId="2" fillId="4" borderId="38" xfId="0" applyFont="1" applyFill="1" applyBorder="1" applyAlignment="1" applyProtection="1">
      <alignment horizontal="left" vertical="center"/>
    </xf>
    <xf numFmtId="0" fontId="19" fillId="7" borderId="42" xfId="0" applyFont="1" applyFill="1" applyBorder="1" applyAlignment="1" applyProtection="1">
      <alignment horizontal="left" vertical="center"/>
    </xf>
    <xf numFmtId="0" fontId="2" fillId="7" borderId="14" xfId="0" applyFont="1" applyFill="1" applyBorder="1" applyAlignment="1" applyProtection="1">
      <alignment horizontal="center" vertical="center"/>
    </xf>
    <xf numFmtId="0" fontId="19" fillId="18" borderId="42" xfId="0" applyFont="1" applyFill="1" applyBorder="1" applyAlignment="1" applyProtection="1">
      <alignment horizontal="left" vertical="center"/>
    </xf>
    <xf numFmtId="0" fontId="19" fillId="7" borderId="49" xfId="0" applyFont="1" applyFill="1" applyBorder="1" applyAlignment="1" applyProtection="1">
      <alignment horizontal="left" vertical="center"/>
    </xf>
    <xf numFmtId="0" fontId="19" fillId="7" borderId="1" xfId="0" applyFont="1" applyFill="1" applyBorder="1" applyAlignment="1" applyProtection="1">
      <alignment horizontal="left" vertical="center"/>
    </xf>
    <xf numFmtId="9" fontId="19" fillId="7" borderId="9" xfId="0" applyNumberFormat="1" applyFont="1" applyFill="1" applyBorder="1" applyAlignment="1" applyProtection="1">
      <alignment horizontal="center" vertical="center"/>
    </xf>
    <xf numFmtId="0" fontId="2" fillId="18" borderId="48" xfId="0" applyFont="1" applyFill="1" applyBorder="1" applyAlignment="1" applyProtection="1">
      <alignment horizontal="center" vertical="center"/>
    </xf>
    <xf numFmtId="0" fontId="2" fillId="7" borderId="49" xfId="0" applyFont="1" applyFill="1" applyBorder="1" applyAlignment="1" applyProtection="1">
      <alignment horizontal="center" vertical="center"/>
    </xf>
    <xf numFmtId="1" fontId="19" fillId="7" borderId="11" xfId="0" applyNumberFormat="1" applyFont="1" applyFill="1" applyBorder="1" applyAlignment="1" applyProtection="1">
      <alignment horizontal="left" vertical="center"/>
    </xf>
    <xf numFmtId="1" fontId="19" fillId="7" borderId="20" xfId="0" applyNumberFormat="1" applyFont="1" applyFill="1" applyBorder="1" applyAlignment="1" applyProtection="1">
      <alignment horizontal="left" vertical="center"/>
    </xf>
    <xf numFmtId="9" fontId="19" fillId="7" borderId="39" xfId="0" applyNumberFormat="1" applyFont="1" applyFill="1" applyBorder="1" applyAlignment="1" applyProtection="1">
      <alignment horizontal="center" vertical="center"/>
    </xf>
    <xf numFmtId="0" fontId="19" fillId="18" borderId="45" xfId="0" applyFont="1" applyFill="1" applyBorder="1" applyAlignment="1" applyProtection="1">
      <alignment horizontal="center" vertical="center"/>
    </xf>
    <xf numFmtId="0" fontId="19" fillId="7" borderId="36" xfId="0" applyFont="1" applyFill="1" applyBorder="1" applyAlignment="1" applyProtection="1">
      <alignment horizontal="center" vertical="center"/>
    </xf>
    <xf numFmtId="9" fontId="0" fillId="18" borderId="46" xfId="0" applyNumberFormat="1" applyFill="1" applyBorder="1" applyAlignment="1" applyProtection="1">
      <alignment horizontal="center" vertical="center"/>
    </xf>
    <xf numFmtId="9" fontId="0" fillId="18" borderId="48" xfId="0" applyNumberFormat="1" applyFill="1" applyBorder="1" applyAlignment="1" applyProtection="1">
      <alignment horizontal="center" vertical="center"/>
    </xf>
    <xf numFmtId="9" fontId="0" fillId="18" borderId="51" xfId="0" applyNumberFormat="1" applyFill="1" applyBorder="1" applyAlignment="1" applyProtection="1">
      <alignment horizontal="center" vertical="center"/>
    </xf>
    <xf numFmtId="9" fontId="0" fillId="3" borderId="0" xfId="0" applyNumberFormat="1" applyFill="1" applyBorder="1" applyAlignment="1" applyProtection="1">
      <alignment horizontal="center" vertical="center"/>
    </xf>
    <xf numFmtId="0" fontId="1" fillId="4" borderId="14" xfId="0" applyFont="1" applyFill="1" applyBorder="1" applyAlignment="1" applyProtection="1">
      <alignment horizontal="left" vertical="center"/>
    </xf>
    <xf numFmtId="0" fontId="2" fillId="4" borderId="40" xfId="0" applyFont="1" applyFill="1" applyBorder="1" applyAlignment="1" applyProtection="1">
      <alignment horizontal="left" vertical="center" wrapText="1"/>
    </xf>
    <xf numFmtId="0" fontId="2" fillId="4" borderId="28" xfId="0" applyFont="1" applyFill="1" applyBorder="1" applyAlignment="1" applyProtection="1">
      <alignment horizontal="left" vertical="center"/>
    </xf>
    <xf numFmtId="0" fontId="2" fillId="4" borderId="45" xfId="0" applyFont="1" applyFill="1" applyBorder="1" applyAlignment="1" applyProtection="1">
      <alignment horizontal="left" vertical="center" wrapText="1"/>
    </xf>
    <xf numFmtId="0" fontId="2" fillId="4" borderId="36" xfId="0" applyFont="1" applyFill="1" applyBorder="1" applyAlignment="1" applyProtection="1">
      <alignment horizontal="left" vertical="center" wrapText="1"/>
    </xf>
    <xf numFmtId="0" fontId="2" fillId="7" borderId="42" xfId="0" applyFont="1" applyFill="1" applyBorder="1" applyAlignment="1" applyProtection="1">
      <alignment horizontal="center" vertical="center"/>
    </xf>
    <xf numFmtId="0" fontId="19" fillId="7" borderId="44" xfId="0" applyFont="1" applyFill="1" applyBorder="1" applyAlignment="1" applyProtection="1">
      <alignment horizontal="left" vertical="center"/>
    </xf>
    <xf numFmtId="0" fontId="19" fillId="7" borderId="1" xfId="0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 applyProtection="1">
      <alignment horizontal="left" vertical="center" wrapText="1"/>
    </xf>
    <xf numFmtId="167" fontId="19" fillId="7" borderId="3" xfId="0" applyNumberFormat="1" applyFont="1" applyFill="1" applyBorder="1" applyAlignment="1" applyProtection="1">
      <alignment horizontal="right" vertical="center" wrapText="1"/>
    </xf>
    <xf numFmtId="0" fontId="19" fillId="7" borderId="9" xfId="0" applyFont="1" applyFill="1" applyBorder="1" applyAlignment="1" applyProtection="1">
      <alignment horizontal="left" vertical="center" wrapText="1"/>
    </xf>
    <xf numFmtId="0" fontId="19" fillId="7" borderId="43" xfId="0" applyFont="1" applyFill="1" applyBorder="1" applyAlignment="1" applyProtection="1">
      <alignment horizontal="left" vertical="center"/>
    </xf>
    <xf numFmtId="0" fontId="19" fillId="7" borderId="26" xfId="0" applyFont="1" applyFill="1" applyBorder="1" applyAlignment="1" applyProtection="1">
      <alignment horizontal="left" vertical="center"/>
    </xf>
    <xf numFmtId="0" fontId="19" fillId="7" borderId="26" xfId="0" applyFont="1" applyFill="1" applyBorder="1" applyAlignment="1" applyProtection="1">
      <alignment horizontal="center" vertical="center"/>
    </xf>
    <xf numFmtId="167" fontId="19" fillId="7" borderId="20" xfId="0" applyNumberFormat="1" applyFont="1" applyFill="1" applyBorder="1" applyAlignment="1" applyProtection="1">
      <alignment horizontal="right" vertical="center" wrapText="1"/>
    </xf>
    <xf numFmtId="0" fontId="19" fillId="7" borderId="28" xfId="0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left"/>
    </xf>
    <xf numFmtId="0" fontId="0" fillId="3" borderId="55" xfId="0" applyFill="1" applyBorder="1" applyAlignment="1">
      <alignment horizontal="left" vertical="center" wrapText="1"/>
    </xf>
    <xf numFmtId="0" fontId="0" fillId="3" borderId="39" xfId="0" applyFill="1" applyBorder="1" applyAlignment="1">
      <alignment horizontal="left" vertical="center" wrapText="1"/>
    </xf>
    <xf numFmtId="0" fontId="0" fillId="3" borderId="52" xfId="0" applyFill="1" applyBorder="1" applyAlignment="1">
      <alignment horizontal="left" vertical="center" wrapText="1"/>
    </xf>
    <xf numFmtId="0" fontId="13" fillId="0" borderId="55" xfId="0" applyFont="1" applyBorder="1" applyAlignment="1">
      <alignment horizontal="left" vertical="center" wrapText="1"/>
    </xf>
    <xf numFmtId="0" fontId="13" fillId="0" borderId="52" xfId="0" applyFont="1" applyBorder="1" applyAlignment="1">
      <alignment horizontal="left" vertical="center" wrapText="1"/>
    </xf>
    <xf numFmtId="0" fontId="13" fillId="0" borderId="39" xfId="0" applyFont="1" applyBorder="1" applyAlignment="1">
      <alignment horizontal="left" vertical="center" wrapText="1"/>
    </xf>
    <xf numFmtId="0" fontId="13" fillId="0" borderId="18" xfId="0" applyFont="1" applyFill="1" applyBorder="1" applyAlignment="1">
      <alignment horizontal="left" vertical="center" wrapText="1"/>
    </xf>
    <xf numFmtId="0" fontId="13" fillId="0" borderId="19" xfId="0" applyFont="1" applyFill="1" applyBorder="1" applyAlignment="1">
      <alignment horizontal="left" vertical="center" wrapText="1"/>
    </xf>
    <xf numFmtId="0" fontId="13" fillId="0" borderId="20" xfId="0" applyFont="1" applyFill="1" applyBorder="1" applyAlignment="1">
      <alignment horizontal="left" vertical="center" wrapText="1"/>
    </xf>
    <xf numFmtId="0" fontId="13" fillId="0" borderId="55" xfId="0" applyFont="1" applyFill="1" applyBorder="1" applyAlignment="1">
      <alignment horizontal="left" vertical="center" wrapText="1"/>
    </xf>
    <xf numFmtId="0" fontId="13" fillId="0" borderId="52" xfId="0" applyFont="1" applyFill="1" applyBorder="1" applyAlignment="1">
      <alignment horizontal="left" vertical="center" wrapText="1"/>
    </xf>
    <xf numFmtId="0" fontId="13" fillId="0" borderId="39" xfId="0" applyFont="1" applyFill="1" applyBorder="1" applyAlignment="1">
      <alignment horizontal="left" vertical="center" wrapText="1"/>
    </xf>
    <xf numFmtId="0" fontId="13" fillId="11" borderId="33" xfId="0" applyFont="1" applyFill="1" applyBorder="1" applyAlignment="1">
      <alignment horizontal="left" vertical="center" wrapText="1"/>
    </xf>
    <xf numFmtId="0" fontId="13" fillId="11" borderId="34" xfId="0" applyFont="1" applyFill="1" applyBorder="1" applyAlignment="1">
      <alignment horizontal="left" vertical="center" wrapText="1"/>
    </xf>
    <xf numFmtId="0" fontId="13" fillId="11" borderId="36" xfId="0" applyFont="1" applyFill="1" applyBorder="1" applyAlignment="1">
      <alignment horizontal="left" vertical="center" wrapText="1"/>
    </xf>
    <xf numFmtId="0" fontId="0" fillId="17" borderId="33" xfId="0" applyFill="1" applyBorder="1" applyAlignment="1">
      <alignment horizontal="left" vertical="center" wrapText="1"/>
    </xf>
    <xf numFmtId="0" fontId="0" fillId="17" borderId="34" xfId="0" applyFill="1" applyBorder="1" applyAlignment="1">
      <alignment horizontal="left" vertical="center" wrapText="1"/>
    </xf>
    <xf numFmtId="0" fontId="0" fillId="17" borderId="36" xfId="0" applyFill="1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14" borderId="33" xfId="0" applyFill="1" applyBorder="1" applyAlignment="1">
      <alignment horizontal="left" vertical="center" wrapText="1"/>
    </xf>
    <xf numFmtId="0" fontId="0" fillId="14" borderId="36" xfId="0" applyFill="1" applyBorder="1" applyAlignment="1">
      <alignment horizontal="left" vertical="center" wrapText="1"/>
    </xf>
    <xf numFmtId="0" fontId="0" fillId="3" borderId="19" xfId="0" applyFill="1" applyBorder="1" applyAlignment="1">
      <alignment horizontal="left" vertical="center" wrapText="1"/>
    </xf>
    <xf numFmtId="0" fontId="0" fillId="3" borderId="20" xfId="0" applyFill="1" applyBorder="1" applyAlignment="1">
      <alignment horizontal="left" vertical="center" wrapText="1"/>
    </xf>
    <xf numFmtId="0" fontId="0" fillId="3" borderId="18" xfId="0" applyFill="1" applyBorder="1" applyAlignment="1">
      <alignment horizontal="left" vertical="center" wrapText="1"/>
    </xf>
    <xf numFmtId="0" fontId="0" fillId="15" borderId="33" xfId="0" applyFill="1" applyBorder="1" applyAlignment="1">
      <alignment horizontal="left" vertical="center" wrapText="1"/>
    </xf>
    <xf numFmtId="0" fontId="0" fillId="15" borderId="34" xfId="0" applyFill="1" applyBorder="1" applyAlignment="1">
      <alignment horizontal="left" vertical="center" wrapText="1"/>
    </xf>
    <xf numFmtId="0" fontId="0" fillId="15" borderId="36" xfId="0" applyFill="1" applyBorder="1" applyAlignment="1">
      <alignment horizontal="left" vertical="center" wrapText="1"/>
    </xf>
    <xf numFmtId="0" fontId="0" fillId="8" borderId="41" xfId="0" applyFill="1" applyBorder="1" applyAlignment="1" applyProtection="1">
      <alignment horizontal="left" vertical="top" wrapText="1"/>
      <protection locked="0"/>
    </xf>
    <xf numFmtId="0" fontId="0" fillId="8" borderId="14" xfId="0" applyFill="1" applyBorder="1" applyAlignment="1" applyProtection="1">
      <alignment horizontal="left" vertical="top" wrapText="1"/>
      <protection locked="0"/>
    </xf>
    <xf numFmtId="0" fontId="0" fillId="8" borderId="43" xfId="0" applyFill="1" applyBorder="1" applyAlignment="1" applyProtection="1">
      <alignment horizontal="left" vertical="top" wrapText="1"/>
      <protection locked="0"/>
    </xf>
    <xf numFmtId="0" fontId="0" fillId="8" borderId="16" xfId="0" applyFill="1" applyBorder="1" applyAlignment="1" applyProtection="1">
      <alignment horizontal="left" vertical="top" wrapText="1"/>
      <protection locked="0"/>
    </xf>
    <xf numFmtId="49" fontId="0" fillId="8" borderId="44" xfId="0" applyNumberFormat="1" applyFill="1" applyBorder="1" applyAlignment="1" applyProtection="1">
      <alignment horizontal="left" vertical="top" wrapText="1"/>
      <protection locked="0"/>
    </xf>
    <xf numFmtId="49" fontId="0" fillId="8" borderId="15" xfId="0" applyNumberFormat="1" applyFill="1" applyBorder="1" applyAlignment="1" applyProtection="1">
      <alignment horizontal="left" vertical="top" wrapText="1"/>
      <protection locked="0"/>
    </xf>
    <xf numFmtId="49" fontId="0" fillId="8" borderId="43" xfId="0" applyNumberFormat="1" applyFill="1" applyBorder="1" applyAlignment="1" applyProtection="1">
      <alignment horizontal="left" vertical="top" wrapText="1"/>
      <protection locked="0"/>
    </xf>
    <xf numFmtId="49" fontId="0" fillId="8" borderId="16" xfId="0" applyNumberFormat="1" applyFill="1" applyBorder="1" applyAlignment="1" applyProtection="1">
      <alignment horizontal="left" vertical="top" wrapText="1"/>
      <protection locked="0"/>
    </xf>
    <xf numFmtId="0" fontId="6" fillId="11" borderId="0" xfId="0" applyFont="1" applyFill="1" applyBorder="1" applyAlignment="1" applyProtection="1">
      <alignment horizontal="left" vertical="top" wrapText="1"/>
    </xf>
    <xf numFmtId="0" fontId="6" fillId="11" borderId="60" xfId="0" applyFont="1" applyFill="1" applyBorder="1" applyAlignment="1" applyProtection="1">
      <alignment horizontal="left" vertical="top" wrapText="1"/>
    </xf>
    <xf numFmtId="0" fontId="6" fillId="11" borderId="0" xfId="0" applyFont="1" applyFill="1" applyBorder="1" applyAlignment="1" applyProtection="1">
      <alignment horizontal="left" vertical="center" wrapText="1"/>
    </xf>
    <xf numFmtId="0" fontId="6" fillId="11" borderId="60" xfId="0" applyFont="1" applyFill="1" applyBorder="1" applyAlignment="1" applyProtection="1">
      <alignment horizontal="left" vertical="center" wrapText="1"/>
    </xf>
    <xf numFmtId="0" fontId="21" fillId="4" borderId="57" xfId="0" applyFont="1" applyFill="1" applyBorder="1" applyAlignment="1" applyProtection="1">
      <alignment horizontal="left" vertical="center"/>
    </xf>
    <xf numFmtId="0" fontId="21" fillId="4" borderId="58" xfId="0" applyFont="1" applyFill="1" applyBorder="1" applyAlignment="1" applyProtection="1">
      <alignment horizontal="left" vertical="center"/>
    </xf>
    <xf numFmtId="0" fontId="21" fillId="4" borderId="59" xfId="0" applyFont="1" applyFill="1" applyBorder="1" applyAlignment="1" applyProtection="1">
      <alignment horizontal="left" vertical="center"/>
    </xf>
    <xf numFmtId="0" fontId="21" fillId="4" borderId="62" xfId="0" applyFont="1" applyFill="1" applyBorder="1" applyAlignment="1" applyProtection="1">
      <alignment horizontal="left" vertical="center"/>
    </xf>
    <xf numFmtId="0" fontId="21" fillId="4" borderId="46" xfId="0" applyFont="1" applyFill="1" applyBorder="1" applyAlignment="1" applyProtection="1">
      <alignment horizontal="left" vertical="center"/>
    </xf>
    <xf numFmtId="0" fontId="21" fillId="4" borderId="35" xfId="0" applyFont="1" applyFill="1" applyBorder="1" applyAlignment="1" applyProtection="1">
      <alignment horizontal="left" vertical="center"/>
    </xf>
    <xf numFmtId="0" fontId="2" fillId="4" borderId="65" xfId="0" applyFont="1" applyFill="1" applyBorder="1" applyAlignment="1" applyProtection="1">
      <alignment horizontal="center" vertical="center" wrapText="1"/>
    </xf>
    <xf numFmtId="0" fontId="2" fillId="4" borderId="39" xfId="0" applyFont="1" applyFill="1" applyBorder="1" applyAlignment="1" applyProtection="1">
      <alignment horizontal="center" vertical="center" wrapText="1"/>
    </xf>
    <xf numFmtId="0" fontId="2" fillId="4" borderId="61" xfId="0" applyFont="1" applyFill="1" applyBorder="1" applyAlignment="1" applyProtection="1">
      <alignment horizontal="center" vertical="center" wrapText="1"/>
    </xf>
    <xf numFmtId="0" fontId="2" fillId="4" borderId="36" xfId="0" applyFont="1" applyFill="1" applyBorder="1" applyAlignment="1" applyProtection="1">
      <alignment horizontal="center" vertical="center" wrapText="1"/>
    </xf>
    <xf numFmtId="0" fontId="2" fillId="18" borderId="66" xfId="0" applyFont="1" applyFill="1" applyBorder="1" applyAlignment="1" applyProtection="1">
      <alignment horizontal="center" vertical="center" wrapText="1"/>
    </xf>
    <xf numFmtId="0" fontId="2" fillId="18" borderId="45" xfId="0" applyFont="1" applyFill="1" applyBorder="1" applyAlignment="1" applyProtection="1">
      <alignment horizontal="center" vertical="center" wrapText="1"/>
    </xf>
    <xf numFmtId="0" fontId="31" fillId="11" borderId="0" xfId="0" applyFont="1" applyFill="1" applyBorder="1" applyAlignment="1" applyProtection="1">
      <alignment horizontal="left" vertical="top" wrapText="1"/>
    </xf>
    <xf numFmtId="0" fontId="31" fillId="11" borderId="60" xfId="0" applyFont="1" applyFill="1" applyBorder="1" applyAlignment="1" applyProtection="1">
      <alignment horizontal="left" vertical="top" wrapText="1"/>
    </xf>
    <xf numFmtId="0" fontId="37" fillId="24" borderId="57" xfId="0" applyFont="1" applyFill="1" applyBorder="1" applyAlignment="1">
      <alignment horizontal="left" vertical="center" wrapText="1"/>
    </xf>
    <xf numFmtId="0" fontId="37" fillId="24" borderId="59" xfId="0" applyFont="1" applyFill="1" applyBorder="1" applyAlignment="1">
      <alignment horizontal="left" vertical="center" wrapText="1"/>
    </xf>
    <xf numFmtId="0" fontId="37" fillId="24" borderId="10" xfId="0" applyFont="1" applyFill="1" applyBorder="1" applyAlignment="1">
      <alignment horizontal="left" vertical="center" wrapText="1"/>
    </xf>
    <xf numFmtId="0" fontId="37" fillId="24" borderId="60" xfId="0" applyFont="1" applyFill="1" applyBorder="1" applyAlignment="1">
      <alignment horizontal="left" vertical="center" wrapText="1"/>
    </xf>
    <xf numFmtId="0" fontId="37" fillId="24" borderId="11" xfId="0" applyFont="1" applyFill="1" applyBorder="1" applyAlignment="1">
      <alignment horizontal="left" vertical="center" wrapText="1"/>
    </xf>
    <xf numFmtId="0" fontId="37" fillId="24" borderId="12" xfId="0" applyFont="1" applyFill="1" applyBorder="1" applyAlignment="1">
      <alignment horizontal="left" vertical="center" wrapText="1"/>
    </xf>
    <xf numFmtId="0" fontId="37" fillId="24" borderId="58" xfId="0" applyFont="1" applyFill="1" applyBorder="1" applyAlignment="1">
      <alignment horizontal="left" vertical="center" wrapText="1"/>
    </xf>
    <xf numFmtId="0" fontId="37" fillId="24" borderId="0" xfId="0" applyFont="1" applyFill="1" applyBorder="1" applyAlignment="1">
      <alignment horizontal="left" vertical="center" wrapText="1"/>
    </xf>
    <xf numFmtId="0" fontId="37" fillId="24" borderId="45" xfId="0" applyFont="1" applyFill="1" applyBorder="1" applyAlignment="1">
      <alignment horizontal="left" vertical="center" wrapText="1"/>
    </xf>
  </cellXfs>
  <cellStyles count="40">
    <cellStyle name="Comma 2" xfId="1"/>
    <cellStyle name="Milliers 2" xfId="2"/>
    <cellStyle name="Milliers 2 2" xfId="3"/>
    <cellStyle name="Milliers 2 2 2" xfId="4"/>
    <cellStyle name="Milliers 2 3" xfId="5"/>
    <cellStyle name="Normal" xfId="0" builtinId="0"/>
    <cellStyle name="Normal 10" xfId="6"/>
    <cellStyle name="Normal 2" xfId="7"/>
    <cellStyle name="Normal 2 2" xfId="8"/>
    <cellStyle name="Normal 2 2 2" xfId="9"/>
    <cellStyle name="Normal 2 2 3" xfId="10"/>
    <cellStyle name="Normal 2 3" xfId="11"/>
    <cellStyle name="Normal 2 4" xfId="12"/>
    <cellStyle name="Normal 2 5" xfId="13"/>
    <cellStyle name="Normal 2 6" xfId="14"/>
    <cellStyle name="Normal 2 7" xfId="15"/>
    <cellStyle name="Normal 3" xfId="16"/>
    <cellStyle name="Normal 3 2" xfId="17"/>
    <cellStyle name="Normal 3 2 2" xfId="18"/>
    <cellStyle name="Normal 3 3" xfId="19"/>
    <cellStyle name="Normal 4" xfId="20"/>
    <cellStyle name="Normal 4 2" xfId="21"/>
    <cellStyle name="Normal 4 3" xfId="22"/>
    <cellStyle name="Normal 5" xfId="23"/>
    <cellStyle name="Normal 6" xfId="24"/>
    <cellStyle name="Normal 7" xfId="25"/>
    <cellStyle name="Normal 8" xfId="26"/>
    <cellStyle name="Normal 8 2" xfId="27"/>
    <cellStyle name="Normal 9" xfId="28"/>
    <cellStyle name="Normal 9 2" xfId="29"/>
    <cellStyle name="Style 1" xfId="30"/>
    <cellStyle name="Style 1 2" xfId="31"/>
    <cellStyle name="Style 1 2 2" xfId="32"/>
    <cellStyle name="Style 1 2 2 2" xfId="33"/>
    <cellStyle name="Style 1 2 3" xfId="34"/>
    <cellStyle name="Style 1 3" xfId="35"/>
    <cellStyle name="Style 1 3 2" xfId="36"/>
    <cellStyle name="Style 1 4" xfId="37"/>
    <cellStyle name="Style 1 4 2" xfId="38"/>
    <cellStyle name="Style 1 5" xfId="39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 readingOrder="0"/>
    </dxf>
    <dxf>
      <alignment horizontal="right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right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166" formatCode="#,##0\ &quot;$&quot;"/>
    </dxf>
    <dxf>
      <alignment wrapText="1" readingOrder="0"/>
    </dxf>
    <dxf>
      <alignment horizontal="right" readingOrder="0"/>
    </dxf>
    <dxf>
      <alignment vertical="center" readingOrder="0"/>
    </dxf>
    <dxf>
      <alignment vertical="center" readingOrder="0"/>
    </dxf>
    <dxf>
      <numFmt numFmtId="166" formatCode="#,##0\ &quot;$&quot;"/>
    </dxf>
    <dxf>
      <alignment wrapText="1" readingOrder="0"/>
    </dxf>
    <dxf>
      <alignment horizontal="right" readingOrder="0"/>
    </dxf>
    <dxf>
      <alignment vertical="center" readingOrder="0"/>
    </dxf>
    <dxf>
      <alignment vertical="center" readingOrder="0"/>
    </dxf>
    <dxf>
      <alignment horizontal="left" readingOrder="0"/>
    </dxf>
    <dxf>
      <alignment wrapText="1" readingOrder="0"/>
    </dxf>
    <dxf>
      <alignment vertical="center" readingOrder="0"/>
    </dxf>
    <dxf>
      <alignment horizontal="left" readingOrder="0"/>
    </dxf>
    <dxf>
      <alignment vertical="top" readingOrder="0"/>
    </dxf>
    <dxf>
      <alignment horizontal="right" readingOrder="0"/>
    </dxf>
    <dxf>
      <alignment wrapText="1" readingOrder="0"/>
    </dxf>
    <dxf>
      <alignment wrapText="1" readingOrder="0"/>
    </dxf>
    <dxf>
      <alignment vertical="center" readingOrder="0"/>
    </dxf>
    <dxf>
      <alignment horizontal="left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horizontal="right" readingOrder="0"/>
    </dxf>
    <dxf>
      <alignment wrapText="1" readingOrder="0"/>
    </dxf>
    <dxf>
      <numFmt numFmtId="3" formatCode="#,##0"/>
    </dxf>
    <dxf>
      <alignment horizontal="right" readingOrder="0"/>
    </dxf>
    <dxf>
      <alignment horizontal="right" readingOrder="0"/>
    </dxf>
    <dxf>
      <alignment horizontal="left" readingOrder="0"/>
    </dxf>
    <dxf>
      <font>
        <sz val="11"/>
      </font>
    </dxf>
    <dxf>
      <fill>
        <patternFill>
          <bgColor theme="8" tint="0.59999389629810485"/>
        </patternFill>
      </fill>
    </dxf>
    <dxf>
      <fill>
        <patternFill patternType="solid">
          <bgColor theme="8" tint="0.79998168889431442"/>
        </patternFill>
      </fill>
    </dxf>
    <dxf>
      <font>
        <sz val="12"/>
      </font>
    </dxf>
    <dxf>
      <alignment vertical="center" readingOrder="0"/>
    </dxf>
    <dxf>
      <alignment horizontal="right" readingOrder="0"/>
    </dxf>
    <dxf>
      <fill>
        <patternFill patternType="solid">
          <bgColor theme="8" tint="0.59999389629810485"/>
        </patternFill>
      </fill>
    </dxf>
  </dxfs>
  <tableStyles count="0" defaultTableStyle="TableStyleMedium2" defaultPivotStyle="PivotStyleLight16"/>
  <colors>
    <mruColors>
      <color rgb="FFF6CEE5"/>
      <color rgb="FFCCFFFF"/>
      <color rgb="FF28F828"/>
      <color rgb="FFE85C06"/>
      <color rgb="FFFAA32E"/>
      <color rgb="FFF9820B"/>
      <color rgb="FF72C6FA"/>
      <color rgb="FF41B3F9"/>
      <color rgb="FF94E4C6"/>
      <color rgb="FFB78A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[CERIU-OutilPlanification-Routes-Juin2023.xlsx]4A SommaireActifs!Tableau croisé dynamique3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Répartition de la </a:t>
            </a:r>
          </a:p>
          <a:p>
            <a:pPr>
              <a:defRPr sz="1400"/>
            </a:pPr>
            <a:r>
              <a:rPr lang="en-US" sz="1400"/>
              <a:t>valeur de remplacement</a:t>
            </a:r>
          </a:p>
          <a:p>
            <a:pPr>
              <a:defRPr sz="1400"/>
            </a:pPr>
            <a:r>
              <a:rPr lang="en-US" sz="1400"/>
              <a:t> par actif de chaussée</a:t>
            </a:r>
          </a:p>
        </c:rich>
      </c:tx>
      <c:layout>
        <c:manualLayout>
          <c:xMode val="edge"/>
          <c:yMode val="edge"/>
          <c:x val="0.63452523527878857"/>
          <c:y val="5.0869439749350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9"/>
        <c:dLbl>
          <c:idx val="0"/>
          <c:layout>
            <c:manualLayout>
              <c:x val="-5.514488944200667E-2"/>
              <c:y val="-1.1786127981264119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0.15839084617314189"/>
              <c:y val="8.3889851497915405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0.53149808239445506"/>
              <c:y val="0.24034563413454868"/>
            </c:manualLayout>
          </c:layout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-4.3491610507671204E-3"/>
              <c:y val="0.1592190454830269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0.14347505784491482"/>
              <c:y val="0.19554049563884321"/>
            </c:manualLayout>
          </c:layout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1.8711405857496869E-2"/>
              <c:y val="-3.8551240812473397E-3"/>
            </c:manualLayout>
          </c:layout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3.7193754064443696E-2"/>
              <c:y val="-5.826776796246717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7.4762770975566287E-2"/>
              <c:y val="-5.4511162966302887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-3.9018008712171648E-2"/>
              <c:y val="2.05433069467687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4458009822776152"/>
              <c:y val="0.12253223937084744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5035328936322884"/>
              <c:y val="-0.32930192001072495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0.1968950748865704"/>
              <c:y val="4.9547206599175095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4.6134722168091946E-2"/>
              <c:y val="-2.8662017247844021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8.7061046780008894E-2"/>
              <c:y val="-1.931808800462314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8790029163569683E-2"/>
          <c:y val="0.12923584551931008"/>
          <c:w val="0.51373901018111257"/>
          <c:h val="0.82638620172478439"/>
        </c:manualLayout>
      </c:layout>
      <c:pieChart>
        <c:varyColors val="1"/>
        <c:ser>
          <c:idx val="0"/>
          <c:order val="0"/>
          <c:tx>
            <c:strRef>
              <c:f>'4A SommaireActifs'!$B$12:$B$13</c:f>
              <c:strCache>
                <c:ptCount val="1"/>
                <c:pt idx="0">
                  <c:v> Valeur totale de remplacement actuelle estimée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04A-448B-AB66-298AA9D60E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04A-448B-AB66-298AA9D60E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82A-4DA8-8351-3F95572DBB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82A-4DA8-8351-3F95572DBB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82A-4DA8-8351-3F95572DBBBD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'4A SommaireActifs'!$A$14</c:f>
              <c:strCache>
                <c:ptCount val="1"/>
                <c:pt idx="0">
                  <c:v>Total général</c:v>
                </c:pt>
              </c:strCache>
            </c:strRef>
          </c:cat>
          <c:val>
            <c:numRef>
              <c:f>'4A SommaireActifs'!$B$14</c:f>
              <c:numCache>
                <c:formatCode>#\ ##0\ "$"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04A-448B-AB66-298AA9D60E43}"/>
            </c:ext>
          </c:extLst>
        </c:ser>
        <c:ser>
          <c:idx val="1"/>
          <c:order val="1"/>
          <c:tx>
            <c:strRef>
              <c:f>'4A SommaireActifs'!$C$12:$C$13</c:f>
              <c:strCache>
                <c:ptCount val="1"/>
                <c:pt idx="0">
                  <c:v>% de la valeur de remplacement totale du parc d'actifs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004A-448B-AB66-298AA9D60E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04A-448B-AB66-298AA9D60E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82A-4DA8-8351-3F95572DBB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82A-4DA8-8351-3F95572DBB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82A-4DA8-8351-3F95572DBBBD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'4A SommaireActifs'!$A$14</c:f>
              <c:strCache>
                <c:ptCount val="1"/>
                <c:pt idx="0">
                  <c:v>Total général</c:v>
                </c:pt>
              </c:strCache>
            </c:strRef>
          </c:cat>
          <c:val>
            <c:numRef>
              <c:f>'4A SommaireActifs'!$C$14</c:f>
              <c:numCache>
                <c:formatCode>0.00%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4A-448B-AB66-298AA9D60E4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828799661058476"/>
          <c:y val="0.71315395575553053"/>
          <c:w val="0.22637554415601599"/>
          <c:h val="0.2381832691761409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Coûts de renouvellement / Type de chaussée</a:t>
            </a:r>
          </a:p>
        </c:rich>
      </c:tx>
      <c:layout>
        <c:manualLayout>
          <c:xMode val="edge"/>
          <c:yMode val="edge"/>
          <c:x val="0.27687415310709929"/>
          <c:y val="2.90170442004981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536115418005181"/>
          <c:y val="0.14665785340589269"/>
          <c:w val="0.85398825146856627"/>
          <c:h val="0.700376627524882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'5C VisuelProjectionTypeChaussée'!$A$52</c:f>
              <c:strCache>
                <c:ptCount val="1"/>
                <c:pt idx="0">
                  <c:v>Chaussées asphaltées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'5C VisuelProjectionTypeChaussée'!$B$51:$V$51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VisuelProjectionTypeChaussée'!$B$52:$V$52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2-4F1B-99FA-C7D6C34A59E8}"/>
            </c:ext>
          </c:extLst>
        </c:ser>
        <c:ser>
          <c:idx val="1"/>
          <c:order val="1"/>
          <c:tx>
            <c:strRef>
              <c:f>'5C VisuelProjectionTypeChaussée'!$A$53</c:f>
              <c:strCache>
                <c:ptCount val="1"/>
                <c:pt idx="0">
                  <c:v>Chaussées gravelées</c:v>
                </c:pt>
              </c:strCache>
            </c:strRef>
          </c:tx>
          <c:spPr>
            <a:solidFill>
              <a:srgbClr val="72C6FA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'5C VisuelProjectionTypeChaussée'!$B$51:$V$51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VisuelProjectionTypeChaussée'!$B$53:$V$53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2-4F1B-99FA-C7D6C34A59E8}"/>
            </c:ext>
          </c:extLst>
        </c:ser>
        <c:ser>
          <c:idx val="2"/>
          <c:order val="2"/>
          <c:tx>
            <c:strRef>
              <c:f>'5C VisuelProjectionTypeChaussée'!$A$54</c:f>
              <c:strCache>
                <c:ptCount val="1"/>
                <c:pt idx="0">
                  <c:v>Autres chaussées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'5C VisuelProjectionTypeChaussée'!$B$51:$V$51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VisuelProjectionTypeChaussée'!$B$54:$V$54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3-4ABB-992F-B59E68DCD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overlap val="100"/>
        <c:axId val="922948496"/>
        <c:axId val="922950128"/>
      </c:barChart>
      <c:catAx>
        <c:axId val="9229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0128"/>
        <c:crosses val="autoZero"/>
        <c:auto val="1"/>
        <c:lblAlgn val="ctr"/>
        <c:lblOffset val="100"/>
        <c:noMultiLvlLbl val="0"/>
      </c:catAx>
      <c:valAx>
        <c:axId val="92295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64562801209484"/>
          <c:y val="0.92629038446246992"/>
          <c:w val="0.51405970872626616"/>
          <c:h val="4.875439852877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Coûts des ajouts/améliorations / Type de chaussée</a:t>
            </a:r>
          </a:p>
        </c:rich>
      </c:tx>
      <c:layout>
        <c:manualLayout>
          <c:xMode val="edge"/>
          <c:yMode val="edge"/>
          <c:x val="0.16419814424605372"/>
          <c:y val="3.77890592623290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177538723152564"/>
          <c:y val="0.16132223603628493"/>
          <c:w val="0.83635695538057742"/>
          <c:h val="0.685712114933001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'5C VisuelProjectionTypeChaussée'!$A$60</c:f>
              <c:strCache>
                <c:ptCount val="1"/>
                <c:pt idx="0">
                  <c:v>Chaussées asphaltées</c:v>
                </c:pt>
              </c:strCache>
            </c:strRef>
          </c:tx>
          <c:spPr>
            <a:solidFill>
              <a:srgbClr val="F9820B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'5C VisuelProjectionTypeChaussée'!$B$59:$V$59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VisuelProjectionTypeChaussée'!$B$60:$V$60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7-4B4B-9BB7-D8AA6CF270FE}"/>
            </c:ext>
          </c:extLst>
        </c:ser>
        <c:ser>
          <c:idx val="1"/>
          <c:order val="1"/>
          <c:tx>
            <c:strRef>
              <c:f>'5C VisuelProjectionTypeChaussée'!$A$61</c:f>
              <c:strCache>
                <c:ptCount val="1"/>
                <c:pt idx="0">
                  <c:v>Chaussées gravelées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'5C VisuelProjectionTypeChaussée'!$B$59:$V$59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VisuelProjectionTypeChaussée'!$B$61:$V$61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47-4B4B-9BB7-D8AA6CF270FE}"/>
            </c:ext>
          </c:extLst>
        </c:ser>
        <c:ser>
          <c:idx val="2"/>
          <c:order val="2"/>
          <c:tx>
            <c:strRef>
              <c:f>'5C VisuelProjectionTypeChaussée'!$A$62</c:f>
              <c:strCache>
                <c:ptCount val="1"/>
                <c:pt idx="0">
                  <c:v>Autres chaussées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'5C VisuelProjectionTypeChaussée'!$B$59:$V$59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VisuelProjectionTypeChaussée'!$B$62:$V$62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D-4E9E-A12C-C886EF76F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overlap val="100"/>
        <c:axId val="922957744"/>
        <c:axId val="922947952"/>
      </c:barChart>
      <c:catAx>
        <c:axId val="92295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7952"/>
        <c:crosses val="autoZero"/>
        <c:auto val="1"/>
        <c:lblAlgn val="ctr"/>
        <c:lblOffset val="100"/>
        <c:noMultiLvlLbl val="0"/>
      </c:catAx>
      <c:valAx>
        <c:axId val="92294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64562801209484"/>
          <c:y val="0.92629038446246992"/>
          <c:w val="0.53133329542140029"/>
          <c:h val="4.8701628500612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Coûts d'entretien</a:t>
            </a:r>
            <a:r>
              <a:rPr lang="fr-CA" baseline="0"/>
              <a:t> </a:t>
            </a:r>
            <a:r>
              <a:rPr lang="fr-CA"/>
              <a:t>/ Type de chaussée</a:t>
            </a:r>
          </a:p>
        </c:rich>
      </c:tx>
      <c:layout>
        <c:manualLayout>
          <c:xMode val="edge"/>
          <c:yMode val="edge"/>
          <c:x val="0.28454901960784312"/>
          <c:y val="3.0686609257739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255200452884566"/>
          <c:y val="0.13222859929159844"/>
          <c:w val="0.85910376889163365"/>
          <c:h val="0.64880954712266425"/>
        </c:manualLayout>
      </c:layout>
      <c:lineChart>
        <c:grouping val="standard"/>
        <c:varyColors val="0"/>
        <c:ser>
          <c:idx val="0"/>
          <c:order val="0"/>
          <c:tx>
            <c:strRef>
              <c:f>'5C VisuelProjectionTypeChaussée'!$A$68</c:f>
              <c:strCache>
                <c:ptCount val="1"/>
                <c:pt idx="0">
                  <c:v>Chaussées asphaltées (scénario actuel)</c:v>
                </c:pt>
              </c:strCache>
            </c:strRef>
          </c:tx>
          <c:spPr>
            <a:ln w="28575" cap="rnd">
              <a:solidFill>
                <a:srgbClr val="28F828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VisuelProjectionTypeChaussée'!$B$67:$V$67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VisuelProjectionTypeChaussée'!$B$68:$V$68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8-402C-98B8-AA759E8A5825}"/>
            </c:ext>
          </c:extLst>
        </c:ser>
        <c:ser>
          <c:idx val="1"/>
          <c:order val="1"/>
          <c:tx>
            <c:strRef>
              <c:f>'5C VisuelProjectionTypeChaussée'!$A$69</c:f>
              <c:strCache>
                <c:ptCount val="1"/>
                <c:pt idx="0">
                  <c:v>Chaussées gravelées (scénario actuel)</c:v>
                </c:pt>
              </c:strCache>
            </c:strRef>
          </c:tx>
          <c:spPr>
            <a:ln w="28575" cap="rnd">
              <a:solidFill>
                <a:srgbClr val="FAA32E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VisuelProjectionTypeChaussée'!$B$67:$V$67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VisuelProjectionTypeChaussée'!$B$69:$V$69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8-402C-98B8-AA759E8A5825}"/>
            </c:ext>
          </c:extLst>
        </c:ser>
        <c:ser>
          <c:idx val="2"/>
          <c:order val="2"/>
          <c:tx>
            <c:strRef>
              <c:f>'5C VisuelProjectionTypeChaussée'!$A$70</c:f>
              <c:strCache>
                <c:ptCount val="1"/>
                <c:pt idx="0">
                  <c:v>Autres chaussées (scénario actuel)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VisuelProjectionTypeChaussée'!$B$67:$V$67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VisuelProjectionTypeChaussée'!$B$70:$V$70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8-402C-98B8-AA759E8A5825}"/>
            </c:ext>
          </c:extLst>
        </c:ser>
        <c:ser>
          <c:idx val="3"/>
          <c:order val="3"/>
          <c:tx>
            <c:strRef>
              <c:f>'5C VisuelProjectionTypeChaussée'!$A$73</c:f>
              <c:strCache>
                <c:ptCount val="1"/>
                <c:pt idx="0">
                  <c:v>Chaussées asphaltées (scénario optimisé)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VisuelProjectionTypeChaussée'!$B$67:$V$67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VisuelProjectionTypeChaussée'!$B$73:$V$73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98-402C-98B8-AA759E8A5825}"/>
            </c:ext>
          </c:extLst>
        </c:ser>
        <c:ser>
          <c:idx val="4"/>
          <c:order val="4"/>
          <c:tx>
            <c:strRef>
              <c:f>'5C VisuelProjectionTypeChaussée'!$A$74</c:f>
              <c:strCache>
                <c:ptCount val="1"/>
                <c:pt idx="0">
                  <c:v>Chaussées gravelées (scénario optimisé)</c:v>
                </c:pt>
              </c:strCache>
            </c:strRef>
          </c:tx>
          <c:spPr>
            <a:ln w="28575" cap="rnd">
              <a:solidFill>
                <a:srgbClr val="E85C06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VisuelProjectionTypeChaussée'!$B$67:$V$67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VisuelProjectionTypeChaussée'!$B$74:$V$74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7-4B0F-8CBC-F34D07A9D9A3}"/>
            </c:ext>
          </c:extLst>
        </c:ser>
        <c:ser>
          <c:idx val="5"/>
          <c:order val="5"/>
          <c:tx>
            <c:strRef>
              <c:f>'5C VisuelProjectionTypeChaussée'!$A$75</c:f>
              <c:strCache>
                <c:ptCount val="1"/>
                <c:pt idx="0">
                  <c:v>Autres chaussées (scénario optimisé)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VisuelProjectionTypeChaussée'!$B$67:$V$67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VisuelProjectionTypeChaussée'!$B$75:$V$75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7-4B0F-8CBC-F34D07A9D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944688"/>
        <c:axId val="922949584"/>
      </c:lineChart>
      <c:catAx>
        <c:axId val="92294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9584"/>
        <c:crosses val="autoZero"/>
        <c:auto val="1"/>
        <c:lblAlgn val="ctr"/>
        <c:lblOffset val="100"/>
        <c:noMultiLvlLbl val="0"/>
      </c:catAx>
      <c:valAx>
        <c:axId val="92294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575568678915134E-2"/>
          <c:y val="0.86701115406324092"/>
          <c:w val="0.96152941819772531"/>
          <c:h val="9.98282349981961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/>
              <a:t>Coûts d'exploitation</a:t>
            </a:r>
            <a:r>
              <a:rPr lang="fr-CA" baseline="0"/>
              <a:t> </a:t>
            </a:r>
            <a:r>
              <a:rPr lang="fr-CA"/>
              <a:t>/ Type de chaussée</a:t>
            </a:r>
          </a:p>
        </c:rich>
      </c:tx>
      <c:layout>
        <c:manualLayout>
          <c:xMode val="edge"/>
          <c:yMode val="edge"/>
          <c:x val="0.28454901960784312"/>
          <c:y val="3.0686609257739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255197238972316"/>
          <c:y val="0.12947376412659162"/>
          <c:w val="0.85910376889163365"/>
          <c:h val="0.65441335328951644"/>
        </c:manualLayout>
      </c:layout>
      <c:lineChart>
        <c:grouping val="standard"/>
        <c:varyColors val="0"/>
        <c:ser>
          <c:idx val="0"/>
          <c:order val="0"/>
          <c:tx>
            <c:strRef>
              <c:f>'5C VisuelProjectionTypeChaussée'!$A$82</c:f>
              <c:strCache>
                <c:ptCount val="1"/>
                <c:pt idx="0">
                  <c:v>Chaussées asphaltées (scénario actuel)</c:v>
                </c:pt>
              </c:strCache>
            </c:strRef>
          </c:tx>
          <c:spPr>
            <a:ln w="28575" cap="rnd">
              <a:solidFill>
                <a:srgbClr val="28F828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VisuelProjectionTypeChaussée'!$B$81:$V$81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VisuelProjectionTypeChaussée'!$B$82:$V$82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C-4D4B-95FF-71DA898E972D}"/>
            </c:ext>
          </c:extLst>
        </c:ser>
        <c:ser>
          <c:idx val="1"/>
          <c:order val="1"/>
          <c:tx>
            <c:strRef>
              <c:f>'5C VisuelProjectionTypeChaussée'!$A$83</c:f>
              <c:strCache>
                <c:ptCount val="1"/>
                <c:pt idx="0">
                  <c:v>Chaussées gravelées (scénario actuel)</c:v>
                </c:pt>
              </c:strCache>
            </c:strRef>
          </c:tx>
          <c:spPr>
            <a:ln w="28575" cap="rnd">
              <a:solidFill>
                <a:srgbClr val="FAA32E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VisuelProjectionTypeChaussée'!$B$81:$V$81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VisuelProjectionTypeChaussée'!$B$83:$V$83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C-4D4B-95FF-71DA898E972D}"/>
            </c:ext>
          </c:extLst>
        </c:ser>
        <c:ser>
          <c:idx val="2"/>
          <c:order val="2"/>
          <c:tx>
            <c:strRef>
              <c:f>'5C VisuelProjectionTypeChaussée'!$A$84</c:f>
              <c:strCache>
                <c:ptCount val="1"/>
                <c:pt idx="0">
                  <c:v>Autres chaussées (scénario actuel)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VisuelProjectionTypeChaussée'!$B$81:$V$81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VisuelProjectionTypeChaussée'!$B$84:$V$84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C-4D4B-95FF-71DA898E972D}"/>
            </c:ext>
          </c:extLst>
        </c:ser>
        <c:ser>
          <c:idx val="3"/>
          <c:order val="3"/>
          <c:tx>
            <c:strRef>
              <c:f>'5C VisuelProjectionTypeChaussée'!$A$87</c:f>
              <c:strCache>
                <c:ptCount val="1"/>
                <c:pt idx="0">
                  <c:v>Chaussées asphaltées (scénario optimisé)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VisuelProjectionTypeChaussée'!$B$81:$V$81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VisuelProjectionTypeChaussée'!$B$87:$V$87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CC-4D4B-95FF-71DA898E972D}"/>
            </c:ext>
          </c:extLst>
        </c:ser>
        <c:ser>
          <c:idx val="4"/>
          <c:order val="4"/>
          <c:tx>
            <c:strRef>
              <c:f>'5C VisuelProjectionTypeChaussée'!$A$88</c:f>
              <c:strCache>
                <c:ptCount val="1"/>
                <c:pt idx="0">
                  <c:v>Chaussées gravelées (scénario optimisé)</c:v>
                </c:pt>
              </c:strCache>
            </c:strRef>
          </c:tx>
          <c:spPr>
            <a:ln w="28575" cap="rnd">
              <a:solidFill>
                <a:srgbClr val="E85C06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VisuelProjectionTypeChaussée'!$B$81:$V$81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VisuelProjectionTypeChaussée'!$B$88:$V$88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A-4E75-B56E-FE94DC56B0E5}"/>
            </c:ext>
          </c:extLst>
        </c:ser>
        <c:ser>
          <c:idx val="5"/>
          <c:order val="5"/>
          <c:tx>
            <c:strRef>
              <c:f>'5C VisuelProjectionTypeChaussée'!$A$89</c:f>
              <c:strCache>
                <c:ptCount val="1"/>
                <c:pt idx="0">
                  <c:v>Autres chaussées (scénario optimisé)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'5C VisuelProjectionTypeChaussée'!$B$81:$V$81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'5C VisuelProjectionTypeChaussée'!$B$89:$V$89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8A-4E75-B56E-FE94DC56B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950672"/>
        <c:axId val="922949040"/>
      </c:lineChart>
      <c:catAx>
        <c:axId val="9229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9040"/>
        <c:crosses val="autoZero"/>
        <c:auto val="1"/>
        <c:lblAlgn val="ctr"/>
        <c:lblOffset val="100"/>
        <c:noMultiLvlLbl val="0"/>
      </c:catAx>
      <c:valAx>
        <c:axId val="92294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0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490333223824813E-2"/>
          <c:y val="0.8729329081798658"/>
          <c:w val="0.95978635241254329"/>
          <c:h val="9.9518882453742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Coûts annuels Exploitation et Entretien</a:t>
            </a:r>
            <a:r>
              <a:rPr lang="fr-CA" sz="1600" baseline="0"/>
              <a:t> - </a:t>
            </a:r>
            <a:r>
              <a:rPr lang="fr-CA" sz="1600"/>
              <a:t>Tous les actifs</a:t>
            </a:r>
          </a:p>
        </c:rich>
      </c:tx>
      <c:layout>
        <c:manualLayout>
          <c:xMode val="edge"/>
          <c:yMode val="edge"/>
          <c:x val="0.19281519845600301"/>
          <c:y val="2.964958046927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842776853589783"/>
          <c:y val="0.13294916291566541"/>
          <c:w val="0.83773662133007998"/>
          <c:h val="0.681141662190336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'5D VisuelProjectionActifs'!$A$51</c:f>
              <c:strCache>
                <c:ptCount val="1"/>
                <c:pt idx="0">
                  <c:v>Coûts d'exploitation actuels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VisuelProjectionActifs'!$B$51:$V$51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D-4B85-86F7-14E578A51F66}"/>
            </c:ext>
          </c:extLst>
        </c:ser>
        <c:ser>
          <c:idx val="1"/>
          <c:order val="1"/>
          <c:tx>
            <c:strRef>
              <c:f>'5D VisuelProjectionActifs'!$A$52</c:f>
              <c:strCache>
                <c:ptCount val="1"/>
                <c:pt idx="0">
                  <c:v>Coûts d'entretien actuels</c:v>
                </c:pt>
              </c:strCache>
            </c:strRef>
          </c:tx>
          <c:spPr>
            <a:solidFill>
              <a:srgbClr val="28F828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VisuelProjectionActifs'!$B$52:$V$52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D-4B85-86F7-14E578A51F66}"/>
            </c:ext>
          </c:extLst>
        </c:ser>
        <c:ser>
          <c:idx val="2"/>
          <c:order val="2"/>
          <c:tx>
            <c:strRef>
              <c:f>'5D VisuelProjectionActifs'!$A$53</c:f>
              <c:strCache>
                <c:ptCount val="1"/>
                <c:pt idx="0">
                  <c:v>Coûts additionnels d'exploitation</c:v>
                </c:pt>
              </c:strCache>
            </c:strRef>
          </c:tx>
          <c:spPr>
            <a:solidFill>
              <a:srgbClr val="B78A3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VisuelProjectionActifs'!$B$53:$V$53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9D-4B85-86F7-14E578A51F66}"/>
            </c:ext>
          </c:extLst>
        </c:ser>
        <c:ser>
          <c:idx val="3"/>
          <c:order val="3"/>
          <c:tx>
            <c:strRef>
              <c:f>'5D VisuelProjectionActifs'!$A$54</c:f>
              <c:strCache>
                <c:ptCount val="1"/>
                <c:pt idx="0">
                  <c:v>Coûts additionnels d'entretien</c:v>
                </c:pt>
              </c:strCache>
            </c:strRef>
          </c:tx>
          <c:spPr>
            <a:solidFill>
              <a:srgbClr val="94E4C6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VisuelProjectionActifs'!$B$54:$V$54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9D-4B85-86F7-14E578A51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2946320"/>
        <c:axId val="922951760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'5D VisuelProjectionActifs'!$A$55</c15:sqref>
                        </c15:formulaRef>
                      </c:ext>
                    </c:extLst>
                    <c:strCache>
                      <c:ptCount val="1"/>
                      <c:pt idx="0">
                        <c:v>Coûts totaux d'exploitation (scénario actuel)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'5D VisuelProjectionActifs'!$B$55:$V$55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F19D-4B85-86F7-14E578A51F6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VisuelProjectionActifs'!$A$56</c15:sqref>
                        </c15:formulaRef>
                      </c:ext>
                    </c:extLst>
                    <c:strCache>
                      <c:ptCount val="1"/>
                      <c:pt idx="0">
                        <c:v>Coûts totaux d'entretien (scénario actuel)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VisuelProjectionActifs'!$B$56:$V$56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19D-4B85-86F7-14E578A51F6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VisuelProjectionActifs'!$A$57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optimisés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VisuelProjectionActifs'!$B$57:$V$57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19D-4B85-86F7-14E578A51F6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VisuelProjectionActifs'!$A$58</c15:sqref>
                        </c15:formulaRef>
                      </c:ext>
                    </c:extLst>
                    <c:strCache>
                      <c:ptCount val="1"/>
                      <c:pt idx="0">
                        <c:v>Coûts d'entretien optimisés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VisuelProjectionActifs'!$B$58:$V$58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19D-4B85-86F7-14E578A51F66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VisuelProjectionActifs'!$A$59</c15:sqref>
                        </c15:formulaRef>
                      </c:ext>
                    </c:extLst>
                    <c:strCache>
                      <c:ptCount val="1"/>
                      <c:pt idx="0">
                        <c:v>Coûts totaux d'exploitation (scénario optimisé)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VisuelProjectionActifs'!$B$59:$V$59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19D-4B85-86F7-14E578A51F66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VisuelProjectionActifs'!$A$60</c15:sqref>
                        </c15:formulaRef>
                      </c:ext>
                    </c:extLst>
                    <c:strCache>
                      <c:ptCount val="1"/>
                      <c:pt idx="0">
                        <c:v>Coûts totaux d'entretien (scénario optimisé)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VisuelProjectionActifs'!$B$60:$V$60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19D-4B85-86F7-14E578A51F66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VisuelProjectionActifs'!$A$61</c15:sqref>
                        </c15:formulaRef>
                      </c:ext>
                    </c:extLst>
                    <c:strCache>
                      <c:ptCount val="1"/>
                      <c:pt idx="0">
                        <c:v>Coûts de renouvellement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VisuelProjectionActifs'!$B$61:$V$61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19D-4B85-86F7-14E578A51F66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VisuelProjectionActifs'!$A$62</c15:sqref>
                        </c15:formulaRef>
                      </c:ext>
                    </c:extLst>
                    <c:strCache>
                      <c:ptCount val="1"/>
                      <c:pt idx="0">
                        <c:v>Coûts des ajouts/améliorations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VisuelProjectionActifs'!$B$62:$V$62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19D-4B85-86F7-14E578A51F66}"/>
                  </c:ext>
                </c:extLst>
              </c15:ser>
            </c15:filteredBarSeries>
          </c:ext>
        </c:extLst>
      </c:barChart>
      <c:catAx>
        <c:axId val="92294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1760"/>
        <c:crosses val="autoZero"/>
        <c:auto val="1"/>
        <c:lblAlgn val="ctr"/>
        <c:lblOffset val="100"/>
        <c:noMultiLvlLbl val="0"/>
      </c:catAx>
      <c:valAx>
        <c:axId val="9229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156615085518988"/>
          <c:y val="0.90294147228132537"/>
          <c:w val="0.62785379098208882"/>
          <c:h val="8.6430277757682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Projection financière - Tous</a:t>
            </a:r>
            <a:r>
              <a:rPr lang="fr-CA" sz="1600" baseline="0"/>
              <a:t> les actifs</a:t>
            </a:r>
            <a:endParaRPr lang="fr-CA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160332434374177"/>
          <c:y val="0.11192447349310096"/>
          <c:w val="0.8635502749226498"/>
          <c:h val="0.70957587817862633"/>
        </c:manualLayout>
      </c:layout>
      <c:barChart>
        <c:barDir val="col"/>
        <c:grouping val="stacked"/>
        <c:varyColors val="0"/>
        <c:ser>
          <c:idx val="4"/>
          <c:order val="4"/>
          <c:tx>
            <c:strRef>
              <c:f>'5D VisuelProjectionActifs'!$A$55</c:f>
              <c:strCache>
                <c:ptCount val="1"/>
                <c:pt idx="0">
                  <c:v>Coûts totaux d'exploitation (scénario actuel)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VisuelProjectionActifs'!$B$55:$V$55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0-45EA-AB5D-B334E456810F}"/>
            </c:ext>
          </c:extLst>
        </c:ser>
        <c:ser>
          <c:idx val="5"/>
          <c:order val="5"/>
          <c:tx>
            <c:strRef>
              <c:f>'5D VisuelProjectionActifs'!$A$56</c:f>
              <c:strCache>
                <c:ptCount val="1"/>
                <c:pt idx="0">
                  <c:v>Coûts totaux d'entretien (scénario actuel)</c:v>
                </c:pt>
              </c:strCache>
            </c:strRef>
          </c:tx>
          <c:spPr>
            <a:solidFill>
              <a:srgbClr val="28F828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VisuelProjectionActifs'!$B$56:$V$56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10-45EA-AB5D-B334E456810F}"/>
            </c:ext>
          </c:extLst>
        </c:ser>
        <c:ser>
          <c:idx val="10"/>
          <c:order val="10"/>
          <c:tx>
            <c:strRef>
              <c:f>'5D VisuelProjectionActifs'!$A$61</c:f>
              <c:strCache>
                <c:ptCount val="1"/>
                <c:pt idx="0">
                  <c:v>Coûts de renouvellement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VisuelProjectionActifs'!$B$61:$V$61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10-45EA-AB5D-B334E456810F}"/>
            </c:ext>
          </c:extLst>
        </c:ser>
        <c:ser>
          <c:idx val="11"/>
          <c:order val="11"/>
          <c:tx>
            <c:strRef>
              <c:f>'5D VisuelProjectionActifs'!$A$62</c:f>
              <c:strCache>
                <c:ptCount val="1"/>
                <c:pt idx="0">
                  <c:v>Coûts des ajouts/améliorations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VisuelProjectionActifs'!$B$62:$V$62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10-45EA-AB5D-B334E4568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2945232"/>
        <c:axId val="9229582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'5D VisuelProjectionActifs'!$A$51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actuels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'5D VisuelProjectionActifs'!$B$51:$V$51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B10-45EA-AB5D-B334E456810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VisuelProjectionActifs'!$A$52</c15:sqref>
                        </c15:formulaRef>
                      </c:ext>
                    </c:extLst>
                    <c:strCache>
                      <c:ptCount val="1"/>
                      <c:pt idx="0">
                        <c:v>Coûts d'entretien actuels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VisuelProjectionActifs'!$B$52:$V$52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B10-45EA-AB5D-B334E456810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VisuelProjectionActifs'!$A$53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d'exploitation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VisuelProjectionActifs'!$B$53:$V$53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B10-45EA-AB5D-B334E456810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VisuelProjectionActifs'!$A$54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d'entretien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VisuelProjectionActifs'!$B$54:$V$54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B10-45EA-AB5D-B334E456810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VisuelProjectionActifs'!$A$57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optimisés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VisuelProjectionActifs'!$B$57:$V$57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B10-45EA-AB5D-B334E456810F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VisuelProjectionActifs'!$A$58</c15:sqref>
                        </c15:formulaRef>
                      </c:ext>
                    </c:extLst>
                    <c:strCache>
                      <c:ptCount val="1"/>
                      <c:pt idx="0">
                        <c:v>Coûts d'entretien optimisés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VisuelProjectionActifs'!$B$58:$V$58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B10-45EA-AB5D-B334E456810F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VisuelProjectionActifs'!$A$59</c15:sqref>
                        </c15:formulaRef>
                      </c:ext>
                    </c:extLst>
                    <c:strCache>
                      <c:ptCount val="1"/>
                      <c:pt idx="0">
                        <c:v>Coûts totaux d'exploitation (scénario optimisé)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VisuelProjectionActifs'!$B$59:$V$59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B10-45EA-AB5D-B334E456810F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VisuelProjectionActifs'!$A$60</c15:sqref>
                        </c15:formulaRef>
                      </c:ext>
                    </c:extLst>
                    <c:strCache>
                      <c:ptCount val="1"/>
                      <c:pt idx="0">
                        <c:v>Coûts totaux d'entretien (scénario optimisé)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VisuelProjectionActifs'!$B$60:$V$60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B10-45EA-AB5D-B334E456810F}"/>
                  </c:ext>
                </c:extLst>
              </c15:ser>
            </c15:filteredBarSeries>
          </c:ext>
        </c:extLst>
      </c:barChart>
      <c:catAx>
        <c:axId val="92294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8288"/>
        <c:crosses val="autoZero"/>
        <c:auto val="1"/>
        <c:lblAlgn val="ctr"/>
        <c:lblOffset val="100"/>
        <c:noMultiLvlLbl val="0"/>
      </c:catAx>
      <c:valAx>
        <c:axId val="92295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80135168798537E-2"/>
          <c:y val="0.89481504354439356"/>
          <c:w val="0.9455935477116254"/>
          <c:h val="8.0482848140714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Investissements</a:t>
            </a:r>
            <a:r>
              <a:rPr lang="fr-CA" sz="1600" baseline="0"/>
              <a:t> requis sur 20 ans </a:t>
            </a:r>
            <a:r>
              <a:rPr lang="fr-CA" sz="1600"/>
              <a:t>- Tous les actifs</a:t>
            </a:r>
          </a:p>
        </c:rich>
      </c:tx>
      <c:layout>
        <c:manualLayout>
          <c:xMode val="edge"/>
          <c:yMode val="edge"/>
          <c:x val="0.2100818611062493"/>
          <c:y val="2.8885085016546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077163194843297"/>
          <c:y val="0.11168115942028987"/>
          <c:w val="0.85739117531717346"/>
          <c:h val="0.75477279470500958"/>
        </c:manualLayout>
      </c:layout>
      <c:barChart>
        <c:barDir val="col"/>
        <c:grouping val="stacked"/>
        <c:varyColors val="0"/>
        <c:ser>
          <c:idx val="10"/>
          <c:order val="10"/>
          <c:tx>
            <c:strRef>
              <c:f>'5D VisuelProjectionActifs'!$A$61</c:f>
              <c:strCache>
                <c:ptCount val="1"/>
                <c:pt idx="0">
                  <c:v>Coûts de renouvellement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VisuelProjectionActifs'!$B$61:$V$61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6-4362-8644-8D53B07D6512}"/>
            </c:ext>
          </c:extLst>
        </c:ser>
        <c:ser>
          <c:idx val="11"/>
          <c:order val="11"/>
          <c:tx>
            <c:strRef>
              <c:f>'5D VisuelProjectionActifs'!$A$62</c:f>
              <c:strCache>
                <c:ptCount val="1"/>
                <c:pt idx="0">
                  <c:v>Coûts des ajouts/améliorations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VisuelProjectionActifs'!$B$62:$V$62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6-4362-8644-8D53B07D6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2953936"/>
        <c:axId val="9229561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'5D VisuelProjectionActifs'!$A$51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actuels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'5D VisuelProjectionActifs'!$B$51:$V$51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1C6-4362-8644-8D53B07D6512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VisuelProjectionActifs'!$A$52</c15:sqref>
                        </c15:formulaRef>
                      </c:ext>
                    </c:extLst>
                    <c:strCache>
                      <c:ptCount val="1"/>
                      <c:pt idx="0">
                        <c:v>Coûts d'entretien actuels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VisuelProjectionActifs'!$B$52:$V$52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1C6-4362-8644-8D53B07D651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VisuelProjectionActifs'!$A$53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d'exploitation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VisuelProjectionActifs'!$B$53:$V$53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1C6-4362-8644-8D53B07D651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VisuelProjectionActifs'!$A$54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d'entretien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VisuelProjectionActifs'!$B$54:$V$54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1C6-4362-8644-8D53B07D6512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VisuelProjectionActifs'!$A$55</c15:sqref>
                        </c15:formulaRef>
                      </c:ext>
                    </c:extLst>
                    <c:strCache>
                      <c:ptCount val="1"/>
                      <c:pt idx="0">
                        <c:v>Coûts totaux d'exploitation (scénario actuel)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VisuelProjectionActifs'!$B$55:$V$55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1C6-4362-8644-8D53B07D6512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VisuelProjectionActifs'!$A$56</c15:sqref>
                        </c15:formulaRef>
                      </c:ext>
                    </c:extLst>
                    <c:strCache>
                      <c:ptCount val="1"/>
                      <c:pt idx="0">
                        <c:v>Coûts totaux d'entretien (scénario actuel)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VisuelProjectionActifs'!$B$56:$V$56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1C6-4362-8644-8D53B07D6512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VisuelProjectionActifs'!$A$57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optimisés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VisuelProjectionActifs'!$B$57:$V$57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1C6-4362-8644-8D53B07D6512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VisuelProjectionActifs'!$A$58</c15:sqref>
                        </c15:formulaRef>
                      </c:ext>
                    </c:extLst>
                    <c:strCache>
                      <c:ptCount val="1"/>
                      <c:pt idx="0">
                        <c:v>Coûts d'entretien optimisés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VisuelProjectionActifs'!$B$58:$V$58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1C6-4362-8644-8D53B07D6512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VisuelProjectionActifs'!$A$59</c15:sqref>
                        </c15:formulaRef>
                      </c:ext>
                    </c:extLst>
                    <c:strCache>
                      <c:ptCount val="1"/>
                      <c:pt idx="0">
                        <c:v>Coûts totaux d'exploitation (scénario optimisé)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VisuelProjectionActifs'!$B$59:$V$59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1C6-4362-8644-8D53B07D6512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VisuelProjectionActifs'!$A$60</c15:sqref>
                        </c15:formulaRef>
                      </c:ext>
                    </c:extLst>
                    <c:strCache>
                      <c:ptCount val="1"/>
                      <c:pt idx="0">
                        <c:v>Coûts totaux d'entretien (scénario optimisé)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VisuelProjectionActifs'!$B$60:$V$60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1C6-4362-8644-8D53B07D6512}"/>
                  </c:ext>
                </c:extLst>
              </c15:ser>
            </c15:filteredBarSeries>
          </c:ext>
        </c:extLst>
      </c:barChart>
      <c:catAx>
        <c:axId val="9229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6112"/>
        <c:crosses val="autoZero"/>
        <c:auto val="1"/>
        <c:lblAlgn val="ctr"/>
        <c:lblOffset val="100"/>
        <c:noMultiLvlLbl val="0"/>
      </c:catAx>
      <c:valAx>
        <c:axId val="92295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34420594268607"/>
          <c:y val="0.92734451671801887"/>
          <c:w val="0.49374934293693368"/>
          <c:h val="6.50293766114049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Coûts annuels Exploitation et Entretien</a:t>
            </a:r>
            <a:r>
              <a:rPr lang="fr-CA" sz="1600" baseline="0"/>
              <a:t> - </a:t>
            </a:r>
            <a:r>
              <a:rPr lang="fr-CA" sz="1600"/>
              <a:t>Tous les actifs</a:t>
            </a:r>
          </a:p>
        </c:rich>
      </c:tx>
      <c:layout>
        <c:manualLayout>
          <c:xMode val="edge"/>
          <c:yMode val="edge"/>
          <c:x val="0.19281519845600301"/>
          <c:y val="2.964958046927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412905249284329"/>
          <c:y val="0.12291526499686671"/>
          <c:w val="0.85857491568747457"/>
          <c:h val="0.6597011008822391"/>
        </c:manualLayout>
      </c:layout>
      <c:lineChart>
        <c:grouping val="standard"/>
        <c:varyColors val="0"/>
        <c:ser>
          <c:idx val="4"/>
          <c:order val="4"/>
          <c:tx>
            <c:strRef>
              <c:f>'5D VisuelProjectionActifs'!$A$55</c:f>
              <c:strCache>
                <c:ptCount val="1"/>
                <c:pt idx="0">
                  <c:v>Coûts totaux d'exploitation (scénario actuel)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VisuelProjectionActifs'!$B$55:$V$55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E-4E6B-B3C0-FFAF543CF66F}"/>
            </c:ext>
          </c:extLst>
        </c:ser>
        <c:ser>
          <c:idx val="5"/>
          <c:order val="5"/>
          <c:tx>
            <c:strRef>
              <c:f>'5D VisuelProjectionActifs'!$A$56</c:f>
              <c:strCache>
                <c:ptCount val="1"/>
                <c:pt idx="0">
                  <c:v>Coûts totaux d'entretien (scénario actuel)</c:v>
                </c:pt>
              </c:strCache>
            </c:strRef>
          </c:tx>
          <c:spPr>
            <a:ln w="38100" cap="rnd">
              <a:solidFill>
                <a:srgbClr val="28F828"/>
              </a:solidFill>
              <a:round/>
            </a:ln>
            <a:effectLst/>
          </c:spPr>
          <c:marker>
            <c:symbol val="none"/>
          </c:marker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VisuelProjectionActifs'!$B$56:$V$56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E-4E6B-B3C0-FFAF543CF66F}"/>
            </c:ext>
          </c:extLst>
        </c:ser>
        <c:ser>
          <c:idx val="8"/>
          <c:order val="8"/>
          <c:tx>
            <c:strRef>
              <c:f>'5D VisuelProjectionActifs'!$A$59</c:f>
              <c:strCache>
                <c:ptCount val="1"/>
                <c:pt idx="0">
                  <c:v>Coûts totaux d'exploitation (scénario optimisé)</c:v>
                </c:pt>
              </c:strCache>
            </c:strRef>
          </c:tx>
          <c:spPr>
            <a:ln w="38100" cap="rnd">
              <a:solidFill>
                <a:srgbClr val="E85C06"/>
              </a:solidFill>
              <a:round/>
            </a:ln>
            <a:effectLst/>
          </c:spPr>
          <c:marker>
            <c:symbol val="none"/>
          </c:marker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VisuelProjectionActifs'!$B$59:$V$59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E-4E6B-B3C0-FFAF543CF66F}"/>
            </c:ext>
          </c:extLst>
        </c:ser>
        <c:ser>
          <c:idx val="9"/>
          <c:order val="9"/>
          <c:tx>
            <c:strRef>
              <c:f>'5D VisuelProjectionActifs'!$A$60</c:f>
              <c:strCache>
                <c:ptCount val="1"/>
                <c:pt idx="0">
                  <c:v>Coûts totaux d'entretien (scénario optimisé)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'5D VisuelProjectionActifs'!$B$50:$V$50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'5D VisuelProjectionActifs'!$B$60:$V$60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CE-4E6B-B3C0-FFAF543C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955568"/>
        <c:axId val="92294577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'5D VisuelProjectionActifs'!$A$51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actuels</c:v>
                      </c:pt>
                    </c:strCache>
                  </c:strRef>
                </c:tx>
                <c:spPr>
                  <a:ln w="3810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'5D VisuelProjectionActifs'!$B$51:$V$51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96CE-4E6B-B3C0-FFAF543CF66F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VisuelProjectionActifs'!$A$52</c15:sqref>
                        </c15:formulaRef>
                      </c:ext>
                    </c:extLst>
                    <c:strCache>
                      <c:ptCount val="1"/>
                      <c:pt idx="0">
                        <c:v>Coûts d'entretien actuels</c:v>
                      </c:pt>
                    </c:strCache>
                  </c:strRef>
                </c:tx>
                <c:spPr>
                  <a:ln w="3810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VisuelProjectionActifs'!$B$52:$V$52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6CE-4E6B-B3C0-FFAF543CF66F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VisuelProjectionActifs'!$A$53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d'exploitation</c:v>
                      </c:pt>
                    </c:strCache>
                  </c:strRef>
                </c:tx>
                <c:spPr>
                  <a:ln w="381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VisuelProjectionActifs'!$B$53:$V$53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6CE-4E6B-B3C0-FFAF543CF66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VisuelProjectionActifs'!$A$54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d'entretien</c:v>
                      </c:pt>
                    </c:strCache>
                  </c:strRef>
                </c:tx>
                <c:spPr>
                  <a:ln w="3810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VisuelProjectionActifs'!$B$54:$V$54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6CE-4E6B-B3C0-FFAF543CF66F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VisuelProjectionActifs'!$A$57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optimisés</c:v>
                      </c:pt>
                    </c:strCache>
                  </c:strRef>
                </c:tx>
                <c:spPr>
                  <a:ln w="3810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VisuelProjectionActifs'!$B$57:$V$57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6CE-4E6B-B3C0-FFAF543CF66F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VisuelProjectionActifs'!$A$58</c15:sqref>
                        </c15:formulaRef>
                      </c:ext>
                    </c:extLst>
                    <c:strCache>
                      <c:ptCount val="1"/>
                      <c:pt idx="0">
                        <c:v>Coûts d'entretien optimisés</c:v>
                      </c:pt>
                    </c:strCache>
                  </c:strRef>
                </c:tx>
                <c:spPr>
                  <a:ln w="3810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VisuelProjectionActifs'!$B$58:$V$58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6CE-4E6B-B3C0-FFAF543CF66F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VisuelProjectionActifs'!$A$61</c15:sqref>
                        </c15:formulaRef>
                      </c:ext>
                    </c:extLst>
                    <c:strCache>
                      <c:ptCount val="1"/>
                      <c:pt idx="0">
                        <c:v>Coûts de renouvellement</c:v>
                      </c:pt>
                    </c:strCache>
                  </c:strRef>
                </c:tx>
                <c:spPr>
                  <a:ln w="3810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VisuelProjectionActifs'!$B$61:$V$61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6CE-4E6B-B3C0-FFAF543CF66F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VisuelProjectionActifs'!$A$62</c15:sqref>
                        </c15:formulaRef>
                      </c:ext>
                    </c:extLst>
                    <c:strCache>
                      <c:ptCount val="1"/>
                      <c:pt idx="0">
                        <c:v>Coûts des ajouts/améliorations</c:v>
                      </c:pt>
                    </c:strCache>
                  </c:strRef>
                </c:tx>
                <c:spPr>
                  <a:ln w="3810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'5D VisuelProjectionActifs'!$B$62:$V$62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6CE-4E6B-B3C0-FFAF543CF66F}"/>
                  </c:ext>
                </c:extLst>
              </c15:ser>
            </c15:filteredLineSeries>
          </c:ext>
        </c:extLst>
      </c:lineChart>
      <c:catAx>
        <c:axId val="92295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5776"/>
        <c:crosses val="autoZero"/>
        <c:auto val="1"/>
        <c:lblAlgn val="ctr"/>
        <c:lblOffset val="100"/>
        <c:noMultiLvlLbl val="0"/>
      </c:catAx>
      <c:valAx>
        <c:axId val="92294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88622654608204E-2"/>
          <c:y val="0.89319934477010454"/>
          <c:w val="0.8254020042358895"/>
          <c:h val="8.64385635746151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Coûts de renouvellement / Actif de chaussée</a:t>
            </a:r>
          </a:p>
        </c:rich>
      </c:tx>
      <c:layout>
        <c:manualLayout>
          <c:xMode val="edge"/>
          <c:yMode val="edge"/>
          <c:x val="0.27687415310709929"/>
          <c:y val="2.90170442004981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536115418005181"/>
          <c:y val="0.14665785340589269"/>
          <c:w val="0.85398825146856627"/>
          <c:h val="0.700376627524882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'5E VisuelProjectionTypeActif'!$A$52</c:f>
              <c:strCache>
                <c:ptCount val="1"/>
                <c:pt idx="0">
                  <c:v>Chaussées asphaltées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'5E VisuelProjectionTypeActif'!$B$51:$V$51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VisuelProjectionTypeActif'!$B$52:$V$52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2-4F1B-99FA-C7D6C34A59E8}"/>
            </c:ext>
          </c:extLst>
        </c:ser>
        <c:ser>
          <c:idx val="1"/>
          <c:order val="1"/>
          <c:tx>
            <c:strRef>
              <c:f>'5E VisuelProjectionTypeActif'!$A$53</c:f>
              <c:strCache>
                <c:ptCount val="1"/>
                <c:pt idx="0">
                  <c:v>Chaussées gravelées</c:v>
                </c:pt>
              </c:strCache>
            </c:strRef>
          </c:tx>
          <c:spPr>
            <a:solidFill>
              <a:srgbClr val="72C6FA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'5E VisuelProjectionTypeActif'!$B$51:$V$51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VisuelProjectionTypeActif'!$B$53:$V$53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2-4F1B-99FA-C7D6C34A59E8}"/>
            </c:ext>
          </c:extLst>
        </c:ser>
        <c:ser>
          <c:idx val="2"/>
          <c:order val="2"/>
          <c:tx>
            <c:strRef>
              <c:f>'5E VisuelProjectionTypeActif'!$A$54</c:f>
              <c:strCache>
                <c:ptCount val="1"/>
                <c:pt idx="0">
                  <c:v>Autres chaussées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'5E VisuelProjectionTypeActif'!$B$51:$V$51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VisuelProjectionTypeActif'!$B$54:$V$54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C-4508-A439-5ED35951276E}"/>
            </c:ext>
          </c:extLst>
        </c:ser>
        <c:ser>
          <c:idx val="3"/>
          <c:order val="3"/>
          <c:tx>
            <c:strRef>
              <c:f>'5E VisuelProjectionTypeActif'!$A$55</c:f>
              <c:strCache>
                <c:ptCount val="1"/>
                <c:pt idx="0">
                  <c:v>Bordures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'5E VisuelProjectionTypeActif'!$B$51:$V$51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VisuelProjectionTypeActif'!$B$55:$V$55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C-4508-A439-5ED35951276E}"/>
            </c:ext>
          </c:extLst>
        </c:ser>
        <c:ser>
          <c:idx val="4"/>
          <c:order val="4"/>
          <c:tx>
            <c:strRef>
              <c:f>'5E VisuelProjectionTypeActif'!$A$56</c:f>
              <c:strCache>
                <c:ptCount val="1"/>
                <c:pt idx="0">
                  <c:v>Trottoirs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'5E VisuelProjectionTypeActif'!$B$51:$V$51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VisuelProjectionTypeActif'!$B$56:$V$56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BC-4508-A439-5ED359512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overlap val="100"/>
        <c:axId val="922956656"/>
        <c:axId val="922943600"/>
      </c:barChart>
      <c:catAx>
        <c:axId val="92295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3600"/>
        <c:crosses val="autoZero"/>
        <c:auto val="1"/>
        <c:lblAlgn val="ctr"/>
        <c:lblOffset val="100"/>
        <c:noMultiLvlLbl val="0"/>
      </c:catAx>
      <c:valAx>
        <c:axId val="92294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820355030393628"/>
          <c:y val="0.92629034885212858"/>
          <c:w val="0.69075344125547378"/>
          <c:h val="4.875439852877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Coûts des ajouts/améliorations / Actif de chaussée</a:t>
            </a:r>
          </a:p>
        </c:rich>
      </c:tx>
      <c:layout>
        <c:manualLayout>
          <c:xMode val="edge"/>
          <c:yMode val="edge"/>
          <c:x val="0.21079307577584114"/>
          <c:y val="4.35611358668493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177538723152564"/>
          <c:y val="0.16132223603628493"/>
          <c:w val="0.83635695538057742"/>
          <c:h val="0.685712114933001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'5E VisuelProjectionTypeActif'!$A$60</c:f>
              <c:strCache>
                <c:ptCount val="1"/>
                <c:pt idx="0">
                  <c:v>Chaussées asphaltées</c:v>
                </c:pt>
              </c:strCache>
            </c:strRef>
          </c:tx>
          <c:spPr>
            <a:solidFill>
              <a:srgbClr val="F9820B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'5E VisuelProjectionTypeActif'!$B$59:$V$59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VisuelProjectionTypeActif'!$B$60:$V$60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7-4B4B-9BB7-D8AA6CF270FE}"/>
            </c:ext>
          </c:extLst>
        </c:ser>
        <c:ser>
          <c:idx val="1"/>
          <c:order val="1"/>
          <c:tx>
            <c:strRef>
              <c:f>'5E VisuelProjectionTypeActif'!$A$61</c:f>
              <c:strCache>
                <c:ptCount val="1"/>
                <c:pt idx="0">
                  <c:v>Chaussées gravelées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'5E VisuelProjectionTypeActif'!$B$59:$V$59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VisuelProjectionTypeActif'!$B$61:$V$61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47-4B4B-9BB7-D8AA6CF270FE}"/>
            </c:ext>
          </c:extLst>
        </c:ser>
        <c:ser>
          <c:idx val="2"/>
          <c:order val="2"/>
          <c:tx>
            <c:strRef>
              <c:f>'5E VisuelProjectionTypeActif'!$A$62</c:f>
              <c:strCache>
                <c:ptCount val="1"/>
                <c:pt idx="0">
                  <c:v>Autres chaussées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VisuelProjectionTypeActif'!$B$59:$V$59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VisuelProjectionTypeActif'!$B$62:$V$62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5-4697-BB3B-AD27CB7AD180}"/>
            </c:ext>
          </c:extLst>
        </c:ser>
        <c:ser>
          <c:idx val="3"/>
          <c:order val="3"/>
          <c:tx>
            <c:strRef>
              <c:f>'5E VisuelProjectionTypeActif'!$A$63</c:f>
              <c:strCache>
                <c:ptCount val="1"/>
                <c:pt idx="0">
                  <c:v>Bordures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VisuelProjectionTypeActif'!$B$59:$V$59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VisuelProjectionTypeActif'!$B$63:$V$63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E5-4697-BB3B-AD27CB7AD180}"/>
            </c:ext>
          </c:extLst>
        </c:ser>
        <c:ser>
          <c:idx val="4"/>
          <c:order val="4"/>
          <c:tx>
            <c:strRef>
              <c:f>'5E VisuelProjectionTypeActif'!$A$64</c:f>
              <c:strCache>
                <c:ptCount val="1"/>
                <c:pt idx="0">
                  <c:v>Trottoirs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VisuelProjectionTypeActif'!$B$59:$V$59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VisuelProjectionTypeActif'!$B$64:$V$64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E5-4697-BB3B-AD27CB7AD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overlap val="100"/>
        <c:axId val="922954480"/>
        <c:axId val="922952304"/>
      </c:barChart>
      <c:catAx>
        <c:axId val="92295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2304"/>
        <c:crosses val="autoZero"/>
        <c:auto val="1"/>
        <c:lblAlgn val="ctr"/>
        <c:lblOffset val="100"/>
        <c:noMultiLvlLbl val="0"/>
      </c:catAx>
      <c:valAx>
        <c:axId val="92295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49897263835586"/>
          <c:y val="0.92629036681997312"/>
          <c:w val="0.71396434312143242"/>
          <c:h val="4.8701628500612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[CERIU-OutilPlanification-Routes-Juin2023.xlsx]4B SommaireRenouvellement!Tableau croisé dynamique12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Répartition des coûts de renouvellement estimés selon l'année de renouvellement projetée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'4B SommaireRenouvellement'!$B$3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'4B SommaireRenouvellement'!$A$4</c:f>
              <c:strCache>
                <c:ptCount val="1"/>
                <c:pt idx="0">
                  <c:v>Total général</c:v>
                </c:pt>
              </c:strCache>
            </c:strRef>
          </c:cat>
          <c:val>
            <c:numRef>
              <c:f>'4B SommaireRenouvellement'!$B$4</c:f>
              <c:numCache>
                <c:formatCode>#\ ##0\ "$"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9BC-4E77-9F93-B3CB9C10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03416032"/>
        <c:axId val="803401344"/>
      </c:barChart>
      <c:catAx>
        <c:axId val="8034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3401344"/>
        <c:crosses val="autoZero"/>
        <c:auto val="1"/>
        <c:lblAlgn val="ctr"/>
        <c:lblOffset val="100"/>
        <c:noMultiLvlLbl val="0"/>
      </c:catAx>
      <c:valAx>
        <c:axId val="80340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341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 sz="1600"/>
              <a:t>Coûts d'entretien et d'exploitation / Actif de chaussée </a:t>
            </a:r>
          </a:p>
          <a:p>
            <a:pPr>
              <a:defRPr sz="1600"/>
            </a:pPr>
            <a:r>
              <a:rPr lang="fr-CA" sz="1600"/>
              <a:t>(scénario actuel)</a:t>
            </a:r>
          </a:p>
        </c:rich>
      </c:tx>
      <c:layout>
        <c:manualLayout>
          <c:xMode val="edge"/>
          <c:yMode val="edge"/>
          <c:x val="0.19947957677165354"/>
          <c:y val="2.78941794195447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255200452884566"/>
          <c:y val="0.15177491524648601"/>
          <c:w val="0.85910376889163365"/>
          <c:h val="0.62926320783942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'5E VisuelProjectionTypeActif'!$A$94</c:f>
              <c:strCache>
                <c:ptCount val="1"/>
                <c:pt idx="0">
                  <c:v>Chaussées asphaltées (scénario actuel)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VisuelProjectionTypeActif'!$B$93:$V$93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VisuelProjectionTypeActif'!$B$94:$V$94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8-402C-98B8-AA759E8A5825}"/>
            </c:ext>
          </c:extLst>
        </c:ser>
        <c:ser>
          <c:idx val="1"/>
          <c:order val="1"/>
          <c:tx>
            <c:strRef>
              <c:f>'5E VisuelProjectionTypeActif'!$A$95</c:f>
              <c:strCache>
                <c:ptCount val="1"/>
                <c:pt idx="0">
                  <c:v>Chaussées gravelées (scénario actuel)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VisuelProjectionTypeActif'!$B$93:$V$93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VisuelProjectionTypeActif'!$B$95:$V$95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8-402C-98B8-AA759E8A5825}"/>
            </c:ext>
          </c:extLst>
        </c:ser>
        <c:ser>
          <c:idx val="2"/>
          <c:order val="2"/>
          <c:tx>
            <c:strRef>
              <c:f>'5E VisuelProjectionTypeActif'!$A$96</c:f>
              <c:strCache>
                <c:ptCount val="1"/>
                <c:pt idx="0">
                  <c:v>Autres chaussées (scénario actuel)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VisuelProjectionTypeActif'!$B$93:$V$93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VisuelProjectionTypeActif'!$B$96:$V$96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8-402C-98B8-AA759E8A5825}"/>
            </c:ext>
          </c:extLst>
        </c:ser>
        <c:ser>
          <c:idx val="3"/>
          <c:order val="3"/>
          <c:tx>
            <c:strRef>
              <c:f>'5E VisuelProjectionTypeActif'!$A$97</c:f>
              <c:strCache>
                <c:ptCount val="1"/>
                <c:pt idx="0">
                  <c:v>Bordures (scénario actuel)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VisuelProjectionTypeActif'!$B$93:$V$93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VisuelProjectionTypeActif'!$B$97:$V$97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8-402C-98B8-AA759E8A5825}"/>
            </c:ext>
          </c:extLst>
        </c:ser>
        <c:ser>
          <c:idx val="4"/>
          <c:order val="4"/>
          <c:tx>
            <c:strRef>
              <c:f>'5E VisuelProjectionTypeActif'!$A$98</c:f>
              <c:strCache>
                <c:ptCount val="1"/>
                <c:pt idx="0">
                  <c:v>Trottoirs (scénario actuel)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VisuelProjectionTypeActif'!$B$93:$V$93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VisuelProjectionTypeActif'!$B$98:$V$98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D-4738-B59A-8E160F91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2952848"/>
        <c:axId val="922947408"/>
      </c:barChart>
      <c:catAx>
        <c:axId val="92295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7408"/>
        <c:crosses val="autoZero"/>
        <c:auto val="1"/>
        <c:lblAlgn val="ctr"/>
        <c:lblOffset val="100"/>
        <c:noMultiLvlLbl val="0"/>
      </c:catAx>
      <c:valAx>
        <c:axId val="92294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895013123359578E-2"/>
          <c:y val="0.8753882039642592"/>
          <c:w val="0.97642443132108492"/>
          <c:h val="8.601131377379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A" sz="1600" b="0" i="0" baseline="0">
                <a:effectLst/>
              </a:rPr>
              <a:t>Coûts d'entretien et d'exploitation / Actif de chaussée </a:t>
            </a:r>
            <a:endParaRPr lang="fr-CA" sz="1600">
              <a:effectLst/>
            </a:endParaRPr>
          </a:p>
          <a:p>
            <a:pPr>
              <a:defRPr sz="1600"/>
            </a:pPr>
            <a:r>
              <a:rPr lang="fr-CA" sz="1600" b="0" i="0" baseline="0">
                <a:effectLst/>
              </a:rPr>
              <a:t>(scénario optimisé)</a:t>
            </a:r>
            <a:endParaRPr lang="fr-CA" sz="1600">
              <a:effectLst/>
            </a:endParaRPr>
          </a:p>
        </c:rich>
      </c:tx>
      <c:layout>
        <c:manualLayout>
          <c:xMode val="edge"/>
          <c:yMode val="edge"/>
          <c:x val="0.19636615409614849"/>
          <c:y val="2.242207327389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255197238972316"/>
          <c:y val="0.15426715255634368"/>
          <c:w val="0.85910376889163365"/>
          <c:h val="0.629619964859764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'5E VisuelProjectionTypeActif'!$A$99</c:f>
              <c:strCache>
                <c:ptCount val="1"/>
                <c:pt idx="0">
                  <c:v>Chaussées asphaltées (scénario optimisé)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VisuelProjectionTypeActif'!$B$93:$V$93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VisuelProjectionTypeActif'!$B$99:$V$99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C-4D4B-95FF-71DA898E972D}"/>
            </c:ext>
          </c:extLst>
        </c:ser>
        <c:ser>
          <c:idx val="1"/>
          <c:order val="1"/>
          <c:tx>
            <c:strRef>
              <c:f>'5E VisuelProjectionTypeActif'!$A$100</c:f>
              <c:strCache>
                <c:ptCount val="1"/>
                <c:pt idx="0">
                  <c:v>Chaussées gravelées (scénario optimisé)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VisuelProjectionTypeActif'!$B$93:$V$93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VisuelProjectionTypeActif'!$B$100:$V$100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C-4D4B-95FF-71DA898E972D}"/>
            </c:ext>
          </c:extLst>
        </c:ser>
        <c:ser>
          <c:idx val="2"/>
          <c:order val="2"/>
          <c:tx>
            <c:strRef>
              <c:f>'5E VisuelProjectionTypeActif'!$A$101</c:f>
              <c:strCache>
                <c:ptCount val="1"/>
                <c:pt idx="0">
                  <c:v>Autres chaussées (scénario optimisé)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VisuelProjectionTypeActif'!$B$93:$V$93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VisuelProjectionTypeActif'!$B$101:$V$101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CC-4D4B-95FF-71DA898E972D}"/>
            </c:ext>
          </c:extLst>
        </c:ser>
        <c:ser>
          <c:idx val="3"/>
          <c:order val="3"/>
          <c:tx>
            <c:strRef>
              <c:f>'5E VisuelProjectionTypeActif'!$A$102</c:f>
              <c:strCache>
                <c:ptCount val="1"/>
                <c:pt idx="0">
                  <c:v>Bordures (scénario optimisé)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VisuelProjectionTypeActif'!$B$93:$V$93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VisuelProjectionTypeActif'!$B$102:$V$102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CC-4D4B-95FF-71DA898E972D}"/>
            </c:ext>
          </c:extLst>
        </c:ser>
        <c:ser>
          <c:idx val="4"/>
          <c:order val="4"/>
          <c:tx>
            <c:strRef>
              <c:f>'5E VisuelProjectionTypeActif'!$A$103</c:f>
              <c:strCache>
                <c:ptCount val="1"/>
                <c:pt idx="0">
                  <c:v>Trottoirs (scénario optimisé)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'5E VisuelProjectionTypeActif'!$B$93:$V$93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'5E VisuelProjectionTypeActif'!$B$103:$V$103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1-422C-B90F-F158D9A72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2944144"/>
        <c:axId val="922946864"/>
      </c:barChart>
      <c:catAx>
        <c:axId val="92294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6864"/>
        <c:crosses val="autoZero"/>
        <c:auto val="1"/>
        <c:lblAlgn val="ctr"/>
        <c:lblOffset val="100"/>
        <c:noMultiLvlLbl val="0"/>
      </c:catAx>
      <c:valAx>
        <c:axId val="9229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4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490333223824813E-2"/>
          <c:y val="0.8729329081798658"/>
          <c:w val="0.93480668213916052"/>
          <c:h val="8.88436259517147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[CERIU-OutilPlanification-Routes-Juin2023.xlsx]4C SommaireAjouts!Tableau croisé dynamique11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Répartition des coûts de construction estimés selon l'année projetée</a:t>
            </a:r>
          </a:p>
        </c:rich>
      </c:tx>
      <c:layout>
        <c:manualLayout>
          <c:xMode val="edge"/>
          <c:yMode val="edge"/>
          <c:x val="0.14053447123406571"/>
          <c:y val="4.01505593283791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1759308679787399"/>
          <c:y val="0.22812209458407423"/>
          <c:w val="0.84677217210426414"/>
          <c:h val="0.60493008823375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'4C SommaireAjouts'!$B$3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'4C SommaireAjouts'!$A$4</c:f>
              <c:strCache>
                <c:ptCount val="1"/>
                <c:pt idx="0">
                  <c:v>Total général</c:v>
                </c:pt>
              </c:strCache>
            </c:strRef>
          </c:cat>
          <c:val>
            <c:numRef>
              <c:f>'4C SommaireAjouts'!$B$4</c:f>
              <c:numCache>
                <c:formatCode>#\ ##0\ "$"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B83-40D7-936C-979458C0F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03402976"/>
        <c:axId val="803404064"/>
      </c:barChart>
      <c:catAx>
        <c:axId val="80340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3404064"/>
        <c:crosses val="autoZero"/>
        <c:auto val="1"/>
        <c:lblAlgn val="ctr"/>
        <c:lblOffset val="100"/>
        <c:noMultiLvlLbl val="0"/>
      </c:catAx>
      <c:valAx>
        <c:axId val="80340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340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[CERIU-OutilPlanification-Routes-Juin2023.xlsx]4D SommaireE&amp;E!Tableau croisé dynamique3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Coûts annuels pour l'ensemble des activités</a:t>
            </a:r>
            <a:br>
              <a:rPr lang="en-US" sz="1400"/>
            </a:br>
            <a:r>
              <a:rPr lang="en-US" sz="1400"/>
              <a:t>SCÉNARIO ACTUEL</a:t>
            </a:r>
          </a:p>
        </c:rich>
      </c:tx>
      <c:layout>
        <c:manualLayout>
          <c:xMode val="edge"/>
          <c:yMode val="edge"/>
          <c:x val="0.39035688773239879"/>
          <c:y val="2.39316174893014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4.6677215912756274E-2"/>
              <c:y val="0.1491007862774788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2.897308589935917E-2"/>
              <c:y val="6.1847943957307874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2659643541717799"/>
              <c:y val="1.6422355236020301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2659643541717799"/>
              <c:y val="1.6422355236020301E-3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>
        <c:manualLayout>
          <c:layoutTarget val="inner"/>
          <c:xMode val="edge"/>
          <c:yMode val="edge"/>
          <c:x val="2.2753733338474552E-2"/>
          <c:y val="0.11001706440081717"/>
          <c:w val="0.59720349342201073"/>
          <c:h val="0.87972652810376784"/>
        </c:manualLayout>
      </c:layout>
      <c:pieChart>
        <c:varyColors val="1"/>
        <c:ser>
          <c:idx val="0"/>
          <c:order val="0"/>
          <c:tx>
            <c:strRef>
              <c:f>'4D SommaireE&amp;E'!$B$5</c:f>
              <c:strCache>
                <c:ptCount val="1"/>
                <c:pt idx="0">
                  <c:v>Coûts annuels pour l'ensemble des activités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E0B-4689-8043-44D926DC62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E0B-4689-8043-44D926DC62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E0B-4689-8043-44D926DC625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E0B-4689-8043-44D926DC625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E0B-4689-8043-44D926DC625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E0B-4689-8043-44D926DC6250}"/>
              </c:ext>
            </c:extLst>
          </c:dPt>
          <c:dLbls>
            <c:dLbl>
              <c:idx val="0"/>
              <c:layout>
                <c:manualLayout>
                  <c:x val="-0.12659643541717799"/>
                  <c:y val="1.6422355236020301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B-4689-8043-44D926DC6250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'4D SommaireE&amp;E'!$A$6</c:f>
              <c:strCache>
                <c:ptCount val="1"/>
                <c:pt idx="0">
                  <c:v>Total général</c:v>
                </c:pt>
              </c:strCache>
            </c:strRef>
          </c:cat>
          <c:val>
            <c:numRef>
              <c:f>'4D SommaireE&amp;E'!$B$6</c:f>
              <c:numCache>
                <c:formatCode>#\ ##0\ "$"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E0B-4689-8043-44D926DC6250}"/>
            </c:ext>
          </c:extLst>
        </c:ser>
        <c:ser>
          <c:idx val="1"/>
          <c:order val="1"/>
          <c:tx>
            <c:strRef>
              <c:f>'4D SommaireE&amp;E'!$C$5</c:f>
              <c:strCache>
                <c:ptCount val="1"/>
                <c:pt idx="0">
                  <c:v>% du coût de l'ensemble des activités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6E0B-4689-8043-44D926DC62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6E0B-4689-8043-44D926DC62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6E0B-4689-8043-44D926DC625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6E0B-4689-8043-44D926DC625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6E0B-4689-8043-44D926DC625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6E0B-4689-8043-44D926DC6250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'4D SommaireE&amp;E'!$A$6</c:f>
              <c:strCache>
                <c:ptCount val="1"/>
                <c:pt idx="0">
                  <c:v>Total général</c:v>
                </c:pt>
              </c:strCache>
            </c:strRef>
          </c:cat>
          <c:val>
            <c:numRef>
              <c:f>'4D SommaireE&amp;E'!$C$6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E0B-4689-8043-44D926DC625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774761398180469"/>
          <c:y val="0.54920262488656713"/>
          <c:w val="0.33842391888502743"/>
          <c:h val="0.4298762654668166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[CERIU-OutilPlanification-Routes-Juin2023.xlsx]4D SommaireE&amp;E!Tableau croisé dynamique3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Coûts annuels pour l'ensemble des activités</a:t>
            </a:r>
            <a:br>
              <a:rPr lang="en-US" sz="1400"/>
            </a:br>
            <a:r>
              <a:rPr lang="en-US" sz="1400"/>
              <a:t>SCÉNARIO OPTIMISÉ</a:t>
            </a:r>
          </a:p>
        </c:rich>
      </c:tx>
      <c:layout>
        <c:manualLayout>
          <c:xMode val="edge"/>
          <c:yMode val="edge"/>
          <c:x val="0.39314191793919462"/>
          <c:y val="2.3681798295868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1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23799764368901008"/>
              <c:y val="3.2973819624371861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13580786800272587"/>
              <c:y val="-3.2146808345001596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2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6.7564942463724798E-2"/>
              <c:y val="0.12821306354363229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3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4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layout>
            <c:manualLayout>
              <c:x val="-0.23799764368901008"/>
              <c:y val="3.2973819624371861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>
        <c:manualLayout>
          <c:layoutTarget val="inner"/>
          <c:xMode val="edge"/>
          <c:yMode val="edge"/>
          <c:x val="2.2753733338474552E-2"/>
          <c:y val="0.11001706440081717"/>
          <c:w val="0.59720349342201073"/>
          <c:h val="0.87972652810376784"/>
        </c:manualLayout>
      </c:layout>
      <c:pieChart>
        <c:varyColors val="1"/>
        <c:ser>
          <c:idx val="0"/>
          <c:order val="0"/>
          <c:tx>
            <c:strRef>
              <c:f>'4D SommaireE&amp;E'!$B$5</c:f>
              <c:strCache>
                <c:ptCount val="1"/>
                <c:pt idx="0">
                  <c:v>Coûts annuels pour l'ensemble des activités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25A-44B9-9C9B-611D7AF82B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25A-44B9-9C9B-611D7AF82B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25A-44B9-9C9B-611D7AF82B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25A-44B9-9C9B-611D7AF82B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25A-44B9-9C9B-611D7AF82B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25A-44B9-9C9B-611D7AF82B9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25A-44B9-9C9B-611D7AF82B9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25A-44B9-9C9B-611D7AF82B9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25A-44B9-9C9B-611D7AF82B9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C25A-44B9-9C9B-611D7AF82B9D}"/>
              </c:ext>
            </c:extLst>
          </c:dPt>
          <c:dLbls>
            <c:dLbl>
              <c:idx val="0"/>
              <c:layout>
                <c:manualLayout>
                  <c:x val="-0.23799764368901008"/>
                  <c:y val="3.297381962437186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A-44B9-9C9B-611D7AF82B9D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'4D SommaireE&amp;E'!$A$6</c:f>
              <c:strCache>
                <c:ptCount val="1"/>
                <c:pt idx="0">
                  <c:v>Total général</c:v>
                </c:pt>
              </c:strCache>
            </c:strRef>
          </c:cat>
          <c:val>
            <c:numRef>
              <c:f>'4D SommaireE&amp;E'!$B$6</c:f>
              <c:numCache>
                <c:formatCode>#\ ##0\ "$"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14-C25A-44B9-9C9B-611D7AF82B9D}"/>
            </c:ext>
          </c:extLst>
        </c:ser>
        <c:ser>
          <c:idx val="1"/>
          <c:order val="1"/>
          <c:tx>
            <c:strRef>
              <c:f>'4D SommaireE&amp;E'!$C$5</c:f>
              <c:strCache>
                <c:ptCount val="1"/>
                <c:pt idx="0">
                  <c:v>% du coût de l'ensemble des activités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C25A-44B9-9C9B-611D7AF82B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C25A-44B9-9C9B-611D7AF82B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C25A-44B9-9C9B-611D7AF82B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C25A-44B9-9C9B-611D7AF82B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C25A-44B9-9C9B-611D7AF82B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C25A-44B9-9C9B-611D7AF82B9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C25A-44B9-9C9B-611D7AF82B9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C25A-44B9-9C9B-611D7AF82B9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C25A-44B9-9C9B-611D7AF82B9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C25A-44B9-9C9B-611D7AF82B9D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'4D SommaireE&amp;E'!$A$6</c:f>
              <c:strCache>
                <c:ptCount val="1"/>
                <c:pt idx="0">
                  <c:v>Total général</c:v>
                </c:pt>
              </c:strCache>
            </c:strRef>
          </c:cat>
          <c:val>
            <c:numRef>
              <c:f>'4D SommaireE&amp;E'!$C$6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25A-44B9-9C9B-611D7AF82B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774761398180469"/>
          <c:y val="0.54920262488656713"/>
          <c:w val="0.33842391888502743"/>
          <c:h val="0.4298762654668166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Coûts annuels Exploitation et Entretien</a:t>
            </a:r>
            <a:r>
              <a:rPr lang="fr-CA" sz="1600" baseline="0"/>
              <a:t> - </a:t>
            </a:r>
            <a:r>
              <a:rPr lang="fr-CA" sz="1600"/>
              <a:t>Chaussées</a:t>
            </a:r>
          </a:p>
        </c:rich>
      </c:tx>
      <c:layout>
        <c:manualLayout>
          <c:xMode val="edge"/>
          <c:yMode val="edge"/>
          <c:x val="0.19281519845600301"/>
          <c:y val="2.964958046927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842776853589783"/>
          <c:y val="0.13294916291566541"/>
          <c:w val="0.83773662133007998"/>
          <c:h val="0.681141662190336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'5B VisuelProjectionChaussées'!$A$51</c:f>
              <c:strCache>
                <c:ptCount val="1"/>
                <c:pt idx="0">
                  <c:v>Coûts d'exploitation actuels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VisuelProjectionChaussées'!$B$51:$V$51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D-4B85-86F7-14E578A51F66}"/>
            </c:ext>
          </c:extLst>
        </c:ser>
        <c:ser>
          <c:idx val="1"/>
          <c:order val="1"/>
          <c:tx>
            <c:strRef>
              <c:f>'5B VisuelProjectionChaussées'!$A$52</c:f>
              <c:strCache>
                <c:ptCount val="1"/>
                <c:pt idx="0">
                  <c:v>Coûts d'entretien actuels</c:v>
                </c:pt>
              </c:strCache>
            </c:strRef>
          </c:tx>
          <c:spPr>
            <a:solidFill>
              <a:srgbClr val="28F828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VisuelProjectionChaussées'!$B$52:$V$52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D-4B85-86F7-14E578A51F66}"/>
            </c:ext>
          </c:extLst>
        </c:ser>
        <c:ser>
          <c:idx val="2"/>
          <c:order val="2"/>
          <c:tx>
            <c:strRef>
              <c:f>'5B VisuelProjectionChaussées'!$A$53</c:f>
              <c:strCache>
                <c:ptCount val="1"/>
                <c:pt idx="0">
                  <c:v>Coûts additionnels d'exploitation</c:v>
                </c:pt>
              </c:strCache>
            </c:strRef>
          </c:tx>
          <c:spPr>
            <a:solidFill>
              <a:srgbClr val="B78A3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VisuelProjectionChaussées'!$B$53:$V$53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9D-4B85-86F7-14E578A51F66}"/>
            </c:ext>
          </c:extLst>
        </c:ser>
        <c:ser>
          <c:idx val="3"/>
          <c:order val="3"/>
          <c:tx>
            <c:strRef>
              <c:f>'5B VisuelProjectionChaussées'!$A$54</c:f>
              <c:strCache>
                <c:ptCount val="1"/>
                <c:pt idx="0">
                  <c:v>Coûts additionnels d'entretien</c:v>
                </c:pt>
              </c:strCache>
            </c:strRef>
          </c:tx>
          <c:spPr>
            <a:solidFill>
              <a:srgbClr val="94E4C6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VisuelProjectionChaussées'!$B$54:$V$54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9D-4B85-86F7-14E578A51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3404608"/>
        <c:axId val="803405152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'5B VisuelProjectionChaussées'!$A$55</c15:sqref>
                        </c15:formulaRef>
                      </c:ext>
                    </c:extLst>
                    <c:strCache>
                      <c:ptCount val="1"/>
                      <c:pt idx="0">
                        <c:v>Coûts totaux d'exploitation (scénario actuel)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'5B VisuelProjectionChaussées'!$B$55:$V$55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F19D-4B85-86F7-14E578A51F6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VisuelProjectionChaussées'!$A$56</c15:sqref>
                        </c15:formulaRef>
                      </c:ext>
                    </c:extLst>
                    <c:strCache>
                      <c:ptCount val="1"/>
                      <c:pt idx="0">
                        <c:v>Coûts totaux d'entretien (scénario actuel)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VisuelProjectionChaussées'!$B$56:$V$56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19D-4B85-86F7-14E578A51F6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VisuelProjectionChaussées'!$A$57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optimisés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VisuelProjectionChaussées'!$B$57:$V$57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19D-4B85-86F7-14E578A51F6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VisuelProjectionChaussées'!$A$58</c15:sqref>
                        </c15:formulaRef>
                      </c:ext>
                    </c:extLst>
                    <c:strCache>
                      <c:ptCount val="1"/>
                      <c:pt idx="0">
                        <c:v>Coûts d'entretien optimisés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VisuelProjectionChaussées'!$B$58:$V$58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19D-4B85-86F7-14E578A51F66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VisuelProjectionChaussées'!$A$59</c15:sqref>
                        </c15:formulaRef>
                      </c:ext>
                    </c:extLst>
                    <c:strCache>
                      <c:ptCount val="1"/>
                      <c:pt idx="0">
                        <c:v>Coûts totaux d'exploitation (scénario optimisé)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VisuelProjectionChaussées'!$B$59:$V$59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19D-4B85-86F7-14E578A51F66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VisuelProjectionChaussées'!$A$60</c15:sqref>
                        </c15:formulaRef>
                      </c:ext>
                    </c:extLst>
                    <c:strCache>
                      <c:ptCount val="1"/>
                      <c:pt idx="0">
                        <c:v>Coûts totaux d'entretien (scénario optimisé)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VisuelProjectionChaussées'!$B$60:$V$60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19D-4B85-86F7-14E578A51F66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VisuelProjectionChaussées'!$A$61</c15:sqref>
                        </c15:formulaRef>
                      </c:ext>
                    </c:extLst>
                    <c:strCache>
                      <c:ptCount val="1"/>
                      <c:pt idx="0">
                        <c:v>Coûts de renouvellement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VisuelProjectionChaussées'!$B$61:$V$61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19D-4B85-86F7-14E578A51F66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VisuelProjectionChaussées'!$A$62</c15:sqref>
                        </c15:formulaRef>
                      </c:ext>
                    </c:extLst>
                    <c:strCache>
                      <c:ptCount val="1"/>
                      <c:pt idx="0">
                        <c:v>Coûts des ajouts/améliorations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VisuelProjectionChaussées'!$B$62:$V$62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19D-4B85-86F7-14E578A51F66}"/>
                  </c:ext>
                </c:extLst>
              </c15:ser>
            </c15:filteredBarSeries>
          </c:ext>
        </c:extLst>
      </c:barChart>
      <c:catAx>
        <c:axId val="8034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3405152"/>
        <c:crosses val="autoZero"/>
        <c:auto val="1"/>
        <c:lblAlgn val="ctr"/>
        <c:lblOffset val="100"/>
        <c:noMultiLvlLbl val="0"/>
      </c:catAx>
      <c:valAx>
        <c:axId val="80340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340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156615085518988"/>
          <c:y val="0.90294147228132537"/>
          <c:w val="0.62785379098208882"/>
          <c:h val="8.6430277757682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Projections financières - Chaussées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160332434374177"/>
          <c:y val="0.11192447349310096"/>
          <c:w val="0.8635502749226498"/>
          <c:h val="0.70957587817862633"/>
        </c:manualLayout>
      </c:layout>
      <c:barChart>
        <c:barDir val="col"/>
        <c:grouping val="stacked"/>
        <c:varyColors val="0"/>
        <c:ser>
          <c:idx val="4"/>
          <c:order val="4"/>
          <c:tx>
            <c:strRef>
              <c:f>'5B VisuelProjectionChaussées'!$A$55</c:f>
              <c:strCache>
                <c:ptCount val="1"/>
                <c:pt idx="0">
                  <c:v>Coûts totaux d'exploitation (scénario actuel)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VisuelProjectionChaussées'!$B$55:$V$55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0-45EA-AB5D-B334E456810F}"/>
            </c:ext>
          </c:extLst>
        </c:ser>
        <c:ser>
          <c:idx val="5"/>
          <c:order val="5"/>
          <c:tx>
            <c:strRef>
              <c:f>'5B VisuelProjectionChaussées'!$A$56</c:f>
              <c:strCache>
                <c:ptCount val="1"/>
                <c:pt idx="0">
                  <c:v>Coûts totaux d'entretien (scénario actuel)</c:v>
                </c:pt>
              </c:strCache>
            </c:strRef>
          </c:tx>
          <c:spPr>
            <a:solidFill>
              <a:srgbClr val="28F828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VisuelProjectionChaussées'!$B$56:$V$56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10-45EA-AB5D-B334E456810F}"/>
            </c:ext>
          </c:extLst>
        </c:ser>
        <c:ser>
          <c:idx val="10"/>
          <c:order val="10"/>
          <c:tx>
            <c:strRef>
              <c:f>'5B VisuelProjectionChaussées'!$A$61</c:f>
              <c:strCache>
                <c:ptCount val="1"/>
                <c:pt idx="0">
                  <c:v>Coûts de renouvellement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VisuelProjectionChaussées'!$B$61:$V$61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10-45EA-AB5D-B334E456810F}"/>
            </c:ext>
          </c:extLst>
        </c:ser>
        <c:ser>
          <c:idx val="11"/>
          <c:order val="11"/>
          <c:tx>
            <c:strRef>
              <c:f>'5B VisuelProjectionChaussées'!$A$62</c:f>
              <c:strCache>
                <c:ptCount val="1"/>
                <c:pt idx="0">
                  <c:v>Coûts des ajouts/améliorations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VisuelProjectionChaussées'!$B$62:$V$62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10-45EA-AB5D-B334E4568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4367824"/>
        <c:axId val="574377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'5B VisuelProjectionChaussées'!$A$51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actuels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'5B VisuelProjectionChaussées'!$B$51:$V$51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B10-45EA-AB5D-B334E456810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VisuelProjectionChaussées'!$A$52</c15:sqref>
                        </c15:formulaRef>
                      </c:ext>
                    </c:extLst>
                    <c:strCache>
                      <c:ptCount val="1"/>
                      <c:pt idx="0">
                        <c:v>Coûts d'entretien actuels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VisuelProjectionChaussées'!$B$52:$V$52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B10-45EA-AB5D-B334E456810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VisuelProjectionChaussées'!$A$53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d'exploitation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VisuelProjectionChaussées'!$B$53:$V$53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B10-45EA-AB5D-B334E456810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VisuelProjectionChaussées'!$A$54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d'entretien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VisuelProjectionChaussées'!$B$54:$V$54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B10-45EA-AB5D-B334E456810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VisuelProjectionChaussées'!$A$57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optimisés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VisuelProjectionChaussées'!$B$57:$V$57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B10-45EA-AB5D-B334E456810F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VisuelProjectionChaussées'!$A$58</c15:sqref>
                        </c15:formulaRef>
                      </c:ext>
                    </c:extLst>
                    <c:strCache>
                      <c:ptCount val="1"/>
                      <c:pt idx="0">
                        <c:v>Coûts d'entretien optimisés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VisuelProjectionChaussées'!$B$58:$V$58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B10-45EA-AB5D-B334E456810F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VisuelProjectionChaussées'!$A$59</c15:sqref>
                        </c15:formulaRef>
                      </c:ext>
                    </c:extLst>
                    <c:strCache>
                      <c:ptCount val="1"/>
                      <c:pt idx="0">
                        <c:v>Coûts totaux d'exploitation (scénario optimisé)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VisuelProjectionChaussées'!$B$59:$V$59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B10-45EA-AB5D-B334E456810F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VisuelProjectionChaussées'!$A$60</c15:sqref>
                        </c15:formulaRef>
                      </c:ext>
                    </c:extLst>
                    <c:strCache>
                      <c:ptCount val="1"/>
                      <c:pt idx="0">
                        <c:v>Coûts totaux d'entretien (scénario optimisé)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VisuelProjectionChaussées'!$B$60:$V$60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B10-45EA-AB5D-B334E456810F}"/>
                  </c:ext>
                </c:extLst>
              </c15:ser>
            </c15:filteredBarSeries>
          </c:ext>
        </c:extLst>
      </c:barChart>
      <c:catAx>
        <c:axId val="57436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4377072"/>
        <c:crosses val="autoZero"/>
        <c:auto val="1"/>
        <c:lblAlgn val="ctr"/>
        <c:lblOffset val="100"/>
        <c:noMultiLvlLbl val="0"/>
      </c:catAx>
      <c:valAx>
        <c:axId val="57437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436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80135168798537E-2"/>
          <c:y val="0.89481504354439356"/>
          <c:w val="0.9455935477116254"/>
          <c:h val="8.0482848140714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Investissements</a:t>
            </a:r>
            <a:r>
              <a:rPr lang="fr-CA" sz="1600" baseline="0"/>
              <a:t> requis sur 20 ans </a:t>
            </a:r>
            <a:r>
              <a:rPr lang="fr-CA" sz="1600"/>
              <a:t>- Chaussées</a:t>
            </a:r>
          </a:p>
        </c:rich>
      </c:tx>
      <c:layout>
        <c:manualLayout>
          <c:xMode val="edge"/>
          <c:yMode val="edge"/>
          <c:x val="0.2100818611062493"/>
          <c:y val="2.01894328426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077163194843297"/>
          <c:y val="0.11168115942028987"/>
          <c:w val="0.85739117531717346"/>
          <c:h val="0.75477279470500958"/>
        </c:manualLayout>
      </c:layout>
      <c:barChart>
        <c:barDir val="col"/>
        <c:grouping val="stacked"/>
        <c:varyColors val="0"/>
        <c:ser>
          <c:idx val="10"/>
          <c:order val="10"/>
          <c:tx>
            <c:strRef>
              <c:f>'5B VisuelProjectionChaussées'!$A$61</c:f>
              <c:strCache>
                <c:ptCount val="1"/>
                <c:pt idx="0">
                  <c:v>Coûts de renouvellement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VisuelProjectionChaussées'!$B$61:$V$61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6-4362-8644-8D53B07D6512}"/>
            </c:ext>
          </c:extLst>
        </c:ser>
        <c:ser>
          <c:idx val="11"/>
          <c:order val="11"/>
          <c:tx>
            <c:strRef>
              <c:f>'5B VisuelProjectionChaussées'!$A$62</c:f>
              <c:strCache>
                <c:ptCount val="1"/>
                <c:pt idx="0">
                  <c:v>Coûts des ajouts/améliorations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VisuelProjectionChaussées'!$B$62:$V$62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6-4362-8644-8D53B07D6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2955024"/>
        <c:axId val="922958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'5B VisuelProjectionChaussées'!$A$51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actuels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'5B VisuelProjectionChaussées'!$B$51:$V$51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1C6-4362-8644-8D53B07D6512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VisuelProjectionChaussées'!$A$52</c15:sqref>
                        </c15:formulaRef>
                      </c:ext>
                    </c:extLst>
                    <c:strCache>
                      <c:ptCount val="1"/>
                      <c:pt idx="0">
                        <c:v>Coûts d'entretien actuels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VisuelProjectionChaussées'!$B$52:$V$52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1C6-4362-8644-8D53B07D651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VisuelProjectionChaussées'!$A$53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d'exploitation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VisuelProjectionChaussées'!$B$53:$V$53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1C6-4362-8644-8D53B07D651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VisuelProjectionChaussées'!$A$54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d'entretien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VisuelProjectionChaussées'!$B$54:$V$54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1C6-4362-8644-8D53B07D6512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VisuelProjectionChaussées'!$A$55</c15:sqref>
                        </c15:formulaRef>
                      </c:ext>
                    </c:extLst>
                    <c:strCache>
                      <c:ptCount val="1"/>
                      <c:pt idx="0">
                        <c:v>Coûts totaux d'exploitation (scénario actuel)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VisuelProjectionChaussées'!$B$55:$V$55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1C6-4362-8644-8D53B07D6512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VisuelProjectionChaussées'!$A$56</c15:sqref>
                        </c15:formulaRef>
                      </c:ext>
                    </c:extLst>
                    <c:strCache>
                      <c:ptCount val="1"/>
                      <c:pt idx="0">
                        <c:v>Coûts totaux d'entretien (scénario actuel)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VisuelProjectionChaussées'!$B$56:$V$56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1C6-4362-8644-8D53B07D6512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VisuelProjectionChaussées'!$A$57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optimisés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VisuelProjectionChaussées'!$B$57:$V$57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1C6-4362-8644-8D53B07D6512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VisuelProjectionChaussées'!$A$58</c15:sqref>
                        </c15:formulaRef>
                      </c:ext>
                    </c:extLst>
                    <c:strCache>
                      <c:ptCount val="1"/>
                      <c:pt idx="0">
                        <c:v>Coûts d'entretien optimisés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VisuelProjectionChaussées'!$B$58:$V$58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1C6-4362-8644-8D53B07D6512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VisuelProjectionChaussées'!$A$59</c15:sqref>
                        </c15:formulaRef>
                      </c:ext>
                    </c:extLst>
                    <c:strCache>
                      <c:ptCount val="1"/>
                      <c:pt idx="0">
                        <c:v>Coûts totaux d'exploitation (scénario optimisé)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VisuelProjectionChaussées'!$B$59:$V$59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1C6-4362-8644-8D53B07D6512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VisuelProjectionChaussées'!$A$60</c15:sqref>
                        </c15:formulaRef>
                      </c:ext>
                    </c:extLst>
                    <c:strCache>
                      <c:ptCount val="1"/>
                      <c:pt idx="0">
                        <c:v>Coûts totaux d'entretien (scénario optimisé)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VisuelProjectionChaussées'!$B$60:$V$60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1C6-4362-8644-8D53B07D6512}"/>
                  </c:ext>
                </c:extLst>
              </c15:ser>
            </c15:filteredBarSeries>
          </c:ext>
        </c:extLst>
      </c:barChart>
      <c:catAx>
        <c:axId val="92295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8832"/>
        <c:crosses val="autoZero"/>
        <c:auto val="1"/>
        <c:lblAlgn val="ctr"/>
        <c:lblOffset val="100"/>
        <c:noMultiLvlLbl val="0"/>
      </c:catAx>
      <c:valAx>
        <c:axId val="92295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934420594268607"/>
          <c:y val="0.92734451671801887"/>
          <c:w val="0.49374934293693368"/>
          <c:h val="6.50293766114049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fr-CA" sz="1600"/>
              <a:t>Coûts annuels Exploitation et Entretien</a:t>
            </a:r>
            <a:r>
              <a:rPr lang="fr-CA" sz="1600" baseline="0"/>
              <a:t> - </a:t>
            </a:r>
            <a:r>
              <a:rPr lang="fr-CA" sz="1600"/>
              <a:t>Chaussées</a:t>
            </a:r>
          </a:p>
        </c:rich>
      </c:tx>
      <c:layout>
        <c:manualLayout>
          <c:xMode val="edge"/>
          <c:yMode val="edge"/>
          <c:x val="0.19281519845600301"/>
          <c:y val="2.9649580469271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412905249284329"/>
          <c:y val="0.12291526499686671"/>
          <c:w val="0.85857491568747457"/>
          <c:h val="0.6597011008822391"/>
        </c:manualLayout>
      </c:layout>
      <c:lineChart>
        <c:grouping val="standard"/>
        <c:varyColors val="0"/>
        <c:ser>
          <c:idx val="4"/>
          <c:order val="4"/>
          <c:tx>
            <c:strRef>
              <c:f>'5B VisuelProjectionChaussées'!$A$55</c:f>
              <c:strCache>
                <c:ptCount val="1"/>
                <c:pt idx="0">
                  <c:v>Coûts totaux d'exploitation (scénario actuel)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VisuelProjectionChaussées'!$B$55:$V$55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E-4E6B-B3C0-FFAF543CF66F}"/>
            </c:ext>
          </c:extLst>
        </c:ser>
        <c:ser>
          <c:idx val="5"/>
          <c:order val="5"/>
          <c:tx>
            <c:strRef>
              <c:f>'5B VisuelProjectionChaussées'!$A$56</c:f>
              <c:strCache>
                <c:ptCount val="1"/>
                <c:pt idx="0">
                  <c:v>Coûts totaux d'entretien (scénario actuel)</c:v>
                </c:pt>
              </c:strCache>
            </c:strRef>
          </c:tx>
          <c:spPr>
            <a:ln w="38100" cap="rnd">
              <a:solidFill>
                <a:srgbClr val="28F828"/>
              </a:solidFill>
              <a:round/>
            </a:ln>
            <a:effectLst/>
          </c:spPr>
          <c:marker>
            <c:symbol val="none"/>
          </c:marker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VisuelProjectionChaussées'!$B$56:$V$56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E-4E6B-B3C0-FFAF543CF66F}"/>
            </c:ext>
          </c:extLst>
        </c:ser>
        <c:ser>
          <c:idx val="8"/>
          <c:order val="8"/>
          <c:tx>
            <c:strRef>
              <c:f>'5B VisuelProjectionChaussées'!$A$59</c:f>
              <c:strCache>
                <c:ptCount val="1"/>
                <c:pt idx="0">
                  <c:v>Coûts totaux d'exploitation (scénario optimisé)</c:v>
                </c:pt>
              </c:strCache>
            </c:strRef>
          </c:tx>
          <c:spPr>
            <a:ln w="38100" cap="rnd">
              <a:solidFill>
                <a:srgbClr val="E85C06"/>
              </a:solidFill>
              <a:round/>
            </a:ln>
            <a:effectLst/>
          </c:spPr>
          <c:marker>
            <c:symbol val="none"/>
          </c:marker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VisuelProjectionChaussées'!$B$59:$V$59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E-4E6B-B3C0-FFAF543CF66F}"/>
            </c:ext>
          </c:extLst>
        </c:ser>
        <c:ser>
          <c:idx val="9"/>
          <c:order val="9"/>
          <c:tx>
            <c:strRef>
              <c:f>'5B VisuelProjectionChaussées'!$A$60</c:f>
              <c:strCache>
                <c:ptCount val="1"/>
                <c:pt idx="0">
                  <c:v>Coûts totaux d'entretien (scénario optimisé)</c:v>
                </c:pt>
              </c:strCache>
            </c:strRef>
          </c:tx>
          <c:spPr>
            <a:ln w="381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'5B VisuelProjectionChaussées'!$B$50:$V$50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'5B VisuelProjectionChaussées'!$B$60:$V$60</c:f>
              <c:numCache>
                <c:formatCode>#\ ##0\ "$"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CE-4E6B-B3C0-FFAF543CF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951216"/>
        <c:axId val="92295720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'5B VisuelProjectionChaussées'!$A$51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actuels</c:v>
                      </c:pt>
                    </c:strCache>
                  </c:strRef>
                </c:tx>
                <c:spPr>
                  <a:ln w="3810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'5B VisuelProjectionChaussées'!$B$51:$V$51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96CE-4E6B-B3C0-FFAF543CF66F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VisuelProjectionChaussées'!$A$52</c15:sqref>
                        </c15:formulaRef>
                      </c:ext>
                    </c:extLst>
                    <c:strCache>
                      <c:ptCount val="1"/>
                      <c:pt idx="0">
                        <c:v>Coûts d'entretien actuels</c:v>
                      </c:pt>
                    </c:strCache>
                  </c:strRef>
                </c:tx>
                <c:spPr>
                  <a:ln w="3810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VisuelProjectionChaussées'!$B$52:$V$52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6CE-4E6B-B3C0-FFAF543CF66F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VisuelProjectionChaussées'!$A$53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d'exploitation</c:v>
                      </c:pt>
                    </c:strCache>
                  </c:strRef>
                </c:tx>
                <c:spPr>
                  <a:ln w="3810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VisuelProjectionChaussées'!$B$53:$V$53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6CE-4E6B-B3C0-FFAF543CF66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VisuelProjectionChaussées'!$A$54</c15:sqref>
                        </c15:formulaRef>
                      </c:ext>
                    </c:extLst>
                    <c:strCache>
                      <c:ptCount val="1"/>
                      <c:pt idx="0">
                        <c:v>Coûts additionnels d'entretien</c:v>
                      </c:pt>
                    </c:strCache>
                  </c:strRef>
                </c:tx>
                <c:spPr>
                  <a:ln w="3810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VisuelProjectionChaussées'!$B$54:$V$54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6CE-4E6B-B3C0-FFAF543CF66F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VisuelProjectionChaussées'!$A$57</c15:sqref>
                        </c15:formulaRef>
                      </c:ext>
                    </c:extLst>
                    <c:strCache>
                      <c:ptCount val="1"/>
                      <c:pt idx="0">
                        <c:v>Coûts d'exploitation optimisés</c:v>
                      </c:pt>
                    </c:strCache>
                  </c:strRef>
                </c:tx>
                <c:spPr>
                  <a:ln w="3810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VisuelProjectionChaussées'!$B$57:$V$57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6CE-4E6B-B3C0-FFAF543CF66F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VisuelProjectionChaussées'!$A$58</c15:sqref>
                        </c15:formulaRef>
                      </c:ext>
                    </c:extLst>
                    <c:strCache>
                      <c:ptCount val="1"/>
                      <c:pt idx="0">
                        <c:v>Coûts d'entretien optimisés</c:v>
                      </c:pt>
                    </c:strCache>
                  </c:strRef>
                </c:tx>
                <c:spPr>
                  <a:ln w="3810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VisuelProjectionChaussées'!$B$58:$V$58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6CE-4E6B-B3C0-FFAF543CF66F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VisuelProjectionChaussées'!$A$61</c15:sqref>
                        </c15:formulaRef>
                      </c:ext>
                    </c:extLst>
                    <c:strCache>
                      <c:ptCount val="1"/>
                      <c:pt idx="0">
                        <c:v>Coûts de renouvellement</c:v>
                      </c:pt>
                    </c:strCache>
                  </c:strRef>
                </c:tx>
                <c:spPr>
                  <a:ln w="3810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VisuelProjectionChaussées'!$B$61:$V$61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6CE-4E6B-B3C0-FFAF543CF66F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VisuelProjectionChaussées'!$A$62</c15:sqref>
                        </c15:formulaRef>
                      </c:ext>
                    </c:extLst>
                    <c:strCache>
                      <c:ptCount val="1"/>
                      <c:pt idx="0">
                        <c:v>Coûts des ajouts/améliorations</c:v>
                      </c:pt>
                    </c:strCache>
                  </c:strRef>
                </c:tx>
                <c:spPr>
                  <a:ln w="3810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VisuelProjectionChaussées'!$B$50:$V$50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'5B VisuelProjectionChaussées'!$B$62:$V$62</c15:sqref>
                        </c15:formulaRef>
                      </c:ext>
                    </c:extLst>
                    <c:numCache>
                      <c:formatCode>#\ ##0\ "$"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6CE-4E6B-B3C0-FFAF543CF66F}"/>
                  </c:ext>
                </c:extLst>
              </c15:ser>
            </c15:filteredLineSeries>
          </c:ext>
        </c:extLst>
      </c:lineChart>
      <c:catAx>
        <c:axId val="92295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7200"/>
        <c:crosses val="autoZero"/>
        <c:auto val="1"/>
        <c:lblAlgn val="ctr"/>
        <c:lblOffset val="100"/>
        <c:noMultiLvlLbl val="0"/>
      </c:catAx>
      <c:valAx>
        <c:axId val="92295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\ ##0\ &quot;$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295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88622654608204E-2"/>
          <c:y val="0.89319934477010454"/>
          <c:w val="0.8254020042358895"/>
          <c:h val="8.64385635746151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2</xdr:col>
      <xdr:colOff>257175</xdr:colOff>
      <xdr:row>7</xdr:row>
      <xdr:rowOff>59690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3350"/>
          <a:ext cx="1133475" cy="1259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695325</xdr:colOff>
      <xdr:row>2</xdr:row>
      <xdr:rowOff>28575</xdr:rowOff>
    </xdr:from>
    <xdr:to>
      <xdr:col>8</xdr:col>
      <xdr:colOff>659130</xdr:colOff>
      <xdr:row>4</xdr:row>
      <xdr:rowOff>19685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409575"/>
          <a:ext cx="1487805" cy="3721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628650</xdr:colOff>
      <xdr:row>1</xdr:row>
      <xdr:rowOff>171450</xdr:rowOff>
    </xdr:from>
    <xdr:to>
      <xdr:col>6</xdr:col>
      <xdr:colOff>262890</xdr:colOff>
      <xdr:row>4</xdr:row>
      <xdr:rowOff>8255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361950"/>
          <a:ext cx="2682240" cy="408305"/>
        </a:xfrm>
        <a:prstGeom prst="rect">
          <a:avLst/>
        </a:prstGeom>
        <a:noFill/>
      </xdr:spPr>
    </xdr:pic>
    <xdr:clientData/>
  </xdr:twoCellAnchor>
  <xdr:twoCellAnchor>
    <xdr:from>
      <xdr:col>1</xdr:col>
      <xdr:colOff>95250</xdr:colOff>
      <xdr:row>7</xdr:row>
      <xdr:rowOff>133350</xdr:rowOff>
    </xdr:from>
    <xdr:to>
      <xdr:col>13</xdr:col>
      <xdr:colOff>19050</xdr:colOff>
      <xdr:row>34</xdr:row>
      <xdr:rowOff>85726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42900" y="1466850"/>
          <a:ext cx="9067800" cy="5114926"/>
        </a:xfrm>
        <a:prstGeom prst="rect">
          <a:avLst/>
        </a:prstGeom>
        <a:solidFill>
          <a:schemeClr val="lt1"/>
        </a:solidFill>
        <a:ln w="317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A" sz="1100" b="1"/>
        </a:p>
        <a:p>
          <a:r>
            <a:rPr lang="fr-CA" sz="1100" b="1"/>
            <a:t>À qui s’adresse cet outil Excel?</a:t>
          </a:r>
        </a:p>
        <a:p>
          <a:endParaRPr lang="fr-CA" sz="1100" b="1"/>
        </a:p>
        <a:p>
          <a:r>
            <a:rPr lang="fr-CA" sz="1100"/>
            <a:t>Aux municipalités et organisations de petite taille (5 000 habitants et moins) qui souhaitent documenter l’inventaire de certains actifs</a:t>
          </a:r>
          <a:r>
            <a:rPr lang="fr-CA" sz="1100" baseline="0"/>
            <a:t> </a:t>
          </a:r>
          <a:r>
            <a:rPr lang="fr-CA" sz="1100"/>
            <a:t>de chaussées (chaussées asphaltées, gravelées</a:t>
          </a:r>
          <a:r>
            <a:rPr lang="fr-CA" sz="1100" baseline="0"/>
            <a:t> ou autre type, bordures et trottoirs) </a:t>
          </a:r>
          <a:r>
            <a:rPr lang="fr-CA" sz="1100"/>
            <a:t>et estimer leurs besoins en investissements pour toutes les activités du cycle de vie (acquisition, exploitation, entretien et renouvellement) et dans un horizon à long terme (20 ans).</a:t>
          </a:r>
        </a:p>
        <a:p>
          <a:r>
            <a:rPr lang="fr-CA" sz="1100"/>
            <a:t> </a:t>
          </a:r>
        </a:p>
        <a:p>
          <a:r>
            <a:rPr lang="fr-CA" sz="1100" b="1"/>
            <a:t>Comment utiliser</a:t>
          </a:r>
          <a:r>
            <a:rPr lang="fr-CA" sz="1100" b="1" baseline="0"/>
            <a:t> cet outil Excel?</a:t>
          </a:r>
        </a:p>
        <a:p>
          <a:endParaRPr lang="fr-CA" sz="1100" b="1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 est recommandé de consulter d'abord l'index, pour</a:t>
          </a:r>
          <a:r>
            <a:rPr lang="fr-CA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se familiariser avec le fonctionnement du fichier, et de prendre connaissance des données requises pour utiliser l'outil.</a:t>
          </a: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Il</a:t>
          </a:r>
          <a:r>
            <a:rPr lang="fr-CA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est à noter que c</a:t>
          </a: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ertaines données sont essentielles pour</a:t>
          </a:r>
          <a:r>
            <a:rPr lang="fr-CA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produire des résultats</a:t>
          </a: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alors que</a:t>
          </a:r>
          <a:r>
            <a:rPr lang="fr-CA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d'autres ne le sont pas nécessairement.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A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A" sz="1100"/>
            <a:t>La municipalité</a:t>
          </a:r>
          <a:r>
            <a:rPr lang="fr-CA" sz="1100" baseline="0"/>
            <a:t> peut ensuite </a:t>
          </a:r>
          <a:r>
            <a:rPr lang="fr-CA" sz="1100"/>
            <a:t>compléter au mieux le fichier et saisir les données requises aux endroits appropriés</a:t>
          </a:r>
          <a:r>
            <a:rPr lang="fr-CA" sz="1100" baseline="0"/>
            <a:t> </a:t>
          </a:r>
          <a:r>
            <a:rPr lang="fr-CA" sz="1100"/>
            <a:t>avec les données disponibles </a:t>
          </a:r>
          <a:r>
            <a:rPr lang="fr-CA" sz="1100" baseline="0"/>
            <a:t>concernant chaque actif, ainsi qu'avec certaines hypothèses concernant les durées de vie théoriques et les coûts, et ce afin de produire des résultats</a:t>
          </a:r>
          <a:r>
            <a:rPr lang="fr-CA" sz="1100"/>
            <a:t>. De façon générale, </a:t>
          </a: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l’outil fonctionnera même si les</a:t>
          </a:r>
          <a:r>
            <a:rPr lang="fr-CA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données saisies </a:t>
          </a: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 sont pas précises ou complètes, car</a:t>
          </a:r>
          <a:r>
            <a:rPr lang="fr-CA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</a:t>
          </a: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 gestion d’actifs, on débute là ou on est rendu. Les résultats seront toutefois en lien avec la précision et la fiabilité des données utilisées,</a:t>
          </a:r>
          <a:r>
            <a:rPr lang="fr-CA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et </a:t>
          </a:r>
          <a:r>
            <a:rPr lang="fr-CA" sz="1100"/>
            <a:t>plus les données seront à jour, plus les résultats produits reflèteront la réalité terrain. </a:t>
          </a: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 est donc possible d'utiliser cet outil autant de fois que désiré</a:t>
          </a:r>
          <a:r>
            <a:rPr lang="fr-CA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en</a:t>
          </a:r>
          <a:r>
            <a:rPr lang="fr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bonifiant les informations au fur et à mesure qu'elles seront documentées. </a:t>
          </a:r>
          <a:endParaRPr lang="fr-CA" sz="1100"/>
        </a:p>
        <a:p>
          <a:endParaRPr lang="fr-CA" sz="1100"/>
        </a:p>
        <a:p>
          <a:r>
            <a:rPr lang="fr-CA" sz="1100"/>
            <a:t>Cet outil Excel propose deux options de calculs en fonction des données que</a:t>
          </a:r>
          <a:r>
            <a:rPr lang="fr-CA" sz="1100" baseline="0"/>
            <a:t> possède la municipalité</a:t>
          </a:r>
          <a:r>
            <a:rPr lang="fr-CA" sz="1100"/>
            <a:t>:</a:t>
          </a:r>
        </a:p>
        <a:p>
          <a:r>
            <a:rPr lang="fr-CA" sz="1100"/>
            <a:t>- La première option utilise des données plus générales (années de construction, durées de vie théorique, interventions majeures et dates de ces interventions). </a:t>
          </a:r>
        </a:p>
        <a:p>
          <a:r>
            <a:rPr lang="fr-CA" sz="1100"/>
            <a:t>- La deuxième option utilise des données d’état si la municipalité a réalisé, au cours de l’année d’analyse ou de l’année qui la précède, des auscultations. Avec cette dernière option, les résultats seront plus représentatifs de la situation réelle.</a:t>
          </a:r>
        </a:p>
        <a:p>
          <a:endParaRPr lang="fr-CA" sz="1100"/>
        </a:p>
        <a:p>
          <a:r>
            <a:rPr lang="fr-CA" sz="1100" b="1"/>
            <a:t>Quelles sont les limites de cet</a:t>
          </a:r>
          <a:r>
            <a:rPr lang="fr-CA" sz="1100" b="1" baseline="0"/>
            <a:t> </a:t>
          </a:r>
          <a:r>
            <a:rPr lang="fr-CA" sz="1100" b="1"/>
            <a:t>outil Excel?</a:t>
          </a:r>
        </a:p>
        <a:p>
          <a:endParaRPr lang="fr-CA" sz="1100" b="1"/>
        </a:p>
        <a:p>
          <a:r>
            <a:rPr lang="fr-CA" sz="1100"/>
            <a:t>Cet outil </a:t>
          </a:r>
          <a:r>
            <a:rPr lang="fr-CA" sz="1100" u="sng"/>
            <a:t>ne fait pas d’ingénierie</a:t>
          </a:r>
          <a:r>
            <a:rPr lang="fr-CA" sz="1100"/>
            <a:t>. Il vise </a:t>
          </a:r>
          <a:r>
            <a:rPr lang="fr-CA" sz="1100">
              <a:solidFill>
                <a:sysClr val="windowText" lastClr="000000"/>
              </a:solidFill>
            </a:rPr>
            <a:t>plutôt à se familiariser avec la</a:t>
          </a:r>
          <a:r>
            <a:rPr lang="fr-CA" sz="1100" baseline="0">
              <a:solidFill>
                <a:sysClr val="windowText" lastClr="000000"/>
              </a:solidFill>
            </a:rPr>
            <a:t> gestion d'actifs et </a:t>
          </a:r>
          <a:r>
            <a:rPr lang="fr-CA" sz="1100" baseline="0"/>
            <a:t>à aider les municipalités à </a:t>
          </a:r>
          <a:r>
            <a:rPr lang="fr-CA" sz="1100"/>
            <a:t>évaluer des besoins financiers sommaires sur le long terme, ce qui peut être utile </a:t>
          </a:r>
          <a:r>
            <a:rPr lang="fr-CA" sz="1100">
              <a:solidFill>
                <a:sysClr val="windowText" lastClr="000000"/>
              </a:solidFill>
            </a:rPr>
            <a:t>pour amorcer une discussion sur l’allocation des budgets annuels et d’investissement. Il doit aussi être noté que</a:t>
          </a:r>
          <a:r>
            <a:rPr lang="fr-CA" sz="1100" baseline="0">
              <a:solidFill>
                <a:sysClr val="windowText" lastClr="000000"/>
              </a:solidFill>
            </a:rPr>
            <a:t> cet outil</a:t>
          </a:r>
          <a:r>
            <a:rPr lang="fr-CA" sz="1100">
              <a:solidFill>
                <a:sysClr val="windowText" lastClr="000000"/>
              </a:solidFill>
            </a:rPr>
            <a:t> a été développé pour un nombre limité d’éléments d’actifs</a:t>
          </a:r>
          <a:r>
            <a:rPr lang="fr-CA" sz="1100" baseline="0">
              <a:solidFill>
                <a:sysClr val="windowText" lastClr="000000"/>
              </a:solidFill>
            </a:rPr>
            <a:t> (800 lignes, tout actif de chaussée confondu).</a:t>
          </a:r>
          <a:endParaRPr lang="fr-CA" sz="1100">
            <a:solidFill>
              <a:sysClr val="windowText" lastClr="000000"/>
            </a:solidFill>
          </a:endParaRPr>
        </a:p>
        <a:p>
          <a:r>
            <a:rPr lang="fr-CA" sz="1100"/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447675</xdr:colOff>
      <xdr:row>24</xdr:row>
      <xdr:rowOff>95250</xdr:rowOff>
    </xdr:from>
    <xdr:to>
      <xdr:col>15</xdr:col>
      <xdr:colOff>561975</xdr:colOff>
      <xdr:row>47</xdr:row>
      <xdr:rowOff>9525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0</xdr:row>
      <xdr:rowOff>161925</xdr:rowOff>
    </xdr:from>
    <xdr:to>
      <xdr:col>6</xdr:col>
      <xdr:colOff>333375</xdr:colOff>
      <xdr:row>23</xdr:row>
      <xdr:rowOff>152400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447674</xdr:colOff>
      <xdr:row>0</xdr:row>
      <xdr:rowOff>152400</xdr:rowOff>
    </xdr:from>
    <xdr:to>
      <xdr:col>15</xdr:col>
      <xdr:colOff>571500</xdr:colOff>
      <xdr:row>23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200024</xdr:colOff>
      <xdr:row>24</xdr:row>
      <xdr:rowOff>104775</xdr:rowOff>
    </xdr:from>
    <xdr:to>
      <xdr:col>6</xdr:col>
      <xdr:colOff>314324</xdr:colOff>
      <xdr:row>47</xdr:row>
      <xdr:rowOff>14288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100012</xdr:rowOff>
    </xdr:from>
    <xdr:to>
      <xdr:col>8</xdr:col>
      <xdr:colOff>428625</xdr:colOff>
      <xdr:row>23</xdr:row>
      <xdr:rowOff>114300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0</xdr:row>
      <xdr:rowOff>95249</xdr:rowOff>
    </xdr:from>
    <xdr:to>
      <xdr:col>20</xdr:col>
      <xdr:colOff>228599</xdr:colOff>
      <xdr:row>23</xdr:row>
      <xdr:rowOff>114300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23</xdr:row>
      <xdr:rowOff>176211</xdr:rowOff>
    </xdr:from>
    <xdr:to>
      <xdr:col>8</xdr:col>
      <xdr:colOff>438150</xdr:colOff>
      <xdr:row>47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581025</xdr:colOff>
      <xdr:row>23</xdr:row>
      <xdr:rowOff>171450</xdr:rowOff>
    </xdr:from>
    <xdr:to>
      <xdr:col>20</xdr:col>
      <xdr:colOff>228600</xdr:colOff>
      <xdr:row>48</xdr:row>
      <xdr:rowOff>19050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5</xdr:row>
      <xdr:rowOff>38100</xdr:rowOff>
    </xdr:from>
    <xdr:to>
      <xdr:col>10</xdr:col>
      <xdr:colOff>723899</xdr:colOff>
      <xdr:row>10</xdr:row>
      <xdr:rowOff>190499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10601325" y="1714500"/>
          <a:ext cx="3705224" cy="2533649"/>
          <a:chOff x="10363200" y="1714500"/>
          <a:chExt cx="3705224" cy="2533649"/>
        </a:xfrm>
      </xdr:grpSpPr>
      <xdr:sp macro="" textlink="">
        <xdr:nvSpPr>
          <xdr:cNvPr id="2" name="Accolade fermante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SpPr/>
        </xdr:nvSpPr>
        <xdr:spPr>
          <a:xfrm>
            <a:off x="10363200" y="1714500"/>
            <a:ext cx="323850" cy="2286000"/>
          </a:xfrm>
          <a:prstGeom prst="rightBrac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CA" sz="1100"/>
          </a:p>
        </xdr:txBody>
      </xdr:sp>
      <xdr:sp macro="" textlink="">
        <xdr:nvSpPr>
          <xdr:cNvPr id="3" name="ZoneTexte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/>
        </xdr:nvSpPr>
        <xdr:spPr>
          <a:xfrm>
            <a:off x="10839449" y="1952624"/>
            <a:ext cx="3228975" cy="2295525"/>
          </a:xfrm>
          <a:prstGeom prst="rect">
            <a:avLst/>
          </a:prstGeom>
          <a:solidFill>
            <a:schemeClr val="lt1"/>
          </a:solidFill>
          <a:ln w="28575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CA" sz="1200" b="1" baseline="0"/>
              <a:t>Dans chacun de ces onglets, les cases à remplir par la municipalité sont:</a:t>
            </a:r>
          </a:p>
          <a:p>
            <a:endParaRPr lang="fr-CA" sz="1100" baseline="0"/>
          </a:p>
          <a:p>
            <a:r>
              <a:rPr lang="fr-CA" sz="1100" baseline="0"/>
              <a:t>	Données importantes, car elles sont </a:t>
            </a:r>
          </a:p>
          <a:p>
            <a:r>
              <a:rPr lang="fr-CA" sz="1100" baseline="0"/>
              <a:t>	directement utilisées dans les calculs   </a:t>
            </a:r>
          </a:p>
          <a:p>
            <a:r>
              <a:rPr lang="fr-CA" sz="1100" baseline="0"/>
              <a:t>                              (À noter qu'il n'est pas nécessaire </a:t>
            </a:r>
          </a:p>
          <a:p>
            <a:r>
              <a:rPr lang="fr-CA" sz="1100" baseline="0"/>
              <a:t>                              toutefois de</a:t>
            </a:r>
            <a:r>
              <a:rPr lang="fr-CA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remplir toutes les lignes </a:t>
            </a:r>
            <a:endParaRPr lang="fr-CA" sz="1100" baseline="0"/>
          </a:p>
          <a:p>
            <a:r>
              <a:rPr lang="fr-CA" sz="1100" baseline="0"/>
              <a:t>                              qui sont proposées)</a:t>
            </a:r>
          </a:p>
          <a:p>
            <a:endParaRPr lang="fr-CA" sz="1100" baseline="0"/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fr-CA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	Autres données pertinentes,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fr-CA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	mais qui ne sont pas directement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fr-CA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	utilisées dans les calculs</a:t>
            </a:r>
            <a:endParaRPr lang="fr-CA" sz="1100">
              <a:effectLst/>
            </a:endParaRPr>
          </a:p>
          <a:p>
            <a:endParaRPr lang="fr-CA" sz="1100" baseline="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11049000" y="2581275"/>
            <a:ext cx="647700" cy="285750"/>
          </a:xfrm>
          <a:prstGeom prst="rect">
            <a:avLst/>
          </a:prstGeom>
          <a:solidFill>
            <a:schemeClr val="accent2">
              <a:lumMod val="40000"/>
              <a:lumOff val="60000"/>
            </a:schemeClr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A" sz="11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11048999" y="3600450"/>
            <a:ext cx="647700" cy="285750"/>
          </a:xfrm>
          <a:prstGeom prst="rect">
            <a:avLst/>
          </a:prstGeom>
          <a:solidFill>
            <a:schemeClr val="accent4">
              <a:lumMod val="20000"/>
              <a:lumOff val="80000"/>
            </a:schemeClr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A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2455333</xdr:colOff>
      <xdr:row>1</xdr:row>
      <xdr:rowOff>52917</xdr:rowOff>
    </xdr:from>
    <xdr:to>
      <xdr:col>6</xdr:col>
      <xdr:colOff>4138083</xdr:colOff>
      <xdr:row>2</xdr:row>
      <xdr:rowOff>476250</xdr:rowOff>
    </xdr:to>
    <xdr:sp macro="" textlink="">
      <xdr:nvSpPr>
        <xdr:cNvPr id="2" name="ZoneTexte 1"/>
        <xdr:cNvSpPr txBox="1"/>
      </xdr:nvSpPr>
      <xdr:spPr>
        <a:xfrm>
          <a:off x="7524750" y="222250"/>
          <a:ext cx="1682750" cy="67733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A" sz="1200" b="1" i="1">
              <a:solidFill>
                <a:srgbClr val="FF0000"/>
              </a:solidFill>
            </a:rPr>
            <a:t>Les actifs de chaussée et codes de ces actifs ont été prédéfinis.</a:t>
          </a:r>
        </a:p>
      </xdr:txBody>
    </xdr:sp>
    <xdr:clientData/>
  </xdr:twoCellAnchor>
  <xdr:twoCellAnchor>
    <xdr:from>
      <xdr:col>6</xdr:col>
      <xdr:colOff>4148666</xdr:colOff>
      <xdr:row>2</xdr:row>
      <xdr:rowOff>254000</xdr:rowOff>
    </xdr:from>
    <xdr:to>
      <xdr:col>8</xdr:col>
      <xdr:colOff>84667</xdr:colOff>
      <xdr:row>2</xdr:row>
      <xdr:rowOff>508000</xdr:rowOff>
    </xdr:to>
    <xdr:cxnSp macro="">
      <xdr:nvCxnSpPr>
        <xdr:cNvPr id="5" name="Connecteur droit avec flèche 4"/>
        <xdr:cNvCxnSpPr/>
      </xdr:nvCxnSpPr>
      <xdr:spPr>
        <a:xfrm flipH="1" flipV="1">
          <a:off x="9218083" y="677333"/>
          <a:ext cx="751417" cy="254000"/>
        </a:xfrm>
        <a:prstGeom prst="straightConnector1">
          <a:avLst/>
        </a:prstGeom>
        <a:ln w="1905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361948</xdr:colOff>
      <xdr:row>2</xdr:row>
      <xdr:rowOff>85725</xdr:rowOff>
    </xdr:from>
    <xdr:to>
      <xdr:col>5</xdr:col>
      <xdr:colOff>1047750</xdr:colOff>
      <xdr:row>16</xdr:row>
      <xdr:rowOff>180975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</xdr:colOff>
      <xdr:row>2</xdr:row>
      <xdr:rowOff>61911</xdr:rowOff>
    </xdr:from>
    <xdr:to>
      <xdr:col>11</xdr:col>
      <xdr:colOff>666750</xdr:colOff>
      <xdr:row>21</xdr:row>
      <xdr:rowOff>95249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385762</xdr:colOff>
      <xdr:row>2</xdr:row>
      <xdr:rowOff>23811</xdr:rowOff>
    </xdr:from>
    <xdr:to>
      <xdr:col>5</xdr:col>
      <xdr:colOff>438150</xdr:colOff>
      <xdr:row>20</xdr:row>
      <xdr:rowOff>85724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328612</xdr:colOff>
      <xdr:row>2</xdr:row>
      <xdr:rowOff>171449</xdr:rowOff>
    </xdr:from>
    <xdr:to>
      <xdr:col>10</xdr:col>
      <xdr:colOff>171450</xdr:colOff>
      <xdr:row>20</xdr:row>
      <xdr:rowOff>123825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328612</xdr:colOff>
      <xdr:row>23</xdr:row>
      <xdr:rowOff>171449</xdr:rowOff>
    </xdr:from>
    <xdr:to>
      <xdr:col>10</xdr:col>
      <xdr:colOff>171450</xdr:colOff>
      <xdr:row>41</xdr:row>
      <xdr:rowOff>123825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447675</xdr:colOff>
      <xdr:row>24</xdr:row>
      <xdr:rowOff>95250</xdr:rowOff>
    </xdr:from>
    <xdr:to>
      <xdr:col>15</xdr:col>
      <xdr:colOff>561975</xdr:colOff>
      <xdr:row>47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0</xdr:row>
      <xdr:rowOff>161925</xdr:rowOff>
    </xdr:from>
    <xdr:to>
      <xdr:col>6</xdr:col>
      <xdr:colOff>333375</xdr:colOff>
      <xdr:row>23</xdr:row>
      <xdr:rowOff>152400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447674</xdr:colOff>
      <xdr:row>0</xdr:row>
      <xdr:rowOff>152400</xdr:rowOff>
    </xdr:from>
    <xdr:to>
      <xdr:col>15</xdr:col>
      <xdr:colOff>571500</xdr:colOff>
      <xdr:row>23</xdr:row>
      <xdr:rowOff>152400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200024</xdr:colOff>
      <xdr:row>24</xdr:row>
      <xdr:rowOff>104775</xdr:rowOff>
    </xdr:from>
    <xdr:to>
      <xdr:col>6</xdr:col>
      <xdr:colOff>314324</xdr:colOff>
      <xdr:row>47</xdr:row>
      <xdr:rowOff>14288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100012</xdr:rowOff>
    </xdr:from>
    <xdr:to>
      <xdr:col>8</xdr:col>
      <xdr:colOff>428625</xdr:colOff>
      <xdr:row>23</xdr:row>
      <xdr:rowOff>114300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571500</xdr:colOff>
      <xdr:row>0</xdr:row>
      <xdr:rowOff>95249</xdr:rowOff>
    </xdr:from>
    <xdr:to>
      <xdr:col>20</xdr:col>
      <xdr:colOff>228599</xdr:colOff>
      <xdr:row>23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23</xdr:row>
      <xdr:rowOff>185736</xdr:rowOff>
    </xdr:from>
    <xdr:to>
      <xdr:col>8</xdr:col>
      <xdr:colOff>428625</xdr:colOff>
      <xdr:row>48</xdr:row>
      <xdr:rowOff>19050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581025</xdr:colOff>
      <xdr:row>23</xdr:row>
      <xdr:rowOff>171450</xdr:rowOff>
    </xdr:from>
    <xdr:to>
      <xdr:col>20</xdr:col>
      <xdr:colOff>228600</xdr:colOff>
      <xdr:row>48</xdr:row>
      <xdr:rowOff>19050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ison" refreshedDate="44525.651560532409" createdVersion="5" refreshedVersion="5" minRefreshableVersion="3" recordCount="10">
  <cacheSource type="worksheet">
    <worksheetSource ref="A4:H14" sheet="2C HypothèsesAjout"/>
  </cacheSource>
  <cacheFields count="8">
    <cacheField name="Actif de chaussée" numFmtId="0">
      <sharedItems containsNonDate="0" containsBlank="1" count="6">
        <m/>
        <s v="Chaussée asphaltée" u="1"/>
        <s v="Bordure" u="1"/>
        <s v="Chaussée gravelée" u="1"/>
        <s v="Autre chaussée" u="1"/>
        <s v="Trottoir" u="1"/>
      </sharedItems>
    </cacheField>
    <cacheField name="Code actif de chaussée" numFmtId="0">
      <sharedItems containsNonDate="0" containsString="0" containsBlank="1"/>
    </cacheField>
    <cacheField name="Description du projet" numFmtId="1">
      <sharedItems containsNonDate="0" containsString="0" containsBlank="1"/>
    </cacheField>
    <cacheField name="Année de construction projetée" numFmtId="1">
      <sharedItems containsNonDate="0" containsString="0" containsBlank="1" containsNumber="1" containsInteger="1" minValue="2021" maxValue="2027" count="7">
        <m/>
        <n v="2022" u="1"/>
        <n v="2027" u="1"/>
        <n v="2023" u="1"/>
        <n v="2024" u="1"/>
        <n v="2025" u="1"/>
        <n v="2021" u="1"/>
      </sharedItems>
    </cacheField>
    <cacheField name="Coût total de construction estimé (à l'année de construction projetée)" numFmtId="166">
      <sharedItems containsNonDate="0" containsString="0" containsBlank="1"/>
    </cacheField>
    <cacheField name="Coûts d'exploitation annuels supplémentaires" numFmtId="166">
      <sharedItems containsNonDate="0" containsString="0" containsBlank="1"/>
    </cacheField>
    <cacheField name="Coûts d'entretien annuels supplémentaires" numFmtId="166">
      <sharedItems containsNonDate="0" containsString="0" containsBlank="1"/>
    </cacheField>
    <cacheField name="Explication/ hypothèse/ source de données" numFmtId="1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ison" refreshedDate="44525.651560879633" createdVersion="5" refreshedVersion="5" minRefreshableVersion="3" recordCount="800">
  <cacheSource type="worksheet">
    <worksheetSource ref="A2:AH802" sheet="3A CalculsActifs"/>
  </cacheSource>
  <cacheFields count="34">
    <cacheField name="No unique" numFmtId="0">
      <sharedItems/>
    </cacheField>
    <cacheField name="Autre no utilisé" numFmtId="0">
      <sharedItems/>
    </cacheField>
    <cacheField name="Actif de chaussée" numFmtId="0">
      <sharedItems count="7">
        <s v="-"/>
        <s v="Ponceaux" u="1"/>
        <s v="Asphaltée" u="1"/>
        <s v="Bordure" u="1"/>
        <s v="Autre chaussée" u="1"/>
        <s v="Gravelée" u="1"/>
        <s v="Trottoir" u="1"/>
      </sharedItems>
    </cacheField>
    <cacheField name="Code actif de chaussée" numFmtId="0">
      <sharedItems/>
    </cacheField>
    <cacheField name="Nom de la rue" numFmtId="0">
      <sharedItems/>
    </cacheField>
    <cacheField name="De" numFmtId="0">
      <sharedItems/>
    </cacheField>
    <cacheField name="À" numFmtId="0">
      <sharedItems/>
    </cacheField>
    <cacheField name="Longueur (m)" numFmtId="0">
      <sharedItems/>
    </cacheField>
    <cacheField name="Largeur (m)" numFmtId="0">
      <sharedItems/>
    </cacheField>
    <cacheField name="Année de construction" numFmtId="0">
      <sharedItems/>
    </cacheField>
    <cacheField name="Dernière année d'intervention majeure" numFmtId="0">
      <sharedItems/>
    </cacheField>
    <cacheField name="Type d'intervention majeure" numFmtId="0">
      <sharedItems/>
    </cacheField>
    <cacheField name="Code type d'intervention majeure" numFmtId="0">
      <sharedItems/>
    </cacheField>
    <cacheField name="Précisions / notes  (ou dernière intervention mineure à titre indicatif)" numFmtId="0">
      <sharedItems/>
    </cacheField>
    <cacheField name="ICG (État/100)" numFmtId="0">
      <sharedItems/>
    </cacheField>
    <cacheField name="État/5" numFmtId="0">
      <sharedItems/>
    </cacheField>
    <cacheField name="Âge (à l'année d'analyse)" numFmtId="0">
      <sharedItems/>
    </cacheField>
    <cacheField name="Durée de vie théorique statuée" numFmtId="0">
      <sharedItems/>
    </cacheField>
    <cacheField name="Vie résiduelle théorique (à l'année d'analyse)" numFmtId="0">
      <sharedItems/>
    </cacheField>
    <cacheField name="Gain de durée de vie associé à la dernière intervention" numFmtId="0">
      <sharedItems/>
    </cacheField>
    <cacheField name="Vie résiduelle selon la dernière intervention (à l'année d'analyse)" numFmtId="0">
      <sharedItems/>
    </cacheField>
    <cacheField name="Vie résiduelle selon la DERNIÈRE ANNÉE D'INTERVENTION MAJEURE ou l'année de CONSTRUCTION" numFmtId="0">
      <sharedItems/>
    </cacheField>
    <cacheField name="Valeur proche minimum ICG" numFmtId="0">
      <sharedItems/>
    </cacheField>
    <cacheField name="% restant estimé de la durée de vie théorique (selon plages ICG)" numFmtId="9">
      <sharedItems/>
    </cacheField>
    <cacheField name="% restant estimé de la durée de vie théorique (selon cote d'état /5)" numFmtId="9">
      <sharedItems/>
    </cacheField>
    <cacheField name="Vie résiduelle selon la cote d'état ICG  (à l'année d'évaluation de l'état)" numFmtId="0">
      <sharedItems/>
    </cacheField>
    <cacheField name="Vie résiduelle selon la COTE D'ÉTAT ICG (à l'année d'analyse)" numFmtId="0">
      <sharedItems/>
    </cacheField>
    <cacheField name="Vie résiduelle selon la cote d'état /5 (à l'année d'évaluation de l'état)" numFmtId="0">
      <sharedItems/>
    </cacheField>
    <cacheField name="Vie résiduelle selon la COTE D'ÉTAT /5 (à l'année d'analyse)" numFmtId="0">
      <sharedItems/>
    </cacheField>
    <cacheField name="Vie résiduelle retenue pour l'analyse (selon les options choisies à la feuille 2A)" numFmtId="0">
      <sharedItems/>
    </cacheField>
    <cacheField name="Valeur de remplacement actuelle estimée_x000a_(à l'année d'analyse)" numFmtId="166">
      <sharedItems/>
    </cacheField>
    <cacheField name="Année de renouvellement projetée" numFmtId="1">
      <sharedItems containsMixedTypes="1" containsNumber="1" containsInteger="1" minValue="2022" maxValue="2058" count="22">
        <s v="-"/>
        <n v="2029" u="1"/>
        <n v="2048" u="1"/>
        <n v="2022" u="1"/>
        <n v="2041" u="1"/>
        <n v="2034" u="1"/>
        <n v="2058" u="1"/>
        <n v="2049" u="1"/>
        <n v="2032" u="1"/>
        <n v="2025" u="1"/>
        <n v="2044" u="1"/>
        <n v="2030" u="1"/>
        <n v="2023" u="1"/>
        <n v="2035" u="1"/>
        <n v="2028" u="1"/>
        <n v="2047" u="1"/>
        <n v="2040" u="1"/>
        <n v="2056" u="1"/>
        <n v="2038" u="1"/>
        <n v="2031" u="1"/>
        <n v="2052" u="1"/>
        <n v="2036" u="1"/>
      </sharedItems>
    </cacheField>
    <cacheField name="Année de renouvellement projetée (sur 20 ans seulement)" numFmtId="1">
      <sharedItems/>
    </cacheField>
    <cacheField name="Coût de renouvellement projeté estimé ($)_x000a_(à l'année de renouvellement)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ison" refreshedDate="44525.651561689818" createdVersion="5" refreshedVersion="5" minRefreshableVersion="3" recordCount="60">
  <cacheSource type="worksheet">
    <worksheetSource ref="A4:F64" sheet="2B HypothèsesE&amp;E"/>
  </cacheSource>
  <cacheFields count="6">
    <cacheField name="Type de coûts" numFmtId="0">
      <sharedItems count="2">
        <s v="Entretien"/>
        <s v="Exploitation"/>
      </sharedItems>
    </cacheField>
    <cacheField name="Actif de chaussée" numFmtId="0">
      <sharedItems containsNonDate="0" containsBlank="1" count="6">
        <m/>
        <s v="Chaussée asphaltée" u="1"/>
        <s v="Bordure" u="1"/>
        <s v="Chaussée gravelée" u="1"/>
        <s v="Autre chaussée" u="1"/>
        <s v="Trottoir" u="1"/>
      </sharedItems>
    </cacheField>
    <cacheField name="Code actif de chaussée" numFmtId="0">
      <sharedItems containsNonDate="0" containsString="0" containsBlank="1"/>
    </cacheField>
    <cacheField name="Activité" numFmtId="0">
      <sharedItems containsNonDate="0" containsString="0" containsBlank="1"/>
    </cacheField>
    <cacheField name="Coût annuel estimé de l'activité ($/année)" numFmtId="167">
      <sharedItems containsNonDate="0" containsString="0" containsBlank="1"/>
    </cacheField>
    <cacheField name="Explication/ hypothèse /source de données" numFmtId="167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ison" refreshedDate="44525.651562384257" createdVersion="5" refreshedVersion="5" minRefreshableVersion="3" recordCount="60">
  <cacheSource type="worksheet">
    <worksheetSource ref="H4:M64" sheet="2B HypothèsesE&amp;E"/>
  </cacheSource>
  <cacheFields count="6">
    <cacheField name="Type de coûts" numFmtId="0">
      <sharedItems count="2">
        <s v="Entretien"/>
        <s v="Exploitation"/>
      </sharedItems>
    </cacheField>
    <cacheField name="Actif de chaussée" numFmtId="0">
      <sharedItems containsNonDate="0" containsBlank="1" count="6">
        <m/>
        <s v="Chaussée asphaltée" u="1"/>
        <s v="Bordure" u="1"/>
        <s v="Chaussée gravelée" u="1"/>
        <s v="Autre chaussée" u="1"/>
        <s v="Trottoir" u="1"/>
      </sharedItems>
    </cacheField>
    <cacheField name="Code actif de chaussée" numFmtId="0">
      <sharedItems containsNonDate="0" containsString="0" containsBlank="1"/>
    </cacheField>
    <cacheField name="Activité" numFmtId="0">
      <sharedItems containsNonDate="0" containsString="0" containsBlank="1"/>
    </cacheField>
    <cacheField name="Coût annuel estimé de l'activité ($/année)" numFmtId="167">
      <sharedItems containsNonDate="0" containsString="0" containsBlank="1"/>
    </cacheField>
    <cacheField name="Explication/ hypothèse /source de données" numFmtId="167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">
  <r>
    <x v="0"/>
    <m/>
    <m/>
    <x v="0"/>
    <m/>
    <m/>
    <m/>
    <m/>
  </r>
  <r>
    <x v="0"/>
    <m/>
    <m/>
    <x v="0"/>
    <m/>
    <m/>
    <m/>
    <m/>
  </r>
  <r>
    <x v="0"/>
    <m/>
    <m/>
    <x v="0"/>
    <m/>
    <m/>
    <m/>
    <m/>
  </r>
  <r>
    <x v="0"/>
    <m/>
    <m/>
    <x v="0"/>
    <m/>
    <m/>
    <m/>
    <m/>
  </r>
  <r>
    <x v="0"/>
    <m/>
    <m/>
    <x v="0"/>
    <m/>
    <m/>
    <m/>
    <m/>
  </r>
  <r>
    <x v="0"/>
    <m/>
    <m/>
    <x v="0"/>
    <m/>
    <m/>
    <m/>
    <m/>
  </r>
  <r>
    <x v="0"/>
    <m/>
    <m/>
    <x v="0"/>
    <m/>
    <m/>
    <m/>
    <m/>
  </r>
  <r>
    <x v="0"/>
    <m/>
    <m/>
    <x v="0"/>
    <m/>
    <m/>
    <m/>
    <m/>
  </r>
  <r>
    <x v="0"/>
    <m/>
    <m/>
    <x v="0"/>
    <m/>
    <m/>
    <m/>
    <m/>
  </r>
  <r>
    <x v="0"/>
    <m/>
    <m/>
    <x v="0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00"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  <r>
    <s v="-"/>
    <s v="-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ATT:ChoisirOptionFeuille2A"/>
    <s v="-"/>
    <x v="0"/>
    <s v="-"/>
    <s v="-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0"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0"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0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  <r>
    <x v="1"/>
    <x v="0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  " updatedVersion="5" minRefreshableVersion="3" useAutoFormatting="1" itemPrintTitles="1" createdVersion="5" indent="0" outline="1" outlineData="1" multipleFieldFilters="0" chartFormat="11" rowHeaderCaption="Actif de chaussée">
  <location ref="A12:C14" firstHeaderRow="1" firstDataRow="2" firstDataCol="1"/>
  <pivotFields count="34">
    <pivotField showAll="0"/>
    <pivotField showAll="0"/>
    <pivotField axis="axisRow" showAll="0" defaultSubtotal="0">
      <items count="7">
        <item h="1" x="0"/>
        <item m="1" x="2"/>
        <item m="1" x="5"/>
        <item h="1" m="1" x="1"/>
        <item m="1" x="6"/>
        <item m="1" x="4"/>
        <item m="1" x="3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</pivotFields>
  <rowFields count="1">
    <field x="2"/>
  </rowFields>
  <rowItems count="1">
    <i t="grand">
      <x/>
    </i>
  </rowItems>
  <colFields count="1">
    <field x="-2"/>
  </colFields>
  <colItems count="2">
    <i>
      <x/>
    </i>
    <i i="1">
      <x v="1"/>
    </i>
  </colItems>
  <dataFields count="2">
    <dataField name=" Valeur totale de remplacement actuelle estimée" fld="30" baseField="3" baseItem="2" numFmtId="166"/>
    <dataField name="% de la valeur de remplacement totale du parc d'actifs" fld="30" showDataAs="percentOfTotal" baseField="3" baseItem="1" numFmtId="10"/>
  </dataFields>
  <formats count="6"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field="2" type="button" dataOnly="0" labelOnly="1" outline="0" axis="axisRow" fieldPosition="0"/>
    </format>
    <format dxfId="24">
      <pivotArea field="2" type="button" dataOnly="0" labelOnly="1" outline="0" axis="axisRow" fieldPosition="0"/>
    </format>
  </formats>
  <chartFormats count="7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</chartFormats>
  <pivotTableStyleInfo name="PivotStyleLight15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2" rowHeaderCaption="Actif de chaussée">
  <location ref="A3:B4" firstHeaderRow="1" firstDataRow="1" firstDataCol="1"/>
  <pivotFields count="34">
    <pivotField showAll="0" defaultSubtotal="0"/>
    <pivotField showAll="0" defaultSubtotal="0"/>
    <pivotField axis="axisRow" showAll="0" defaultSubtotal="0">
      <items count="7">
        <item h="1" x="0"/>
        <item m="1" x="2"/>
        <item m="1" x="5"/>
        <item h="1" m="1" x="1"/>
        <item m="1" x="6"/>
        <item m="1" x="4"/>
        <item m="1" x="3"/>
      </items>
    </pivotField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1">
    <i t="grand">
      <x/>
    </i>
  </rowItems>
  <colItems count="1">
    <i/>
  </colItems>
  <dataFields count="1">
    <dataField name="Longueur totale du parc d'actifs (m)" fld="7" baseField="3" baseItem="0" numFmtId="3"/>
  </dataFields>
  <formats count="19">
    <format dxfId="48">
      <pivotArea dataOnly="0" labelOnly="1" outline="0" axis="axisValues" fieldPosition="0"/>
    </format>
    <format dxfId="47">
      <pivotArea dataOnly="0" labelOnly="1" outline="0" axis="axisValues" fieldPosition="0"/>
    </format>
    <format dxfId="46">
      <pivotArea dataOnly="0" labelOnly="1" outline="0" axis="axisValues" fieldPosition="0"/>
    </format>
    <format dxfId="45">
      <pivotArea dataOnly="0" labelOnly="1" outline="0" axis="axisValues" fieldPosition="0"/>
    </format>
    <format dxfId="44">
      <pivotArea dataOnly="0" labelOnly="1" grandRow="1" outline="0" fieldPosition="0"/>
    </format>
    <format dxfId="43">
      <pivotArea dataOnly="0" labelOnly="1" outline="0" axis="axisValues" fieldPosition="0"/>
    </format>
    <format dxfId="42">
      <pivotArea dataOnly="0" labelOnly="1" outline="0" axis="axisValues" fieldPosition="0"/>
    </format>
    <format dxfId="41">
      <pivotArea dataOnly="0" labelOnly="1" grandRow="1" outline="0" fieldPosition="0"/>
    </format>
    <format dxfId="40">
      <pivotArea outline="0" collapsedLevelsAreSubtotals="1" fieldPosition="0"/>
    </format>
    <format dxfId="39">
      <pivotArea dataOnly="0" labelOnly="1" outline="0" axis="axisValues" fieldPosition="0"/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axis="axisValues" fieldPosition="0"/>
    </format>
    <format dxfId="34">
      <pivotArea dataOnly="0" labelOnly="1" outline="0" axis="axisValues" fieldPosition="0"/>
    </format>
    <format dxfId="33">
      <pivotArea grandRow="1" outline="0" collapsedLevelsAreSubtotals="1" fieldPosition="0"/>
    </format>
    <format dxfId="32">
      <pivotArea dataOnly="0" labelOnly="1" grandRow="1" outline="0" fieldPosition="0"/>
    </format>
    <format dxfId="31">
      <pivotArea field="2" type="button" dataOnly="0" labelOnly="1" outline="0" axis="axisRow" fieldPosition="0"/>
    </format>
    <format dxfId="30">
      <pivotArea field="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12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2" rowHeaderCaption="Années de renouvellement projetées">
  <location ref="A3:B4" firstHeaderRow="1" firstDataRow="1" firstDataCol="1"/>
  <pivotFields count="34">
    <pivotField showAll="0"/>
    <pivotField showAll="0"/>
    <pivotField axis="axisRow" showAll="0">
      <items count="8">
        <item h="1" x="0"/>
        <item m="1" x="2"/>
        <item m="1" x="4"/>
        <item m="1" x="3"/>
        <item m="1" x="5"/>
        <item h="1" m="1" x="1"/>
        <item m="1"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23">
        <item m="1" x="3"/>
        <item m="1" x="12"/>
        <item m="1" x="9"/>
        <item m="1" x="14"/>
        <item m="1" x="1"/>
        <item m="1" x="11"/>
        <item m="1" x="19"/>
        <item m="1" x="8"/>
        <item m="1" x="5"/>
        <item m="1" x="13"/>
        <item m="1" x="21"/>
        <item m="1" x="18"/>
        <item m="1" x="16"/>
        <item m="1" x="4"/>
        <item m="1" x="10"/>
        <item m="1" x="15"/>
        <item m="1" x="2"/>
        <item m="1" x="7"/>
        <item m="1" x="20"/>
        <item m="1" x="17"/>
        <item m="1" x="6"/>
        <item x="0"/>
        <item t="default"/>
      </items>
    </pivotField>
    <pivotField showAll="0"/>
    <pivotField dataField="1" showAll="0"/>
  </pivotFields>
  <rowFields count="2">
    <field x="2"/>
    <field x="31"/>
  </rowFields>
  <rowItems count="1">
    <i t="grand">
      <x/>
    </i>
  </rowItems>
  <colItems count="1">
    <i/>
  </colItems>
  <dataFields count="1">
    <dataField name="Coût de renouvellement projeté estimé ($)" fld="33" baseField="2" baseItem="1" numFmtId="166"/>
  </dataFields>
  <formats count="7">
    <format dxfId="23">
      <pivotArea field="2" type="button" dataOnly="0" labelOnly="1" outline="0" axis="axisRow" fieldPosition="0"/>
    </format>
    <format dxfId="22">
      <pivotArea field="2" type="button" dataOnly="0" labelOnly="1" outline="0" axis="axisRow" fieldPosition="0"/>
    </format>
    <format dxfId="21">
      <pivotArea field="2" type="button" dataOnly="0" labelOnly="1" outline="0" axis="axisRow" fieldPosition="0"/>
    </format>
    <format dxfId="20">
      <pivotArea dataOnly="0" labelOnly="1" outline="0" axis="axisValues" fieldPosition="0"/>
    </format>
    <format dxfId="19">
      <pivotArea dataOnly="0" labelOnly="1" outline="0" axis="axisValues" fieldPosition="0"/>
    </format>
    <format dxfId="18">
      <pivotArea dataOnly="0" labelOnly="1" outline="0" axis="axisValues" fieldPosition="0"/>
    </format>
    <format dxfId="17">
      <pivotArea outline="0" collapsedLevelsAreSubtotals="1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1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2" rowHeaderCaption="Actif de chaussée">
  <location ref="A3:B4" firstHeaderRow="1" firstDataRow="1" firstDataCol="1"/>
  <pivotFields count="8">
    <pivotField axis="axisRow" showAll="0">
      <items count="7">
        <item m="1" x="4"/>
        <item m="1" x="2"/>
        <item m="1" x="1"/>
        <item m="1" x="3"/>
        <item m="1" x="5"/>
        <item h="1" x="0"/>
        <item t="default"/>
      </items>
    </pivotField>
    <pivotField showAll="0"/>
    <pivotField showAll="0"/>
    <pivotField axis="axisRow" showAll="0" sortType="ascending">
      <items count="8">
        <item m="1" x="6"/>
        <item m="1" x="1"/>
        <item m="1" x="3"/>
        <item m="1" x="4"/>
        <item m="1" x="5"/>
        <item m="1" x="2"/>
        <item x="0"/>
        <item t="default"/>
      </items>
    </pivotField>
    <pivotField dataField="1" showAll="0"/>
    <pivotField showAll="0"/>
    <pivotField showAll="0"/>
    <pivotField showAll="0"/>
  </pivotFields>
  <rowFields count="2">
    <field x="0"/>
    <field x="3"/>
  </rowFields>
  <rowItems count="1">
    <i t="grand">
      <x/>
    </i>
  </rowItems>
  <colItems count="1">
    <i/>
  </colItems>
  <dataFields count="1">
    <dataField name="Estimation du coût des projets (à l'année de construction projetée)" fld="4" baseField="0" baseItem="1" numFmtId="166"/>
  </dataFields>
  <formats count="5">
    <format dxfId="16">
      <pivotArea field="0" type="button" dataOnly="0" labelOnly="1" outline="0" axis="axisRow" fieldPosition="0"/>
    </format>
    <format dxfId="15">
      <pivotArea dataOnly="0" labelOnly="1" outline="0" axis="axisValues" fieldPosition="0"/>
    </format>
    <format dxfId="14">
      <pivotArea dataOnly="0" labelOnly="1" outline="0" axis="axisValues" fieldPosition="0"/>
    </format>
    <format dxfId="13">
      <pivotArea dataOnly="0" labelOnly="1" outline="0" axis="axisValues" fieldPosition="0"/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4" rowHeaderCaption="Actif de chaussée et type de coûts">
  <location ref="A5:C6" firstHeaderRow="0" firstDataRow="1" firstDataCol="1"/>
  <pivotFields count="6">
    <pivotField axis="axisRow" showAll="0">
      <items count="3">
        <item x="0"/>
        <item x="1"/>
        <item t="default"/>
      </items>
    </pivotField>
    <pivotField axis="axisRow" showAll="0">
      <items count="7">
        <item m="1" x="4"/>
        <item h="1" m="1" x="2"/>
        <item m="1" x="1"/>
        <item m="1" x="3"/>
        <item h="1" m="1" x="5"/>
        <item h="1" x="0"/>
        <item t="default"/>
      </items>
    </pivotField>
    <pivotField showAll="0"/>
    <pivotField showAll="0"/>
    <pivotField dataField="1" showAll="0"/>
    <pivotField showAll="0"/>
  </pivotFields>
  <rowFields count="2">
    <field x="1"/>
    <field x="0"/>
  </rowFields>
  <rowItems count="1">
    <i t="grand">
      <x/>
    </i>
  </rowItems>
  <colFields count="1">
    <field x="-2"/>
  </colFields>
  <colItems count="2">
    <i>
      <x/>
    </i>
    <i i="1">
      <x v="1"/>
    </i>
  </colItems>
  <dataFields count="2">
    <dataField name="Coûts annuels pour l'ensemble des activités" fld="4" baseField="1" baseItem="0" numFmtId="166"/>
    <dataField name="% du coût de l'ensemble des activités" fld="4" showDataAs="percentOfTotal" baseField="1" baseItem="0" numFmtId="168"/>
  </dataFields>
  <formats count="5">
    <format dxfId="6">
      <pivotArea field="1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3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5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3" format="26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3" format="27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"/>
          </reference>
        </references>
      </pivotArea>
    </chartFormat>
    <chartFormat chart="3" format="28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3" format="29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"/>
          </reference>
        </references>
      </pivotArea>
    </chartFormat>
    <chartFormat chart="3" format="30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3" format="3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"/>
          </reference>
        </references>
      </pivotArea>
    </chartFormat>
    <chartFormat chart="3" format="32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3" format="33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4"/>
          </reference>
        </references>
      </pivotArea>
    </chartFormat>
    <chartFormat chart="3" format="34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4"/>
          </reference>
        </references>
      </pivotArea>
    </chartFormat>
    <chartFormat chart="3" format="3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36">
      <pivotArea type="data"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3" format="37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3" format="38">
      <pivotArea type="data"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1"/>
          </reference>
        </references>
      </pivotArea>
    </chartFormat>
    <chartFormat chart="3" format="39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3" format="40">
      <pivotArea type="data"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2"/>
          </reference>
        </references>
      </pivotArea>
    </chartFormat>
    <chartFormat chart="3" format="41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3" format="42">
      <pivotArea type="data"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3"/>
          </reference>
        </references>
      </pivotArea>
    </chartFormat>
    <chartFormat chart="3" format="43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3" format="44">
      <pivotArea type="data"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4"/>
          </reference>
        </references>
      </pivotArea>
    </chartFormat>
    <chartFormat chart="3" format="45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4"/>
          </reference>
        </references>
      </pivotArea>
    </chartFormat>
    <chartFormat chart="0" format="2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"/>
          </reference>
        </references>
      </pivotArea>
    </chartFormat>
    <chartFormat chart="0" format="3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0" format="4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46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47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4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4" rowHeaderCaption="Actif de chaussée et type de coûts">
  <location ref="A26:C27" firstHeaderRow="0" firstDataRow="1" firstDataCol="1"/>
  <pivotFields count="6">
    <pivotField axis="axisRow" showAll="0">
      <items count="3">
        <item x="0"/>
        <item x="1"/>
        <item t="default"/>
      </items>
    </pivotField>
    <pivotField axis="axisRow" showAll="0">
      <items count="7">
        <item m="1" x="4"/>
        <item h="1" m="1" x="2"/>
        <item m="1" x="1"/>
        <item m="1" x="3"/>
        <item h="1" m="1" x="5"/>
        <item h="1" x="0"/>
        <item t="default"/>
      </items>
    </pivotField>
    <pivotField showAll="0"/>
    <pivotField showAll="0"/>
    <pivotField dataField="1" showAll="0"/>
    <pivotField showAll="0"/>
  </pivotFields>
  <rowFields count="2">
    <field x="1"/>
    <field x="0"/>
  </rowFields>
  <rowItems count="1">
    <i t="grand">
      <x/>
    </i>
  </rowItems>
  <colFields count="1">
    <field x="-2"/>
  </colFields>
  <colItems count="2">
    <i>
      <x/>
    </i>
    <i i="1">
      <x v="1"/>
    </i>
  </colItems>
  <dataFields count="2">
    <dataField name="Coûts annuels pour l'ensemble des activités" fld="4" baseField="1" baseItem="0" numFmtId="166"/>
    <dataField name="% du coût de l'ensemble des activités" fld="4" showDataAs="percentOfTotal" baseField="1" baseItem="0" numFmtId="168"/>
  </dataFields>
  <formats count="5">
    <format dxfId="11">
      <pivotArea field="1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2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5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3" format="26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3" format="27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"/>
          </reference>
        </references>
      </pivotArea>
    </chartFormat>
    <chartFormat chart="3" format="28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3" format="29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2"/>
          </reference>
        </references>
      </pivotArea>
    </chartFormat>
    <chartFormat chart="3" format="30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3" format="3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3"/>
          </reference>
        </references>
      </pivotArea>
    </chartFormat>
    <chartFormat chart="3" format="32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3" format="33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4"/>
          </reference>
        </references>
      </pivotArea>
    </chartFormat>
    <chartFormat chart="3" format="34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4"/>
          </reference>
        </references>
      </pivotArea>
    </chartFormat>
    <chartFormat chart="3" format="3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36">
      <pivotArea type="data"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3" format="37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3" format="38">
      <pivotArea type="data"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1"/>
          </reference>
        </references>
      </pivotArea>
    </chartFormat>
    <chartFormat chart="3" format="39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3" format="40">
      <pivotArea type="data"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2"/>
          </reference>
        </references>
      </pivotArea>
    </chartFormat>
    <chartFormat chart="3" format="41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2"/>
          </reference>
        </references>
      </pivotArea>
    </chartFormat>
    <chartFormat chart="3" format="42">
      <pivotArea type="data"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3"/>
          </reference>
        </references>
      </pivotArea>
    </chartFormat>
    <chartFormat chart="3" format="43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3"/>
          </reference>
        </references>
      </pivotArea>
    </chartFormat>
    <chartFormat chart="3" format="44">
      <pivotArea type="data" outline="0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" count="1" selected="0">
            <x v="4"/>
          </reference>
        </references>
      </pivotArea>
    </chartFormat>
    <chartFormat chart="3" format="45">
      <pivotArea type="data" outline="0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" count="1" selected="0">
            <x v="4"/>
          </reference>
        </references>
      </pivotArea>
    </chartFormat>
  </chart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B4:O36"/>
  <sheetViews>
    <sheetView workbookViewId="0">
      <selection activeCell="K36" sqref="K36"/>
    </sheetView>
  </sheetViews>
  <sheetFormatPr baseColWidth="10" defaultRowHeight="15" x14ac:dyDescent="0.25"/>
  <cols>
    <col min="1" max="1" width="3.7109375" style="34" customWidth="1"/>
    <col min="2" max="16384" width="11.42578125" style="34"/>
  </cols>
  <sheetData>
    <row r="4" spans="2:15" x14ac:dyDescent="0.25">
      <c r="F4" s="97"/>
    </row>
    <row r="5" spans="2:15" x14ac:dyDescent="0.25">
      <c r="F5" s="97"/>
    </row>
    <row r="6" spans="2:15" x14ac:dyDescent="0.25">
      <c r="F6" s="97"/>
    </row>
    <row r="7" spans="2:15" x14ac:dyDescent="0.25">
      <c r="F7" s="97"/>
    </row>
    <row r="8" spans="2:15" x14ac:dyDescent="0.25">
      <c r="F8" s="97"/>
    </row>
    <row r="9" spans="2:15" ht="16.5" customHeight="1" x14ac:dyDescent="0.25">
      <c r="B9" s="98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</row>
    <row r="10" spans="2:15" x14ac:dyDescent="0.25">
      <c r="F10" s="97"/>
    </row>
    <row r="36" spans="11:11" x14ac:dyDescent="0.25">
      <c r="K36" s="34" t="s">
        <v>275</v>
      </c>
    </row>
  </sheetData>
  <sheetProtection sheet="1" objects="1" scenarios="1"/>
  <pageMargins left="0.7" right="0.7" top="0.75" bottom="0.75" header="0.3" footer="0.3"/>
  <pageSetup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E4C6"/>
    <pageSetUpPr fitToPage="1"/>
  </sheetPr>
  <dimension ref="A1:P40"/>
  <sheetViews>
    <sheetView workbookViewId="0"/>
  </sheetViews>
  <sheetFormatPr baseColWidth="10" defaultRowHeight="15" x14ac:dyDescent="0.25"/>
  <cols>
    <col min="1" max="1" width="27.85546875" style="16" customWidth="1"/>
    <col min="2" max="2" width="23" style="16" customWidth="1"/>
    <col min="3" max="3" width="7" style="16" customWidth="1"/>
    <col min="4" max="4" width="20.28515625" style="16" customWidth="1"/>
    <col min="5" max="11" width="11.42578125" style="16"/>
    <col min="12" max="12" width="10.85546875" style="16" customWidth="1"/>
    <col min="13" max="16384" width="11.42578125" style="16"/>
  </cols>
  <sheetData>
    <row r="1" spans="1:2" ht="26.25" customHeight="1" x14ac:dyDescent="0.35">
      <c r="A1" s="2" t="s">
        <v>231</v>
      </c>
    </row>
    <row r="2" spans="1:2" ht="14.25" customHeight="1" x14ac:dyDescent="0.25"/>
    <row r="3" spans="1:2" ht="30" x14ac:dyDescent="0.25">
      <c r="A3" s="320" t="s">
        <v>95</v>
      </c>
      <c r="B3" s="366" t="s">
        <v>271</v>
      </c>
    </row>
    <row r="4" spans="1:2" x14ac:dyDescent="0.25">
      <c r="A4" s="15" t="s">
        <v>4</v>
      </c>
      <c r="B4" s="8"/>
    </row>
    <row r="23" spans="4:16" ht="15.75" thickBot="1" x14ac:dyDescent="0.3"/>
    <row r="24" spans="4:16" ht="15" customHeight="1" x14ac:dyDescent="0.25">
      <c r="D24" s="577" t="s">
        <v>274</v>
      </c>
      <c r="E24" s="583"/>
      <c r="F24" s="583"/>
      <c r="G24" s="583"/>
      <c r="H24" s="583"/>
      <c r="I24" s="583"/>
      <c r="J24" s="583"/>
      <c r="K24" s="583"/>
      <c r="L24" s="578"/>
      <c r="M24" s="344"/>
    </row>
    <row r="25" spans="4:16" x14ac:dyDescent="0.25">
      <c r="D25" s="579"/>
      <c r="E25" s="584"/>
      <c r="F25" s="584"/>
      <c r="G25" s="584"/>
      <c r="H25" s="584"/>
      <c r="I25" s="584"/>
      <c r="J25" s="584"/>
      <c r="K25" s="584"/>
      <c r="L25" s="580"/>
      <c r="M25" s="344"/>
    </row>
    <row r="26" spans="4:16" x14ac:dyDescent="0.25">
      <c r="D26" s="579"/>
      <c r="E26" s="584"/>
      <c r="F26" s="584"/>
      <c r="G26" s="584"/>
      <c r="H26" s="584"/>
      <c r="I26" s="584"/>
      <c r="J26" s="584"/>
      <c r="K26" s="584"/>
      <c r="L26" s="580"/>
      <c r="M26" s="344"/>
    </row>
    <row r="27" spans="4:16" ht="15.75" thickBot="1" x14ac:dyDescent="0.3">
      <c r="D27" s="581"/>
      <c r="E27" s="585"/>
      <c r="F27" s="585"/>
      <c r="G27" s="585"/>
      <c r="H27" s="585"/>
      <c r="I27" s="585"/>
      <c r="J27" s="585"/>
      <c r="K27" s="585"/>
      <c r="L27" s="582"/>
      <c r="M27" s="344"/>
    </row>
    <row r="28" spans="4:16" x14ac:dyDescent="0.25">
      <c r="D28" s="344"/>
      <c r="E28" s="344"/>
      <c r="F28" s="344"/>
      <c r="G28" s="344"/>
      <c r="H28" s="344"/>
      <c r="I28" s="344"/>
      <c r="J28" s="344"/>
      <c r="K28" s="344"/>
      <c r="L28" s="344"/>
      <c r="M28" s="344"/>
    </row>
    <row r="29" spans="4:16" x14ac:dyDescent="0.25">
      <c r="D29" s="344"/>
      <c r="E29" s="344"/>
      <c r="F29" s="344"/>
      <c r="G29" s="344"/>
      <c r="H29" s="344"/>
      <c r="I29" s="344"/>
      <c r="J29" s="344"/>
      <c r="K29" s="344"/>
      <c r="L29" s="344"/>
      <c r="M29" s="344"/>
    </row>
    <row r="30" spans="4:16" x14ac:dyDescent="0.25">
      <c r="D30" s="344"/>
      <c r="E30" s="344"/>
      <c r="F30" s="344"/>
      <c r="G30" s="344"/>
      <c r="H30" s="344"/>
      <c r="I30" s="344"/>
      <c r="J30" s="344"/>
      <c r="K30" s="344"/>
      <c r="L30" s="344"/>
      <c r="M30" s="344"/>
    </row>
    <row r="31" spans="4:16" x14ac:dyDescent="0.25">
      <c r="O31" s="347"/>
      <c r="P31" s="348"/>
    </row>
    <row r="32" spans="4:16" ht="15" customHeight="1" x14ac:dyDescent="0.25">
      <c r="O32" s="348"/>
      <c r="P32" s="348"/>
    </row>
    <row r="33" spans="15:16" x14ac:dyDescent="0.25">
      <c r="O33" s="348"/>
      <c r="P33" s="348"/>
    </row>
    <row r="34" spans="15:16" x14ac:dyDescent="0.25">
      <c r="O34" s="348"/>
      <c r="P34" s="348"/>
    </row>
    <row r="35" spans="15:16" x14ac:dyDescent="0.25">
      <c r="O35" s="348"/>
      <c r="P35" s="348"/>
    </row>
    <row r="36" spans="15:16" x14ac:dyDescent="0.25">
      <c r="O36" s="348"/>
      <c r="P36" s="348"/>
    </row>
    <row r="40" spans="15:16" ht="12" customHeight="1" x14ac:dyDescent="0.25"/>
  </sheetData>
  <sheetProtection formatColumns="0" pivotTables="0"/>
  <mergeCells count="1">
    <mergeCell ref="D24:L27"/>
  </mergeCells>
  <pageMargins left="0.43307086614173229" right="0.23622047244094491" top="0.74803149606299213" bottom="0.74803149606299213" header="0.31496062992125984" footer="0.31496062992125984"/>
  <pageSetup scale="76" fitToHeight="0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E4C6"/>
    <pageSetUpPr fitToPage="1"/>
  </sheetPr>
  <dimension ref="A1:M69"/>
  <sheetViews>
    <sheetView workbookViewId="0"/>
  </sheetViews>
  <sheetFormatPr baseColWidth="10" defaultRowHeight="15" x14ac:dyDescent="0.25"/>
  <cols>
    <col min="1" max="1" width="18.85546875" style="16" customWidth="1"/>
    <col min="2" max="2" width="37.7109375" style="3" customWidth="1"/>
    <col min="3" max="3" width="6.140625" style="3" customWidth="1"/>
    <col min="4" max="4" width="77.85546875" style="16" customWidth="1"/>
    <col min="5" max="16384" width="11.42578125" style="16"/>
  </cols>
  <sheetData>
    <row r="1" spans="1:3" ht="24.75" customHeight="1" x14ac:dyDescent="0.35">
      <c r="A1" s="2" t="s">
        <v>209</v>
      </c>
    </row>
    <row r="2" spans="1:3" ht="16.5" customHeight="1" x14ac:dyDescent="0.35">
      <c r="A2" s="2"/>
    </row>
    <row r="3" spans="1:3" ht="30" x14ac:dyDescent="0.25">
      <c r="A3" s="314" t="s">
        <v>222</v>
      </c>
      <c r="B3" s="366" t="s">
        <v>189</v>
      </c>
      <c r="C3" s="16"/>
    </row>
    <row r="4" spans="1:3" x14ac:dyDescent="0.25">
      <c r="A4" s="15" t="s">
        <v>4</v>
      </c>
      <c r="B4" s="8"/>
      <c r="C4" s="16"/>
    </row>
    <row r="5" spans="1:3" x14ac:dyDescent="0.25">
      <c r="B5" s="16"/>
      <c r="C5" s="16"/>
    </row>
    <row r="6" spans="1:3" x14ac:dyDescent="0.25">
      <c r="B6" s="16"/>
      <c r="C6" s="16"/>
    </row>
    <row r="7" spans="1:3" x14ac:dyDescent="0.25">
      <c r="B7" s="16"/>
      <c r="C7" s="16"/>
    </row>
    <row r="8" spans="1:3" x14ac:dyDescent="0.25">
      <c r="B8" s="16"/>
      <c r="C8" s="16"/>
    </row>
    <row r="9" spans="1:3" x14ac:dyDescent="0.25">
      <c r="B9" s="16"/>
      <c r="C9" s="16"/>
    </row>
    <row r="10" spans="1:3" x14ac:dyDescent="0.25">
      <c r="B10" s="16"/>
      <c r="C10" s="16"/>
    </row>
    <row r="11" spans="1:3" x14ac:dyDescent="0.25">
      <c r="B11" s="16"/>
      <c r="C11" s="16"/>
    </row>
    <row r="12" spans="1:3" x14ac:dyDescent="0.25">
      <c r="B12" s="16"/>
      <c r="C12" s="16"/>
    </row>
    <row r="13" spans="1:3" x14ac:dyDescent="0.25">
      <c r="B13" s="16"/>
      <c r="C13" s="16"/>
    </row>
    <row r="14" spans="1:3" x14ac:dyDescent="0.25">
      <c r="B14" s="16"/>
      <c r="C14" s="16"/>
    </row>
    <row r="15" spans="1:3" x14ac:dyDescent="0.25">
      <c r="B15" s="16"/>
      <c r="C15" s="16"/>
    </row>
    <row r="16" spans="1:3" x14ac:dyDescent="0.25">
      <c r="B16" s="16"/>
      <c r="C16" s="16"/>
    </row>
    <row r="17" spans="1:13" x14ac:dyDescent="0.25">
      <c r="B17" s="16"/>
      <c r="C17" s="16"/>
    </row>
    <row r="18" spans="1:13" x14ac:dyDescent="0.25">
      <c r="B18" s="16"/>
      <c r="C18" s="16"/>
    </row>
    <row r="19" spans="1:13" x14ac:dyDescent="0.25">
      <c r="B19" s="16"/>
      <c r="C19" s="16"/>
    </row>
    <row r="20" spans="1:13" x14ac:dyDescent="0.25">
      <c r="B20" s="16"/>
      <c r="C20" s="16"/>
    </row>
    <row r="21" spans="1:13" x14ac:dyDescent="0.25">
      <c r="A21" s="15"/>
      <c r="B21" s="8"/>
      <c r="C21" s="16"/>
    </row>
    <row r="22" spans="1:13" ht="15.75" thickBot="1" x14ac:dyDescent="0.3">
      <c r="B22" s="16"/>
      <c r="C22" s="16"/>
    </row>
    <row r="23" spans="1:13" ht="52.5" customHeight="1" thickBot="1" x14ac:dyDescent="0.3">
      <c r="B23" s="16"/>
      <c r="D23" s="349" t="s">
        <v>273</v>
      </c>
    </row>
    <row r="24" spans="1:13" ht="15" customHeight="1" x14ac:dyDescent="0.25">
      <c r="C24" s="348"/>
      <c r="D24" s="348"/>
      <c r="E24" s="344"/>
      <c r="F24" s="344"/>
      <c r="G24" s="345"/>
      <c r="H24" s="345"/>
      <c r="I24" s="345"/>
      <c r="J24" s="345"/>
      <c r="K24" s="345"/>
      <c r="L24" s="345"/>
      <c r="M24" s="345"/>
    </row>
    <row r="25" spans="1:13" x14ac:dyDescent="0.25">
      <c r="C25" s="348"/>
      <c r="D25" s="348"/>
      <c r="E25" s="344"/>
      <c r="F25" s="344"/>
    </row>
    <row r="26" spans="1:13" x14ac:dyDescent="0.25">
      <c r="C26" s="348"/>
      <c r="D26" s="348"/>
      <c r="E26" s="344"/>
      <c r="F26" s="344"/>
    </row>
    <row r="27" spans="1:13" x14ac:dyDescent="0.25">
      <c r="C27" s="348"/>
      <c r="D27" s="348"/>
      <c r="E27" s="344"/>
      <c r="F27" s="344"/>
    </row>
    <row r="28" spans="1:13" x14ac:dyDescent="0.25">
      <c r="D28" s="344"/>
      <c r="E28" s="344"/>
      <c r="F28" s="344"/>
    </row>
    <row r="29" spans="1:13" x14ac:dyDescent="0.25">
      <c r="B29" s="344"/>
      <c r="C29" s="344"/>
      <c r="D29" s="344"/>
      <c r="E29" s="344"/>
      <c r="F29" s="344"/>
    </row>
    <row r="30" spans="1:13" x14ac:dyDescent="0.25">
      <c r="D30" s="8"/>
    </row>
    <row r="31" spans="1:13" x14ac:dyDescent="0.25">
      <c r="D31" s="8"/>
    </row>
    <row r="32" spans="1:13" x14ac:dyDescent="0.25">
      <c r="D32" s="8"/>
    </row>
    <row r="33" spans="4:4" x14ac:dyDescent="0.25">
      <c r="D33" s="8"/>
    </row>
    <row r="34" spans="4:4" x14ac:dyDescent="0.25">
      <c r="D34" s="8"/>
    </row>
    <row r="35" spans="4:4" x14ac:dyDescent="0.25">
      <c r="D35" s="8"/>
    </row>
    <row r="36" spans="4:4" x14ac:dyDescent="0.25">
      <c r="D36" s="8"/>
    </row>
    <row r="37" spans="4:4" x14ac:dyDescent="0.25">
      <c r="D37" s="8"/>
    </row>
    <row r="38" spans="4:4" x14ac:dyDescent="0.25">
      <c r="D38" s="8"/>
    </row>
    <row r="39" spans="4:4" x14ac:dyDescent="0.25">
      <c r="D39" s="8"/>
    </row>
    <row r="40" spans="4:4" x14ac:dyDescent="0.25">
      <c r="D40" s="8"/>
    </row>
    <row r="41" spans="4:4" x14ac:dyDescent="0.25">
      <c r="D41" s="8"/>
    </row>
    <row r="42" spans="4:4" ht="15" customHeight="1" x14ac:dyDescent="0.25">
      <c r="D42" s="8"/>
    </row>
    <row r="43" spans="4:4" x14ac:dyDescent="0.25">
      <c r="D43" s="8"/>
    </row>
    <row r="44" spans="4:4" x14ac:dyDescent="0.25">
      <c r="D44" s="8"/>
    </row>
    <row r="45" spans="4:4" x14ac:dyDescent="0.25">
      <c r="D45" s="8"/>
    </row>
    <row r="46" spans="4:4" x14ac:dyDescent="0.25">
      <c r="D46" s="8"/>
    </row>
    <row r="47" spans="4:4" x14ac:dyDescent="0.25">
      <c r="D47" s="8"/>
    </row>
    <row r="48" spans="4:4" x14ac:dyDescent="0.25">
      <c r="D48" s="8"/>
    </row>
    <row r="49" spans="4:4" x14ac:dyDescent="0.25">
      <c r="D49" s="8"/>
    </row>
    <row r="50" spans="4:4" x14ac:dyDescent="0.25">
      <c r="D50" s="8"/>
    </row>
    <row r="69" hidden="1" x14ac:dyDescent="0.25"/>
  </sheetData>
  <sheetProtection formatColumns="0" pivotTables="0"/>
  <pageMargins left="0.43307086614173229" right="0.23622047244094491" top="0.74803149606299213" bottom="0.74803149606299213" header="0.31496062992125984" footer="0.31496062992125984"/>
  <pageSetup scale="78" fitToHeight="0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E4C6"/>
    <pageSetUpPr fitToPage="1"/>
  </sheetPr>
  <dimension ref="A1:Q43"/>
  <sheetViews>
    <sheetView workbookViewId="0"/>
  </sheetViews>
  <sheetFormatPr baseColWidth="10" defaultRowHeight="15" x14ac:dyDescent="0.25"/>
  <cols>
    <col min="1" max="1" width="21.140625" style="16" customWidth="1"/>
    <col min="2" max="2" width="22.7109375" style="16" customWidth="1"/>
    <col min="3" max="3" width="23" style="16" customWidth="1"/>
    <col min="4" max="4" width="15.85546875" style="16" customWidth="1"/>
    <col min="5" max="10" width="11.42578125" style="16"/>
    <col min="11" max="11" width="7.42578125" style="16" customWidth="1"/>
    <col min="12" max="13" width="11.42578125" style="16"/>
    <col min="14" max="14" width="13" style="16" customWidth="1"/>
    <col min="15" max="16384" width="11.42578125" style="16"/>
  </cols>
  <sheetData>
    <row r="1" spans="1:16" ht="21" customHeight="1" x14ac:dyDescent="0.35">
      <c r="A1" s="2" t="s">
        <v>234</v>
      </c>
    </row>
    <row r="2" spans="1:16" ht="15" customHeight="1" x14ac:dyDescent="0.35">
      <c r="A2" s="2"/>
    </row>
    <row r="3" spans="1:16" ht="21" customHeight="1" x14ac:dyDescent="0.25">
      <c r="A3" s="30" t="s">
        <v>108</v>
      </c>
    </row>
    <row r="4" spans="1:16" ht="15" customHeight="1" thickBot="1" x14ac:dyDescent="0.3">
      <c r="A4" s="30"/>
    </row>
    <row r="5" spans="1:16" ht="30" x14ac:dyDescent="0.25">
      <c r="A5" s="211" t="s">
        <v>232</v>
      </c>
      <c r="B5" s="366" t="s">
        <v>233</v>
      </c>
      <c r="C5" s="366" t="s">
        <v>270</v>
      </c>
      <c r="L5" s="577" t="s">
        <v>269</v>
      </c>
      <c r="M5" s="583"/>
      <c r="N5" s="583"/>
      <c r="O5" s="583"/>
      <c r="P5" s="578"/>
    </row>
    <row r="6" spans="1:16" ht="15" customHeight="1" x14ac:dyDescent="0.25">
      <c r="A6" s="15" t="s">
        <v>4</v>
      </c>
      <c r="B6" s="8"/>
      <c r="C6" s="25" t="e">
        <v>#DIV/0!</v>
      </c>
      <c r="L6" s="579"/>
      <c r="M6" s="584"/>
      <c r="N6" s="584"/>
      <c r="O6" s="584"/>
      <c r="P6" s="580"/>
    </row>
    <row r="7" spans="1:16" ht="15" customHeight="1" x14ac:dyDescent="0.25">
      <c r="L7" s="579"/>
      <c r="M7" s="584"/>
      <c r="N7" s="584"/>
      <c r="O7" s="584"/>
      <c r="P7" s="580"/>
    </row>
    <row r="8" spans="1:16" ht="15" customHeight="1" x14ac:dyDescent="0.25">
      <c r="L8" s="579"/>
      <c r="M8" s="584"/>
      <c r="N8" s="584"/>
      <c r="O8" s="584"/>
      <c r="P8" s="580"/>
    </row>
    <row r="9" spans="1:16" ht="15" customHeight="1" x14ac:dyDescent="0.25">
      <c r="L9" s="579"/>
      <c r="M9" s="584"/>
      <c r="N9" s="584"/>
      <c r="O9" s="584"/>
      <c r="P9" s="580"/>
    </row>
    <row r="10" spans="1:16" ht="15" customHeight="1" thickBot="1" x14ac:dyDescent="0.3">
      <c r="L10" s="581"/>
      <c r="M10" s="585"/>
      <c r="N10" s="585"/>
      <c r="O10" s="585"/>
      <c r="P10" s="582"/>
    </row>
    <row r="11" spans="1:16" ht="15" customHeight="1" x14ac:dyDescent="0.25"/>
    <row r="12" spans="1:16" ht="15" customHeight="1" x14ac:dyDescent="0.25"/>
    <row r="13" spans="1:16" ht="15" customHeight="1" x14ac:dyDescent="0.25"/>
    <row r="14" spans="1:16" ht="15" customHeight="1" x14ac:dyDescent="0.25"/>
    <row r="15" spans="1:16" ht="15" customHeight="1" x14ac:dyDescent="0.25"/>
    <row r="16" spans="1:16" ht="15" customHeight="1" x14ac:dyDescent="0.25"/>
    <row r="17" spans="1:17" ht="15" customHeight="1" x14ac:dyDescent="0.25"/>
    <row r="18" spans="1:17" ht="15" customHeight="1" x14ac:dyDescent="0.25"/>
    <row r="19" spans="1:17" ht="15" customHeight="1" x14ac:dyDescent="0.25"/>
    <row r="20" spans="1:17" ht="15" customHeight="1" x14ac:dyDescent="0.25"/>
    <row r="21" spans="1:17" ht="15" customHeight="1" x14ac:dyDescent="0.25"/>
    <row r="22" spans="1:17" ht="15" customHeight="1" x14ac:dyDescent="0.25"/>
    <row r="23" spans="1:17" x14ac:dyDescent="0.25">
      <c r="J23" s="346"/>
      <c r="K23" s="346"/>
      <c r="L23" s="346"/>
      <c r="M23" s="346"/>
      <c r="N23" s="346"/>
      <c r="O23" s="95"/>
      <c r="P23" s="95"/>
      <c r="Q23" s="95"/>
    </row>
    <row r="24" spans="1:17" ht="21" customHeight="1" x14ac:dyDescent="0.25">
      <c r="A24" s="30" t="s">
        <v>109</v>
      </c>
      <c r="K24" s="95"/>
      <c r="L24" s="95"/>
      <c r="M24" s="95"/>
      <c r="N24" s="95"/>
      <c r="O24" s="95"/>
      <c r="P24" s="95"/>
      <c r="Q24" s="95"/>
    </row>
    <row r="25" spans="1:17" ht="15" customHeight="1" x14ac:dyDescent="0.25">
      <c r="A25" s="30"/>
      <c r="K25" s="95"/>
      <c r="L25" s="95"/>
      <c r="M25" s="95"/>
      <c r="N25" s="95"/>
      <c r="O25" s="95"/>
      <c r="P25" s="95"/>
      <c r="Q25" s="95"/>
    </row>
    <row r="26" spans="1:17" ht="30" x14ac:dyDescent="0.25">
      <c r="A26" s="211" t="s">
        <v>232</v>
      </c>
      <c r="B26" s="366" t="s">
        <v>233</v>
      </c>
      <c r="C26" s="366" t="s">
        <v>270</v>
      </c>
      <c r="K26" s="95"/>
      <c r="L26" s="344"/>
      <c r="M26" s="344"/>
      <c r="N26" s="344"/>
      <c r="O26" s="344"/>
      <c r="P26" s="344"/>
      <c r="Q26" s="95"/>
    </row>
    <row r="27" spans="1:17" ht="15" customHeight="1" x14ac:dyDescent="0.25">
      <c r="A27" s="15" t="s">
        <v>4</v>
      </c>
      <c r="B27" s="8"/>
      <c r="C27" s="25" t="e">
        <v>#DIV/0!</v>
      </c>
      <c r="K27" s="95"/>
      <c r="L27" s="344"/>
      <c r="M27" s="344"/>
      <c r="N27" s="344"/>
      <c r="O27" s="344"/>
      <c r="P27" s="344"/>
      <c r="Q27" s="95"/>
    </row>
    <row r="28" spans="1:17" ht="15" customHeight="1" x14ac:dyDescent="0.25">
      <c r="K28" s="95"/>
      <c r="L28" s="344"/>
      <c r="M28" s="344"/>
      <c r="N28" s="344"/>
      <c r="O28" s="344"/>
      <c r="P28" s="344"/>
      <c r="Q28" s="95"/>
    </row>
    <row r="29" spans="1:17" ht="15" customHeight="1" x14ac:dyDescent="0.25">
      <c r="K29" s="95"/>
      <c r="L29" s="344"/>
      <c r="M29" s="344"/>
      <c r="N29" s="344"/>
      <c r="O29" s="344"/>
      <c r="P29" s="344"/>
      <c r="Q29" s="95"/>
    </row>
    <row r="30" spans="1:17" ht="15" customHeight="1" x14ac:dyDescent="0.25">
      <c r="K30" s="95"/>
      <c r="L30" s="344"/>
      <c r="M30" s="344"/>
      <c r="N30" s="344"/>
      <c r="O30" s="344"/>
      <c r="P30" s="344"/>
      <c r="Q30" s="95"/>
    </row>
    <row r="31" spans="1:17" ht="15" customHeight="1" x14ac:dyDescent="0.25">
      <c r="K31" s="95"/>
      <c r="L31" s="344"/>
      <c r="M31" s="344"/>
      <c r="N31" s="344"/>
      <c r="O31" s="344"/>
      <c r="P31" s="344"/>
      <c r="Q31" s="95"/>
    </row>
    <row r="32" spans="1:17" ht="15" customHeight="1" x14ac:dyDescent="0.25">
      <c r="K32" s="95"/>
      <c r="L32" s="95"/>
      <c r="M32" s="95"/>
      <c r="N32" s="95"/>
      <c r="O32" s="95"/>
      <c r="P32" s="95"/>
      <c r="Q32" s="95"/>
    </row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</sheetData>
  <sheetProtection formatColumns="0" pivotTables="0"/>
  <mergeCells count="1">
    <mergeCell ref="L5:P10"/>
  </mergeCells>
  <pageMargins left="0.43307086614173229" right="0.23622047244094491" top="0.74803149606299213" bottom="0.74803149606299213" header="0.31496062992125984" footer="0.31496062992125984"/>
  <pageSetup scale="72" fitToHeight="0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W59"/>
  <sheetViews>
    <sheetView zoomScaleNormal="100" workbookViewId="0">
      <selection activeCell="G15" sqref="G15"/>
    </sheetView>
  </sheetViews>
  <sheetFormatPr baseColWidth="10" defaultRowHeight="15" x14ac:dyDescent="0.25"/>
  <cols>
    <col min="1" max="1" width="26.140625" style="16" customWidth="1"/>
    <col min="2" max="2" width="32.7109375" style="16" customWidth="1"/>
    <col min="3" max="3" width="12.42578125" style="16" customWidth="1"/>
    <col min="4" max="23" width="11.42578125" style="16"/>
    <col min="24" max="24" width="21.85546875" style="16" customWidth="1"/>
    <col min="25" max="16384" width="11.42578125" style="16"/>
  </cols>
  <sheetData>
    <row r="1" spans="1:23" ht="33.75" customHeight="1" x14ac:dyDescent="0.35">
      <c r="A1" s="226" t="s">
        <v>210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</row>
    <row r="2" spans="1:23" ht="17.25" customHeight="1" thickBot="1" x14ac:dyDescent="0.3">
      <c r="A2" s="227"/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</row>
    <row r="3" spans="1:23" s="9" customFormat="1" ht="28.5" customHeight="1" thickBot="1" x14ac:dyDescent="0.3">
      <c r="A3" s="244"/>
      <c r="B3" s="245"/>
      <c r="C3" s="246">
        <f>Annee_d_analyse</f>
        <v>0</v>
      </c>
      <c r="D3" s="246">
        <f>C3+1</f>
        <v>1</v>
      </c>
      <c r="E3" s="246">
        <f t="shared" ref="E3:W3" si="0">D3+1</f>
        <v>2</v>
      </c>
      <c r="F3" s="246">
        <f t="shared" si="0"/>
        <v>3</v>
      </c>
      <c r="G3" s="246">
        <f t="shared" si="0"/>
        <v>4</v>
      </c>
      <c r="H3" s="246">
        <f t="shared" si="0"/>
        <v>5</v>
      </c>
      <c r="I3" s="246">
        <f t="shared" si="0"/>
        <v>6</v>
      </c>
      <c r="J3" s="246">
        <f t="shared" si="0"/>
        <v>7</v>
      </c>
      <c r="K3" s="246">
        <f t="shared" si="0"/>
        <v>8</v>
      </c>
      <c r="L3" s="246">
        <f t="shared" si="0"/>
        <v>9</v>
      </c>
      <c r="M3" s="246">
        <f t="shared" si="0"/>
        <v>10</v>
      </c>
      <c r="N3" s="246">
        <f t="shared" si="0"/>
        <v>11</v>
      </c>
      <c r="O3" s="246">
        <f t="shared" si="0"/>
        <v>12</v>
      </c>
      <c r="P3" s="246">
        <f t="shared" si="0"/>
        <v>13</v>
      </c>
      <c r="Q3" s="246">
        <f t="shared" si="0"/>
        <v>14</v>
      </c>
      <c r="R3" s="246">
        <f t="shared" si="0"/>
        <v>15</v>
      </c>
      <c r="S3" s="246">
        <f t="shared" si="0"/>
        <v>16</v>
      </c>
      <c r="T3" s="246">
        <f t="shared" si="0"/>
        <v>17</v>
      </c>
      <c r="U3" s="246">
        <f t="shared" si="0"/>
        <v>18</v>
      </c>
      <c r="V3" s="246">
        <f t="shared" si="0"/>
        <v>19</v>
      </c>
      <c r="W3" s="247">
        <f t="shared" si="0"/>
        <v>20</v>
      </c>
    </row>
    <row r="4" spans="1:23" x14ac:dyDescent="0.25">
      <c r="A4" s="256" t="s">
        <v>26</v>
      </c>
      <c r="B4" s="262" t="str">
        <f>'2A HypothèsesRenouvellement'!$I$6</f>
        <v>Chaussée asphaltée</v>
      </c>
      <c r="C4" s="254">
        <f>SUMIFS('2B HypothèsesE&amp;E'!$E$5:$E$64,'2B HypothèsesE&amp;E'!$A$5:$A$64,"Exploitation",'2B HypothèsesE&amp;E'!$C$5:$C$64,"A")</f>
        <v>0</v>
      </c>
      <c r="D4" s="317">
        <f t="shared" ref="D4:W4" si="1">C4+C4*Taux_inflation</f>
        <v>0</v>
      </c>
      <c r="E4" s="317">
        <f t="shared" si="1"/>
        <v>0</v>
      </c>
      <c r="F4" s="317">
        <f t="shared" si="1"/>
        <v>0</v>
      </c>
      <c r="G4" s="317">
        <f t="shared" si="1"/>
        <v>0</v>
      </c>
      <c r="H4" s="317">
        <f t="shared" si="1"/>
        <v>0</v>
      </c>
      <c r="I4" s="317">
        <f t="shared" si="1"/>
        <v>0</v>
      </c>
      <c r="J4" s="317">
        <f t="shared" si="1"/>
        <v>0</v>
      </c>
      <c r="K4" s="317">
        <f t="shared" si="1"/>
        <v>0</v>
      </c>
      <c r="L4" s="317">
        <f t="shared" si="1"/>
        <v>0</v>
      </c>
      <c r="M4" s="317">
        <f t="shared" si="1"/>
        <v>0</v>
      </c>
      <c r="N4" s="317">
        <f t="shared" si="1"/>
        <v>0</v>
      </c>
      <c r="O4" s="317">
        <f t="shared" si="1"/>
        <v>0</v>
      </c>
      <c r="P4" s="317">
        <f t="shared" si="1"/>
        <v>0</v>
      </c>
      <c r="Q4" s="317">
        <f t="shared" si="1"/>
        <v>0</v>
      </c>
      <c r="R4" s="317">
        <f t="shared" si="1"/>
        <v>0</v>
      </c>
      <c r="S4" s="317">
        <f t="shared" si="1"/>
        <v>0</v>
      </c>
      <c r="T4" s="317">
        <f t="shared" si="1"/>
        <v>0</v>
      </c>
      <c r="U4" s="317">
        <f t="shared" si="1"/>
        <v>0</v>
      </c>
      <c r="V4" s="317">
        <f t="shared" si="1"/>
        <v>0</v>
      </c>
      <c r="W4" s="317">
        <f t="shared" si="1"/>
        <v>0</v>
      </c>
    </row>
    <row r="5" spans="1:23" x14ac:dyDescent="0.25">
      <c r="A5" s="252" t="s">
        <v>114</v>
      </c>
      <c r="B5" s="253" t="str">
        <f>'2A HypothèsesRenouvellement'!$I$7</f>
        <v>Chaussée gravelée</v>
      </c>
      <c r="C5" s="254">
        <f>SUMIFS('2B HypothèsesE&amp;E'!$E$5:$E$64,'2B HypothèsesE&amp;E'!$A$5:$A$64,"Exploitation",'2B HypothèsesE&amp;E'!$C$5:$C$64,"G")</f>
        <v>0</v>
      </c>
      <c r="D5" s="255">
        <f t="shared" ref="D5:W6" si="2">C5+C5*Taux_inflation</f>
        <v>0</v>
      </c>
      <c r="E5" s="255">
        <f t="shared" si="2"/>
        <v>0</v>
      </c>
      <c r="F5" s="255">
        <f t="shared" si="2"/>
        <v>0</v>
      </c>
      <c r="G5" s="255">
        <f t="shared" si="2"/>
        <v>0</v>
      </c>
      <c r="H5" s="255">
        <f t="shared" si="2"/>
        <v>0</v>
      </c>
      <c r="I5" s="255">
        <f t="shared" si="2"/>
        <v>0</v>
      </c>
      <c r="J5" s="255">
        <f t="shared" si="2"/>
        <v>0</v>
      </c>
      <c r="K5" s="255">
        <f t="shared" si="2"/>
        <v>0</v>
      </c>
      <c r="L5" s="255">
        <f t="shared" si="2"/>
        <v>0</v>
      </c>
      <c r="M5" s="255">
        <f t="shared" si="2"/>
        <v>0</v>
      </c>
      <c r="N5" s="255">
        <f t="shared" si="2"/>
        <v>0</v>
      </c>
      <c r="O5" s="255">
        <f t="shared" si="2"/>
        <v>0</v>
      </c>
      <c r="P5" s="255">
        <f t="shared" si="2"/>
        <v>0</v>
      </c>
      <c r="Q5" s="255">
        <f t="shared" si="2"/>
        <v>0</v>
      </c>
      <c r="R5" s="255">
        <f t="shared" si="2"/>
        <v>0</v>
      </c>
      <c r="S5" s="255">
        <f t="shared" si="2"/>
        <v>0</v>
      </c>
      <c r="T5" s="255">
        <f t="shared" si="2"/>
        <v>0</v>
      </c>
      <c r="U5" s="255">
        <f t="shared" si="2"/>
        <v>0</v>
      </c>
      <c r="V5" s="255">
        <f t="shared" si="2"/>
        <v>0</v>
      </c>
      <c r="W5" s="255">
        <f t="shared" si="2"/>
        <v>0</v>
      </c>
    </row>
    <row r="6" spans="1:23" x14ac:dyDescent="0.25">
      <c r="A6" s="252"/>
      <c r="B6" s="257" t="str">
        <f>'2A HypothèsesRenouvellement'!$I$8</f>
        <v>Autre chaussée</v>
      </c>
      <c r="C6" s="254">
        <f>SUMIFS('2B HypothèsesE&amp;E'!$E$5:$E$64,'2B HypothèsesE&amp;E'!$A$5:$A$64,"Exploitation",'2B HypothèsesE&amp;E'!$C$5:$C$64,"Z")</f>
        <v>0</v>
      </c>
      <c r="D6" s="255">
        <f t="shared" si="2"/>
        <v>0</v>
      </c>
      <c r="E6" s="255">
        <f t="shared" ref="E6" si="3">D6+D6*Taux_inflation</f>
        <v>0</v>
      </c>
      <c r="F6" s="255">
        <f t="shared" ref="F6" si="4">E6+E6*Taux_inflation</f>
        <v>0</v>
      </c>
      <c r="G6" s="255">
        <f t="shared" ref="G6" si="5">F6+F6*Taux_inflation</f>
        <v>0</v>
      </c>
      <c r="H6" s="255">
        <f t="shared" ref="H6" si="6">G6+G6*Taux_inflation</f>
        <v>0</v>
      </c>
      <c r="I6" s="255">
        <f t="shared" ref="I6" si="7">H6+H6*Taux_inflation</f>
        <v>0</v>
      </c>
      <c r="J6" s="255">
        <f t="shared" ref="J6" si="8">I6+I6*Taux_inflation</f>
        <v>0</v>
      </c>
      <c r="K6" s="255">
        <f t="shared" ref="K6" si="9">J6+J6*Taux_inflation</f>
        <v>0</v>
      </c>
      <c r="L6" s="255">
        <f t="shared" ref="L6" si="10">K6+K6*Taux_inflation</f>
        <v>0</v>
      </c>
      <c r="M6" s="255">
        <f t="shared" ref="M6" si="11">L6+L6*Taux_inflation</f>
        <v>0</v>
      </c>
      <c r="N6" s="255">
        <f t="shared" ref="N6" si="12">M6+M6*Taux_inflation</f>
        <v>0</v>
      </c>
      <c r="O6" s="255">
        <f t="shared" ref="O6" si="13">N6+N6*Taux_inflation</f>
        <v>0</v>
      </c>
      <c r="P6" s="255">
        <f t="shared" ref="P6" si="14">O6+O6*Taux_inflation</f>
        <v>0</v>
      </c>
      <c r="Q6" s="255">
        <f t="shared" ref="Q6" si="15">P6+P6*Taux_inflation</f>
        <v>0</v>
      </c>
      <c r="R6" s="255">
        <f t="shared" ref="R6" si="16">Q6+Q6*Taux_inflation</f>
        <v>0</v>
      </c>
      <c r="S6" s="255">
        <f t="shared" ref="S6" si="17">R6+R6*Taux_inflation</f>
        <v>0</v>
      </c>
      <c r="T6" s="255">
        <f t="shared" ref="T6" si="18">S6+S6*Taux_inflation</f>
        <v>0</v>
      </c>
      <c r="U6" s="255">
        <f t="shared" ref="U6" si="19">T6+T6*Taux_inflation</f>
        <v>0</v>
      </c>
      <c r="V6" s="255">
        <f t="shared" ref="V6" si="20">U6+U6*Taux_inflation</f>
        <v>0</v>
      </c>
      <c r="W6" s="255">
        <f t="shared" ref="W6" si="21">V6+V6*Taux_inflation</f>
        <v>0</v>
      </c>
    </row>
    <row r="7" spans="1:23" ht="15.75" thickBot="1" x14ac:dyDescent="0.3">
      <c r="A7" s="256"/>
      <c r="B7" s="260" t="s">
        <v>218</v>
      </c>
      <c r="C7" s="261">
        <f>C4+C5+C6</f>
        <v>0</v>
      </c>
      <c r="D7" s="269">
        <f t="shared" ref="D7:W9" si="22">C7+C7*Taux_inflation</f>
        <v>0</v>
      </c>
      <c r="E7" s="269">
        <f t="shared" si="22"/>
        <v>0</v>
      </c>
      <c r="F7" s="269">
        <f t="shared" si="22"/>
        <v>0</v>
      </c>
      <c r="G7" s="269">
        <f t="shared" si="22"/>
        <v>0</v>
      </c>
      <c r="H7" s="269">
        <f t="shared" si="22"/>
        <v>0</v>
      </c>
      <c r="I7" s="269">
        <f t="shared" si="22"/>
        <v>0</v>
      </c>
      <c r="J7" s="269">
        <f t="shared" si="22"/>
        <v>0</v>
      </c>
      <c r="K7" s="269">
        <f t="shared" si="22"/>
        <v>0</v>
      </c>
      <c r="L7" s="269">
        <f t="shared" si="22"/>
        <v>0</v>
      </c>
      <c r="M7" s="269">
        <f t="shared" si="22"/>
        <v>0</v>
      </c>
      <c r="N7" s="269">
        <f t="shared" si="22"/>
        <v>0</v>
      </c>
      <c r="O7" s="269">
        <f t="shared" si="22"/>
        <v>0</v>
      </c>
      <c r="P7" s="269">
        <f t="shared" si="22"/>
        <v>0</v>
      </c>
      <c r="Q7" s="269">
        <f t="shared" si="22"/>
        <v>0</v>
      </c>
      <c r="R7" s="269">
        <f t="shared" si="22"/>
        <v>0</v>
      </c>
      <c r="S7" s="269">
        <f t="shared" si="22"/>
        <v>0</v>
      </c>
      <c r="T7" s="269">
        <f t="shared" si="22"/>
        <v>0</v>
      </c>
      <c r="U7" s="269">
        <f t="shared" si="22"/>
        <v>0</v>
      </c>
      <c r="V7" s="269">
        <f t="shared" si="22"/>
        <v>0</v>
      </c>
      <c r="W7" s="269">
        <f t="shared" si="22"/>
        <v>0</v>
      </c>
    </row>
    <row r="8" spans="1:23" x14ac:dyDescent="0.25">
      <c r="A8" s="252"/>
      <c r="B8" s="253" t="str">
        <f>'2A HypothèsesRenouvellement'!$I$9</f>
        <v>Bordure</v>
      </c>
      <c r="C8" s="254">
        <f>SUMIFS('2B HypothèsesE&amp;E'!$E$5:$E$64,'2B HypothèsesE&amp;E'!$A$5:$A$64,"Exploitation",'2B HypothèsesE&amp;E'!$C$5:$C$64,"B")</f>
        <v>0</v>
      </c>
      <c r="D8" s="317">
        <f t="shared" si="22"/>
        <v>0</v>
      </c>
      <c r="E8" s="317">
        <f t="shared" ref="E8:E10" si="23">D8+D8*Taux_inflation</f>
        <v>0</v>
      </c>
      <c r="F8" s="317">
        <f t="shared" ref="F8:F10" si="24">E8+E8*Taux_inflation</f>
        <v>0</v>
      </c>
      <c r="G8" s="317">
        <f t="shared" ref="G8:G10" si="25">F8+F8*Taux_inflation</f>
        <v>0</v>
      </c>
      <c r="H8" s="317">
        <f t="shared" ref="H8:H10" si="26">G8+G8*Taux_inflation</f>
        <v>0</v>
      </c>
      <c r="I8" s="317">
        <f t="shared" ref="I8:I10" si="27">H8+H8*Taux_inflation</f>
        <v>0</v>
      </c>
      <c r="J8" s="317">
        <f t="shared" ref="J8:J10" si="28">I8+I8*Taux_inflation</f>
        <v>0</v>
      </c>
      <c r="K8" s="317">
        <f t="shared" ref="K8:K10" si="29">J8+J8*Taux_inflation</f>
        <v>0</v>
      </c>
      <c r="L8" s="317">
        <f t="shared" ref="L8:L10" si="30">K8+K8*Taux_inflation</f>
        <v>0</v>
      </c>
      <c r="M8" s="317">
        <f t="shared" ref="M8:M10" si="31">L8+L8*Taux_inflation</f>
        <v>0</v>
      </c>
      <c r="N8" s="317">
        <f t="shared" ref="N8:N10" si="32">M8+M8*Taux_inflation</f>
        <v>0</v>
      </c>
      <c r="O8" s="317">
        <f t="shared" ref="O8:O10" si="33">N8+N8*Taux_inflation</f>
        <v>0</v>
      </c>
      <c r="P8" s="317">
        <f t="shared" ref="P8:P10" si="34">O8+O8*Taux_inflation</f>
        <v>0</v>
      </c>
      <c r="Q8" s="317">
        <f t="shared" ref="Q8:Q10" si="35">P8+P8*Taux_inflation</f>
        <v>0</v>
      </c>
      <c r="R8" s="317">
        <f t="shared" ref="R8:R10" si="36">Q8+Q8*Taux_inflation</f>
        <v>0</v>
      </c>
      <c r="S8" s="317">
        <f t="shared" ref="S8:S10" si="37">R8+R8*Taux_inflation</f>
        <v>0</v>
      </c>
      <c r="T8" s="317">
        <f t="shared" ref="T8:T10" si="38">S8+S8*Taux_inflation</f>
        <v>0</v>
      </c>
      <c r="U8" s="317">
        <f t="shared" ref="U8:U10" si="39">T8+T8*Taux_inflation</f>
        <v>0</v>
      </c>
      <c r="V8" s="317">
        <f t="shared" ref="V8:V10" si="40">U8+U8*Taux_inflation</f>
        <v>0</v>
      </c>
      <c r="W8" s="317">
        <f t="shared" ref="W8:W10" si="41">V8+V8*Taux_inflation</f>
        <v>0</v>
      </c>
    </row>
    <row r="9" spans="1:23" ht="15.75" thickBot="1" x14ac:dyDescent="0.3">
      <c r="A9" s="252"/>
      <c r="B9" s="260" t="str">
        <f>'2A HypothèsesRenouvellement'!$I$10</f>
        <v>Trottoir</v>
      </c>
      <c r="C9" s="353">
        <f>SUMIFS('2B HypothèsesE&amp;E'!$E$5:$E$64,'2B HypothèsesE&amp;E'!$A$5:$A$64,"Exploitation",'2B HypothèsesE&amp;E'!$C$5:$C$64,"T")</f>
        <v>0</v>
      </c>
      <c r="D9" s="269">
        <f t="shared" si="22"/>
        <v>0</v>
      </c>
      <c r="E9" s="269">
        <f t="shared" si="23"/>
        <v>0</v>
      </c>
      <c r="F9" s="269">
        <f t="shared" si="24"/>
        <v>0</v>
      </c>
      <c r="G9" s="269">
        <f t="shared" si="25"/>
        <v>0</v>
      </c>
      <c r="H9" s="269">
        <f t="shared" si="26"/>
        <v>0</v>
      </c>
      <c r="I9" s="269">
        <f t="shared" si="27"/>
        <v>0</v>
      </c>
      <c r="J9" s="269">
        <f t="shared" si="28"/>
        <v>0</v>
      </c>
      <c r="K9" s="269">
        <f t="shared" si="29"/>
        <v>0</v>
      </c>
      <c r="L9" s="269">
        <f t="shared" si="30"/>
        <v>0</v>
      </c>
      <c r="M9" s="269">
        <f t="shared" si="31"/>
        <v>0</v>
      </c>
      <c r="N9" s="269">
        <f t="shared" si="32"/>
        <v>0</v>
      </c>
      <c r="O9" s="269">
        <f t="shared" si="33"/>
        <v>0</v>
      </c>
      <c r="P9" s="269">
        <f t="shared" si="34"/>
        <v>0</v>
      </c>
      <c r="Q9" s="269">
        <f t="shared" si="35"/>
        <v>0</v>
      </c>
      <c r="R9" s="269">
        <f t="shared" si="36"/>
        <v>0</v>
      </c>
      <c r="S9" s="269">
        <f t="shared" si="37"/>
        <v>0</v>
      </c>
      <c r="T9" s="269">
        <f t="shared" si="38"/>
        <v>0</v>
      </c>
      <c r="U9" s="269">
        <f t="shared" si="39"/>
        <v>0</v>
      </c>
      <c r="V9" s="269">
        <f t="shared" si="40"/>
        <v>0</v>
      </c>
      <c r="W9" s="269">
        <f t="shared" si="41"/>
        <v>0</v>
      </c>
    </row>
    <row r="10" spans="1:23" ht="15.75" thickBot="1" x14ac:dyDescent="0.3">
      <c r="A10" s="252"/>
      <c r="B10" s="350" t="s">
        <v>219</v>
      </c>
      <c r="C10" s="351">
        <f>C7+C8+C9</f>
        <v>0</v>
      </c>
      <c r="D10" s="352">
        <f t="shared" ref="D10" si="42">C10+C10*Taux_inflation</f>
        <v>0</v>
      </c>
      <c r="E10" s="352">
        <f t="shared" si="23"/>
        <v>0</v>
      </c>
      <c r="F10" s="352">
        <f t="shared" si="24"/>
        <v>0</v>
      </c>
      <c r="G10" s="352">
        <f t="shared" si="25"/>
        <v>0</v>
      </c>
      <c r="H10" s="352">
        <f t="shared" si="26"/>
        <v>0</v>
      </c>
      <c r="I10" s="352">
        <f t="shared" si="27"/>
        <v>0</v>
      </c>
      <c r="J10" s="352">
        <f t="shared" si="28"/>
        <v>0</v>
      </c>
      <c r="K10" s="352">
        <f t="shared" si="29"/>
        <v>0</v>
      </c>
      <c r="L10" s="352">
        <f t="shared" si="30"/>
        <v>0</v>
      </c>
      <c r="M10" s="352">
        <f t="shared" si="31"/>
        <v>0</v>
      </c>
      <c r="N10" s="352">
        <f t="shared" si="32"/>
        <v>0</v>
      </c>
      <c r="O10" s="352">
        <f t="shared" si="33"/>
        <v>0</v>
      </c>
      <c r="P10" s="352">
        <f t="shared" si="34"/>
        <v>0</v>
      </c>
      <c r="Q10" s="352">
        <f t="shared" si="35"/>
        <v>0</v>
      </c>
      <c r="R10" s="352">
        <f t="shared" si="36"/>
        <v>0</v>
      </c>
      <c r="S10" s="352">
        <f t="shared" si="37"/>
        <v>0</v>
      </c>
      <c r="T10" s="352">
        <f t="shared" si="38"/>
        <v>0</v>
      </c>
      <c r="U10" s="352">
        <f t="shared" si="39"/>
        <v>0</v>
      </c>
      <c r="V10" s="352">
        <f t="shared" si="40"/>
        <v>0</v>
      </c>
      <c r="W10" s="352">
        <f t="shared" si="41"/>
        <v>0</v>
      </c>
    </row>
    <row r="11" spans="1:23" x14ac:dyDescent="0.25">
      <c r="A11" s="248" t="s">
        <v>13</v>
      </c>
      <c r="B11" s="262" t="str">
        <f>'2A HypothèsesRenouvellement'!$I$6</f>
        <v>Chaussée asphaltée</v>
      </c>
      <c r="C11" s="250">
        <f>SUMIFS('2B HypothèsesE&amp;E'!$E$5:$E$64,'2B HypothèsesE&amp;E'!$A$5:$A$64,"Entretien",'2B HypothèsesE&amp;E'!$C$5:$C$64,"A")</f>
        <v>0</v>
      </c>
      <c r="D11" s="251">
        <f t="shared" ref="D11:W11" si="43">C11+C11*Taux_inflation</f>
        <v>0</v>
      </c>
      <c r="E11" s="251">
        <f t="shared" si="43"/>
        <v>0</v>
      </c>
      <c r="F11" s="251">
        <f t="shared" si="43"/>
        <v>0</v>
      </c>
      <c r="G11" s="251">
        <f t="shared" si="43"/>
        <v>0</v>
      </c>
      <c r="H11" s="251">
        <f t="shared" si="43"/>
        <v>0</v>
      </c>
      <c r="I11" s="251">
        <f t="shared" si="43"/>
        <v>0</v>
      </c>
      <c r="J11" s="251">
        <f t="shared" si="43"/>
        <v>0</v>
      </c>
      <c r="K11" s="251">
        <f t="shared" si="43"/>
        <v>0</v>
      </c>
      <c r="L11" s="251">
        <f t="shared" si="43"/>
        <v>0</v>
      </c>
      <c r="M11" s="251">
        <f t="shared" si="43"/>
        <v>0</v>
      </c>
      <c r="N11" s="251">
        <f t="shared" si="43"/>
        <v>0</v>
      </c>
      <c r="O11" s="251">
        <f t="shared" si="43"/>
        <v>0</v>
      </c>
      <c r="P11" s="251">
        <f t="shared" si="43"/>
        <v>0</v>
      </c>
      <c r="Q11" s="251">
        <f t="shared" si="43"/>
        <v>0</v>
      </c>
      <c r="R11" s="251">
        <f t="shared" si="43"/>
        <v>0</v>
      </c>
      <c r="S11" s="251">
        <f t="shared" si="43"/>
        <v>0</v>
      </c>
      <c r="T11" s="251">
        <f t="shared" si="43"/>
        <v>0</v>
      </c>
      <c r="U11" s="251">
        <f t="shared" si="43"/>
        <v>0</v>
      </c>
      <c r="V11" s="251">
        <f t="shared" si="43"/>
        <v>0</v>
      </c>
      <c r="W11" s="251">
        <f t="shared" si="43"/>
        <v>0</v>
      </c>
    </row>
    <row r="12" spans="1:23" x14ac:dyDescent="0.25">
      <c r="A12" s="252" t="s">
        <v>114</v>
      </c>
      <c r="B12" s="253" t="str">
        <f>'2A HypothèsesRenouvellement'!$I$7</f>
        <v>Chaussée gravelée</v>
      </c>
      <c r="C12" s="254">
        <f>SUMIFS('2B HypothèsesE&amp;E'!$E$5:$E$64,'2B HypothèsesE&amp;E'!$A$5:$A$64,"Entretien",'2B HypothèsesE&amp;E'!$C$5:$C$64,"G")</f>
        <v>0</v>
      </c>
      <c r="D12" s="255">
        <f t="shared" ref="D12:W13" si="44">C12+C12*Taux_inflation</f>
        <v>0</v>
      </c>
      <c r="E12" s="255">
        <f t="shared" si="44"/>
        <v>0</v>
      </c>
      <c r="F12" s="255">
        <f t="shared" si="44"/>
        <v>0</v>
      </c>
      <c r="G12" s="255">
        <f t="shared" si="44"/>
        <v>0</v>
      </c>
      <c r="H12" s="255">
        <f t="shared" si="44"/>
        <v>0</v>
      </c>
      <c r="I12" s="255">
        <f t="shared" si="44"/>
        <v>0</v>
      </c>
      <c r="J12" s="255">
        <f t="shared" si="44"/>
        <v>0</v>
      </c>
      <c r="K12" s="255">
        <f t="shared" si="44"/>
        <v>0</v>
      </c>
      <c r="L12" s="255">
        <f t="shared" si="44"/>
        <v>0</v>
      </c>
      <c r="M12" s="255">
        <f t="shared" si="44"/>
        <v>0</v>
      </c>
      <c r="N12" s="255">
        <f t="shared" si="44"/>
        <v>0</v>
      </c>
      <c r="O12" s="255">
        <f t="shared" si="44"/>
        <v>0</v>
      </c>
      <c r="P12" s="255">
        <f t="shared" si="44"/>
        <v>0</v>
      </c>
      <c r="Q12" s="255">
        <f t="shared" si="44"/>
        <v>0</v>
      </c>
      <c r="R12" s="255">
        <f t="shared" si="44"/>
        <v>0</v>
      </c>
      <c r="S12" s="255">
        <f t="shared" si="44"/>
        <v>0</v>
      </c>
      <c r="T12" s="255">
        <f t="shared" si="44"/>
        <v>0</v>
      </c>
      <c r="U12" s="255">
        <f t="shared" si="44"/>
        <v>0</v>
      </c>
      <c r="V12" s="255">
        <f t="shared" si="44"/>
        <v>0</v>
      </c>
      <c r="W12" s="255">
        <f t="shared" si="44"/>
        <v>0</v>
      </c>
    </row>
    <row r="13" spans="1:23" x14ac:dyDescent="0.25">
      <c r="A13" s="252"/>
      <c r="B13" s="257" t="str">
        <f>'2A HypothèsesRenouvellement'!$I$8</f>
        <v>Autre chaussée</v>
      </c>
      <c r="C13" s="254">
        <f>SUMIFS('2B HypothèsesE&amp;E'!$E$5:$E$64,'2B HypothèsesE&amp;E'!$A$5:$A$64,"Entretien",'2B HypothèsesE&amp;E'!$C$5:$C$64,"Z")</f>
        <v>0</v>
      </c>
      <c r="D13" s="255">
        <f t="shared" si="44"/>
        <v>0</v>
      </c>
      <c r="E13" s="255">
        <f t="shared" ref="E13:E16" si="45">D13+D13*Taux_inflation</f>
        <v>0</v>
      </c>
      <c r="F13" s="255">
        <f t="shared" ref="F13:F16" si="46">E13+E13*Taux_inflation</f>
        <v>0</v>
      </c>
      <c r="G13" s="255">
        <f t="shared" ref="G13:G16" si="47">F13+F13*Taux_inflation</f>
        <v>0</v>
      </c>
      <c r="H13" s="255">
        <f t="shared" ref="H13:H16" si="48">G13+G13*Taux_inflation</f>
        <v>0</v>
      </c>
      <c r="I13" s="255">
        <f t="shared" ref="I13:I16" si="49">H13+H13*Taux_inflation</f>
        <v>0</v>
      </c>
      <c r="J13" s="255">
        <f t="shared" ref="J13:J16" si="50">I13+I13*Taux_inflation</f>
        <v>0</v>
      </c>
      <c r="K13" s="255">
        <f t="shared" ref="K13:K16" si="51">J13+J13*Taux_inflation</f>
        <v>0</v>
      </c>
      <c r="L13" s="255">
        <f t="shared" ref="L13:L16" si="52">K13+K13*Taux_inflation</f>
        <v>0</v>
      </c>
      <c r="M13" s="255">
        <f t="shared" ref="M13:M16" si="53">L13+L13*Taux_inflation</f>
        <v>0</v>
      </c>
      <c r="N13" s="255">
        <f t="shared" ref="N13:N16" si="54">M13+M13*Taux_inflation</f>
        <v>0</v>
      </c>
      <c r="O13" s="255">
        <f t="shared" ref="O13:O16" si="55">N13+N13*Taux_inflation</f>
        <v>0</v>
      </c>
      <c r="P13" s="255">
        <f t="shared" ref="P13:P16" si="56">O13+O13*Taux_inflation</f>
        <v>0</v>
      </c>
      <c r="Q13" s="255">
        <f t="shared" ref="Q13:Q16" si="57">P13+P13*Taux_inflation</f>
        <v>0</v>
      </c>
      <c r="R13" s="255">
        <f t="shared" ref="R13:R16" si="58">Q13+Q13*Taux_inflation</f>
        <v>0</v>
      </c>
      <c r="S13" s="255">
        <f t="shared" ref="S13:S16" si="59">R13+R13*Taux_inflation</f>
        <v>0</v>
      </c>
      <c r="T13" s="255">
        <f t="shared" ref="T13:T16" si="60">S13+S13*Taux_inflation</f>
        <v>0</v>
      </c>
      <c r="U13" s="255">
        <f t="shared" ref="U13:U16" si="61">T13+T13*Taux_inflation</f>
        <v>0</v>
      </c>
      <c r="V13" s="255">
        <f t="shared" ref="V13:V16" si="62">U13+U13*Taux_inflation</f>
        <v>0</v>
      </c>
      <c r="W13" s="255">
        <f t="shared" ref="W13:W16" si="63">V13+V13*Taux_inflation</f>
        <v>0</v>
      </c>
    </row>
    <row r="14" spans="1:23" s="13" customFormat="1" ht="15.75" thickBot="1" x14ac:dyDescent="0.3">
      <c r="A14" s="256"/>
      <c r="B14" s="260" t="s">
        <v>218</v>
      </c>
      <c r="C14" s="261">
        <f>C11+C12+C13</f>
        <v>0</v>
      </c>
      <c r="D14" s="269">
        <f t="shared" ref="D14:D16" si="64">C14+C14*Taux_inflation</f>
        <v>0</v>
      </c>
      <c r="E14" s="269">
        <f t="shared" si="45"/>
        <v>0</v>
      </c>
      <c r="F14" s="269">
        <f t="shared" si="46"/>
        <v>0</v>
      </c>
      <c r="G14" s="269">
        <f t="shared" si="47"/>
        <v>0</v>
      </c>
      <c r="H14" s="269">
        <f t="shared" si="48"/>
        <v>0</v>
      </c>
      <c r="I14" s="269">
        <f t="shared" si="49"/>
        <v>0</v>
      </c>
      <c r="J14" s="269">
        <f t="shared" si="50"/>
        <v>0</v>
      </c>
      <c r="K14" s="269">
        <f t="shared" si="51"/>
        <v>0</v>
      </c>
      <c r="L14" s="269">
        <f t="shared" si="52"/>
        <v>0</v>
      </c>
      <c r="M14" s="269">
        <f t="shared" si="53"/>
        <v>0</v>
      </c>
      <c r="N14" s="269">
        <f t="shared" si="54"/>
        <v>0</v>
      </c>
      <c r="O14" s="269">
        <f t="shared" si="55"/>
        <v>0</v>
      </c>
      <c r="P14" s="269">
        <f t="shared" si="56"/>
        <v>0</v>
      </c>
      <c r="Q14" s="269">
        <f t="shared" si="57"/>
        <v>0</v>
      </c>
      <c r="R14" s="269">
        <f t="shared" si="58"/>
        <v>0</v>
      </c>
      <c r="S14" s="269">
        <f t="shared" si="59"/>
        <v>0</v>
      </c>
      <c r="T14" s="269">
        <f t="shared" si="60"/>
        <v>0</v>
      </c>
      <c r="U14" s="269">
        <f t="shared" si="61"/>
        <v>0</v>
      </c>
      <c r="V14" s="269">
        <f t="shared" si="62"/>
        <v>0</v>
      </c>
      <c r="W14" s="269">
        <f t="shared" si="63"/>
        <v>0</v>
      </c>
    </row>
    <row r="15" spans="1:23" s="13" customFormat="1" x14ac:dyDescent="0.25">
      <c r="A15" s="256"/>
      <c r="B15" s="253" t="str">
        <f>'2A HypothèsesRenouvellement'!$I$9</f>
        <v>Bordure</v>
      </c>
      <c r="C15" s="254">
        <f>SUMIFS('2B HypothèsesE&amp;E'!$E$5:$E$64,'2B HypothèsesE&amp;E'!$A$5:$A$64,"Entretien",'2B HypothèsesE&amp;E'!$C$5:$C$64,"B")</f>
        <v>0</v>
      </c>
      <c r="D15" s="255">
        <f t="shared" si="64"/>
        <v>0</v>
      </c>
      <c r="E15" s="255">
        <f t="shared" si="45"/>
        <v>0</v>
      </c>
      <c r="F15" s="255">
        <f t="shared" si="46"/>
        <v>0</v>
      </c>
      <c r="G15" s="255">
        <f t="shared" si="47"/>
        <v>0</v>
      </c>
      <c r="H15" s="255">
        <f t="shared" si="48"/>
        <v>0</v>
      </c>
      <c r="I15" s="255">
        <f t="shared" si="49"/>
        <v>0</v>
      </c>
      <c r="J15" s="255">
        <f t="shared" si="50"/>
        <v>0</v>
      </c>
      <c r="K15" s="255">
        <f t="shared" si="51"/>
        <v>0</v>
      </c>
      <c r="L15" s="255">
        <f t="shared" si="52"/>
        <v>0</v>
      </c>
      <c r="M15" s="255">
        <f t="shared" si="53"/>
        <v>0</v>
      </c>
      <c r="N15" s="255">
        <f t="shared" si="54"/>
        <v>0</v>
      </c>
      <c r="O15" s="255">
        <f t="shared" si="55"/>
        <v>0</v>
      </c>
      <c r="P15" s="255">
        <f t="shared" si="56"/>
        <v>0</v>
      </c>
      <c r="Q15" s="255">
        <f t="shared" si="57"/>
        <v>0</v>
      </c>
      <c r="R15" s="255">
        <f t="shared" si="58"/>
        <v>0</v>
      </c>
      <c r="S15" s="255">
        <f t="shared" si="59"/>
        <v>0</v>
      </c>
      <c r="T15" s="255">
        <f t="shared" si="60"/>
        <v>0</v>
      </c>
      <c r="U15" s="255">
        <f t="shared" si="61"/>
        <v>0</v>
      </c>
      <c r="V15" s="255">
        <f t="shared" si="62"/>
        <v>0</v>
      </c>
      <c r="W15" s="255">
        <f t="shared" si="63"/>
        <v>0</v>
      </c>
    </row>
    <row r="16" spans="1:23" s="13" customFormat="1" ht="15.75" thickBot="1" x14ac:dyDescent="0.3">
      <c r="A16" s="256"/>
      <c r="B16" s="260" t="str">
        <f>'2A HypothèsesRenouvellement'!$I$10</f>
        <v>Trottoir</v>
      </c>
      <c r="C16" s="353">
        <f>SUMIFS('2B HypothèsesE&amp;E'!$E$5:$E$64,'2B HypothèsesE&amp;E'!$A$5:$A$64,"Entretien",'2B HypothèsesE&amp;E'!$C$5:$C$64,"T")</f>
        <v>0</v>
      </c>
      <c r="D16" s="269">
        <f t="shared" si="64"/>
        <v>0</v>
      </c>
      <c r="E16" s="269">
        <f t="shared" si="45"/>
        <v>0</v>
      </c>
      <c r="F16" s="269">
        <f t="shared" si="46"/>
        <v>0</v>
      </c>
      <c r="G16" s="269">
        <f t="shared" si="47"/>
        <v>0</v>
      </c>
      <c r="H16" s="269">
        <f t="shared" si="48"/>
        <v>0</v>
      </c>
      <c r="I16" s="269">
        <f t="shared" si="49"/>
        <v>0</v>
      </c>
      <c r="J16" s="269">
        <f t="shared" si="50"/>
        <v>0</v>
      </c>
      <c r="K16" s="269">
        <f t="shared" si="51"/>
        <v>0</v>
      </c>
      <c r="L16" s="269">
        <f t="shared" si="52"/>
        <v>0</v>
      </c>
      <c r="M16" s="269">
        <f t="shared" si="53"/>
        <v>0</v>
      </c>
      <c r="N16" s="269">
        <f t="shared" si="54"/>
        <v>0</v>
      </c>
      <c r="O16" s="269">
        <f t="shared" si="55"/>
        <v>0</v>
      </c>
      <c r="P16" s="269">
        <f t="shared" si="56"/>
        <v>0</v>
      </c>
      <c r="Q16" s="269">
        <f t="shared" si="57"/>
        <v>0</v>
      </c>
      <c r="R16" s="269">
        <f t="shared" si="58"/>
        <v>0</v>
      </c>
      <c r="S16" s="269">
        <f t="shared" si="59"/>
        <v>0</v>
      </c>
      <c r="T16" s="269">
        <f t="shared" si="60"/>
        <v>0</v>
      </c>
      <c r="U16" s="269">
        <f t="shared" si="61"/>
        <v>0</v>
      </c>
      <c r="V16" s="269">
        <f t="shared" si="62"/>
        <v>0</v>
      </c>
      <c r="W16" s="269">
        <f t="shared" si="63"/>
        <v>0</v>
      </c>
    </row>
    <row r="17" spans="1:23" s="13" customFormat="1" ht="15.75" thickBot="1" x14ac:dyDescent="0.3">
      <c r="A17" s="259"/>
      <c r="B17" s="350" t="s">
        <v>219</v>
      </c>
      <c r="C17" s="351">
        <f>C14+C15+C16</f>
        <v>0</v>
      </c>
      <c r="D17" s="352">
        <f t="shared" ref="D17" si="65">C17+C17*Taux_inflation</f>
        <v>0</v>
      </c>
      <c r="E17" s="352">
        <f t="shared" ref="E17" si="66">D17+D17*Taux_inflation</f>
        <v>0</v>
      </c>
      <c r="F17" s="352">
        <f t="shared" ref="F17" si="67">E17+E17*Taux_inflation</f>
        <v>0</v>
      </c>
      <c r="G17" s="352">
        <f t="shared" ref="G17" si="68">F17+F17*Taux_inflation</f>
        <v>0</v>
      </c>
      <c r="H17" s="352">
        <f t="shared" ref="H17" si="69">G17+G17*Taux_inflation</f>
        <v>0</v>
      </c>
      <c r="I17" s="352">
        <f t="shared" ref="I17" si="70">H17+H17*Taux_inflation</f>
        <v>0</v>
      </c>
      <c r="J17" s="352">
        <f t="shared" ref="J17" si="71">I17+I17*Taux_inflation</f>
        <v>0</v>
      </c>
      <c r="K17" s="352">
        <f t="shared" ref="K17" si="72">J17+J17*Taux_inflation</f>
        <v>0</v>
      </c>
      <c r="L17" s="352">
        <f t="shared" ref="L17" si="73">K17+K17*Taux_inflation</f>
        <v>0</v>
      </c>
      <c r="M17" s="352">
        <f t="shared" ref="M17" si="74">L17+L17*Taux_inflation</f>
        <v>0</v>
      </c>
      <c r="N17" s="352">
        <f t="shared" ref="N17" si="75">M17+M17*Taux_inflation</f>
        <v>0</v>
      </c>
      <c r="O17" s="352">
        <f t="shared" ref="O17" si="76">N17+N17*Taux_inflation</f>
        <v>0</v>
      </c>
      <c r="P17" s="352">
        <f t="shared" ref="P17" si="77">O17+O17*Taux_inflation</f>
        <v>0</v>
      </c>
      <c r="Q17" s="352">
        <f t="shared" ref="Q17" si="78">P17+P17*Taux_inflation</f>
        <v>0</v>
      </c>
      <c r="R17" s="352">
        <f t="shared" ref="R17" si="79">Q17+Q17*Taux_inflation</f>
        <v>0</v>
      </c>
      <c r="S17" s="352">
        <f t="shared" ref="S17" si="80">R17+R17*Taux_inflation</f>
        <v>0</v>
      </c>
      <c r="T17" s="352">
        <f t="shared" ref="T17" si="81">S17+S17*Taux_inflation</f>
        <v>0</v>
      </c>
      <c r="U17" s="352">
        <f t="shared" ref="U17" si="82">T17+T17*Taux_inflation</f>
        <v>0</v>
      </c>
      <c r="V17" s="352">
        <f t="shared" ref="V17" si="83">U17+U17*Taux_inflation</f>
        <v>0</v>
      </c>
      <c r="W17" s="352">
        <f t="shared" ref="W17" si="84">V17+V17*Taux_inflation</f>
        <v>0</v>
      </c>
    </row>
    <row r="18" spans="1:23" x14ac:dyDescent="0.25">
      <c r="A18" s="256" t="s">
        <v>115</v>
      </c>
      <c r="B18" s="262" t="s">
        <v>66</v>
      </c>
      <c r="C18" s="250">
        <f>SUMIFS('3A CalculsActifs'!$AH$3:$AH$802,'3A CalculsActifs'!$D$3:$D$802,"A",'3A CalculsActifs'!$AG$3:$AG$802,'5A DétailsCoûtsProjetés'!C$3)</f>
        <v>0</v>
      </c>
      <c r="D18" s="250">
        <f>SUMIFS('3A CalculsActifs'!$AH$3:$AH$802,'3A CalculsActifs'!$D$3:$D$802,"A",'3A CalculsActifs'!$AG$3:$AG$802,'5A DétailsCoûtsProjetés'!D$3)</f>
        <v>0</v>
      </c>
      <c r="E18" s="250">
        <f>SUMIFS('3A CalculsActifs'!$AH$3:$AH$802,'3A CalculsActifs'!$D$3:$D$802,"A",'3A CalculsActifs'!$AG$3:$AG$802,'5A DétailsCoûtsProjetés'!E$3)</f>
        <v>0</v>
      </c>
      <c r="F18" s="250">
        <f>SUMIFS('3A CalculsActifs'!$AH$3:$AH$802,'3A CalculsActifs'!$D$3:$D$802,"A",'3A CalculsActifs'!$AG$3:$AG$802,'5A DétailsCoûtsProjetés'!F$3)</f>
        <v>0</v>
      </c>
      <c r="G18" s="250">
        <f>SUMIFS('3A CalculsActifs'!$AH$3:$AH$802,'3A CalculsActifs'!$D$3:$D$802,"A",'3A CalculsActifs'!$AG$3:$AG$802,'5A DétailsCoûtsProjetés'!G$3)</f>
        <v>0</v>
      </c>
      <c r="H18" s="250">
        <f>SUMIFS('3A CalculsActifs'!$AH$3:$AH$802,'3A CalculsActifs'!$D$3:$D$802,"A",'3A CalculsActifs'!$AG$3:$AG$802,'5A DétailsCoûtsProjetés'!H$3)</f>
        <v>0</v>
      </c>
      <c r="I18" s="250">
        <f>SUMIFS('3A CalculsActifs'!$AH$3:$AH$802,'3A CalculsActifs'!$D$3:$D$802,"A",'3A CalculsActifs'!$AG$3:$AG$802,'5A DétailsCoûtsProjetés'!I$3)</f>
        <v>0</v>
      </c>
      <c r="J18" s="250">
        <f>SUMIFS('3A CalculsActifs'!$AH$3:$AH$802,'3A CalculsActifs'!$D$3:$D$802,"A",'3A CalculsActifs'!$AG$3:$AG$802,'5A DétailsCoûtsProjetés'!J$3)</f>
        <v>0</v>
      </c>
      <c r="K18" s="250">
        <f>SUMIFS('3A CalculsActifs'!$AH$3:$AH$802,'3A CalculsActifs'!$D$3:$D$802,"A",'3A CalculsActifs'!$AG$3:$AG$802,'5A DétailsCoûtsProjetés'!K$3)</f>
        <v>0</v>
      </c>
      <c r="L18" s="250">
        <f>SUMIFS('3A CalculsActifs'!$AH$3:$AH$802,'3A CalculsActifs'!$D$3:$D$802,"A",'3A CalculsActifs'!$AG$3:$AG$802,'5A DétailsCoûtsProjetés'!L$3)</f>
        <v>0</v>
      </c>
      <c r="M18" s="250">
        <f>SUMIFS('3A CalculsActifs'!$AH$3:$AH$802,'3A CalculsActifs'!$D$3:$D$802,"A",'3A CalculsActifs'!$AG$3:$AG$802,'5A DétailsCoûtsProjetés'!M$3)</f>
        <v>0</v>
      </c>
      <c r="N18" s="250">
        <f>SUMIFS('3A CalculsActifs'!$AH$3:$AH$802,'3A CalculsActifs'!$D$3:$D$802,"A",'3A CalculsActifs'!$AG$3:$AG$802,'5A DétailsCoûtsProjetés'!N$3)</f>
        <v>0</v>
      </c>
      <c r="O18" s="250">
        <f>SUMIFS('3A CalculsActifs'!$AH$3:$AH$802,'3A CalculsActifs'!$D$3:$D$802,"A",'3A CalculsActifs'!$AG$3:$AG$802,'5A DétailsCoûtsProjetés'!O$3)</f>
        <v>0</v>
      </c>
      <c r="P18" s="250">
        <f>SUMIFS('3A CalculsActifs'!$AH$3:$AH$802,'3A CalculsActifs'!$D$3:$D$802,"A",'3A CalculsActifs'!$AG$3:$AG$802,'5A DétailsCoûtsProjetés'!P$3)</f>
        <v>0</v>
      </c>
      <c r="Q18" s="250">
        <f>SUMIFS('3A CalculsActifs'!$AH$3:$AH$802,'3A CalculsActifs'!$D$3:$D$802,"A",'3A CalculsActifs'!$AG$3:$AG$802,'5A DétailsCoûtsProjetés'!Q$3)</f>
        <v>0</v>
      </c>
      <c r="R18" s="250">
        <f>SUMIFS('3A CalculsActifs'!$AH$3:$AH$802,'3A CalculsActifs'!$D$3:$D$802,"A",'3A CalculsActifs'!$AG$3:$AG$802,'5A DétailsCoûtsProjetés'!R$3)</f>
        <v>0</v>
      </c>
      <c r="S18" s="250">
        <f>SUMIFS('3A CalculsActifs'!$AH$3:$AH$802,'3A CalculsActifs'!$D$3:$D$802,"A",'3A CalculsActifs'!$AG$3:$AG$802,'5A DétailsCoûtsProjetés'!S$3)</f>
        <v>0</v>
      </c>
      <c r="T18" s="250">
        <f>SUMIFS('3A CalculsActifs'!$AH$3:$AH$802,'3A CalculsActifs'!$D$3:$D$802,"A",'3A CalculsActifs'!$AG$3:$AG$802,'5A DétailsCoûtsProjetés'!T$3)</f>
        <v>0</v>
      </c>
      <c r="U18" s="250">
        <f>SUMIFS('3A CalculsActifs'!$AH$3:$AH$802,'3A CalculsActifs'!$D$3:$D$802,"A",'3A CalculsActifs'!$AG$3:$AG$802,'5A DétailsCoûtsProjetés'!U$3)</f>
        <v>0</v>
      </c>
      <c r="V18" s="250">
        <f>SUMIFS('3A CalculsActifs'!$AH$3:$AH$802,'3A CalculsActifs'!$D$3:$D$802,"A",'3A CalculsActifs'!$AG$3:$AG$802,'5A DétailsCoûtsProjetés'!V$3)</f>
        <v>0</v>
      </c>
      <c r="W18" s="250">
        <f>SUMIFS('3A CalculsActifs'!$AH$3:$AH$802,'3A CalculsActifs'!$D$3:$D$802,"A",'3A CalculsActifs'!$AG$3:$AG$802,'5A DétailsCoûtsProjetés'!W$3)</f>
        <v>0</v>
      </c>
    </row>
    <row r="19" spans="1:23" x14ac:dyDescent="0.25">
      <c r="A19" s="252"/>
      <c r="B19" s="253" t="s">
        <v>90</v>
      </c>
      <c r="C19" s="254">
        <f>SUMIFS('3A CalculsActifs'!$AH$3:$AH$802,'3A CalculsActifs'!$D$3:$D$802,"G",'3A CalculsActifs'!$AG$3:$AG$802,'5A DétailsCoûtsProjetés'!C$3)</f>
        <v>0</v>
      </c>
      <c r="D19" s="254">
        <f>SUMIFS('3A CalculsActifs'!$AH$3:$AH$802,'3A CalculsActifs'!$D$3:$D$802,"G",'3A CalculsActifs'!$AG$3:$AG$802,'5A DétailsCoûtsProjetés'!D$3)</f>
        <v>0</v>
      </c>
      <c r="E19" s="254">
        <f>SUMIFS('3A CalculsActifs'!$AH$3:$AH$802,'3A CalculsActifs'!$D$3:$D$802,"G",'3A CalculsActifs'!$AG$3:$AG$802,'5A DétailsCoûtsProjetés'!E$3)</f>
        <v>0</v>
      </c>
      <c r="F19" s="254">
        <f>SUMIFS('3A CalculsActifs'!$AH$3:$AH$802,'3A CalculsActifs'!$D$3:$D$802,"G",'3A CalculsActifs'!$AG$3:$AG$802,'5A DétailsCoûtsProjetés'!F$3)</f>
        <v>0</v>
      </c>
      <c r="G19" s="254">
        <f>SUMIFS('3A CalculsActifs'!$AH$3:$AH$802,'3A CalculsActifs'!$D$3:$D$802,"G",'3A CalculsActifs'!$AG$3:$AG$802,'5A DétailsCoûtsProjetés'!G$3)</f>
        <v>0</v>
      </c>
      <c r="H19" s="254">
        <f>SUMIFS('3A CalculsActifs'!$AH$3:$AH$802,'3A CalculsActifs'!$D$3:$D$802,"G",'3A CalculsActifs'!$AG$3:$AG$802,'5A DétailsCoûtsProjetés'!H$3)</f>
        <v>0</v>
      </c>
      <c r="I19" s="254">
        <f>SUMIFS('3A CalculsActifs'!$AH$3:$AH$802,'3A CalculsActifs'!$D$3:$D$802,"G",'3A CalculsActifs'!$AG$3:$AG$802,'5A DétailsCoûtsProjetés'!I$3)</f>
        <v>0</v>
      </c>
      <c r="J19" s="254">
        <f>SUMIFS('3A CalculsActifs'!$AH$3:$AH$802,'3A CalculsActifs'!$D$3:$D$802,"G",'3A CalculsActifs'!$AG$3:$AG$802,'5A DétailsCoûtsProjetés'!J$3)</f>
        <v>0</v>
      </c>
      <c r="K19" s="254">
        <f>SUMIFS('3A CalculsActifs'!$AH$3:$AH$802,'3A CalculsActifs'!$D$3:$D$802,"G",'3A CalculsActifs'!$AG$3:$AG$802,'5A DétailsCoûtsProjetés'!K$3)</f>
        <v>0</v>
      </c>
      <c r="L19" s="254">
        <f>SUMIFS('3A CalculsActifs'!$AH$3:$AH$802,'3A CalculsActifs'!$D$3:$D$802,"G",'3A CalculsActifs'!$AG$3:$AG$802,'5A DétailsCoûtsProjetés'!L$3)</f>
        <v>0</v>
      </c>
      <c r="M19" s="254">
        <f>SUMIFS('3A CalculsActifs'!$AH$3:$AH$802,'3A CalculsActifs'!$D$3:$D$802,"G",'3A CalculsActifs'!$AG$3:$AG$802,'5A DétailsCoûtsProjetés'!M$3)</f>
        <v>0</v>
      </c>
      <c r="N19" s="254">
        <f>SUMIFS('3A CalculsActifs'!$AH$3:$AH$802,'3A CalculsActifs'!$D$3:$D$802,"G",'3A CalculsActifs'!$AG$3:$AG$802,'5A DétailsCoûtsProjetés'!N$3)</f>
        <v>0</v>
      </c>
      <c r="O19" s="254">
        <f>SUMIFS('3A CalculsActifs'!$AH$3:$AH$802,'3A CalculsActifs'!$D$3:$D$802,"G",'3A CalculsActifs'!$AG$3:$AG$802,'5A DétailsCoûtsProjetés'!O$3)</f>
        <v>0</v>
      </c>
      <c r="P19" s="254">
        <f>SUMIFS('3A CalculsActifs'!$AH$3:$AH$802,'3A CalculsActifs'!$D$3:$D$802,"G",'3A CalculsActifs'!$AG$3:$AG$802,'5A DétailsCoûtsProjetés'!P$3)</f>
        <v>0</v>
      </c>
      <c r="Q19" s="254">
        <f>SUMIFS('3A CalculsActifs'!$AH$3:$AH$802,'3A CalculsActifs'!$D$3:$D$802,"G",'3A CalculsActifs'!$AG$3:$AG$802,'5A DétailsCoûtsProjetés'!Q$3)</f>
        <v>0</v>
      </c>
      <c r="R19" s="254">
        <f>SUMIFS('3A CalculsActifs'!$AH$3:$AH$802,'3A CalculsActifs'!$D$3:$D$802,"G",'3A CalculsActifs'!$AG$3:$AG$802,'5A DétailsCoûtsProjetés'!R$3)</f>
        <v>0</v>
      </c>
      <c r="S19" s="254">
        <f>SUMIFS('3A CalculsActifs'!$AH$3:$AH$802,'3A CalculsActifs'!$D$3:$D$802,"G",'3A CalculsActifs'!$AG$3:$AG$802,'5A DétailsCoûtsProjetés'!S$3)</f>
        <v>0</v>
      </c>
      <c r="T19" s="254">
        <f>SUMIFS('3A CalculsActifs'!$AH$3:$AH$802,'3A CalculsActifs'!$D$3:$D$802,"G",'3A CalculsActifs'!$AG$3:$AG$802,'5A DétailsCoûtsProjetés'!T$3)</f>
        <v>0</v>
      </c>
      <c r="U19" s="254">
        <f>SUMIFS('3A CalculsActifs'!$AH$3:$AH$802,'3A CalculsActifs'!$D$3:$D$802,"G",'3A CalculsActifs'!$AG$3:$AG$802,'5A DétailsCoûtsProjetés'!U$3)</f>
        <v>0</v>
      </c>
      <c r="V19" s="254">
        <f>SUMIFS('3A CalculsActifs'!$AH$3:$AH$802,'3A CalculsActifs'!$D$3:$D$802,"G",'3A CalculsActifs'!$AG$3:$AG$802,'5A DétailsCoûtsProjetés'!V$3)</f>
        <v>0</v>
      </c>
      <c r="W19" s="254">
        <f>SUMIFS('3A CalculsActifs'!$AH$3:$AH$802,'3A CalculsActifs'!$D$3:$D$802,"G",'3A CalculsActifs'!$AG$3:$AG$802,'5A DétailsCoûtsProjetés'!W$3)</f>
        <v>0</v>
      </c>
    </row>
    <row r="20" spans="1:23" x14ac:dyDescent="0.25">
      <c r="A20" s="252"/>
      <c r="B20" s="257" t="str">
        <f>'2A HypothèsesRenouvellement'!$I$8</f>
        <v>Autre chaussée</v>
      </c>
      <c r="C20" s="254">
        <f>SUMIFS('3A CalculsActifs'!$AH$3:$AH$802,'3A CalculsActifs'!$D$3:$D$802,"Z",'3A CalculsActifs'!$AG$3:$AG$802,'5A DétailsCoûtsProjetés'!C$3)</f>
        <v>0</v>
      </c>
      <c r="D20" s="254">
        <f>SUMIFS('3A CalculsActifs'!$AH$3:$AH$802,'3A CalculsActifs'!$D$3:$D$802,"Z",'3A CalculsActifs'!$AG$3:$AG$802,'5A DétailsCoûtsProjetés'!D$3)</f>
        <v>0</v>
      </c>
      <c r="E20" s="254">
        <f>SUMIFS('3A CalculsActifs'!$AH$3:$AH$802,'3A CalculsActifs'!$D$3:$D$802,"Z",'3A CalculsActifs'!$AG$3:$AG$802,'5A DétailsCoûtsProjetés'!E$3)</f>
        <v>0</v>
      </c>
      <c r="F20" s="254">
        <f>SUMIFS('3A CalculsActifs'!$AH$3:$AH$802,'3A CalculsActifs'!$D$3:$D$802,"Z",'3A CalculsActifs'!$AG$3:$AG$802,'5A DétailsCoûtsProjetés'!F$3)</f>
        <v>0</v>
      </c>
      <c r="G20" s="254">
        <f>SUMIFS('3A CalculsActifs'!$AH$3:$AH$802,'3A CalculsActifs'!$D$3:$D$802,"Z",'3A CalculsActifs'!$AG$3:$AG$802,'5A DétailsCoûtsProjetés'!G$3)</f>
        <v>0</v>
      </c>
      <c r="H20" s="254">
        <f>SUMIFS('3A CalculsActifs'!$AH$3:$AH$802,'3A CalculsActifs'!$D$3:$D$802,"Z",'3A CalculsActifs'!$AG$3:$AG$802,'5A DétailsCoûtsProjetés'!H$3)</f>
        <v>0</v>
      </c>
      <c r="I20" s="254">
        <f>SUMIFS('3A CalculsActifs'!$AH$3:$AH$802,'3A CalculsActifs'!$D$3:$D$802,"Z",'3A CalculsActifs'!$AG$3:$AG$802,'5A DétailsCoûtsProjetés'!I$3)</f>
        <v>0</v>
      </c>
      <c r="J20" s="254">
        <f>SUMIFS('3A CalculsActifs'!$AH$3:$AH$802,'3A CalculsActifs'!$D$3:$D$802,"Z",'3A CalculsActifs'!$AG$3:$AG$802,'5A DétailsCoûtsProjetés'!J$3)</f>
        <v>0</v>
      </c>
      <c r="K20" s="254">
        <f>SUMIFS('3A CalculsActifs'!$AH$3:$AH$802,'3A CalculsActifs'!$D$3:$D$802,"Z",'3A CalculsActifs'!$AG$3:$AG$802,'5A DétailsCoûtsProjetés'!K$3)</f>
        <v>0</v>
      </c>
      <c r="L20" s="254">
        <f>SUMIFS('3A CalculsActifs'!$AH$3:$AH$802,'3A CalculsActifs'!$D$3:$D$802,"Z",'3A CalculsActifs'!$AG$3:$AG$802,'5A DétailsCoûtsProjetés'!L$3)</f>
        <v>0</v>
      </c>
      <c r="M20" s="254">
        <f>SUMIFS('3A CalculsActifs'!$AH$3:$AH$802,'3A CalculsActifs'!$D$3:$D$802,"Z",'3A CalculsActifs'!$AG$3:$AG$802,'5A DétailsCoûtsProjetés'!M$3)</f>
        <v>0</v>
      </c>
      <c r="N20" s="254">
        <f>SUMIFS('3A CalculsActifs'!$AH$3:$AH$802,'3A CalculsActifs'!$D$3:$D$802,"Z",'3A CalculsActifs'!$AG$3:$AG$802,'5A DétailsCoûtsProjetés'!N$3)</f>
        <v>0</v>
      </c>
      <c r="O20" s="254">
        <f>SUMIFS('3A CalculsActifs'!$AH$3:$AH$802,'3A CalculsActifs'!$D$3:$D$802,"Z",'3A CalculsActifs'!$AG$3:$AG$802,'5A DétailsCoûtsProjetés'!O$3)</f>
        <v>0</v>
      </c>
      <c r="P20" s="254">
        <f>SUMIFS('3A CalculsActifs'!$AH$3:$AH$802,'3A CalculsActifs'!$D$3:$D$802,"Z",'3A CalculsActifs'!$AG$3:$AG$802,'5A DétailsCoûtsProjetés'!P$3)</f>
        <v>0</v>
      </c>
      <c r="Q20" s="254">
        <f>SUMIFS('3A CalculsActifs'!$AH$3:$AH$802,'3A CalculsActifs'!$D$3:$D$802,"Z",'3A CalculsActifs'!$AG$3:$AG$802,'5A DétailsCoûtsProjetés'!Q$3)</f>
        <v>0</v>
      </c>
      <c r="R20" s="254">
        <f>SUMIFS('3A CalculsActifs'!$AH$3:$AH$802,'3A CalculsActifs'!$D$3:$D$802,"Z",'3A CalculsActifs'!$AG$3:$AG$802,'5A DétailsCoûtsProjetés'!R$3)</f>
        <v>0</v>
      </c>
      <c r="S20" s="254">
        <f>SUMIFS('3A CalculsActifs'!$AH$3:$AH$802,'3A CalculsActifs'!$D$3:$D$802,"Z",'3A CalculsActifs'!$AG$3:$AG$802,'5A DétailsCoûtsProjetés'!S$3)</f>
        <v>0</v>
      </c>
      <c r="T20" s="254">
        <f>SUMIFS('3A CalculsActifs'!$AH$3:$AH$802,'3A CalculsActifs'!$D$3:$D$802,"Z",'3A CalculsActifs'!$AG$3:$AG$802,'5A DétailsCoûtsProjetés'!T$3)</f>
        <v>0</v>
      </c>
      <c r="U20" s="254">
        <f>SUMIFS('3A CalculsActifs'!$AH$3:$AH$802,'3A CalculsActifs'!$D$3:$D$802,"Z",'3A CalculsActifs'!$AG$3:$AG$802,'5A DétailsCoûtsProjetés'!U$3)</f>
        <v>0</v>
      </c>
      <c r="V20" s="254">
        <f>SUMIFS('3A CalculsActifs'!$AH$3:$AH$802,'3A CalculsActifs'!$D$3:$D$802,"Z",'3A CalculsActifs'!$AG$3:$AG$802,'5A DétailsCoûtsProjetés'!V$3)</f>
        <v>0</v>
      </c>
      <c r="W20" s="254">
        <f>SUMIFS('3A CalculsActifs'!$AH$3:$AH$802,'3A CalculsActifs'!$D$3:$D$802,"Z",'3A CalculsActifs'!$AG$3:$AG$802,'5A DétailsCoûtsProjetés'!W$3)</f>
        <v>0</v>
      </c>
    </row>
    <row r="21" spans="1:23" ht="15.75" thickBot="1" x14ac:dyDescent="0.3">
      <c r="A21" s="256"/>
      <c r="B21" s="260" t="s">
        <v>218</v>
      </c>
      <c r="C21" s="261">
        <f>C18+C19+C20</f>
        <v>0</v>
      </c>
      <c r="D21" s="261">
        <f t="shared" ref="D21:W21" si="85">D18+D19+D20</f>
        <v>0</v>
      </c>
      <c r="E21" s="261">
        <f t="shared" si="85"/>
        <v>0</v>
      </c>
      <c r="F21" s="261">
        <f t="shared" si="85"/>
        <v>0</v>
      </c>
      <c r="G21" s="261">
        <f t="shared" si="85"/>
        <v>0</v>
      </c>
      <c r="H21" s="261">
        <f t="shared" si="85"/>
        <v>0</v>
      </c>
      <c r="I21" s="261">
        <f t="shared" si="85"/>
        <v>0</v>
      </c>
      <c r="J21" s="261">
        <f t="shared" si="85"/>
        <v>0</v>
      </c>
      <c r="K21" s="261">
        <f t="shared" si="85"/>
        <v>0</v>
      </c>
      <c r="L21" s="261">
        <f t="shared" si="85"/>
        <v>0</v>
      </c>
      <c r="M21" s="261">
        <f t="shared" si="85"/>
        <v>0</v>
      </c>
      <c r="N21" s="261">
        <f t="shared" si="85"/>
        <v>0</v>
      </c>
      <c r="O21" s="261">
        <f t="shared" si="85"/>
        <v>0</v>
      </c>
      <c r="P21" s="261">
        <f t="shared" si="85"/>
        <v>0</v>
      </c>
      <c r="Q21" s="261">
        <f t="shared" si="85"/>
        <v>0</v>
      </c>
      <c r="R21" s="261">
        <f t="shared" si="85"/>
        <v>0</v>
      </c>
      <c r="S21" s="261">
        <f t="shared" si="85"/>
        <v>0</v>
      </c>
      <c r="T21" s="261">
        <f t="shared" si="85"/>
        <v>0</v>
      </c>
      <c r="U21" s="261">
        <f t="shared" si="85"/>
        <v>0</v>
      </c>
      <c r="V21" s="261">
        <f t="shared" si="85"/>
        <v>0</v>
      </c>
      <c r="W21" s="261">
        <f t="shared" si="85"/>
        <v>0</v>
      </c>
    </row>
    <row r="22" spans="1:23" s="13" customFormat="1" x14ac:dyDescent="0.25">
      <c r="A22" s="256"/>
      <c r="B22" s="253" t="str">
        <f>'2A HypothèsesRenouvellement'!$I$9</f>
        <v>Bordure</v>
      </c>
      <c r="C22" s="254">
        <f>SUMIFS('3A CalculsActifs'!$AH$3:$AH$802,'3A CalculsActifs'!$D$3:$D$802,"B",'3A CalculsActifs'!$AG$3:$AG$802,'5A DétailsCoûtsProjetés'!C$3)</f>
        <v>0</v>
      </c>
      <c r="D22" s="254">
        <f>SUMIFS('3A CalculsActifs'!$AH$3:$AH$802,'3A CalculsActifs'!$D$3:$D$802,"B",'3A CalculsActifs'!$AG$3:$AG$802,'5A DétailsCoûtsProjetés'!D$3)</f>
        <v>0</v>
      </c>
      <c r="E22" s="254">
        <f>SUMIFS('3A CalculsActifs'!$AH$3:$AH$802,'3A CalculsActifs'!$D$3:$D$802,"B",'3A CalculsActifs'!$AG$3:$AG$802,'5A DétailsCoûtsProjetés'!E$3)</f>
        <v>0</v>
      </c>
      <c r="F22" s="254">
        <f>SUMIFS('3A CalculsActifs'!$AH$3:$AH$802,'3A CalculsActifs'!$D$3:$D$802,"B",'3A CalculsActifs'!$AG$3:$AG$802,'5A DétailsCoûtsProjetés'!F$3)</f>
        <v>0</v>
      </c>
      <c r="G22" s="254">
        <f>SUMIFS('3A CalculsActifs'!$AH$3:$AH$802,'3A CalculsActifs'!$D$3:$D$802,"B",'3A CalculsActifs'!$AG$3:$AG$802,'5A DétailsCoûtsProjetés'!G$3)</f>
        <v>0</v>
      </c>
      <c r="H22" s="254">
        <f>SUMIFS('3A CalculsActifs'!$AH$3:$AH$802,'3A CalculsActifs'!$D$3:$D$802,"B",'3A CalculsActifs'!$AG$3:$AG$802,'5A DétailsCoûtsProjetés'!H$3)</f>
        <v>0</v>
      </c>
      <c r="I22" s="254">
        <f>SUMIFS('3A CalculsActifs'!$AH$3:$AH$802,'3A CalculsActifs'!$D$3:$D$802,"B",'3A CalculsActifs'!$AG$3:$AG$802,'5A DétailsCoûtsProjetés'!I$3)</f>
        <v>0</v>
      </c>
      <c r="J22" s="254">
        <f>SUMIFS('3A CalculsActifs'!$AH$3:$AH$802,'3A CalculsActifs'!$D$3:$D$802,"B",'3A CalculsActifs'!$AG$3:$AG$802,'5A DétailsCoûtsProjetés'!J$3)</f>
        <v>0</v>
      </c>
      <c r="K22" s="254">
        <f>SUMIFS('3A CalculsActifs'!$AH$3:$AH$802,'3A CalculsActifs'!$D$3:$D$802,"B",'3A CalculsActifs'!$AG$3:$AG$802,'5A DétailsCoûtsProjetés'!K$3)</f>
        <v>0</v>
      </c>
      <c r="L22" s="254">
        <f>SUMIFS('3A CalculsActifs'!$AH$3:$AH$802,'3A CalculsActifs'!$D$3:$D$802,"B",'3A CalculsActifs'!$AG$3:$AG$802,'5A DétailsCoûtsProjetés'!L$3)</f>
        <v>0</v>
      </c>
      <c r="M22" s="254">
        <f>SUMIFS('3A CalculsActifs'!$AH$3:$AH$802,'3A CalculsActifs'!$D$3:$D$802,"B",'3A CalculsActifs'!$AG$3:$AG$802,'5A DétailsCoûtsProjetés'!M$3)</f>
        <v>0</v>
      </c>
      <c r="N22" s="254">
        <f>SUMIFS('3A CalculsActifs'!$AH$3:$AH$802,'3A CalculsActifs'!$D$3:$D$802,"B",'3A CalculsActifs'!$AG$3:$AG$802,'5A DétailsCoûtsProjetés'!N$3)</f>
        <v>0</v>
      </c>
      <c r="O22" s="254">
        <f>SUMIFS('3A CalculsActifs'!$AH$3:$AH$802,'3A CalculsActifs'!$D$3:$D$802,"B",'3A CalculsActifs'!$AG$3:$AG$802,'5A DétailsCoûtsProjetés'!O$3)</f>
        <v>0</v>
      </c>
      <c r="P22" s="254">
        <f>SUMIFS('3A CalculsActifs'!$AH$3:$AH$802,'3A CalculsActifs'!$D$3:$D$802,"B",'3A CalculsActifs'!$AG$3:$AG$802,'5A DétailsCoûtsProjetés'!P$3)</f>
        <v>0</v>
      </c>
      <c r="Q22" s="254">
        <f>SUMIFS('3A CalculsActifs'!$AH$3:$AH$802,'3A CalculsActifs'!$D$3:$D$802,"B",'3A CalculsActifs'!$AG$3:$AG$802,'5A DétailsCoûtsProjetés'!Q$3)</f>
        <v>0</v>
      </c>
      <c r="R22" s="254">
        <f>SUMIFS('3A CalculsActifs'!$AH$3:$AH$802,'3A CalculsActifs'!$D$3:$D$802,"B",'3A CalculsActifs'!$AG$3:$AG$802,'5A DétailsCoûtsProjetés'!R$3)</f>
        <v>0</v>
      </c>
      <c r="S22" s="254">
        <f>SUMIFS('3A CalculsActifs'!$AH$3:$AH$802,'3A CalculsActifs'!$D$3:$D$802,"B",'3A CalculsActifs'!$AG$3:$AG$802,'5A DétailsCoûtsProjetés'!S$3)</f>
        <v>0</v>
      </c>
      <c r="T22" s="254">
        <f>SUMIFS('3A CalculsActifs'!$AH$3:$AH$802,'3A CalculsActifs'!$D$3:$D$802,"B",'3A CalculsActifs'!$AG$3:$AG$802,'5A DétailsCoûtsProjetés'!T$3)</f>
        <v>0</v>
      </c>
      <c r="U22" s="254">
        <f>SUMIFS('3A CalculsActifs'!$AH$3:$AH$802,'3A CalculsActifs'!$D$3:$D$802,"B",'3A CalculsActifs'!$AG$3:$AG$802,'5A DétailsCoûtsProjetés'!U$3)</f>
        <v>0</v>
      </c>
      <c r="V22" s="254">
        <f>SUMIFS('3A CalculsActifs'!$AH$3:$AH$802,'3A CalculsActifs'!$D$3:$D$802,"B",'3A CalculsActifs'!$AG$3:$AG$802,'5A DétailsCoûtsProjetés'!V$3)</f>
        <v>0</v>
      </c>
      <c r="W22" s="254">
        <f>SUMIFS('3A CalculsActifs'!$AH$3:$AH$802,'3A CalculsActifs'!$D$3:$D$802,"B",'3A CalculsActifs'!$AG$3:$AG$802,'5A DétailsCoûtsProjetés'!W$3)</f>
        <v>0</v>
      </c>
    </row>
    <row r="23" spans="1:23" s="13" customFormat="1" ht="15.75" thickBot="1" x14ac:dyDescent="0.3">
      <c r="A23" s="256"/>
      <c r="B23" s="260" t="str">
        <f>'2A HypothèsesRenouvellement'!$I$10</f>
        <v>Trottoir</v>
      </c>
      <c r="C23" s="353">
        <f>SUMIFS('3A CalculsActifs'!$AH$3:$AH$802,'3A CalculsActifs'!$D$3:$D$802,"T",'3A CalculsActifs'!$AG$3:$AG$802,'5A DétailsCoûtsProjetés'!C$3)</f>
        <v>0</v>
      </c>
      <c r="D23" s="353">
        <f>SUMIFS('3A CalculsActifs'!$AH$3:$AH$802,'3A CalculsActifs'!$D$3:$D$802,"T",'3A CalculsActifs'!$AG$3:$AG$802,'5A DétailsCoûtsProjetés'!D$3)</f>
        <v>0</v>
      </c>
      <c r="E23" s="353">
        <f>SUMIFS('3A CalculsActifs'!$AH$3:$AH$802,'3A CalculsActifs'!$D$3:$D$802,"T",'3A CalculsActifs'!$AG$3:$AG$802,'5A DétailsCoûtsProjetés'!E$3)</f>
        <v>0</v>
      </c>
      <c r="F23" s="353">
        <f>SUMIFS('3A CalculsActifs'!$AH$3:$AH$802,'3A CalculsActifs'!$D$3:$D$802,"T",'3A CalculsActifs'!$AG$3:$AG$802,'5A DétailsCoûtsProjetés'!F$3)</f>
        <v>0</v>
      </c>
      <c r="G23" s="353">
        <f>SUMIFS('3A CalculsActifs'!$AH$3:$AH$802,'3A CalculsActifs'!$D$3:$D$802,"T",'3A CalculsActifs'!$AG$3:$AG$802,'5A DétailsCoûtsProjetés'!G$3)</f>
        <v>0</v>
      </c>
      <c r="H23" s="353">
        <f>SUMIFS('3A CalculsActifs'!$AH$3:$AH$802,'3A CalculsActifs'!$D$3:$D$802,"T",'3A CalculsActifs'!$AG$3:$AG$802,'5A DétailsCoûtsProjetés'!H$3)</f>
        <v>0</v>
      </c>
      <c r="I23" s="353">
        <f>SUMIFS('3A CalculsActifs'!$AH$3:$AH$802,'3A CalculsActifs'!$D$3:$D$802,"T",'3A CalculsActifs'!$AG$3:$AG$802,'5A DétailsCoûtsProjetés'!I$3)</f>
        <v>0</v>
      </c>
      <c r="J23" s="353">
        <f>SUMIFS('3A CalculsActifs'!$AH$3:$AH$802,'3A CalculsActifs'!$D$3:$D$802,"T",'3A CalculsActifs'!$AG$3:$AG$802,'5A DétailsCoûtsProjetés'!J$3)</f>
        <v>0</v>
      </c>
      <c r="K23" s="353">
        <f>SUMIFS('3A CalculsActifs'!$AH$3:$AH$802,'3A CalculsActifs'!$D$3:$D$802,"T",'3A CalculsActifs'!$AG$3:$AG$802,'5A DétailsCoûtsProjetés'!K$3)</f>
        <v>0</v>
      </c>
      <c r="L23" s="353">
        <f>SUMIFS('3A CalculsActifs'!$AH$3:$AH$802,'3A CalculsActifs'!$D$3:$D$802,"T",'3A CalculsActifs'!$AG$3:$AG$802,'5A DétailsCoûtsProjetés'!L$3)</f>
        <v>0</v>
      </c>
      <c r="M23" s="353">
        <f>SUMIFS('3A CalculsActifs'!$AH$3:$AH$802,'3A CalculsActifs'!$D$3:$D$802,"T",'3A CalculsActifs'!$AG$3:$AG$802,'5A DétailsCoûtsProjetés'!M$3)</f>
        <v>0</v>
      </c>
      <c r="N23" s="353">
        <f>SUMIFS('3A CalculsActifs'!$AH$3:$AH$802,'3A CalculsActifs'!$D$3:$D$802,"T",'3A CalculsActifs'!$AG$3:$AG$802,'5A DétailsCoûtsProjetés'!N$3)</f>
        <v>0</v>
      </c>
      <c r="O23" s="353">
        <f>SUMIFS('3A CalculsActifs'!$AH$3:$AH$802,'3A CalculsActifs'!$D$3:$D$802,"T",'3A CalculsActifs'!$AG$3:$AG$802,'5A DétailsCoûtsProjetés'!O$3)</f>
        <v>0</v>
      </c>
      <c r="P23" s="353">
        <f>SUMIFS('3A CalculsActifs'!$AH$3:$AH$802,'3A CalculsActifs'!$D$3:$D$802,"T",'3A CalculsActifs'!$AG$3:$AG$802,'5A DétailsCoûtsProjetés'!P$3)</f>
        <v>0</v>
      </c>
      <c r="Q23" s="353">
        <f>SUMIFS('3A CalculsActifs'!$AH$3:$AH$802,'3A CalculsActifs'!$D$3:$D$802,"T",'3A CalculsActifs'!$AG$3:$AG$802,'5A DétailsCoûtsProjetés'!Q$3)</f>
        <v>0</v>
      </c>
      <c r="R23" s="353">
        <f>SUMIFS('3A CalculsActifs'!$AH$3:$AH$802,'3A CalculsActifs'!$D$3:$D$802,"T",'3A CalculsActifs'!$AG$3:$AG$802,'5A DétailsCoûtsProjetés'!R$3)</f>
        <v>0</v>
      </c>
      <c r="S23" s="353">
        <f>SUMIFS('3A CalculsActifs'!$AH$3:$AH$802,'3A CalculsActifs'!$D$3:$D$802,"T",'3A CalculsActifs'!$AG$3:$AG$802,'5A DétailsCoûtsProjetés'!S$3)</f>
        <v>0</v>
      </c>
      <c r="T23" s="353">
        <f>SUMIFS('3A CalculsActifs'!$AH$3:$AH$802,'3A CalculsActifs'!$D$3:$D$802,"T",'3A CalculsActifs'!$AG$3:$AG$802,'5A DétailsCoûtsProjetés'!T$3)</f>
        <v>0</v>
      </c>
      <c r="U23" s="353">
        <f>SUMIFS('3A CalculsActifs'!$AH$3:$AH$802,'3A CalculsActifs'!$D$3:$D$802,"T",'3A CalculsActifs'!$AG$3:$AG$802,'5A DétailsCoûtsProjetés'!U$3)</f>
        <v>0</v>
      </c>
      <c r="V23" s="353">
        <f>SUMIFS('3A CalculsActifs'!$AH$3:$AH$802,'3A CalculsActifs'!$D$3:$D$802,"T",'3A CalculsActifs'!$AG$3:$AG$802,'5A DétailsCoûtsProjetés'!V$3)</f>
        <v>0</v>
      </c>
      <c r="W23" s="353">
        <f>SUMIFS('3A CalculsActifs'!$AH$3:$AH$802,'3A CalculsActifs'!$D$3:$D$802,"T",'3A CalculsActifs'!$AG$3:$AG$802,'5A DétailsCoûtsProjetés'!W$3)</f>
        <v>0</v>
      </c>
    </row>
    <row r="24" spans="1:23" s="13" customFormat="1" ht="15.75" thickBot="1" x14ac:dyDescent="0.3">
      <c r="A24" s="259"/>
      <c r="B24" s="350" t="s">
        <v>219</v>
      </c>
      <c r="C24" s="351">
        <f>C21+C22+C23</f>
        <v>0</v>
      </c>
      <c r="D24" s="351">
        <f t="shared" ref="D24:W24" si="86">D21+D22+D23</f>
        <v>0</v>
      </c>
      <c r="E24" s="351">
        <f t="shared" si="86"/>
        <v>0</v>
      </c>
      <c r="F24" s="351">
        <f t="shared" si="86"/>
        <v>0</v>
      </c>
      <c r="G24" s="351">
        <f t="shared" si="86"/>
        <v>0</v>
      </c>
      <c r="H24" s="351">
        <f t="shared" si="86"/>
        <v>0</v>
      </c>
      <c r="I24" s="351">
        <f t="shared" si="86"/>
        <v>0</v>
      </c>
      <c r="J24" s="351">
        <f t="shared" si="86"/>
        <v>0</v>
      </c>
      <c r="K24" s="351">
        <f t="shared" si="86"/>
        <v>0</v>
      </c>
      <c r="L24" s="351">
        <f t="shared" si="86"/>
        <v>0</v>
      </c>
      <c r="M24" s="351">
        <f t="shared" si="86"/>
        <v>0</v>
      </c>
      <c r="N24" s="351">
        <f t="shared" si="86"/>
        <v>0</v>
      </c>
      <c r="O24" s="351">
        <f t="shared" si="86"/>
        <v>0</v>
      </c>
      <c r="P24" s="351">
        <f t="shared" si="86"/>
        <v>0</v>
      </c>
      <c r="Q24" s="351">
        <f t="shared" si="86"/>
        <v>0</v>
      </c>
      <c r="R24" s="351">
        <f t="shared" si="86"/>
        <v>0</v>
      </c>
      <c r="S24" s="351">
        <f t="shared" si="86"/>
        <v>0</v>
      </c>
      <c r="T24" s="351">
        <f t="shared" si="86"/>
        <v>0</v>
      </c>
      <c r="U24" s="351">
        <f t="shared" si="86"/>
        <v>0</v>
      </c>
      <c r="V24" s="351">
        <f t="shared" si="86"/>
        <v>0</v>
      </c>
      <c r="W24" s="351">
        <f t="shared" si="86"/>
        <v>0</v>
      </c>
    </row>
    <row r="25" spans="1:23" x14ac:dyDescent="0.25">
      <c r="A25" s="248" t="s">
        <v>111</v>
      </c>
      <c r="B25" s="249" t="s">
        <v>66</v>
      </c>
      <c r="C25" s="250">
        <f>SUMIFS('2C HypothèsesAjout'!$E$5:$E$14,'2C HypothèsesAjout'!$B$5:$B$14,"A",'2C HypothèsesAjout'!$D$5:$D$14,'5A DétailsCoûtsProjetés'!C$3)</f>
        <v>0</v>
      </c>
      <c r="D25" s="250">
        <f>SUMIFS('2C HypothèsesAjout'!$E$5:$E$14,'2C HypothèsesAjout'!$B$5:$B$14,"A",'2C HypothèsesAjout'!$D$5:$D$14,'5A DétailsCoûtsProjetés'!D$3)</f>
        <v>0</v>
      </c>
      <c r="E25" s="250">
        <f>SUMIFS('2C HypothèsesAjout'!$E$5:$E$14,'2C HypothèsesAjout'!$B$5:$B$14,"A",'2C HypothèsesAjout'!$D$5:$D$14,'5A DétailsCoûtsProjetés'!E$3)</f>
        <v>0</v>
      </c>
      <c r="F25" s="250">
        <f>SUMIFS('2C HypothèsesAjout'!$E$5:$E$14,'2C HypothèsesAjout'!$B$5:$B$14,"A",'2C HypothèsesAjout'!$D$5:$D$14,'5A DétailsCoûtsProjetés'!F$3)</f>
        <v>0</v>
      </c>
      <c r="G25" s="250">
        <f>SUMIFS('2C HypothèsesAjout'!$E$5:$E$14,'2C HypothèsesAjout'!$B$5:$B$14,"A",'2C HypothèsesAjout'!$D$5:$D$14,'5A DétailsCoûtsProjetés'!G$3)</f>
        <v>0</v>
      </c>
      <c r="H25" s="250">
        <f>SUMIFS('2C HypothèsesAjout'!$E$5:$E$14,'2C HypothèsesAjout'!$B$5:$B$14,"A",'2C HypothèsesAjout'!$D$5:$D$14,'5A DétailsCoûtsProjetés'!H$3)</f>
        <v>0</v>
      </c>
      <c r="I25" s="250">
        <f>SUMIFS('2C HypothèsesAjout'!$E$5:$E$14,'2C HypothèsesAjout'!$B$5:$B$14,"A",'2C HypothèsesAjout'!$D$5:$D$14,'5A DétailsCoûtsProjetés'!I$3)</f>
        <v>0</v>
      </c>
      <c r="J25" s="250">
        <f>SUMIFS('2C HypothèsesAjout'!$E$5:$E$14,'2C HypothèsesAjout'!$B$5:$B$14,"A",'2C HypothèsesAjout'!$D$5:$D$14,'5A DétailsCoûtsProjetés'!J$3)</f>
        <v>0</v>
      </c>
      <c r="K25" s="250">
        <f>SUMIFS('2C HypothèsesAjout'!$E$5:$E$14,'2C HypothèsesAjout'!$B$5:$B$14,"A",'2C HypothèsesAjout'!$D$5:$D$14,'5A DétailsCoûtsProjetés'!K$3)</f>
        <v>0</v>
      </c>
      <c r="L25" s="250">
        <f>SUMIFS('2C HypothèsesAjout'!$E$5:$E$14,'2C HypothèsesAjout'!$B$5:$B$14,"A",'2C HypothèsesAjout'!$D$5:$D$14,'5A DétailsCoûtsProjetés'!L$3)</f>
        <v>0</v>
      </c>
      <c r="M25" s="250">
        <f>SUMIFS('2C HypothèsesAjout'!$E$5:$E$14,'2C HypothèsesAjout'!$B$5:$B$14,"A",'2C HypothèsesAjout'!$D$5:$D$14,'5A DétailsCoûtsProjetés'!M$3)</f>
        <v>0</v>
      </c>
      <c r="N25" s="250">
        <f>SUMIFS('2C HypothèsesAjout'!$E$5:$E$14,'2C HypothèsesAjout'!$B$5:$B$14,"A",'2C HypothèsesAjout'!$D$5:$D$14,'5A DétailsCoûtsProjetés'!N$3)</f>
        <v>0</v>
      </c>
      <c r="O25" s="250">
        <f>SUMIFS('2C HypothèsesAjout'!$E$5:$E$14,'2C HypothèsesAjout'!$B$5:$B$14,"A",'2C HypothèsesAjout'!$D$5:$D$14,'5A DétailsCoûtsProjetés'!O$3)</f>
        <v>0</v>
      </c>
      <c r="P25" s="250">
        <f>SUMIFS('2C HypothèsesAjout'!$E$5:$E$14,'2C HypothèsesAjout'!$B$5:$B$14,"A",'2C HypothèsesAjout'!$D$5:$D$14,'5A DétailsCoûtsProjetés'!P$3)</f>
        <v>0</v>
      </c>
      <c r="Q25" s="250">
        <f>SUMIFS('2C HypothèsesAjout'!$E$5:$E$14,'2C HypothèsesAjout'!$B$5:$B$14,"A",'2C HypothèsesAjout'!$D$5:$D$14,'5A DétailsCoûtsProjetés'!Q$3)</f>
        <v>0</v>
      </c>
      <c r="R25" s="250">
        <f>SUMIFS('2C HypothèsesAjout'!$E$5:$E$14,'2C HypothèsesAjout'!$B$5:$B$14,"A",'2C HypothèsesAjout'!$D$5:$D$14,'5A DétailsCoûtsProjetés'!R$3)</f>
        <v>0</v>
      </c>
      <c r="S25" s="250">
        <f>SUMIFS('2C HypothèsesAjout'!$E$5:$E$14,'2C HypothèsesAjout'!$B$5:$B$14,"A",'2C HypothèsesAjout'!$D$5:$D$14,'5A DétailsCoûtsProjetés'!S$3)</f>
        <v>0</v>
      </c>
      <c r="T25" s="250">
        <f>SUMIFS('2C HypothèsesAjout'!$E$5:$E$14,'2C HypothèsesAjout'!$B$5:$B$14,"A",'2C HypothèsesAjout'!$D$5:$D$14,'5A DétailsCoûtsProjetés'!T$3)</f>
        <v>0</v>
      </c>
      <c r="U25" s="250">
        <f>SUMIFS('2C HypothèsesAjout'!$E$5:$E$14,'2C HypothèsesAjout'!$B$5:$B$14,"A",'2C HypothèsesAjout'!$D$5:$D$14,'5A DétailsCoûtsProjetés'!U$3)</f>
        <v>0</v>
      </c>
      <c r="V25" s="250">
        <f>SUMIFS('2C HypothèsesAjout'!$E$5:$E$14,'2C HypothèsesAjout'!$B$5:$B$14,"A",'2C HypothèsesAjout'!$D$5:$D$14,'5A DétailsCoûtsProjetés'!V$3)</f>
        <v>0</v>
      </c>
      <c r="W25" s="250">
        <f>SUMIFS('2C HypothèsesAjout'!$E$5:$E$14,'2C HypothèsesAjout'!$B$5:$B$14,"A",'2C HypothèsesAjout'!$D$5:$D$14,'5A DétailsCoûtsProjetés'!W$3)</f>
        <v>0</v>
      </c>
    </row>
    <row r="26" spans="1:23" x14ac:dyDescent="0.25">
      <c r="A26" s="252"/>
      <c r="B26" s="253" t="s">
        <v>90</v>
      </c>
      <c r="C26" s="254">
        <f>SUMIFS('2C HypothèsesAjout'!$E$5:$E$14,'2C HypothèsesAjout'!$B$5:$B$14,"G",'2C HypothèsesAjout'!$D$5:$D$14,'5A DétailsCoûtsProjetés'!C$3)</f>
        <v>0</v>
      </c>
      <c r="D26" s="254">
        <f>SUMIFS('2C HypothèsesAjout'!$E$5:$E$14,'2C HypothèsesAjout'!$B$5:$B$14,"G",'2C HypothèsesAjout'!$D$5:$D$14,'5A DétailsCoûtsProjetés'!D$3)</f>
        <v>0</v>
      </c>
      <c r="E26" s="254">
        <f>SUMIFS('2C HypothèsesAjout'!$E$5:$E$14,'2C HypothèsesAjout'!$B$5:$B$14,"G",'2C HypothèsesAjout'!$D$5:$D$14,'5A DétailsCoûtsProjetés'!E$3)</f>
        <v>0</v>
      </c>
      <c r="F26" s="254">
        <f>SUMIFS('2C HypothèsesAjout'!$E$5:$E$14,'2C HypothèsesAjout'!$B$5:$B$14,"G",'2C HypothèsesAjout'!$D$5:$D$14,'5A DétailsCoûtsProjetés'!F$3)</f>
        <v>0</v>
      </c>
      <c r="G26" s="254">
        <f>SUMIFS('2C HypothèsesAjout'!$E$5:$E$14,'2C HypothèsesAjout'!$B$5:$B$14,"G",'2C HypothèsesAjout'!$D$5:$D$14,'5A DétailsCoûtsProjetés'!G$3)</f>
        <v>0</v>
      </c>
      <c r="H26" s="254">
        <f>SUMIFS('2C HypothèsesAjout'!$E$5:$E$14,'2C HypothèsesAjout'!$B$5:$B$14,"G",'2C HypothèsesAjout'!$D$5:$D$14,'5A DétailsCoûtsProjetés'!H$3)</f>
        <v>0</v>
      </c>
      <c r="I26" s="254">
        <f>SUMIFS('2C HypothèsesAjout'!$E$5:$E$14,'2C HypothèsesAjout'!$B$5:$B$14,"G",'2C HypothèsesAjout'!$D$5:$D$14,'5A DétailsCoûtsProjetés'!I$3)</f>
        <v>0</v>
      </c>
      <c r="J26" s="254">
        <f>SUMIFS('2C HypothèsesAjout'!$E$5:$E$14,'2C HypothèsesAjout'!$B$5:$B$14,"G",'2C HypothèsesAjout'!$D$5:$D$14,'5A DétailsCoûtsProjetés'!J$3)</f>
        <v>0</v>
      </c>
      <c r="K26" s="254">
        <f>SUMIFS('2C HypothèsesAjout'!$E$5:$E$14,'2C HypothèsesAjout'!$B$5:$B$14,"G",'2C HypothèsesAjout'!$D$5:$D$14,'5A DétailsCoûtsProjetés'!K$3)</f>
        <v>0</v>
      </c>
      <c r="L26" s="254">
        <f>SUMIFS('2C HypothèsesAjout'!$E$5:$E$14,'2C HypothèsesAjout'!$B$5:$B$14,"G",'2C HypothèsesAjout'!$D$5:$D$14,'5A DétailsCoûtsProjetés'!L$3)</f>
        <v>0</v>
      </c>
      <c r="M26" s="254">
        <f>SUMIFS('2C HypothèsesAjout'!$E$5:$E$14,'2C HypothèsesAjout'!$B$5:$B$14,"G",'2C HypothèsesAjout'!$D$5:$D$14,'5A DétailsCoûtsProjetés'!M$3)</f>
        <v>0</v>
      </c>
      <c r="N26" s="254">
        <f>SUMIFS('2C HypothèsesAjout'!$E$5:$E$14,'2C HypothèsesAjout'!$B$5:$B$14,"G",'2C HypothèsesAjout'!$D$5:$D$14,'5A DétailsCoûtsProjetés'!N$3)</f>
        <v>0</v>
      </c>
      <c r="O26" s="254">
        <f>SUMIFS('2C HypothèsesAjout'!$E$5:$E$14,'2C HypothèsesAjout'!$B$5:$B$14,"G",'2C HypothèsesAjout'!$D$5:$D$14,'5A DétailsCoûtsProjetés'!O$3)</f>
        <v>0</v>
      </c>
      <c r="P26" s="254">
        <f>SUMIFS('2C HypothèsesAjout'!$E$5:$E$14,'2C HypothèsesAjout'!$B$5:$B$14,"G",'2C HypothèsesAjout'!$D$5:$D$14,'5A DétailsCoûtsProjetés'!P$3)</f>
        <v>0</v>
      </c>
      <c r="Q26" s="254">
        <f>SUMIFS('2C HypothèsesAjout'!$E$5:$E$14,'2C HypothèsesAjout'!$B$5:$B$14,"G",'2C HypothèsesAjout'!$D$5:$D$14,'5A DétailsCoûtsProjetés'!Q$3)</f>
        <v>0</v>
      </c>
      <c r="R26" s="254">
        <f>SUMIFS('2C HypothèsesAjout'!$E$5:$E$14,'2C HypothèsesAjout'!$B$5:$B$14,"G",'2C HypothèsesAjout'!$D$5:$D$14,'5A DétailsCoûtsProjetés'!R$3)</f>
        <v>0</v>
      </c>
      <c r="S26" s="254">
        <f>SUMIFS('2C HypothèsesAjout'!$E$5:$E$14,'2C HypothèsesAjout'!$B$5:$B$14,"G",'2C HypothèsesAjout'!$D$5:$D$14,'5A DétailsCoûtsProjetés'!S$3)</f>
        <v>0</v>
      </c>
      <c r="T26" s="254">
        <f>SUMIFS('2C HypothèsesAjout'!$E$5:$E$14,'2C HypothèsesAjout'!$B$5:$B$14,"G",'2C HypothèsesAjout'!$D$5:$D$14,'5A DétailsCoûtsProjetés'!T$3)</f>
        <v>0</v>
      </c>
      <c r="U26" s="254">
        <f>SUMIFS('2C HypothèsesAjout'!$E$5:$E$14,'2C HypothèsesAjout'!$B$5:$B$14,"G",'2C HypothèsesAjout'!$D$5:$D$14,'5A DétailsCoûtsProjetés'!U$3)</f>
        <v>0</v>
      </c>
      <c r="V26" s="254">
        <f>SUMIFS('2C HypothèsesAjout'!$E$5:$E$14,'2C HypothèsesAjout'!$B$5:$B$14,"G",'2C HypothèsesAjout'!$D$5:$D$14,'5A DétailsCoûtsProjetés'!V$3)</f>
        <v>0</v>
      </c>
      <c r="W26" s="254">
        <f>SUMIFS('2C HypothèsesAjout'!$E$5:$E$14,'2C HypothèsesAjout'!$B$5:$B$14,"G",'2C HypothèsesAjout'!$D$5:$D$14,'5A DétailsCoûtsProjetés'!W$3)</f>
        <v>0</v>
      </c>
    </row>
    <row r="27" spans="1:23" x14ac:dyDescent="0.25">
      <c r="A27" s="252"/>
      <c r="B27" s="257" t="str">
        <f>'2A HypothèsesRenouvellement'!$I$8</f>
        <v>Autre chaussée</v>
      </c>
      <c r="C27" s="254">
        <f>SUMIFS('2C HypothèsesAjout'!$E$5:$E$14,'2C HypothèsesAjout'!$B$5:$B$14,"Z",'2C HypothèsesAjout'!$D$5:$D$14,'5A DétailsCoûtsProjetés'!C$3)</f>
        <v>0</v>
      </c>
      <c r="D27" s="254">
        <f>SUMIFS('2C HypothèsesAjout'!$E$5:$E$14,'2C HypothèsesAjout'!$B$5:$B$14,"Z",'2C HypothèsesAjout'!$D$5:$D$14,'5A DétailsCoûtsProjetés'!D$3)</f>
        <v>0</v>
      </c>
      <c r="E27" s="254">
        <f>SUMIFS('2C HypothèsesAjout'!$E$5:$E$14,'2C HypothèsesAjout'!$B$5:$B$14,"Z",'2C HypothèsesAjout'!$D$5:$D$14,'5A DétailsCoûtsProjetés'!E$3)</f>
        <v>0</v>
      </c>
      <c r="F27" s="254">
        <f>SUMIFS('2C HypothèsesAjout'!$E$5:$E$14,'2C HypothèsesAjout'!$B$5:$B$14,"Z",'2C HypothèsesAjout'!$D$5:$D$14,'5A DétailsCoûtsProjetés'!F$3)</f>
        <v>0</v>
      </c>
      <c r="G27" s="254">
        <f>SUMIFS('2C HypothèsesAjout'!$E$5:$E$14,'2C HypothèsesAjout'!$B$5:$B$14,"Z",'2C HypothèsesAjout'!$D$5:$D$14,'5A DétailsCoûtsProjetés'!G$3)</f>
        <v>0</v>
      </c>
      <c r="H27" s="254">
        <f>SUMIFS('2C HypothèsesAjout'!$E$5:$E$14,'2C HypothèsesAjout'!$B$5:$B$14,"Z",'2C HypothèsesAjout'!$D$5:$D$14,'5A DétailsCoûtsProjetés'!H$3)</f>
        <v>0</v>
      </c>
      <c r="I27" s="254">
        <f>SUMIFS('2C HypothèsesAjout'!$E$5:$E$14,'2C HypothèsesAjout'!$B$5:$B$14,"Z",'2C HypothèsesAjout'!$D$5:$D$14,'5A DétailsCoûtsProjetés'!I$3)</f>
        <v>0</v>
      </c>
      <c r="J27" s="254">
        <f>SUMIFS('2C HypothèsesAjout'!$E$5:$E$14,'2C HypothèsesAjout'!$B$5:$B$14,"Z",'2C HypothèsesAjout'!$D$5:$D$14,'5A DétailsCoûtsProjetés'!J$3)</f>
        <v>0</v>
      </c>
      <c r="K27" s="254">
        <f>SUMIFS('2C HypothèsesAjout'!$E$5:$E$14,'2C HypothèsesAjout'!$B$5:$B$14,"Z",'2C HypothèsesAjout'!$D$5:$D$14,'5A DétailsCoûtsProjetés'!K$3)</f>
        <v>0</v>
      </c>
      <c r="L27" s="254">
        <f>SUMIFS('2C HypothèsesAjout'!$E$5:$E$14,'2C HypothèsesAjout'!$B$5:$B$14,"Z",'2C HypothèsesAjout'!$D$5:$D$14,'5A DétailsCoûtsProjetés'!L$3)</f>
        <v>0</v>
      </c>
      <c r="M27" s="254">
        <f>SUMIFS('2C HypothèsesAjout'!$E$5:$E$14,'2C HypothèsesAjout'!$B$5:$B$14,"Z",'2C HypothèsesAjout'!$D$5:$D$14,'5A DétailsCoûtsProjetés'!M$3)</f>
        <v>0</v>
      </c>
      <c r="N27" s="254">
        <f>SUMIFS('2C HypothèsesAjout'!$E$5:$E$14,'2C HypothèsesAjout'!$B$5:$B$14,"Z",'2C HypothèsesAjout'!$D$5:$D$14,'5A DétailsCoûtsProjetés'!N$3)</f>
        <v>0</v>
      </c>
      <c r="O27" s="254">
        <f>SUMIFS('2C HypothèsesAjout'!$E$5:$E$14,'2C HypothèsesAjout'!$B$5:$B$14,"Z",'2C HypothèsesAjout'!$D$5:$D$14,'5A DétailsCoûtsProjetés'!O$3)</f>
        <v>0</v>
      </c>
      <c r="P27" s="254">
        <f>SUMIFS('2C HypothèsesAjout'!$E$5:$E$14,'2C HypothèsesAjout'!$B$5:$B$14,"Z",'2C HypothèsesAjout'!$D$5:$D$14,'5A DétailsCoûtsProjetés'!P$3)</f>
        <v>0</v>
      </c>
      <c r="Q27" s="254">
        <f>SUMIFS('2C HypothèsesAjout'!$E$5:$E$14,'2C HypothèsesAjout'!$B$5:$B$14,"Z",'2C HypothèsesAjout'!$D$5:$D$14,'5A DétailsCoûtsProjetés'!Q$3)</f>
        <v>0</v>
      </c>
      <c r="R27" s="254">
        <f>SUMIFS('2C HypothèsesAjout'!$E$5:$E$14,'2C HypothèsesAjout'!$B$5:$B$14,"Z",'2C HypothèsesAjout'!$D$5:$D$14,'5A DétailsCoûtsProjetés'!R$3)</f>
        <v>0</v>
      </c>
      <c r="S27" s="254">
        <f>SUMIFS('2C HypothèsesAjout'!$E$5:$E$14,'2C HypothèsesAjout'!$B$5:$B$14,"Z",'2C HypothèsesAjout'!$D$5:$D$14,'5A DétailsCoûtsProjetés'!S$3)</f>
        <v>0</v>
      </c>
      <c r="T27" s="254">
        <f>SUMIFS('2C HypothèsesAjout'!$E$5:$E$14,'2C HypothèsesAjout'!$B$5:$B$14,"Z",'2C HypothèsesAjout'!$D$5:$D$14,'5A DétailsCoûtsProjetés'!T$3)</f>
        <v>0</v>
      </c>
      <c r="U27" s="254">
        <f>SUMIFS('2C HypothèsesAjout'!$E$5:$E$14,'2C HypothèsesAjout'!$B$5:$B$14,"Z",'2C HypothèsesAjout'!$D$5:$D$14,'5A DétailsCoûtsProjetés'!U$3)</f>
        <v>0</v>
      </c>
      <c r="V27" s="254">
        <f>SUMIFS('2C HypothèsesAjout'!$E$5:$E$14,'2C HypothèsesAjout'!$B$5:$B$14,"Z",'2C HypothèsesAjout'!$D$5:$D$14,'5A DétailsCoûtsProjetés'!V$3)</f>
        <v>0</v>
      </c>
      <c r="W27" s="254">
        <f>SUMIFS('2C HypothèsesAjout'!$E$5:$E$14,'2C HypothèsesAjout'!$B$5:$B$14,"Z",'2C HypothèsesAjout'!$D$5:$D$14,'5A DétailsCoûtsProjetés'!W$3)</f>
        <v>0</v>
      </c>
    </row>
    <row r="28" spans="1:23" ht="15.75" thickBot="1" x14ac:dyDescent="0.3">
      <c r="A28" s="256"/>
      <c r="B28" s="260" t="s">
        <v>218</v>
      </c>
      <c r="C28" s="261">
        <f>C25+C26+C27</f>
        <v>0</v>
      </c>
      <c r="D28" s="261">
        <f t="shared" ref="D28:W28" si="87">D25+D26</f>
        <v>0</v>
      </c>
      <c r="E28" s="261">
        <f t="shared" si="87"/>
        <v>0</v>
      </c>
      <c r="F28" s="261">
        <f t="shared" si="87"/>
        <v>0</v>
      </c>
      <c r="G28" s="261">
        <f t="shared" si="87"/>
        <v>0</v>
      </c>
      <c r="H28" s="261">
        <f t="shared" si="87"/>
        <v>0</v>
      </c>
      <c r="I28" s="261">
        <f t="shared" si="87"/>
        <v>0</v>
      </c>
      <c r="J28" s="261">
        <f t="shared" si="87"/>
        <v>0</v>
      </c>
      <c r="K28" s="261">
        <f t="shared" si="87"/>
        <v>0</v>
      </c>
      <c r="L28" s="261">
        <f t="shared" si="87"/>
        <v>0</v>
      </c>
      <c r="M28" s="261">
        <f t="shared" si="87"/>
        <v>0</v>
      </c>
      <c r="N28" s="261">
        <f t="shared" si="87"/>
        <v>0</v>
      </c>
      <c r="O28" s="261">
        <f t="shared" si="87"/>
        <v>0</v>
      </c>
      <c r="P28" s="261">
        <f t="shared" si="87"/>
        <v>0</v>
      </c>
      <c r="Q28" s="261">
        <f t="shared" si="87"/>
        <v>0</v>
      </c>
      <c r="R28" s="261">
        <f t="shared" si="87"/>
        <v>0</v>
      </c>
      <c r="S28" s="261">
        <f t="shared" si="87"/>
        <v>0</v>
      </c>
      <c r="T28" s="261">
        <f t="shared" si="87"/>
        <v>0</v>
      </c>
      <c r="U28" s="261">
        <f t="shared" si="87"/>
        <v>0</v>
      </c>
      <c r="V28" s="261">
        <f t="shared" si="87"/>
        <v>0</v>
      </c>
      <c r="W28" s="261">
        <f t="shared" si="87"/>
        <v>0</v>
      </c>
    </row>
    <row r="29" spans="1:23" s="13" customFormat="1" x14ac:dyDescent="0.25">
      <c r="A29" s="256"/>
      <c r="B29" s="253" t="str">
        <f>'2A HypothèsesRenouvellement'!$I$9</f>
        <v>Bordure</v>
      </c>
      <c r="C29" s="254">
        <f>SUMIFS('2C HypothèsesAjout'!$E$5:$E$14,'2C HypothèsesAjout'!$B$5:$B$14,"B",'2C HypothèsesAjout'!$D$5:$D$14,'5A DétailsCoûtsProjetés'!C$3)</f>
        <v>0</v>
      </c>
      <c r="D29" s="254">
        <f>SUMIFS('2C HypothèsesAjout'!$E$5:$E$14,'2C HypothèsesAjout'!$B$5:$B$14,"B",'2C HypothèsesAjout'!$D$5:$D$14,'5A DétailsCoûtsProjetés'!D$3)</f>
        <v>0</v>
      </c>
      <c r="E29" s="254">
        <f>SUMIFS('2C HypothèsesAjout'!$E$5:$E$14,'2C HypothèsesAjout'!$B$5:$B$14,"B",'2C HypothèsesAjout'!$D$5:$D$14,'5A DétailsCoûtsProjetés'!E$3)</f>
        <v>0</v>
      </c>
      <c r="F29" s="254">
        <f>SUMIFS('2C HypothèsesAjout'!$E$5:$E$14,'2C HypothèsesAjout'!$B$5:$B$14,"B",'2C HypothèsesAjout'!$D$5:$D$14,'5A DétailsCoûtsProjetés'!F$3)</f>
        <v>0</v>
      </c>
      <c r="G29" s="254">
        <f>SUMIFS('2C HypothèsesAjout'!$E$5:$E$14,'2C HypothèsesAjout'!$B$5:$B$14,"B",'2C HypothèsesAjout'!$D$5:$D$14,'5A DétailsCoûtsProjetés'!G$3)</f>
        <v>0</v>
      </c>
      <c r="H29" s="254">
        <f>SUMIFS('2C HypothèsesAjout'!$E$5:$E$14,'2C HypothèsesAjout'!$B$5:$B$14,"B",'2C HypothèsesAjout'!$D$5:$D$14,'5A DétailsCoûtsProjetés'!H$3)</f>
        <v>0</v>
      </c>
      <c r="I29" s="254">
        <f>SUMIFS('2C HypothèsesAjout'!$E$5:$E$14,'2C HypothèsesAjout'!$B$5:$B$14,"B",'2C HypothèsesAjout'!$D$5:$D$14,'5A DétailsCoûtsProjetés'!I$3)</f>
        <v>0</v>
      </c>
      <c r="J29" s="254">
        <f>SUMIFS('2C HypothèsesAjout'!$E$5:$E$14,'2C HypothèsesAjout'!$B$5:$B$14,"B",'2C HypothèsesAjout'!$D$5:$D$14,'5A DétailsCoûtsProjetés'!J$3)</f>
        <v>0</v>
      </c>
      <c r="K29" s="254">
        <f>SUMIFS('2C HypothèsesAjout'!$E$5:$E$14,'2C HypothèsesAjout'!$B$5:$B$14,"B",'2C HypothèsesAjout'!$D$5:$D$14,'5A DétailsCoûtsProjetés'!K$3)</f>
        <v>0</v>
      </c>
      <c r="L29" s="254">
        <f>SUMIFS('2C HypothèsesAjout'!$E$5:$E$14,'2C HypothèsesAjout'!$B$5:$B$14,"B",'2C HypothèsesAjout'!$D$5:$D$14,'5A DétailsCoûtsProjetés'!L$3)</f>
        <v>0</v>
      </c>
      <c r="M29" s="254">
        <f>SUMIFS('2C HypothèsesAjout'!$E$5:$E$14,'2C HypothèsesAjout'!$B$5:$B$14,"B",'2C HypothèsesAjout'!$D$5:$D$14,'5A DétailsCoûtsProjetés'!M$3)</f>
        <v>0</v>
      </c>
      <c r="N29" s="254">
        <f>SUMIFS('2C HypothèsesAjout'!$E$5:$E$14,'2C HypothèsesAjout'!$B$5:$B$14,"B",'2C HypothèsesAjout'!$D$5:$D$14,'5A DétailsCoûtsProjetés'!N$3)</f>
        <v>0</v>
      </c>
      <c r="O29" s="254">
        <f>SUMIFS('2C HypothèsesAjout'!$E$5:$E$14,'2C HypothèsesAjout'!$B$5:$B$14,"B",'2C HypothèsesAjout'!$D$5:$D$14,'5A DétailsCoûtsProjetés'!O$3)</f>
        <v>0</v>
      </c>
      <c r="P29" s="254">
        <f>SUMIFS('2C HypothèsesAjout'!$E$5:$E$14,'2C HypothèsesAjout'!$B$5:$B$14,"B",'2C HypothèsesAjout'!$D$5:$D$14,'5A DétailsCoûtsProjetés'!P$3)</f>
        <v>0</v>
      </c>
      <c r="Q29" s="254">
        <f>SUMIFS('2C HypothèsesAjout'!$E$5:$E$14,'2C HypothèsesAjout'!$B$5:$B$14,"B",'2C HypothèsesAjout'!$D$5:$D$14,'5A DétailsCoûtsProjetés'!Q$3)</f>
        <v>0</v>
      </c>
      <c r="R29" s="254">
        <f>SUMIFS('2C HypothèsesAjout'!$E$5:$E$14,'2C HypothèsesAjout'!$B$5:$B$14,"B",'2C HypothèsesAjout'!$D$5:$D$14,'5A DétailsCoûtsProjetés'!R$3)</f>
        <v>0</v>
      </c>
      <c r="S29" s="254">
        <f>SUMIFS('2C HypothèsesAjout'!$E$5:$E$14,'2C HypothèsesAjout'!$B$5:$B$14,"B",'2C HypothèsesAjout'!$D$5:$D$14,'5A DétailsCoûtsProjetés'!S$3)</f>
        <v>0</v>
      </c>
      <c r="T29" s="254">
        <f>SUMIFS('2C HypothèsesAjout'!$E$5:$E$14,'2C HypothèsesAjout'!$B$5:$B$14,"B",'2C HypothèsesAjout'!$D$5:$D$14,'5A DétailsCoûtsProjetés'!T$3)</f>
        <v>0</v>
      </c>
      <c r="U29" s="254">
        <f>SUMIFS('2C HypothèsesAjout'!$E$5:$E$14,'2C HypothèsesAjout'!$B$5:$B$14,"B",'2C HypothèsesAjout'!$D$5:$D$14,'5A DétailsCoûtsProjetés'!U$3)</f>
        <v>0</v>
      </c>
      <c r="V29" s="254">
        <f>SUMIFS('2C HypothèsesAjout'!$E$5:$E$14,'2C HypothèsesAjout'!$B$5:$B$14,"B",'2C HypothèsesAjout'!$D$5:$D$14,'5A DétailsCoûtsProjetés'!V$3)</f>
        <v>0</v>
      </c>
      <c r="W29" s="254">
        <f>SUMIFS('2C HypothèsesAjout'!$E$5:$E$14,'2C HypothèsesAjout'!$B$5:$B$14,"B",'2C HypothèsesAjout'!$D$5:$D$14,'5A DétailsCoûtsProjetés'!W$3)</f>
        <v>0</v>
      </c>
    </row>
    <row r="30" spans="1:23" s="13" customFormat="1" ht="15.75" thickBot="1" x14ac:dyDescent="0.3">
      <c r="A30" s="256"/>
      <c r="B30" s="260" t="str">
        <f>'2A HypothèsesRenouvellement'!$I$10</f>
        <v>Trottoir</v>
      </c>
      <c r="C30" s="353">
        <f>SUMIFS('2C HypothèsesAjout'!$E$5:$E$14,'2C HypothèsesAjout'!$B$5:$B$14,"T",'2C HypothèsesAjout'!$D$5:$D$14,'5A DétailsCoûtsProjetés'!C$3)</f>
        <v>0</v>
      </c>
      <c r="D30" s="353">
        <f>SUMIFS('2C HypothèsesAjout'!$E$5:$E$14,'2C HypothèsesAjout'!$B$5:$B$14,"T",'2C HypothèsesAjout'!$D$5:$D$14,'5A DétailsCoûtsProjetés'!D$3)</f>
        <v>0</v>
      </c>
      <c r="E30" s="353">
        <f>SUMIFS('2C HypothèsesAjout'!$E$5:$E$14,'2C HypothèsesAjout'!$B$5:$B$14,"T",'2C HypothèsesAjout'!$D$5:$D$14,'5A DétailsCoûtsProjetés'!E$3)</f>
        <v>0</v>
      </c>
      <c r="F30" s="353">
        <f>SUMIFS('2C HypothèsesAjout'!$E$5:$E$14,'2C HypothèsesAjout'!$B$5:$B$14,"T",'2C HypothèsesAjout'!$D$5:$D$14,'5A DétailsCoûtsProjetés'!F$3)</f>
        <v>0</v>
      </c>
      <c r="G30" s="353">
        <f>SUMIFS('2C HypothèsesAjout'!$E$5:$E$14,'2C HypothèsesAjout'!$B$5:$B$14,"T",'2C HypothèsesAjout'!$D$5:$D$14,'5A DétailsCoûtsProjetés'!G$3)</f>
        <v>0</v>
      </c>
      <c r="H30" s="353">
        <f>SUMIFS('2C HypothèsesAjout'!$E$5:$E$14,'2C HypothèsesAjout'!$B$5:$B$14,"T",'2C HypothèsesAjout'!$D$5:$D$14,'5A DétailsCoûtsProjetés'!H$3)</f>
        <v>0</v>
      </c>
      <c r="I30" s="353">
        <f>SUMIFS('2C HypothèsesAjout'!$E$5:$E$14,'2C HypothèsesAjout'!$B$5:$B$14,"T",'2C HypothèsesAjout'!$D$5:$D$14,'5A DétailsCoûtsProjetés'!I$3)</f>
        <v>0</v>
      </c>
      <c r="J30" s="353">
        <f>SUMIFS('2C HypothèsesAjout'!$E$5:$E$14,'2C HypothèsesAjout'!$B$5:$B$14,"T",'2C HypothèsesAjout'!$D$5:$D$14,'5A DétailsCoûtsProjetés'!J$3)</f>
        <v>0</v>
      </c>
      <c r="K30" s="353">
        <f>SUMIFS('2C HypothèsesAjout'!$E$5:$E$14,'2C HypothèsesAjout'!$B$5:$B$14,"T",'2C HypothèsesAjout'!$D$5:$D$14,'5A DétailsCoûtsProjetés'!K$3)</f>
        <v>0</v>
      </c>
      <c r="L30" s="353">
        <f>SUMIFS('2C HypothèsesAjout'!$E$5:$E$14,'2C HypothèsesAjout'!$B$5:$B$14,"T",'2C HypothèsesAjout'!$D$5:$D$14,'5A DétailsCoûtsProjetés'!L$3)</f>
        <v>0</v>
      </c>
      <c r="M30" s="353">
        <f>SUMIFS('2C HypothèsesAjout'!$E$5:$E$14,'2C HypothèsesAjout'!$B$5:$B$14,"T",'2C HypothèsesAjout'!$D$5:$D$14,'5A DétailsCoûtsProjetés'!M$3)</f>
        <v>0</v>
      </c>
      <c r="N30" s="353">
        <f>SUMIFS('2C HypothèsesAjout'!$E$5:$E$14,'2C HypothèsesAjout'!$B$5:$B$14,"T",'2C HypothèsesAjout'!$D$5:$D$14,'5A DétailsCoûtsProjetés'!N$3)</f>
        <v>0</v>
      </c>
      <c r="O30" s="353">
        <f>SUMIFS('2C HypothèsesAjout'!$E$5:$E$14,'2C HypothèsesAjout'!$B$5:$B$14,"T",'2C HypothèsesAjout'!$D$5:$D$14,'5A DétailsCoûtsProjetés'!O$3)</f>
        <v>0</v>
      </c>
      <c r="P30" s="353">
        <f>SUMIFS('2C HypothèsesAjout'!$E$5:$E$14,'2C HypothèsesAjout'!$B$5:$B$14,"T",'2C HypothèsesAjout'!$D$5:$D$14,'5A DétailsCoûtsProjetés'!P$3)</f>
        <v>0</v>
      </c>
      <c r="Q30" s="353">
        <f>SUMIFS('2C HypothèsesAjout'!$E$5:$E$14,'2C HypothèsesAjout'!$B$5:$B$14,"T",'2C HypothèsesAjout'!$D$5:$D$14,'5A DétailsCoûtsProjetés'!Q$3)</f>
        <v>0</v>
      </c>
      <c r="R30" s="353">
        <f>SUMIFS('2C HypothèsesAjout'!$E$5:$E$14,'2C HypothèsesAjout'!$B$5:$B$14,"T",'2C HypothèsesAjout'!$D$5:$D$14,'5A DétailsCoûtsProjetés'!R$3)</f>
        <v>0</v>
      </c>
      <c r="S30" s="353">
        <f>SUMIFS('2C HypothèsesAjout'!$E$5:$E$14,'2C HypothèsesAjout'!$B$5:$B$14,"T",'2C HypothèsesAjout'!$D$5:$D$14,'5A DétailsCoûtsProjetés'!S$3)</f>
        <v>0</v>
      </c>
      <c r="T30" s="353">
        <f>SUMIFS('2C HypothèsesAjout'!$E$5:$E$14,'2C HypothèsesAjout'!$B$5:$B$14,"T",'2C HypothèsesAjout'!$D$5:$D$14,'5A DétailsCoûtsProjetés'!T$3)</f>
        <v>0</v>
      </c>
      <c r="U30" s="353">
        <f>SUMIFS('2C HypothèsesAjout'!$E$5:$E$14,'2C HypothèsesAjout'!$B$5:$B$14,"T",'2C HypothèsesAjout'!$D$5:$D$14,'5A DétailsCoûtsProjetés'!U$3)</f>
        <v>0</v>
      </c>
      <c r="V30" s="353">
        <f>SUMIFS('2C HypothèsesAjout'!$E$5:$E$14,'2C HypothèsesAjout'!$B$5:$B$14,"T",'2C HypothèsesAjout'!$D$5:$D$14,'5A DétailsCoûtsProjetés'!V$3)</f>
        <v>0</v>
      </c>
      <c r="W30" s="353">
        <f>SUMIFS('2C HypothèsesAjout'!$E$5:$E$14,'2C HypothèsesAjout'!$B$5:$B$14,"T",'2C HypothèsesAjout'!$D$5:$D$14,'5A DétailsCoûtsProjetés'!W$3)</f>
        <v>0</v>
      </c>
    </row>
    <row r="31" spans="1:23" s="13" customFormat="1" ht="15.75" thickBot="1" x14ac:dyDescent="0.3">
      <c r="A31" s="259"/>
      <c r="B31" s="350" t="s">
        <v>219</v>
      </c>
      <c r="C31" s="351">
        <f>C28+C29+C30</f>
        <v>0</v>
      </c>
      <c r="D31" s="351">
        <f t="shared" ref="D31:G31" si="88">D28+D29+D30</f>
        <v>0</v>
      </c>
      <c r="E31" s="351">
        <f t="shared" si="88"/>
        <v>0</v>
      </c>
      <c r="F31" s="351">
        <f t="shared" si="88"/>
        <v>0</v>
      </c>
      <c r="G31" s="351">
        <f t="shared" si="88"/>
        <v>0</v>
      </c>
      <c r="H31" s="351">
        <f t="shared" ref="H31" si="89">H28+H29+H30</f>
        <v>0</v>
      </c>
      <c r="I31" s="351">
        <f t="shared" ref="I31" si="90">I28+I29+I30</f>
        <v>0</v>
      </c>
      <c r="J31" s="351">
        <f t="shared" ref="J31:K31" si="91">J28+J29+J30</f>
        <v>0</v>
      </c>
      <c r="K31" s="351">
        <f t="shared" si="91"/>
        <v>0</v>
      </c>
      <c r="L31" s="351">
        <f t="shared" ref="L31" si="92">L28+L29+L30</f>
        <v>0</v>
      </c>
      <c r="M31" s="351">
        <f t="shared" ref="M31" si="93">M28+M29+M30</f>
        <v>0</v>
      </c>
      <c r="N31" s="351">
        <f t="shared" ref="N31:O31" si="94">N28+N29+N30</f>
        <v>0</v>
      </c>
      <c r="O31" s="351">
        <f t="shared" si="94"/>
        <v>0</v>
      </c>
      <c r="P31" s="351">
        <f t="shared" ref="P31" si="95">P28+P29+P30</f>
        <v>0</v>
      </c>
      <c r="Q31" s="351">
        <f t="shared" ref="Q31" si="96">Q28+Q29+Q30</f>
        <v>0</v>
      </c>
      <c r="R31" s="351">
        <f t="shared" ref="R31:S31" si="97">R28+R29+R30</f>
        <v>0</v>
      </c>
      <c r="S31" s="351">
        <f t="shared" si="97"/>
        <v>0</v>
      </c>
      <c r="T31" s="351">
        <f t="shared" ref="T31" si="98">T28+T29+T30</f>
        <v>0</v>
      </c>
      <c r="U31" s="351">
        <f t="shared" ref="U31" si="99">U28+U29+U30</f>
        <v>0</v>
      </c>
      <c r="V31" s="351">
        <f t="shared" ref="V31:W31" si="100">V28+V29+V30</f>
        <v>0</v>
      </c>
      <c r="W31" s="351">
        <f t="shared" si="100"/>
        <v>0</v>
      </c>
    </row>
    <row r="32" spans="1:23" x14ac:dyDescent="0.25">
      <c r="A32" s="263" t="s">
        <v>26</v>
      </c>
      <c r="B32" s="264" t="s">
        <v>66</v>
      </c>
      <c r="C32" s="250">
        <f>SUMIFS('2B HypothèsesE&amp;E'!$L$5:$L$64,'2B HypothèsesE&amp;E'!$H$5:$H$64,"Exploitation",'2B HypothèsesE&amp;E'!$J$5:$J$64,"A")</f>
        <v>0</v>
      </c>
      <c r="D32" s="251">
        <f t="shared" ref="D32:W34" si="101">C32+C32*Taux_inflation</f>
        <v>0</v>
      </c>
      <c r="E32" s="251">
        <f t="shared" si="101"/>
        <v>0</v>
      </c>
      <c r="F32" s="251">
        <f t="shared" si="101"/>
        <v>0</v>
      </c>
      <c r="G32" s="251">
        <f t="shared" si="101"/>
        <v>0</v>
      </c>
      <c r="H32" s="251">
        <f t="shared" si="101"/>
        <v>0</v>
      </c>
      <c r="I32" s="251">
        <f t="shared" si="101"/>
        <v>0</v>
      </c>
      <c r="J32" s="251">
        <f t="shared" si="101"/>
        <v>0</v>
      </c>
      <c r="K32" s="251">
        <f t="shared" si="101"/>
        <v>0</v>
      </c>
      <c r="L32" s="251">
        <f t="shared" si="101"/>
        <v>0</v>
      </c>
      <c r="M32" s="251">
        <f t="shared" si="101"/>
        <v>0</v>
      </c>
      <c r="N32" s="251">
        <f t="shared" si="101"/>
        <v>0</v>
      </c>
      <c r="O32" s="251">
        <f t="shared" si="101"/>
        <v>0</v>
      </c>
      <c r="P32" s="251">
        <f t="shared" si="101"/>
        <v>0</v>
      </c>
      <c r="Q32" s="251">
        <f t="shared" si="101"/>
        <v>0</v>
      </c>
      <c r="R32" s="251">
        <f t="shared" si="101"/>
        <v>0</v>
      </c>
      <c r="S32" s="251">
        <f t="shared" si="101"/>
        <v>0</v>
      </c>
      <c r="T32" s="251">
        <f t="shared" si="101"/>
        <v>0</v>
      </c>
      <c r="U32" s="251">
        <f t="shared" si="101"/>
        <v>0</v>
      </c>
      <c r="V32" s="251">
        <f t="shared" si="101"/>
        <v>0</v>
      </c>
      <c r="W32" s="251">
        <f t="shared" si="101"/>
        <v>0</v>
      </c>
    </row>
    <row r="33" spans="1:23" x14ac:dyDescent="0.25">
      <c r="A33" s="265" t="s">
        <v>116</v>
      </c>
      <c r="B33" s="266" t="s">
        <v>90</v>
      </c>
      <c r="C33" s="254">
        <f>SUMIFS('2B HypothèsesE&amp;E'!$L$5:$L$64,'2B HypothèsesE&amp;E'!$H$5:$H$64,"Exploitation",'2B HypothèsesE&amp;E'!$J$5:$J$64,"G")</f>
        <v>0</v>
      </c>
      <c r="D33" s="255">
        <f t="shared" ref="D33:D34" si="102">C33+C33*Taux_inflation</f>
        <v>0</v>
      </c>
      <c r="E33" s="255">
        <f t="shared" si="101"/>
        <v>0</v>
      </c>
      <c r="F33" s="255">
        <f t="shared" si="101"/>
        <v>0</v>
      </c>
      <c r="G33" s="255">
        <f t="shared" si="101"/>
        <v>0</v>
      </c>
      <c r="H33" s="255">
        <f t="shared" si="101"/>
        <v>0</v>
      </c>
      <c r="I33" s="255">
        <f t="shared" si="101"/>
        <v>0</v>
      </c>
      <c r="J33" s="255">
        <f t="shared" si="101"/>
        <v>0</v>
      </c>
      <c r="K33" s="255">
        <f t="shared" si="101"/>
        <v>0</v>
      </c>
      <c r="L33" s="255">
        <f t="shared" si="101"/>
        <v>0</v>
      </c>
      <c r="M33" s="255">
        <f t="shared" si="101"/>
        <v>0</v>
      </c>
      <c r="N33" s="255">
        <f t="shared" si="101"/>
        <v>0</v>
      </c>
      <c r="O33" s="255">
        <f t="shared" si="101"/>
        <v>0</v>
      </c>
      <c r="P33" s="255">
        <f t="shared" si="101"/>
        <v>0</v>
      </c>
      <c r="Q33" s="255">
        <f t="shared" si="101"/>
        <v>0</v>
      </c>
      <c r="R33" s="255">
        <f t="shared" si="101"/>
        <v>0</v>
      </c>
      <c r="S33" s="255">
        <f t="shared" si="101"/>
        <v>0</v>
      </c>
      <c r="T33" s="255">
        <f t="shared" si="101"/>
        <v>0</v>
      </c>
      <c r="U33" s="255">
        <f t="shared" si="101"/>
        <v>0</v>
      </c>
      <c r="V33" s="255">
        <f t="shared" si="101"/>
        <v>0</v>
      </c>
      <c r="W33" s="255">
        <f t="shared" si="101"/>
        <v>0</v>
      </c>
    </row>
    <row r="34" spans="1:23" x14ac:dyDescent="0.25">
      <c r="A34" s="265"/>
      <c r="B34" s="268" t="str">
        <f>'2A HypothèsesRenouvellement'!$I$8</f>
        <v>Autre chaussée</v>
      </c>
      <c r="C34" s="254">
        <f>SUMIFS('2B HypothèsesE&amp;E'!$L$5:$L$64,'2B HypothèsesE&amp;E'!$H$5:$H$64,"Exploitation",'2B HypothèsesE&amp;E'!$J$5:$J$64,"Z")</f>
        <v>0</v>
      </c>
      <c r="D34" s="255">
        <f t="shared" si="102"/>
        <v>0</v>
      </c>
      <c r="E34" s="255">
        <f t="shared" si="101"/>
        <v>0</v>
      </c>
      <c r="F34" s="255">
        <f t="shared" si="101"/>
        <v>0</v>
      </c>
      <c r="G34" s="255">
        <f t="shared" si="101"/>
        <v>0</v>
      </c>
      <c r="H34" s="255">
        <f t="shared" si="101"/>
        <v>0</v>
      </c>
      <c r="I34" s="255">
        <f t="shared" si="101"/>
        <v>0</v>
      </c>
      <c r="J34" s="255">
        <f t="shared" si="101"/>
        <v>0</v>
      </c>
      <c r="K34" s="255">
        <f t="shared" si="101"/>
        <v>0</v>
      </c>
      <c r="L34" s="255">
        <f t="shared" si="101"/>
        <v>0</v>
      </c>
      <c r="M34" s="255">
        <f t="shared" si="101"/>
        <v>0</v>
      </c>
      <c r="N34" s="255">
        <f t="shared" si="101"/>
        <v>0</v>
      </c>
      <c r="O34" s="255">
        <f t="shared" si="101"/>
        <v>0</v>
      </c>
      <c r="P34" s="255">
        <f t="shared" si="101"/>
        <v>0</v>
      </c>
      <c r="Q34" s="255">
        <f t="shared" si="101"/>
        <v>0</v>
      </c>
      <c r="R34" s="255">
        <f t="shared" si="101"/>
        <v>0</v>
      </c>
      <c r="S34" s="255">
        <f t="shared" si="101"/>
        <v>0</v>
      </c>
      <c r="T34" s="255">
        <f t="shared" si="101"/>
        <v>0</v>
      </c>
      <c r="U34" s="255">
        <f t="shared" si="101"/>
        <v>0</v>
      </c>
      <c r="V34" s="255">
        <f t="shared" si="101"/>
        <v>0</v>
      </c>
      <c r="W34" s="255">
        <f t="shared" si="101"/>
        <v>0</v>
      </c>
    </row>
    <row r="35" spans="1:23" ht="15.75" thickBot="1" x14ac:dyDescent="0.3">
      <c r="A35" s="267"/>
      <c r="B35" s="271" t="s">
        <v>218</v>
      </c>
      <c r="C35" s="261">
        <f>C32+C33+C34</f>
        <v>0</v>
      </c>
      <c r="D35" s="269">
        <f t="shared" ref="D35:W37" si="103">C35+C35*Taux_inflation</f>
        <v>0</v>
      </c>
      <c r="E35" s="269">
        <f t="shared" si="103"/>
        <v>0</v>
      </c>
      <c r="F35" s="269">
        <f t="shared" si="103"/>
        <v>0</v>
      </c>
      <c r="G35" s="269">
        <f t="shared" si="103"/>
        <v>0</v>
      </c>
      <c r="H35" s="269">
        <f t="shared" si="103"/>
        <v>0</v>
      </c>
      <c r="I35" s="269">
        <f t="shared" si="103"/>
        <v>0</v>
      </c>
      <c r="J35" s="269">
        <f t="shared" si="103"/>
        <v>0</v>
      </c>
      <c r="K35" s="269">
        <f t="shared" si="103"/>
        <v>0</v>
      </c>
      <c r="L35" s="269">
        <f t="shared" si="103"/>
        <v>0</v>
      </c>
      <c r="M35" s="269">
        <f t="shared" si="103"/>
        <v>0</v>
      </c>
      <c r="N35" s="269">
        <f t="shared" si="103"/>
        <v>0</v>
      </c>
      <c r="O35" s="269">
        <f t="shared" si="103"/>
        <v>0</v>
      </c>
      <c r="P35" s="269">
        <f t="shared" si="103"/>
        <v>0</v>
      </c>
      <c r="Q35" s="269">
        <f t="shared" si="103"/>
        <v>0</v>
      </c>
      <c r="R35" s="269">
        <f t="shared" si="103"/>
        <v>0</v>
      </c>
      <c r="S35" s="269">
        <f t="shared" si="103"/>
        <v>0</v>
      </c>
      <c r="T35" s="269">
        <f t="shared" si="103"/>
        <v>0</v>
      </c>
      <c r="U35" s="269">
        <f t="shared" si="103"/>
        <v>0</v>
      </c>
      <c r="V35" s="269">
        <f t="shared" si="103"/>
        <v>0</v>
      </c>
      <c r="W35" s="269">
        <f t="shared" si="103"/>
        <v>0</v>
      </c>
    </row>
    <row r="36" spans="1:23" s="13" customFormat="1" x14ac:dyDescent="0.25">
      <c r="A36" s="267"/>
      <c r="B36" s="266" t="str">
        <f>'2A HypothèsesRenouvellement'!$I$9</f>
        <v>Bordure</v>
      </c>
      <c r="C36" s="254">
        <f>SUMIFS('2B HypothèsesE&amp;E'!$L$5:$L$64,'2B HypothèsesE&amp;E'!$H$5:$H$64,"Exploitation",'2B HypothèsesE&amp;E'!$J$5:$J$64,"B")</f>
        <v>0</v>
      </c>
      <c r="D36" s="255">
        <f t="shared" si="103"/>
        <v>0</v>
      </c>
      <c r="E36" s="255">
        <f t="shared" ref="E36:E38" si="104">D36+D36*Taux_inflation</f>
        <v>0</v>
      </c>
      <c r="F36" s="255">
        <f t="shared" ref="F36:F38" si="105">E36+E36*Taux_inflation</f>
        <v>0</v>
      </c>
      <c r="G36" s="255">
        <f t="shared" ref="G36:G38" si="106">F36+F36*Taux_inflation</f>
        <v>0</v>
      </c>
      <c r="H36" s="255">
        <f t="shared" ref="H36:H38" si="107">G36+G36*Taux_inflation</f>
        <v>0</v>
      </c>
      <c r="I36" s="255">
        <f t="shared" ref="I36:I38" si="108">H36+H36*Taux_inflation</f>
        <v>0</v>
      </c>
      <c r="J36" s="255">
        <f t="shared" ref="J36:J38" si="109">I36+I36*Taux_inflation</f>
        <v>0</v>
      </c>
      <c r="K36" s="255">
        <f t="shared" ref="K36:K38" si="110">J36+J36*Taux_inflation</f>
        <v>0</v>
      </c>
      <c r="L36" s="255">
        <f t="shared" ref="L36:L38" si="111">K36+K36*Taux_inflation</f>
        <v>0</v>
      </c>
      <c r="M36" s="255">
        <f t="shared" ref="M36:M38" si="112">L36+L36*Taux_inflation</f>
        <v>0</v>
      </c>
      <c r="N36" s="255">
        <f t="shared" ref="N36:N38" si="113">M36+M36*Taux_inflation</f>
        <v>0</v>
      </c>
      <c r="O36" s="255">
        <f t="shared" ref="O36:O38" si="114">N36+N36*Taux_inflation</f>
        <v>0</v>
      </c>
      <c r="P36" s="255">
        <f t="shared" ref="P36:P38" si="115">O36+O36*Taux_inflation</f>
        <v>0</v>
      </c>
      <c r="Q36" s="255">
        <f t="shared" ref="Q36:Q38" si="116">P36+P36*Taux_inflation</f>
        <v>0</v>
      </c>
      <c r="R36" s="255">
        <f t="shared" ref="R36:R38" si="117">Q36+Q36*Taux_inflation</f>
        <v>0</v>
      </c>
      <c r="S36" s="255">
        <f t="shared" ref="S36:S38" si="118">R36+R36*Taux_inflation</f>
        <v>0</v>
      </c>
      <c r="T36" s="255">
        <f t="shared" ref="T36:T38" si="119">S36+S36*Taux_inflation</f>
        <v>0</v>
      </c>
      <c r="U36" s="255">
        <f t="shared" ref="U36:U38" si="120">T36+T36*Taux_inflation</f>
        <v>0</v>
      </c>
      <c r="V36" s="255">
        <f t="shared" ref="V36:V38" si="121">U36+U36*Taux_inflation</f>
        <v>0</v>
      </c>
      <c r="W36" s="255">
        <f t="shared" ref="W36:W38" si="122">V36+V36*Taux_inflation</f>
        <v>0</v>
      </c>
    </row>
    <row r="37" spans="1:23" s="13" customFormat="1" x14ac:dyDescent="0.25">
      <c r="A37" s="267"/>
      <c r="B37" s="266" t="str">
        <f>'2A HypothèsesRenouvellement'!$I$10</f>
        <v>Trottoir</v>
      </c>
      <c r="C37" s="254">
        <f>SUMIFS('2B HypothèsesE&amp;E'!$L$5:$L$64,'2B HypothèsesE&amp;E'!$H$5:$H$64,"Exploitation",'2B HypothèsesE&amp;E'!$J$5:$J$64,"T")</f>
        <v>0</v>
      </c>
      <c r="D37" s="255">
        <f t="shared" si="103"/>
        <v>0</v>
      </c>
      <c r="E37" s="255">
        <f t="shared" si="104"/>
        <v>0</v>
      </c>
      <c r="F37" s="255">
        <f t="shared" si="105"/>
        <v>0</v>
      </c>
      <c r="G37" s="255">
        <f t="shared" si="106"/>
        <v>0</v>
      </c>
      <c r="H37" s="255">
        <f t="shared" si="107"/>
        <v>0</v>
      </c>
      <c r="I37" s="255">
        <f t="shared" si="108"/>
        <v>0</v>
      </c>
      <c r="J37" s="255">
        <f t="shared" si="109"/>
        <v>0</v>
      </c>
      <c r="K37" s="255">
        <f t="shared" si="110"/>
        <v>0</v>
      </c>
      <c r="L37" s="255">
        <f t="shared" si="111"/>
        <v>0</v>
      </c>
      <c r="M37" s="255">
        <f t="shared" si="112"/>
        <v>0</v>
      </c>
      <c r="N37" s="255">
        <f t="shared" si="113"/>
        <v>0</v>
      </c>
      <c r="O37" s="255">
        <f t="shared" si="114"/>
        <v>0</v>
      </c>
      <c r="P37" s="255">
        <f t="shared" si="115"/>
        <v>0</v>
      </c>
      <c r="Q37" s="255">
        <f t="shared" si="116"/>
        <v>0</v>
      </c>
      <c r="R37" s="255">
        <f t="shared" si="117"/>
        <v>0</v>
      </c>
      <c r="S37" s="255">
        <f t="shared" si="118"/>
        <v>0</v>
      </c>
      <c r="T37" s="255">
        <f t="shared" si="119"/>
        <v>0</v>
      </c>
      <c r="U37" s="255">
        <f t="shared" si="120"/>
        <v>0</v>
      </c>
      <c r="V37" s="255">
        <f t="shared" si="121"/>
        <v>0</v>
      </c>
      <c r="W37" s="255">
        <f t="shared" si="122"/>
        <v>0</v>
      </c>
    </row>
    <row r="38" spans="1:23" s="13" customFormat="1" ht="15.75" thickBot="1" x14ac:dyDescent="0.3">
      <c r="A38" s="270"/>
      <c r="B38" s="271" t="s">
        <v>219</v>
      </c>
      <c r="C38" s="261">
        <f>C35+C36+C37</f>
        <v>0</v>
      </c>
      <c r="D38" s="269">
        <f t="shared" ref="D38" si="123">C38+C38*Taux_inflation</f>
        <v>0</v>
      </c>
      <c r="E38" s="269">
        <f t="shared" si="104"/>
        <v>0</v>
      </c>
      <c r="F38" s="269">
        <f t="shared" si="105"/>
        <v>0</v>
      </c>
      <c r="G38" s="269">
        <f t="shared" si="106"/>
        <v>0</v>
      </c>
      <c r="H38" s="269">
        <f t="shared" si="107"/>
        <v>0</v>
      </c>
      <c r="I38" s="269">
        <f t="shared" si="108"/>
        <v>0</v>
      </c>
      <c r="J38" s="269">
        <f t="shared" si="109"/>
        <v>0</v>
      </c>
      <c r="K38" s="269">
        <f t="shared" si="110"/>
        <v>0</v>
      </c>
      <c r="L38" s="269">
        <f t="shared" si="111"/>
        <v>0</v>
      </c>
      <c r="M38" s="269">
        <f t="shared" si="112"/>
        <v>0</v>
      </c>
      <c r="N38" s="269">
        <f t="shared" si="113"/>
        <v>0</v>
      </c>
      <c r="O38" s="269">
        <f t="shared" si="114"/>
        <v>0</v>
      </c>
      <c r="P38" s="269">
        <f t="shared" si="115"/>
        <v>0</v>
      </c>
      <c r="Q38" s="269">
        <f t="shared" si="116"/>
        <v>0</v>
      </c>
      <c r="R38" s="269">
        <f t="shared" si="117"/>
        <v>0</v>
      </c>
      <c r="S38" s="269">
        <f t="shared" si="118"/>
        <v>0</v>
      </c>
      <c r="T38" s="269">
        <f t="shared" si="119"/>
        <v>0</v>
      </c>
      <c r="U38" s="269">
        <f t="shared" si="120"/>
        <v>0</v>
      </c>
      <c r="V38" s="269">
        <f t="shared" si="121"/>
        <v>0</v>
      </c>
      <c r="W38" s="269">
        <f t="shared" si="122"/>
        <v>0</v>
      </c>
    </row>
    <row r="39" spans="1:23" x14ac:dyDescent="0.25">
      <c r="A39" s="263" t="s">
        <v>13</v>
      </c>
      <c r="B39" s="330" t="s">
        <v>66</v>
      </c>
      <c r="C39" s="254">
        <f>SUMIFS('2B HypothèsesE&amp;E'!$L$5:$L$64,'2B HypothèsesE&amp;E'!$H$5:$H$64,"Entretien",'2B HypothèsesE&amp;E'!$J$5:$J$64,"A")</f>
        <v>0</v>
      </c>
      <c r="D39" s="258">
        <f t="shared" ref="D39:W39" si="124">C39+C39*Taux_inflation</f>
        <v>0</v>
      </c>
      <c r="E39" s="258">
        <f t="shared" si="124"/>
        <v>0</v>
      </c>
      <c r="F39" s="258">
        <f t="shared" si="124"/>
        <v>0</v>
      </c>
      <c r="G39" s="258">
        <f t="shared" si="124"/>
        <v>0</v>
      </c>
      <c r="H39" s="258">
        <f t="shared" si="124"/>
        <v>0</v>
      </c>
      <c r="I39" s="258">
        <f t="shared" si="124"/>
        <v>0</v>
      </c>
      <c r="J39" s="258">
        <f t="shared" si="124"/>
        <v>0</v>
      </c>
      <c r="K39" s="258">
        <f t="shared" si="124"/>
        <v>0</v>
      </c>
      <c r="L39" s="258">
        <f t="shared" si="124"/>
        <v>0</v>
      </c>
      <c r="M39" s="258">
        <f t="shared" si="124"/>
        <v>0</v>
      </c>
      <c r="N39" s="258">
        <f t="shared" si="124"/>
        <v>0</v>
      </c>
      <c r="O39" s="258">
        <f t="shared" si="124"/>
        <v>0</v>
      </c>
      <c r="P39" s="258">
        <f t="shared" si="124"/>
        <v>0</v>
      </c>
      <c r="Q39" s="258">
        <f t="shared" si="124"/>
        <v>0</v>
      </c>
      <c r="R39" s="258">
        <f t="shared" si="124"/>
        <v>0</v>
      </c>
      <c r="S39" s="258">
        <f t="shared" si="124"/>
        <v>0</v>
      </c>
      <c r="T39" s="258">
        <f t="shared" si="124"/>
        <v>0</v>
      </c>
      <c r="U39" s="258">
        <f t="shared" si="124"/>
        <v>0</v>
      </c>
      <c r="V39" s="258">
        <f t="shared" si="124"/>
        <v>0</v>
      </c>
      <c r="W39" s="258">
        <f t="shared" si="124"/>
        <v>0</v>
      </c>
    </row>
    <row r="40" spans="1:23" x14ac:dyDescent="0.25">
      <c r="A40" s="265" t="s">
        <v>116</v>
      </c>
      <c r="B40" s="266" t="s">
        <v>90</v>
      </c>
      <c r="C40" s="254">
        <f>SUMIFS('2B HypothèsesE&amp;E'!$L$5:$L$64,'2B HypothèsesE&amp;E'!$H$5:$H$64,"Entretien",'2B HypothèsesE&amp;E'!$J$5:$J$64,"G")</f>
        <v>0</v>
      </c>
      <c r="D40" s="258">
        <f t="shared" ref="D40:W41" si="125">C40+C40*Taux_inflation</f>
        <v>0</v>
      </c>
      <c r="E40" s="258">
        <f t="shared" si="125"/>
        <v>0</v>
      </c>
      <c r="F40" s="258">
        <f t="shared" si="125"/>
        <v>0</v>
      </c>
      <c r="G40" s="258">
        <f t="shared" si="125"/>
        <v>0</v>
      </c>
      <c r="H40" s="258">
        <f t="shared" si="125"/>
        <v>0</v>
      </c>
      <c r="I40" s="258">
        <f t="shared" si="125"/>
        <v>0</v>
      </c>
      <c r="J40" s="258">
        <f t="shared" si="125"/>
        <v>0</v>
      </c>
      <c r="K40" s="258">
        <f t="shared" si="125"/>
        <v>0</v>
      </c>
      <c r="L40" s="258">
        <f t="shared" si="125"/>
        <v>0</v>
      </c>
      <c r="M40" s="258">
        <f t="shared" si="125"/>
        <v>0</v>
      </c>
      <c r="N40" s="258">
        <f t="shared" si="125"/>
        <v>0</v>
      </c>
      <c r="O40" s="258">
        <f t="shared" si="125"/>
        <v>0</v>
      </c>
      <c r="P40" s="258">
        <f t="shared" si="125"/>
        <v>0</v>
      </c>
      <c r="Q40" s="258">
        <f t="shared" si="125"/>
        <v>0</v>
      </c>
      <c r="R40" s="258">
        <f t="shared" si="125"/>
        <v>0</v>
      </c>
      <c r="S40" s="258">
        <f t="shared" si="125"/>
        <v>0</v>
      </c>
      <c r="T40" s="258">
        <f t="shared" si="125"/>
        <v>0</v>
      </c>
      <c r="U40" s="258">
        <f t="shared" si="125"/>
        <v>0</v>
      </c>
      <c r="V40" s="258">
        <f t="shared" si="125"/>
        <v>0</v>
      </c>
      <c r="W40" s="258">
        <f t="shared" si="125"/>
        <v>0</v>
      </c>
    </row>
    <row r="41" spans="1:23" x14ac:dyDescent="0.25">
      <c r="A41" s="265"/>
      <c r="B41" s="268" t="str">
        <f>'2A HypothèsesRenouvellement'!$I$8</f>
        <v>Autre chaussée</v>
      </c>
      <c r="C41" s="254">
        <f>SUMIFS('2B HypothèsesE&amp;E'!$L$5:$L$64,'2B HypothèsesE&amp;E'!$H$5:$H$64,"Entretien",'2B HypothèsesE&amp;E'!$J$5:$J$64,"Z")</f>
        <v>0</v>
      </c>
      <c r="D41" s="258">
        <f t="shared" si="125"/>
        <v>0</v>
      </c>
      <c r="E41" s="258">
        <f t="shared" ref="E41" si="126">D41+D41*Taux_inflation</f>
        <v>0</v>
      </c>
      <c r="F41" s="258">
        <f t="shared" ref="F41" si="127">E41+E41*Taux_inflation</f>
        <v>0</v>
      </c>
      <c r="G41" s="258">
        <f t="shared" ref="G41" si="128">F41+F41*Taux_inflation</f>
        <v>0</v>
      </c>
      <c r="H41" s="258">
        <f t="shared" ref="H41" si="129">G41+G41*Taux_inflation</f>
        <v>0</v>
      </c>
      <c r="I41" s="258">
        <f t="shared" ref="I41" si="130">H41+H41*Taux_inflation</f>
        <v>0</v>
      </c>
      <c r="J41" s="258">
        <f t="shared" ref="J41" si="131">I41+I41*Taux_inflation</f>
        <v>0</v>
      </c>
      <c r="K41" s="258">
        <f t="shared" ref="K41" si="132">J41+J41*Taux_inflation</f>
        <v>0</v>
      </c>
      <c r="L41" s="258">
        <f t="shared" ref="L41" si="133">K41+K41*Taux_inflation</f>
        <v>0</v>
      </c>
      <c r="M41" s="258">
        <f t="shared" ref="M41" si="134">L41+L41*Taux_inflation</f>
        <v>0</v>
      </c>
      <c r="N41" s="258">
        <f t="shared" ref="N41" si="135">M41+M41*Taux_inflation</f>
        <v>0</v>
      </c>
      <c r="O41" s="258">
        <f t="shared" ref="O41" si="136">N41+N41*Taux_inflation</f>
        <v>0</v>
      </c>
      <c r="P41" s="258">
        <f t="shared" ref="P41" si="137">O41+O41*Taux_inflation</f>
        <v>0</v>
      </c>
      <c r="Q41" s="258">
        <f t="shared" ref="Q41" si="138">P41+P41*Taux_inflation</f>
        <v>0</v>
      </c>
      <c r="R41" s="258">
        <f t="shared" ref="R41" si="139">Q41+Q41*Taux_inflation</f>
        <v>0</v>
      </c>
      <c r="S41" s="258">
        <f t="shared" ref="S41" si="140">R41+R41*Taux_inflation</f>
        <v>0</v>
      </c>
      <c r="T41" s="258">
        <f t="shared" ref="T41" si="141">S41+S41*Taux_inflation</f>
        <v>0</v>
      </c>
      <c r="U41" s="258">
        <f t="shared" ref="U41" si="142">T41+T41*Taux_inflation</f>
        <v>0</v>
      </c>
      <c r="V41" s="258">
        <f t="shared" ref="V41" si="143">U41+U41*Taux_inflation</f>
        <v>0</v>
      </c>
      <c r="W41" s="258">
        <f t="shared" ref="W41" si="144">V41+V41*Taux_inflation</f>
        <v>0</v>
      </c>
    </row>
    <row r="42" spans="1:23" ht="15.75" thickBot="1" x14ac:dyDescent="0.3">
      <c r="A42" s="267"/>
      <c r="B42" s="271" t="s">
        <v>218</v>
      </c>
      <c r="C42" s="261">
        <f>C39+C40+C41</f>
        <v>0</v>
      </c>
      <c r="D42" s="269">
        <f t="shared" ref="D42:W44" si="145">C42+C42*Taux_inflation</f>
        <v>0</v>
      </c>
      <c r="E42" s="269">
        <f t="shared" si="145"/>
        <v>0</v>
      </c>
      <c r="F42" s="269">
        <f t="shared" si="145"/>
        <v>0</v>
      </c>
      <c r="G42" s="269">
        <f t="shared" si="145"/>
        <v>0</v>
      </c>
      <c r="H42" s="269">
        <f t="shared" si="145"/>
        <v>0</v>
      </c>
      <c r="I42" s="269">
        <f t="shared" si="145"/>
        <v>0</v>
      </c>
      <c r="J42" s="269">
        <f t="shared" si="145"/>
        <v>0</v>
      </c>
      <c r="K42" s="269">
        <f t="shared" si="145"/>
        <v>0</v>
      </c>
      <c r="L42" s="269">
        <f t="shared" si="145"/>
        <v>0</v>
      </c>
      <c r="M42" s="269">
        <f t="shared" si="145"/>
        <v>0</v>
      </c>
      <c r="N42" s="269">
        <f t="shared" si="145"/>
        <v>0</v>
      </c>
      <c r="O42" s="269">
        <f t="shared" si="145"/>
        <v>0</v>
      </c>
      <c r="P42" s="269">
        <f t="shared" si="145"/>
        <v>0</v>
      </c>
      <c r="Q42" s="269">
        <f t="shared" si="145"/>
        <v>0</v>
      </c>
      <c r="R42" s="269">
        <f t="shared" si="145"/>
        <v>0</v>
      </c>
      <c r="S42" s="269">
        <f t="shared" si="145"/>
        <v>0</v>
      </c>
      <c r="T42" s="269">
        <f t="shared" si="145"/>
        <v>0</v>
      </c>
      <c r="U42" s="269">
        <f t="shared" si="145"/>
        <v>0</v>
      </c>
      <c r="V42" s="269">
        <f t="shared" si="145"/>
        <v>0</v>
      </c>
      <c r="W42" s="269">
        <f t="shared" si="145"/>
        <v>0</v>
      </c>
    </row>
    <row r="43" spans="1:23" s="13" customFormat="1" x14ac:dyDescent="0.25">
      <c r="A43" s="267"/>
      <c r="B43" s="266" t="str">
        <f>'2A HypothèsesRenouvellement'!$I$9</f>
        <v>Bordure</v>
      </c>
      <c r="C43" s="254">
        <f>SUMIFS('2B HypothèsesE&amp;E'!$L$5:$L$64,'2B HypothèsesE&amp;E'!$H$5:$H$64,"Entretien",'2B HypothèsesE&amp;E'!$J$5:$J$64,"B")</f>
        <v>0</v>
      </c>
      <c r="D43" s="258">
        <f t="shared" si="145"/>
        <v>0</v>
      </c>
      <c r="E43" s="258">
        <f t="shared" ref="E43:E45" si="146">D43+D43*Taux_inflation</f>
        <v>0</v>
      </c>
      <c r="F43" s="258">
        <f t="shared" ref="F43:F45" si="147">E43+E43*Taux_inflation</f>
        <v>0</v>
      </c>
      <c r="G43" s="258">
        <f t="shared" ref="G43:G45" si="148">F43+F43*Taux_inflation</f>
        <v>0</v>
      </c>
      <c r="H43" s="258">
        <f t="shared" ref="H43:H45" si="149">G43+G43*Taux_inflation</f>
        <v>0</v>
      </c>
      <c r="I43" s="258">
        <f t="shared" ref="I43:I45" si="150">H43+H43*Taux_inflation</f>
        <v>0</v>
      </c>
      <c r="J43" s="258">
        <f t="shared" ref="J43:J45" si="151">I43+I43*Taux_inflation</f>
        <v>0</v>
      </c>
      <c r="K43" s="258">
        <f t="shared" ref="K43:K45" si="152">J43+J43*Taux_inflation</f>
        <v>0</v>
      </c>
      <c r="L43" s="258">
        <f t="shared" ref="L43:L45" si="153">K43+K43*Taux_inflation</f>
        <v>0</v>
      </c>
      <c r="M43" s="258">
        <f t="shared" ref="M43:M45" si="154">L43+L43*Taux_inflation</f>
        <v>0</v>
      </c>
      <c r="N43" s="258">
        <f t="shared" ref="N43:N45" si="155">M43+M43*Taux_inflation</f>
        <v>0</v>
      </c>
      <c r="O43" s="258">
        <f t="shared" ref="O43:O45" si="156">N43+N43*Taux_inflation</f>
        <v>0</v>
      </c>
      <c r="P43" s="258">
        <f t="shared" ref="P43:P45" si="157">O43+O43*Taux_inflation</f>
        <v>0</v>
      </c>
      <c r="Q43" s="258">
        <f t="shared" ref="Q43:Q45" si="158">P43+P43*Taux_inflation</f>
        <v>0</v>
      </c>
      <c r="R43" s="258">
        <f t="shared" ref="R43:R45" si="159">Q43+Q43*Taux_inflation</f>
        <v>0</v>
      </c>
      <c r="S43" s="258">
        <f t="shared" ref="S43:S45" si="160">R43+R43*Taux_inflation</f>
        <v>0</v>
      </c>
      <c r="T43" s="258">
        <f t="shared" ref="T43:T45" si="161">S43+S43*Taux_inflation</f>
        <v>0</v>
      </c>
      <c r="U43" s="258">
        <f t="shared" ref="U43:U45" si="162">T43+T43*Taux_inflation</f>
        <v>0</v>
      </c>
      <c r="V43" s="258">
        <f t="shared" ref="V43:V45" si="163">U43+U43*Taux_inflation</f>
        <v>0</v>
      </c>
      <c r="W43" s="258">
        <f t="shared" ref="W43:W45" si="164">V43+V43*Taux_inflation</f>
        <v>0</v>
      </c>
    </row>
    <row r="44" spans="1:23" s="13" customFormat="1" x14ac:dyDescent="0.25">
      <c r="A44" s="267"/>
      <c r="B44" s="266" t="str">
        <f>'2A HypothèsesRenouvellement'!$I$10</f>
        <v>Trottoir</v>
      </c>
      <c r="C44" s="254">
        <f>SUMIFS('2B HypothèsesE&amp;E'!$L$5:$L$64,'2B HypothèsesE&amp;E'!$H$5:$H$64,"Entretien",'2B HypothèsesE&amp;E'!$J$5:$J$64,"T")</f>
        <v>0</v>
      </c>
      <c r="D44" s="258">
        <f t="shared" si="145"/>
        <v>0</v>
      </c>
      <c r="E44" s="258">
        <f t="shared" si="146"/>
        <v>0</v>
      </c>
      <c r="F44" s="258">
        <f t="shared" si="147"/>
        <v>0</v>
      </c>
      <c r="G44" s="258">
        <f t="shared" si="148"/>
        <v>0</v>
      </c>
      <c r="H44" s="258">
        <f t="shared" si="149"/>
        <v>0</v>
      </c>
      <c r="I44" s="258">
        <f t="shared" si="150"/>
        <v>0</v>
      </c>
      <c r="J44" s="258">
        <f t="shared" si="151"/>
        <v>0</v>
      </c>
      <c r="K44" s="258">
        <f t="shared" si="152"/>
        <v>0</v>
      </c>
      <c r="L44" s="258">
        <f t="shared" si="153"/>
        <v>0</v>
      </c>
      <c r="M44" s="258">
        <f t="shared" si="154"/>
        <v>0</v>
      </c>
      <c r="N44" s="258">
        <f t="shared" si="155"/>
        <v>0</v>
      </c>
      <c r="O44" s="258">
        <f t="shared" si="156"/>
        <v>0</v>
      </c>
      <c r="P44" s="258">
        <f t="shared" si="157"/>
        <v>0</v>
      </c>
      <c r="Q44" s="258">
        <f t="shared" si="158"/>
        <v>0</v>
      </c>
      <c r="R44" s="258">
        <f t="shared" si="159"/>
        <v>0</v>
      </c>
      <c r="S44" s="258">
        <f t="shared" si="160"/>
        <v>0</v>
      </c>
      <c r="T44" s="258">
        <f t="shared" si="161"/>
        <v>0</v>
      </c>
      <c r="U44" s="258">
        <f t="shared" si="162"/>
        <v>0</v>
      </c>
      <c r="V44" s="258">
        <f t="shared" si="163"/>
        <v>0</v>
      </c>
      <c r="W44" s="258">
        <f t="shared" si="164"/>
        <v>0</v>
      </c>
    </row>
    <row r="45" spans="1:23" s="13" customFormat="1" ht="15.75" thickBot="1" x14ac:dyDescent="0.3">
      <c r="A45" s="270"/>
      <c r="B45" s="271" t="s">
        <v>219</v>
      </c>
      <c r="C45" s="261">
        <f>C42+C43+C44</f>
        <v>0</v>
      </c>
      <c r="D45" s="269">
        <f t="shared" ref="D45" si="165">C45+C45*Taux_inflation</f>
        <v>0</v>
      </c>
      <c r="E45" s="269">
        <f t="shared" si="146"/>
        <v>0</v>
      </c>
      <c r="F45" s="269">
        <f t="shared" si="147"/>
        <v>0</v>
      </c>
      <c r="G45" s="269">
        <f t="shared" si="148"/>
        <v>0</v>
      </c>
      <c r="H45" s="269">
        <f t="shared" si="149"/>
        <v>0</v>
      </c>
      <c r="I45" s="269">
        <f t="shared" si="150"/>
        <v>0</v>
      </c>
      <c r="J45" s="269">
        <f t="shared" si="151"/>
        <v>0</v>
      </c>
      <c r="K45" s="269">
        <f t="shared" si="152"/>
        <v>0</v>
      </c>
      <c r="L45" s="269">
        <f t="shared" si="153"/>
        <v>0</v>
      </c>
      <c r="M45" s="269">
        <f t="shared" si="154"/>
        <v>0</v>
      </c>
      <c r="N45" s="269">
        <f t="shared" si="155"/>
        <v>0</v>
      </c>
      <c r="O45" s="269">
        <f t="shared" si="156"/>
        <v>0</v>
      </c>
      <c r="P45" s="269">
        <f t="shared" si="157"/>
        <v>0</v>
      </c>
      <c r="Q45" s="269">
        <f t="shared" si="158"/>
        <v>0</v>
      </c>
      <c r="R45" s="269">
        <f t="shared" si="159"/>
        <v>0</v>
      </c>
      <c r="S45" s="269">
        <f t="shared" si="160"/>
        <v>0</v>
      </c>
      <c r="T45" s="269">
        <f t="shared" si="161"/>
        <v>0</v>
      </c>
      <c r="U45" s="269">
        <f t="shared" si="162"/>
        <v>0</v>
      </c>
      <c r="V45" s="269">
        <f t="shared" si="163"/>
        <v>0</v>
      </c>
      <c r="W45" s="269">
        <f t="shared" si="164"/>
        <v>0</v>
      </c>
    </row>
    <row r="46" spans="1:23" x14ac:dyDescent="0.25">
      <c r="A46" s="272" t="s">
        <v>26</v>
      </c>
      <c r="B46" s="273" t="s">
        <v>66</v>
      </c>
      <c r="C46" s="250">
        <f>SUMIFS('2C HypothèsesAjout'!$F$5:$F$14,'2C HypothèsesAjout'!$B$5:$B$14,"A",'2C HypothèsesAjout'!$D$5:$D$14,'5A DétailsCoûtsProjetés'!C$3)</f>
        <v>0</v>
      </c>
      <c r="D46" s="274">
        <f>(C46+C46*Taux_inflation)+(SUMIFS('2C HypothèsesAjout'!$F$5:$F$14,'2C HypothèsesAjout'!$B$5:$B$14,"A",'2C HypothèsesAjout'!$D$5:$D$14,'5A DétailsCoûtsProjetés'!D$3))</f>
        <v>0</v>
      </c>
      <c r="E46" s="274">
        <f>(D46+D46*Taux_inflation)+(SUMIFS('2C HypothèsesAjout'!$F$5:$F$14,'2C HypothèsesAjout'!$B$5:$B$14,"A",'2C HypothèsesAjout'!$D$5:$D$14,'5A DétailsCoûtsProjetés'!E$3))</f>
        <v>0</v>
      </c>
      <c r="F46" s="274">
        <f>(E46+E46*Taux_inflation)+(SUMIFS('2C HypothèsesAjout'!$F$5:$F$14,'2C HypothèsesAjout'!$B$5:$B$14,"A",'2C HypothèsesAjout'!$D$5:$D$14,'5A DétailsCoûtsProjetés'!F$3))</f>
        <v>0</v>
      </c>
      <c r="G46" s="274">
        <f>(F46+F46*Taux_inflation)+(SUMIFS('2C HypothèsesAjout'!$F$5:$F$14,'2C HypothèsesAjout'!$B$5:$B$14,"A",'2C HypothèsesAjout'!$D$5:$D$14,'5A DétailsCoûtsProjetés'!G$3))</f>
        <v>0</v>
      </c>
      <c r="H46" s="274">
        <f>(G46+G46*Taux_inflation)+(SUMIFS('2C HypothèsesAjout'!$F$5:$F$14,'2C HypothèsesAjout'!$B$5:$B$14,"A",'2C HypothèsesAjout'!$D$5:$D$14,'5A DétailsCoûtsProjetés'!H$3))</f>
        <v>0</v>
      </c>
      <c r="I46" s="274">
        <f>(H46+H46*Taux_inflation)+(SUMIFS('2C HypothèsesAjout'!$F$5:$F$14,'2C HypothèsesAjout'!$B$5:$B$14,"A",'2C HypothèsesAjout'!$D$5:$D$14,'5A DétailsCoûtsProjetés'!I$3))</f>
        <v>0</v>
      </c>
      <c r="J46" s="274">
        <f>(I46+I46*Taux_inflation)+(SUMIFS('2C HypothèsesAjout'!$F$5:$F$14,'2C HypothèsesAjout'!$B$5:$B$14,"A",'2C HypothèsesAjout'!$D$5:$D$14,'5A DétailsCoûtsProjetés'!J$3))</f>
        <v>0</v>
      </c>
      <c r="K46" s="274">
        <f>(J46+J46*Taux_inflation)+(SUMIFS('2C HypothèsesAjout'!$F$5:$F$14,'2C HypothèsesAjout'!$B$5:$B$14,"A",'2C HypothèsesAjout'!$D$5:$D$14,'5A DétailsCoûtsProjetés'!K$3))</f>
        <v>0</v>
      </c>
      <c r="L46" s="274">
        <f>(K46+K46*Taux_inflation)+(SUMIFS('2C HypothèsesAjout'!$F$5:$F$14,'2C HypothèsesAjout'!$B$5:$B$14,"A",'2C HypothèsesAjout'!$D$5:$D$14,'5A DétailsCoûtsProjetés'!L$3))</f>
        <v>0</v>
      </c>
      <c r="M46" s="274">
        <f>(L46+L46*Taux_inflation)+(SUMIFS('2C HypothèsesAjout'!$F$5:$F$14,'2C HypothèsesAjout'!$B$5:$B$14,"A",'2C HypothèsesAjout'!$D$5:$D$14,'5A DétailsCoûtsProjetés'!M$3))</f>
        <v>0</v>
      </c>
      <c r="N46" s="274">
        <f>(M46+M46*Taux_inflation)+(SUMIFS('2C HypothèsesAjout'!$F$5:$F$14,'2C HypothèsesAjout'!$B$5:$B$14,"A",'2C HypothèsesAjout'!$D$5:$D$14,'5A DétailsCoûtsProjetés'!N$3))</f>
        <v>0</v>
      </c>
      <c r="O46" s="274">
        <f>(N46+N46*Taux_inflation)+(SUMIFS('2C HypothèsesAjout'!$F$5:$F$14,'2C HypothèsesAjout'!$B$5:$B$14,"A",'2C HypothèsesAjout'!$D$5:$D$14,'5A DétailsCoûtsProjetés'!O$3))</f>
        <v>0</v>
      </c>
      <c r="P46" s="274">
        <f>(O46+O46*Taux_inflation)+(SUMIFS('2C HypothèsesAjout'!$F$5:$F$14,'2C HypothèsesAjout'!$B$5:$B$14,"A",'2C HypothèsesAjout'!$D$5:$D$14,'5A DétailsCoûtsProjetés'!P$3))</f>
        <v>0</v>
      </c>
      <c r="Q46" s="274">
        <f>(P46+P46*Taux_inflation)+(SUMIFS('2C HypothèsesAjout'!$F$5:$F$14,'2C HypothèsesAjout'!$B$5:$B$14,"A",'2C HypothèsesAjout'!$D$5:$D$14,'5A DétailsCoûtsProjetés'!Q$3))</f>
        <v>0</v>
      </c>
      <c r="R46" s="274">
        <f>(Q46+Q46*Taux_inflation)+(SUMIFS('2C HypothèsesAjout'!$F$5:$F$14,'2C HypothèsesAjout'!$B$5:$B$14,"A",'2C HypothèsesAjout'!$D$5:$D$14,'5A DétailsCoûtsProjetés'!R$3))</f>
        <v>0</v>
      </c>
      <c r="S46" s="274">
        <f>(R46+R46*Taux_inflation)+(SUMIFS('2C HypothèsesAjout'!$F$5:$F$14,'2C HypothèsesAjout'!$B$5:$B$14,"A",'2C HypothèsesAjout'!$D$5:$D$14,'5A DétailsCoûtsProjetés'!S$3))</f>
        <v>0</v>
      </c>
      <c r="T46" s="274">
        <f>(S46+S46*Taux_inflation)+(SUMIFS('2C HypothèsesAjout'!$F$5:$F$14,'2C HypothèsesAjout'!$B$5:$B$14,"A",'2C HypothèsesAjout'!$D$5:$D$14,'5A DétailsCoûtsProjetés'!T$3))</f>
        <v>0</v>
      </c>
      <c r="U46" s="274">
        <f>(T46+T46*Taux_inflation)+(SUMIFS('2C HypothèsesAjout'!$F$5:$F$14,'2C HypothèsesAjout'!$B$5:$B$14,"A",'2C HypothèsesAjout'!$D$5:$D$14,'5A DétailsCoûtsProjetés'!U$3))</f>
        <v>0</v>
      </c>
      <c r="V46" s="274">
        <f>(U46+U46*Taux_inflation)+(SUMIFS('2C HypothèsesAjout'!$F$5:$F$14,'2C HypothèsesAjout'!$B$5:$B$14,"A",'2C HypothèsesAjout'!$D$5:$D$14,'5A DétailsCoûtsProjetés'!V$3))</f>
        <v>0</v>
      </c>
      <c r="W46" s="274">
        <f>(V46+V46*Taux_inflation)+(SUMIFS('2C HypothèsesAjout'!$F$5:$F$14,'2C HypothèsesAjout'!$B$5:$B$14,"A",'2C HypothèsesAjout'!$D$5:$D$14,'5A DétailsCoûtsProjetés'!W$3))</f>
        <v>0</v>
      </c>
    </row>
    <row r="47" spans="1:23" x14ac:dyDescent="0.25">
      <c r="A47" s="275" t="s">
        <v>113</v>
      </c>
      <c r="B47" s="276" t="s">
        <v>90</v>
      </c>
      <c r="C47" s="254">
        <f>SUMIFS('2C HypothèsesAjout'!$F$5:$F$14,'2C HypothèsesAjout'!$B$5:$B$14,"G",'2C HypothèsesAjout'!$D$5:$D$14,'5A DétailsCoûtsProjetés'!C$3)</f>
        <v>0</v>
      </c>
      <c r="D47" s="277">
        <f>(C47+C47*Taux_inflation)+(SUMIFS('2C HypothèsesAjout'!$F$5:$F$14,'2C HypothèsesAjout'!$B$5:$B$14,"G",'2C HypothèsesAjout'!$D$5:$D$14,'5A DétailsCoûtsProjetés'!D$3))</f>
        <v>0</v>
      </c>
      <c r="E47" s="277">
        <f>(D47+D47*Taux_inflation)+(SUMIFS('2C HypothèsesAjout'!$F$5:$F$14,'2C HypothèsesAjout'!$B$5:$B$14,"G",'2C HypothèsesAjout'!$D$5:$D$14,'5A DétailsCoûtsProjetés'!E$3))</f>
        <v>0</v>
      </c>
      <c r="F47" s="277">
        <f>(E47+E47*Taux_inflation)+(SUMIFS('2C HypothèsesAjout'!$F$5:$F$14,'2C HypothèsesAjout'!$B$5:$B$14,"G",'2C HypothèsesAjout'!$D$5:$D$14,'5A DétailsCoûtsProjetés'!F$3))</f>
        <v>0</v>
      </c>
      <c r="G47" s="277">
        <f>(F47+F47*Taux_inflation)+(SUMIFS('2C HypothèsesAjout'!$F$5:$F$14,'2C HypothèsesAjout'!$B$5:$B$14,"G",'2C HypothèsesAjout'!$D$5:$D$14,'5A DétailsCoûtsProjetés'!G$3))</f>
        <v>0</v>
      </c>
      <c r="H47" s="277">
        <f>(G47+G47*Taux_inflation)+(SUMIFS('2C HypothèsesAjout'!$F$5:$F$14,'2C HypothèsesAjout'!$B$5:$B$14,"G",'2C HypothèsesAjout'!$D$5:$D$14,'5A DétailsCoûtsProjetés'!H$3))</f>
        <v>0</v>
      </c>
      <c r="I47" s="277">
        <f>(H47+H47*Taux_inflation)+(SUMIFS('2C HypothèsesAjout'!$F$5:$F$14,'2C HypothèsesAjout'!$B$5:$B$14,"G",'2C HypothèsesAjout'!$D$5:$D$14,'5A DétailsCoûtsProjetés'!I$3))</f>
        <v>0</v>
      </c>
      <c r="J47" s="277">
        <f>(I47+I47*Taux_inflation)+(SUMIFS('2C HypothèsesAjout'!$F$5:$F$14,'2C HypothèsesAjout'!$B$5:$B$14,"G",'2C HypothèsesAjout'!$D$5:$D$14,'5A DétailsCoûtsProjetés'!J$3))</f>
        <v>0</v>
      </c>
      <c r="K47" s="277">
        <f>(J47+J47*Taux_inflation)+(SUMIFS('2C HypothèsesAjout'!$F$5:$F$14,'2C HypothèsesAjout'!$B$5:$B$14,"G",'2C HypothèsesAjout'!$D$5:$D$14,'5A DétailsCoûtsProjetés'!K$3))</f>
        <v>0</v>
      </c>
      <c r="L47" s="277">
        <f>(K47+K47*Taux_inflation)+(SUMIFS('2C HypothèsesAjout'!$F$5:$F$14,'2C HypothèsesAjout'!$B$5:$B$14,"G",'2C HypothèsesAjout'!$D$5:$D$14,'5A DétailsCoûtsProjetés'!L$3))</f>
        <v>0</v>
      </c>
      <c r="M47" s="277">
        <f>(L47+L47*Taux_inflation)+(SUMIFS('2C HypothèsesAjout'!$F$5:$F$14,'2C HypothèsesAjout'!$B$5:$B$14,"G",'2C HypothèsesAjout'!$D$5:$D$14,'5A DétailsCoûtsProjetés'!M$3))</f>
        <v>0</v>
      </c>
      <c r="N47" s="277">
        <f>(M47+M47*Taux_inflation)+(SUMIFS('2C HypothèsesAjout'!$F$5:$F$14,'2C HypothèsesAjout'!$B$5:$B$14,"G",'2C HypothèsesAjout'!$D$5:$D$14,'5A DétailsCoûtsProjetés'!N$3))</f>
        <v>0</v>
      </c>
      <c r="O47" s="277">
        <f>(N47+N47*Taux_inflation)+(SUMIFS('2C HypothèsesAjout'!$F$5:$F$14,'2C HypothèsesAjout'!$B$5:$B$14,"G",'2C HypothèsesAjout'!$D$5:$D$14,'5A DétailsCoûtsProjetés'!O$3))</f>
        <v>0</v>
      </c>
      <c r="P47" s="277">
        <f>(O47+O47*Taux_inflation)+(SUMIFS('2C HypothèsesAjout'!$F$5:$F$14,'2C HypothèsesAjout'!$B$5:$B$14,"G",'2C HypothèsesAjout'!$D$5:$D$14,'5A DétailsCoûtsProjetés'!P$3))</f>
        <v>0</v>
      </c>
      <c r="Q47" s="277">
        <f>(P47+P47*Taux_inflation)+(SUMIFS('2C HypothèsesAjout'!$F$5:$F$14,'2C HypothèsesAjout'!$B$5:$B$14,"G",'2C HypothèsesAjout'!$D$5:$D$14,'5A DétailsCoûtsProjetés'!Q$3))</f>
        <v>0</v>
      </c>
      <c r="R47" s="277">
        <f>(Q47+Q47*Taux_inflation)+(SUMIFS('2C HypothèsesAjout'!$F$5:$F$14,'2C HypothèsesAjout'!$B$5:$B$14,"G",'2C HypothèsesAjout'!$D$5:$D$14,'5A DétailsCoûtsProjetés'!R$3))</f>
        <v>0</v>
      </c>
      <c r="S47" s="277">
        <f>(R47+R47*Taux_inflation)+(SUMIFS('2C HypothèsesAjout'!$F$5:$F$14,'2C HypothèsesAjout'!$B$5:$B$14,"G",'2C HypothèsesAjout'!$D$5:$D$14,'5A DétailsCoûtsProjetés'!S$3))</f>
        <v>0</v>
      </c>
      <c r="T47" s="277">
        <f>(S47+S47*Taux_inflation)+(SUMIFS('2C HypothèsesAjout'!$F$5:$F$14,'2C HypothèsesAjout'!$B$5:$B$14,"G",'2C HypothèsesAjout'!$D$5:$D$14,'5A DétailsCoûtsProjetés'!T$3))</f>
        <v>0</v>
      </c>
      <c r="U47" s="277">
        <f>(T47+T47*Taux_inflation)+(SUMIFS('2C HypothèsesAjout'!$F$5:$F$14,'2C HypothèsesAjout'!$B$5:$B$14,"G",'2C HypothèsesAjout'!$D$5:$D$14,'5A DétailsCoûtsProjetés'!U$3))</f>
        <v>0</v>
      </c>
      <c r="V47" s="277">
        <f>(U47+U47*Taux_inflation)+(SUMIFS('2C HypothèsesAjout'!$F$5:$F$14,'2C HypothèsesAjout'!$B$5:$B$14,"G",'2C HypothèsesAjout'!$D$5:$D$14,'5A DétailsCoûtsProjetés'!V$3))</f>
        <v>0</v>
      </c>
      <c r="W47" s="277">
        <f>(V47+V47*Taux_inflation)+(SUMIFS('2C HypothèsesAjout'!$F$5:$F$14,'2C HypothèsesAjout'!$B$5:$B$14,"G",'2C HypothèsesAjout'!$D$5:$D$14,'5A DétailsCoûtsProjetés'!W$3))</f>
        <v>0</v>
      </c>
    </row>
    <row r="48" spans="1:23" x14ac:dyDescent="0.25">
      <c r="A48" s="275" t="s">
        <v>112</v>
      </c>
      <c r="B48" s="331" t="str">
        <f>'2A HypothèsesRenouvellement'!$I$8</f>
        <v>Autre chaussée</v>
      </c>
      <c r="C48" s="254">
        <f>SUMIFS('2C HypothèsesAjout'!$F$5:$F$14,'2C HypothèsesAjout'!$B$5:$B$14,"Z",'2C HypothèsesAjout'!$D$5:$D$14,'5A DétailsCoûtsProjetés'!C$3)</f>
        <v>0</v>
      </c>
      <c r="D48" s="277">
        <f>(C48+C48*Taux_inflation)+(SUMIFS('2C HypothèsesAjout'!$F$5:$F$14,'2C HypothèsesAjout'!$B$5:$B$14,"Z",'2C HypothèsesAjout'!$D$5:$D$14,'5A DétailsCoûtsProjetés'!D$3))</f>
        <v>0</v>
      </c>
      <c r="E48" s="277">
        <f>(D48+D48*Taux_inflation)+(SUMIFS('2C HypothèsesAjout'!$F$5:$F$14,'2C HypothèsesAjout'!$B$5:$B$14,"Z",'2C HypothèsesAjout'!$D$5:$D$14,'5A DétailsCoûtsProjetés'!E$3))</f>
        <v>0</v>
      </c>
      <c r="F48" s="277">
        <f>(E48+E48*Taux_inflation)+(SUMIFS('2C HypothèsesAjout'!$F$5:$F$14,'2C HypothèsesAjout'!$B$5:$B$14,"Z",'2C HypothèsesAjout'!$D$5:$D$14,'5A DétailsCoûtsProjetés'!F$3))</f>
        <v>0</v>
      </c>
      <c r="G48" s="277">
        <f>(F48+F48*Taux_inflation)+(SUMIFS('2C HypothèsesAjout'!$F$5:$F$14,'2C HypothèsesAjout'!$B$5:$B$14,"Z",'2C HypothèsesAjout'!$D$5:$D$14,'5A DétailsCoûtsProjetés'!G$3))</f>
        <v>0</v>
      </c>
      <c r="H48" s="277">
        <f>(G48+G48*Taux_inflation)+(SUMIFS('2C HypothèsesAjout'!$F$5:$F$14,'2C HypothèsesAjout'!$B$5:$B$14,"Z",'2C HypothèsesAjout'!$D$5:$D$14,'5A DétailsCoûtsProjetés'!H$3))</f>
        <v>0</v>
      </c>
      <c r="I48" s="277">
        <f>(H48+H48*Taux_inflation)+(SUMIFS('2C HypothèsesAjout'!$F$5:$F$14,'2C HypothèsesAjout'!$B$5:$B$14,"Z",'2C HypothèsesAjout'!$D$5:$D$14,'5A DétailsCoûtsProjetés'!I$3))</f>
        <v>0</v>
      </c>
      <c r="J48" s="277">
        <f>(I48+I48*Taux_inflation)+(SUMIFS('2C HypothèsesAjout'!$F$5:$F$14,'2C HypothèsesAjout'!$B$5:$B$14,"Z",'2C HypothèsesAjout'!$D$5:$D$14,'5A DétailsCoûtsProjetés'!J$3))</f>
        <v>0</v>
      </c>
      <c r="K48" s="277">
        <f>(J48+J48*Taux_inflation)+(SUMIFS('2C HypothèsesAjout'!$F$5:$F$14,'2C HypothèsesAjout'!$B$5:$B$14,"Z",'2C HypothèsesAjout'!$D$5:$D$14,'5A DétailsCoûtsProjetés'!K$3))</f>
        <v>0</v>
      </c>
      <c r="L48" s="277">
        <f>(K48+K48*Taux_inflation)+(SUMIFS('2C HypothèsesAjout'!$F$5:$F$14,'2C HypothèsesAjout'!$B$5:$B$14,"Z",'2C HypothèsesAjout'!$D$5:$D$14,'5A DétailsCoûtsProjetés'!L$3))</f>
        <v>0</v>
      </c>
      <c r="M48" s="277">
        <f>(L48+L48*Taux_inflation)+(SUMIFS('2C HypothèsesAjout'!$F$5:$F$14,'2C HypothèsesAjout'!$B$5:$B$14,"Z",'2C HypothèsesAjout'!$D$5:$D$14,'5A DétailsCoûtsProjetés'!M$3))</f>
        <v>0</v>
      </c>
      <c r="N48" s="277">
        <f>(M48+M48*Taux_inflation)+(SUMIFS('2C HypothèsesAjout'!$F$5:$F$14,'2C HypothèsesAjout'!$B$5:$B$14,"Z",'2C HypothèsesAjout'!$D$5:$D$14,'5A DétailsCoûtsProjetés'!N$3))</f>
        <v>0</v>
      </c>
      <c r="O48" s="277">
        <f>(N48+N48*Taux_inflation)+(SUMIFS('2C HypothèsesAjout'!$F$5:$F$14,'2C HypothèsesAjout'!$B$5:$B$14,"Z",'2C HypothèsesAjout'!$D$5:$D$14,'5A DétailsCoûtsProjetés'!O$3))</f>
        <v>0</v>
      </c>
      <c r="P48" s="277">
        <f>(O48+O48*Taux_inflation)+(SUMIFS('2C HypothèsesAjout'!$F$5:$F$14,'2C HypothèsesAjout'!$B$5:$B$14,"Z",'2C HypothèsesAjout'!$D$5:$D$14,'5A DétailsCoûtsProjetés'!P$3))</f>
        <v>0</v>
      </c>
      <c r="Q48" s="277">
        <f>(P48+P48*Taux_inflation)+(SUMIFS('2C HypothèsesAjout'!$F$5:$F$14,'2C HypothèsesAjout'!$B$5:$B$14,"Z",'2C HypothèsesAjout'!$D$5:$D$14,'5A DétailsCoûtsProjetés'!Q$3))</f>
        <v>0</v>
      </c>
      <c r="R48" s="277">
        <f>(Q48+Q48*Taux_inflation)+(SUMIFS('2C HypothèsesAjout'!$F$5:$F$14,'2C HypothèsesAjout'!$B$5:$B$14,"Z",'2C HypothèsesAjout'!$D$5:$D$14,'5A DétailsCoûtsProjetés'!R$3))</f>
        <v>0</v>
      </c>
      <c r="S48" s="277">
        <f>(R48+R48*Taux_inflation)+(SUMIFS('2C HypothèsesAjout'!$F$5:$F$14,'2C HypothèsesAjout'!$B$5:$B$14,"Z",'2C HypothèsesAjout'!$D$5:$D$14,'5A DétailsCoûtsProjetés'!S$3))</f>
        <v>0</v>
      </c>
      <c r="T48" s="277">
        <f>(S48+S48*Taux_inflation)+(SUMIFS('2C HypothèsesAjout'!$F$5:$F$14,'2C HypothèsesAjout'!$B$5:$B$14,"Z",'2C HypothèsesAjout'!$D$5:$D$14,'5A DétailsCoûtsProjetés'!T$3))</f>
        <v>0</v>
      </c>
      <c r="U48" s="277">
        <f>(T48+T48*Taux_inflation)+(SUMIFS('2C HypothèsesAjout'!$F$5:$F$14,'2C HypothèsesAjout'!$B$5:$B$14,"Z",'2C HypothèsesAjout'!$D$5:$D$14,'5A DétailsCoûtsProjetés'!U$3))</f>
        <v>0</v>
      </c>
      <c r="V48" s="277">
        <f>(U48+U48*Taux_inflation)+(SUMIFS('2C HypothèsesAjout'!$F$5:$F$14,'2C HypothèsesAjout'!$B$5:$B$14,"Z",'2C HypothèsesAjout'!$D$5:$D$14,'5A DétailsCoûtsProjetés'!V$3))</f>
        <v>0</v>
      </c>
      <c r="W48" s="277">
        <f>(V48+V48*Taux_inflation)+(SUMIFS('2C HypothèsesAjout'!$F$5:$F$14,'2C HypothèsesAjout'!$B$5:$B$14,"Z",'2C HypothèsesAjout'!$D$5:$D$14,'5A DétailsCoûtsProjetés'!W$3))</f>
        <v>0</v>
      </c>
    </row>
    <row r="49" spans="1:23" ht="15.75" thickBot="1" x14ac:dyDescent="0.3">
      <c r="A49" s="280"/>
      <c r="B49" s="279" t="s">
        <v>218</v>
      </c>
      <c r="C49" s="261">
        <f>C46+C47+C48</f>
        <v>0</v>
      </c>
      <c r="D49" s="261">
        <f t="shared" ref="D49:F49" si="166">D46+D47+D48</f>
        <v>0</v>
      </c>
      <c r="E49" s="261">
        <f t="shared" si="166"/>
        <v>0</v>
      </c>
      <c r="F49" s="261">
        <f t="shared" si="166"/>
        <v>0</v>
      </c>
      <c r="G49" s="261">
        <f t="shared" ref="G49:W49" si="167">G46+G47+G48</f>
        <v>0</v>
      </c>
      <c r="H49" s="261">
        <f t="shared" si="167"/>
        <v>0</v>
      </c>
      <c r="I49" s="261">
        <f t="shared" si="167"/>
        <v>0</v>
      </c>
      <c r="J49" s="261">
        <f t="shared" si="167"/>
        <v>0</v>
      </c>
      <c r="K49" s="261">
        <f t="shared" si="167"/>
        <v>0</v>
      </c>
      <c r="L49" s="261">
        <f t="shared" si="167"/>
        <v>0</v>
      </c>
      <c r="M49" s="261">
        <f t="shared" si="167"/>
        <v>0</v>
      </c>
      <c r="N49" s="261">
        <f t="shared" si="167"/>
        <v>0</v>
      </c>
      <c r="O49" s="261">
        <f t="shared" si="167"/>
        <v>0</v>
      </c>
      <c r="P49" s="261">
        <f t="shared" si="167"/>
        <v>0</v>
      </c>
      <c r="Q49" s="261">
        <f t="shared" si="167"/>
        <v>0</v>
      </c>
      <c r="R49" s="261">
        <f t="shared" si="167"/>
        <v>0</v>
      </c>
      <c r="S49" s="261">
        <f t="shared" si="167"/>
        <v>0</v>
      </c>
      <c r="T49" s="261">
        <f t="shared" si="167"/>
        <v>0</v>
      </c>
      <c r="U49" s="261">
        <f t="shared" si="167"/>
        <v>0</v>
      </c>
      <c r="V49" s="261">
        <f t="shared" si="167"/>
        <v>0</v>
      </c>
      <c r="W49" s="261">
        <f t="shared" si="167"/>
        <v>0</v>
      </c>
    </row>
    <row r="50" spans="1:23" s="13" customFormat="1" x14ac:dyDescent="0.25">
      <c r="A50" s="280"/>
      <c r="B50" s="276" t="str">
        <f>'2A HypothèsesRenouvellement'!$I$9</f>
        <v>Bordure</v>
      </c>
      <c r="C50" s="254">
        <f>SUMIFS('2C HypothèsesAjout'!$F$5:$F$14,'2C HypothèsesAjout'!$B$5:$B$14,"B",'2C HypothèsesAjout'!$D$5:$D$14,'5A DétailsCoûtsProjetés'!C$3)</f>
        <v>0</v>
      </c>
      <c r="D50" s="277">
        <f>(C50+C50*Taux_inflation)+(SUMIFS('2C HypothèsesAjout'!$F$5:$F$14,'2C HypothèsesAjout'!$B$5:$B$14,"B",'2C HypothèsesAjout'!$D$5:$D$14,'5A DétailsCoûtsProjetés'!D$3))</f>
        <v>0</v>
      </c>
      <c r="E50" s="277">
        <f>(D50+D50*Taux_inflation)+(SUMIFS('2C HypothèsesAjout'!$F$5:$F$14,'2C HypothèsesAjout'!$B$5:$B$14,"B",'2C HypothèsesAjout'!$D$5:$D$14,'5A DétailsCoûtsProjetés'!E$3))</f>
        <v>0</v>
      </c>
      <c r="F50" s="277">
        <f>(E50+E50*Taux_inflation)+(SUMIFS('2C HypothèsesAjout'!$F$5:$F$14,'2C HypothèsesAjout'!$B$5:$B$14,"B",'2C HypothèsesAjout'!$D$5:$D$14,'5A DétailsCoûtsProjetés'!F$3))</f>
        <v>0</v>
      </c>
      <c r="G50" s="277">
        <f>(F50+F50*Taux_inflation)+(SUMIFS('2C HypothèsesAjout'!$F$5:$F$14,'2C HypothèsesAjout'!$B$5:$B$14,"B",'2C HypothèsesAjout'!$D$5:$D$14,'5A DétailsCoûtsProjetés'!G$3))</f>
        <v>0</v>
      </c>
      <c r="H50" s="277">
        <f>(G50+G50*Taux_inflation)+(SUMIFS('2C HypothèsesAjout'!$F$5:$F$14,'2C HypothèsesAjout'!$B$5:$B$14,"B",'2C HypothèsesAjout'!$D$5:$D$14,'5A DétailsCoûtsProjetés'!H$3))</f>
        <v>0</v>
      </c>
      <c r="I50" s="277">
        <f>(H50+H50*Taux_inflation)+(SUMIFS('2C HypothèsesAjout'!$F$5:$F$14,'2C HypothèsesAjout'!$B$5:$B$14,"B",'2C HypothèsesAjout'!$D$5:$D$14,'5A DétailsCoûtsProjetés'!I$3))</f>
        <v>0</v>
      </c>
      <c r="J50" s="277">
        <f>(I50+I50*Taux_inflation)+(SUMIFS('2C HypothèsesAjout'!$F$5:$F$14,'2C HypothèsesAjout'!$B$5:$B$14,"B",'2C HypothèsesAjout'!$D$5:$D$14,'5A DétailsCoûtsProjetés'!J$3))</f>
        <v>0</v>
      </c>
      <c r="K50" s="277">
        <f>(J50+J50*Taux_inflation)+(SUMIFS('2C HypothèsesAjout'!$F$5:$F$14,'2C HypothèsesAjout'!$B$5:$B$14,"B",'2C HypothèsesAjout'!$D$5:$D$14,'5A DétailsCoûtsProjetés'!K$3))</f>
        <v>0</v>
      </c>
      <c r="L50" s="277">
        <f>(K50+K50*Taux_inflation)+(SUMIFS('2C HypothèsesAjout'!$F$5:$F$14,'2C HypothèsesAjout'!$B$5:$B$14,"B",'2C HypothèsesAjout'!$D$5:$D$14,'5A DétailsCoûtsProjetés'!L$3))</f>
        <v>0</v>
      </c>
      <c r="M50" s="277">
        <f>(L50+L50*Taux_inflation)+(SUMIFS('2C HypothèsesAjout'!$F$5:$F$14,'2C HypothèsesAjout'!$B$5:$B$14,"B",'2C HypothèsesAjout'!$D$5:$D$14,'5A DétailsCoûtsProjetés'!M$3))</f>
        <v>0</v>
      </c>
      <c r="N50" s="277">
        <f>(M50+M50*Taux_inflation)+(SUMIFS('2C HypothèsesAjout'!$F$5:$F$14,'2C HypothèsesAjout'!$B$5:$B$14,"B",'2C HypothèsesAjout'!$D$5:$D$14,'5A DétailsCoûtsProjetés'!N$3))</f>
        <v>0</v>
      </c>
      <c r="O50" s="277">
        <f>(N50+N50*Taux_inflation)+(SUMIFS('2C HypothèsesAjout'!$F$5:$F$14,'2C HypothèsesAjout'!$B$5:$B$14,"B",'2C HypothèsesAjout'!$D$5:$D$14,'5A DétailsCoûtsProjetés'!O$3))</f>
        <v>0</v>
      </c>
      <c r="P50" s="277">
        <f>(O50+O50*Taux_inflation)+(SUMIFS('2C HypothèsesAjout'!$F$5:$F$14,'2C HypothèsesAjout'!$B$5:$B$14,"B",'2C HypothèsesAjout'!$D$5:$D$14,'5A DétailsCoûtsProjetés'!P$3))</f>
        <v>0</v>
      </c>
      <c r="Q50" s="277">
        <f>(P50+P50*Taux_inflation)+(SUMIFS('2C HypothèsesAjout'!$F$5:$F$14,'2C HypothèsesAjout'!$B$5:$B$14,"B",'2C HypothèsesAjout'!$D$5:$D$14,'5A DétailsCoûtsProjetés'!Q$3))</f>
        <v>0</v>
      </c>
      <c r="R50" s="277">
        <f>(Q50+Q50*Taux_inflation)+(SUMIFS('2C HypothèsesAjout'!$F$5:$F$14,'2C HypothèsesAjout'!$B$5:$B$14,"B",'2C HypothèsesAjout'!$D$5:$D$14,'5A DétailsCoûtsProjetés'!R$3))</f>
        <v>0</v>
      </c>
      <c r="S50" s="277">
        <f>(R50+R50*Taux_inflation)+(SUMIFS('2C HypothèsesAjout'!$F$5:$F$14,'2C HypothèsesAjout'!$B$5:$B$14,"B",'2C HypothèsesAjout'!$D$5:$D$14,'5A DétailsCoûtsProjetés'!S$3))</f>
        <v>0</v>
      </c>
      <c r="T50" s="277">
        <f>(S50+S50*Taux_inflation)+(SUMIFS('2C HypothèsesAjout'!$F$5:$F$14,'2C HypothèsesAjout'!$B$5:$B$14,"B",'2C HypothèsesAjout'!$D$5:$D$14,'5A DétailsCoûtsProjetés'!T$3))</f>
        <v>0</v>
      </c>
      <c r="U50" s="277">
        <f>(T50+T50*Taux_inflation)+(SUMIFS('2C HypothèsesAjout'!$F$5:$F$14,'2C HypothèsesAjout'!$B$5:$B$14,"B",'2C HypothèsesAjout'!$D$5:$D$14,'5A DétailsCoûtsProjetés'!U$3))</f>
        <v>0</v>
      </c>
      <c r="V50" s="277">
        <f>(U50+U50*Taux_inflation)+(SUMIFS('2C HypothèsesAjout'!$F$5:$F$14,'2C HypothèsesAjout'!$B$5:$B$14,"B",'2C HypothèsesAjout'!$D$5:$D$14,'5A DétailsCoûtsProjetés'!V$3))</f>
        <v>0</v>
      </c>
      <c r="W50" s="277">
        <f>(V50+V50*Taux_inflation)+(SUMIFS('2C HypothèsesAjout'!$F$5:$F$14,'2C HypothèsesAjout'!$B$5:$B$14,"B",'2C HypothèsesAjout'!$D$5:$D$14,'5A DétailsCoûtsProjetés'!W$3))</f>
        <v>0</v>
      </c>
    </row>
    <row r="51" spans="1:23" s="13" customFormat="1" x14ac:dyDescent="0.25">
      <c r="A51" s="280"/>
      <c r="B51" s="276" t="str">
        <f>'2A HypothèsesRenouvellement'!$I$10</f>
        <v>Trottoir</v>
      </c>
      <c r="C51" s="254">
        <f>SUMIFS('2C HypothèsesAjout'!$F$5:$F$14,'2C HypothèsesAjout'!$B$5:$B$14,"T",'2C HypothèsesAjout'!$D$5:$D$14,'5A DétailsCoûtsProjetés'!C$3)</f>
        <v>0</v>
      </c>
      <c r="D51" s="277">
        <f>(C51+C51*Taux_inflation)+(SUMIFS('2C HypothèsesAjout'!$F$5:$F$14,'2C HypothèsesAjout'!$B$5:$B$14,"T",'2C HypothèsesAjout'!$D$5:$D$14,'5A DétailsCoûtsProjetés'!D$3))</f>
        <v>0</v>
      </c>
      <c r="E51" s="277">
        <f>(D51+D51*Taux_inflation)+(SUMIFS('2C HypothèsesAjout'!$F$5:$F$14,'2C HypothèsesAjout'!$B$5:$B$14,"T",'2C HypothèsesAjout'!$D$5:$D$14,'5A DétailsCoûtsProjetés'!E$3))</f>
        <v>0</v>
      </c>
      <c r="F51" s="277">
        <f>(E51+E51*Taux_inflation)+(SUMIFS('2C HypothèsesAjout'!$F$5:$F$14,'2C HypothèsesAjout'!$B$5:$B$14,"T",'2C HypothèsesAjout'!$D$5:$D$14,'5A DétailsCoûtsProjetés'!F$3))</f>
        <v>0</v>
      </c>
      <c r="G51" s="277">
        <f>(F51+F51*Taux_inflation)+(SUMIFS('2C HypothèsesAjout'!$F$5:$F$14,'2C HypothèsesAjout'!$B$5:$B$14,"T",'2C HypothèsesAjout'!$D$5:$D$14,'5A DétailsCoûtsProjetés'!G$3))</f>
        <v>0</v>
      </c>
      <c r="H51" s="277">
        <f>(G51+G51*Taux_inflation)+(SUMIFS('2C HypothèsesAjout'!$F$5:$F$14,'2C HypothèsesAjout'!$B$5:$B$14,"T",'2C HypothèsesAjout'!$D$5:$D$14,'5A DétailsCoûtsProjetés'!H$3))</f>
        <v>0</v>
      </c>
      <c r="I51" s="277">
        <f>(H51+H51*Taux_inflation)+(SUMIFS('2C HypothèsesAjout'!$F$5:$F$14,'2C HypothèsesAjout'!$B$5:$B$14,"T",'2C HypothèsesAjout'!$D$5:$D$14,'5A DétailsCoûtsProjetés'!I$3))</f>
        <v>0</v>
      </c>
      <c r="J51" s="277">
        <f>(I51+I51*Taux_inflation)+(SUMIFS('2C HypothèsesAjout'!$F$5:$F$14,'2C HypothèsesAjout'!$B$5:$B$14,"T",'2C HypothèsesAjout'!$D$5:$D$14,'5A DétailsCoûtsProjetés'!J$3))</f>
        <v>0</v>
      </c>
      <c r="K51" s="277">
        <f>(J51+J51*Taux_inflation)+(SUMIFS('2C HypothèsesAjout'!$F$5:$F$14,'2C HypothèsesAjout'!$B$5:$B$14,"T",'2C HypothèsesAjout'!$D$5:$D$14,'5A DétailsCoûtsProjetés'!K$3))</f>
        <v>0</v>
      </c>
      <c r="L51" s="277">
        <f>(K51+K51*Taux_inflation)+(SUMIFS('2C HypothèsesAjout'!$F$5:$F$14,'2C HypothèsesAjout'!$B$5:$B$14,"T",'2C HypothèsesAjout'!$D$5:$D$14,'5A DétailsCoûtsProjetés'!L$3))</f>
        <v>0</v>
      </c>
      <c r="M51" s="277">
        <f>(L51+L51*Taux_inflation)+(SUMIFS('2C HypothèsesAjout'!$F$5:$F$14,'2C HypothèsesAjout'!$B$5:$B$14,"T",'2C HypothèsesAjout'!$D$5:$D$14,'5A DétailsCoûtsProjetés'!M$3))</f>
        <v>0</v>
      </c>
      <c r="N51" s="277">
        <f>(M51+M51*Taux_inflation)+(SUMIFS('2C HypothèsesAjout'!$F$5:$F$14,'2C HypothèsesAjout'!$B$5:$B$14,"T",'2C HypothèsesAjout'!$D$5:$D$14,'5A DétailsCoûtsProjetés'!N$3))</f>
        <v>0</v>
      </c>
      <c r="O51" s="277">
        <f>(N51+N51*Taux_inflation)+(SUMIFS('2C HypothèsesAjout'!$F$5:$F$14,'2C HypothèsesAjout'!$B$5:$B$14,"T",'2C HypothèsesAjout'!$D$5:$D$14,'5A DétailsCoûtsProjetés'!O$3))</f>
        <v>0</v>
      </c>
      <c r="P51" s="277">
        <f>(O51+O51*Taux_inflation)+(SUMIFS('2C HypothèsesAjout'!$F$5:$F$14,'2C HypothèsesAjout'!$B$5:$B$14,"T",'2C HypothèsesAjout'!$D$5:$D$14,'5A DétailsCoûtsProjetés'!P$3))</f>
        <v>0</v>
      </c>
      <c r="Q51" s="277">
        <f>(P51+P51*Taux_inflation)+(SUMIFS('2C HypothèsesAjout'!$F$5:$F$14,'2C HypothèsesAjout'!$B$5:$B$14,"T",'2C HypothèsesAjout'!$D$5:$D$14,'5A DétailsCoûtsProjetés'!Q$3))</f>
        <v>0</v>
      </c>
      <c r="R51" s="277">
        <f>(Q51+Q51*Taux_inflation)+(SUMIFS('2C HypothèsesAjout'!$F$5:$F$14,'2C HypothèsesAjout'!$B$5:$B$14,"T",'2C HypothèsesAjout'!$D$5:$D$14,'5A DétailsCoûtsProjetés'!R$3))</f>
        <v>0</v>
      </c>
      <c r="S51" s="277">
        <f>(R51+R51*Taux_inflation)+(SUMIFS('2C HypothèsesAjout'!$F$5:$F$14,'2C HypothèsesAjout'!$B$5:$B$14,"T",'2C HypothèsesAjout'!$D$5:$D$14,'5A DétailsCoûtsProjetés'!S$3))</f>
        <v>0</v>
      </c>
      <c r="T51" s="277">
        <f>(S51+S51*Taux_inflation)+(SUMIFS('2C HypothèsesAjout'!$F$5:$F$14,'2C HypothèsesAjout'!$B$5:$B$14,"T",'2C HypothèsesAjout'!$D$5:$D$14,'5A DétailsCoûtsProjetés'!T$3))</f>
        <v>0</v>
      </c>
      <c r="U51" s="277">
        <f>(T51+T51*Taux_inflation)+(SUMIFS('2C HypothèsesAjout'!$F$5:$F$14,'2C HypothèsesAjout'!$B$5:$B$14,"T",'2C HypothèsesAjout'!$D$5:$D$14,'5A DétailsCoûtsProjetés'!U$3))</f>
        <v>0</v>
      </c>
      <c r="V51" s="277">
        <f>(U51+U51*Taux_inflation)+(SUMIFS('2C HypothèsesAjout'!$F$5:$F$14,'2C HypothèsesAjout'!$B$5:$B$14,"T",'2C HypothèsesAjout'!$D$5:$D$14,'5A DétailsCoûtsProjetés'!V$3))</f>
        <v>0</v>
      </c>
      <c r="W51" s="277">
        <f>(V51+V51*Taux_inflation)+(SUMIFS('2C HypothèsesAjout'!$F$5:$F$14,'2C HypothèsesAjout'!$B$5:$B$14,"T",'2C HypothèsesAjout'!$D$5:$D$14,'5A DétailsCoûtsProjetés'!W$3))</f>
        <v>0</v>
      </c>
    </row>
    <row r="52" spans="1:23" s="13" customFormat="1" ht="15.75" thickBot="1" x14ac:dyDescent="0.3">
      <c r="A52" s="278"/>
      <c r="B52" s="279" t="s">
        <v>219</v>
      </c>
      <c r="C52" s="351">
        <f>C49+C50+C51</f>
        <v>0</v>
      </c>
      <c r="D52" s="351">
        <f t="shared" ref="D52:W52" si="168">D49+D50+D51</f>
        <v>0</v>
      </c>
      <c r="E52" s="351">
        <f t="shared" si="168"/>
        <v>0</v>
      </c>
      <c r="F52" s="351">
        <f t="shared" si="168"/>
        <v>0</v>
      </c>
      <c r="G52" s="351">
        <f t="shared" si="168"/>
        <v>0</v>
      </c>
      <c r="H52" s="351">
        <f t="shared" si="168"/>
        <v>0</v>
      </c>
      <c r="I52" s="351">
        <f t="shared" si="168"/>
        <v>0</v>
      </c>
      <c r="J52" s="351">
        <f t="shared" si="168"/>
        <v>0</v>
      </c>
      <c r="K52" s="351">
        <f t="shared" si="168"/>
        <v>0</v>
      </c>
      <c r="L52" s="351">
        <f t="shared" si="168"/>
        <v>0</v>
      </c>
      <c r="M52" s="351">
        <f t="shared" si="168"/>
        <v>0</v>
      </c>
      <c r="N52" s="351">
        <f t="shared" si="168"/>
        <v>0</v>
      </c>
      <c r="O52" s="351">
        <f t="shared" si="168"/>
        <v>0</v>
      </c>
      <c r="P52" s="351">
        <f t="shared" si="168"/>
        <v>0</v>
      </c>
      <c r="Q52" s="351">
        <f t="shared" si="168"/>
        <v>0</v>
      </c>
      <c r="R52" s="351">
        <f t="shared" si="168"/>
        <v>0</v>
      </c>
      <c r="S52" s="351">
        <f t="shared" si="168"/>
        <v>0</v>
      </c>
      <c r="T52" s="351">
        <f t="shared" si="168"/>
        <v>0</v>
      </c>
      <c r="U52" s="351">
        <f t="shared" si="168"/>
        <v>0</v>
      </c>
      <c r="V52" s="351">
        <f t="shared" si="168"/>
        <v>0</v>
      </c>
      <c r="W52" s="351">
        <f t="shared" si="168"/>
        <v>0</v>
      </c>
    </row>
    <row r="53" spans="1:23" x14ac:dyDescent="0.25">
      <c r="A53" s="280" t="s">
        <v>13</v>
      </c>
      <c r="B53" s="281" t="s">
        <v>66</v>
      </c>
      <c r="C53" s="250">
        <f>SUMIFS('2C HypothèsesAjout'!$G$5:$G$14,'2C HypothèsesAjout'!$B$5:$B$14,"A",'2C HypothèsesAjout'!$D$5:$D$14,'5A DétailsCoûtsProjetés'!C$3)</f>
        <v>0</v>
      </c>
      <c r="D53" s="274">
        <f>(C53+C53*Taux_inflation)+(SUMIFS('2C HypothèsesAjout'!$G$5:$G$14,'2C HypothèsesAjout'!$B$5:$B$14,"A",'2C HypothèsesAjout'!$D$5:$D$14,'5A DétailsCoûtsProjetés'!D$3))</f>
        <v>0</v>
      </c>
      <c r="E53" s="274">
        <f>(D53+D53*Taux_inflation)+(SUMIFS('2C HypothèsesAjout'!$G$5:$G$14,'2C HypothèsesAjout'!$B$5:$B$14,"A",'2C HypothèsesAjout'!$D$5:$D$14,'5A DétailsCoûtsProjetés'!E$3))</f>
        <v>0</v>
      </c>
      <c r="F53" s="274">
        <f>(E53+E53*Taux_inflation)+(SUMIFS('2C HypothèsesAjout'!$G$5:$G$14,'2C HypothèsesAjout'!$B$5:$B$14,"A",'2C HypothèsesAjout'!$D$5:$D$14,'5A DétailsCoûtsProjetés'!F$3))</f>
        <v>0</v>
      </c>
      <c r="G53" s="274">
        <f>(F53+F53*Taux_inflation)+(SUMIFS('2C HypothèsesAjout'!$G$5:$G$14,'2C HypothèsesAjout'!$B$5:$B$14,"A",'2C HypothèsesAjout'!$D$5:$D$14,'5A DétailsCoûtsProjetés'!G$3))</f>
        <v>0</v>
      </c>
      <c r="H53" s="274">
        <f>(G53+G53*Taux_inflation)+(SUMIFS('2C HypothèsesAjout'!$G$5:$G$14,'2C HypothèsesAjout'!$B$5:$B$14,"A",'2C HypothèsesAjout'!$D$5:$D$14,'5A DétailsCoûtsProjetés'!H$3))</f>
        <v>0</v>
      </c>
      <c r="I53" s="274">
        <f>(H53+H53*Taux_inflation)+(SUMIFS('2C HypothèsesAjout'!$G$5:$G$14,'2C HypothèsesAjout'!$B$5:$B$14,"A",'2C HypothèsesAjout'!$D$5:$D$14,'5A DétailsCoûtsProjetés'!I$3))</f>
        <v>0</v>
      </c>
      <c r="J53" s="274">
        <f>(I53+I53*Taux_inflation)+(SUMIFS('2C HypothèsesAjout'!$G$5:$G$14,'2C HypothèsesAjout'!$B$5:$B$14,"A",'2C HypothèsesAjout'!$D$5:$D$14,'5A DétailsCoûtsProjetés'!J$3))</f>
        <v>0</v>
      </c>
      <c r="K53" s="274">
        <f>(J53+J53*Taux_inflation)+(SUMIFS('2C HypothèsesAjout'!$G$5:$G$14,'2C HypothèsesAjout'!$B$5:$B$14,"A",'2C HypothèsesAjout'!$D$5:$D$14,'5A DétailsCoûtsProjetés'!K$3))</f>
        <v>0</v>
      </c>
      <c r="L53" s="274">
        <f>(K53+K53*Taux_inflation)+(SUMIFS('2C HypothèsesAjout'!$G$5:$G$14,'2C HypothèsesAjout'!$B$5:$B$14,"A",'2C HypothèsesAjout'!$D$5:$D$14,'5A DétailsCoûtsProjetés'!L$3))</f>
        <v>0</v>
      </c>
      <c r="M53" s="274">
        <f>(L53+L53*Taux_inflation)+(SUMIFS('2C HypothèsesAjout'!$G$5:$G$14,'2C HypothèsesAjout'!$B$5:$B$14,"A",'2C HypothèsesAjout'!$D$5:$D$14,'5A DétailsCoûtsProjetés'!M$3))</f>
        <v>0</v>
      </c>
      <c r="N53" s="274">
        <f>(M53+M53*Taux_inflation)+(SUMIFS('2C HypothèsesAjout'!$G$5:$G$14,'2C HypothèsesAjout'!$B$5:$B$14,"A",'2C HypothèsesAjout'!$D$5:$D$14,'5A DétailsCoûtsProjetés'!N$3))</f>
        <v>0</v>
      </c>
      <c r="O53" s="274">
        <f>(N53+N53*Taux_inflation)+(SUMIFS('2C HypothèsesAjout'!$G$5:$G$14,'2C HypothèsesAjout'!$B$5:$B$14,"A",'2C HypothèsesAjout'!$D$5:$D$14,'5A DétailsCoûtsProjetés'!O$3))</f>
        <v>0</v>
      </c>
      <c r="P53" s="274">
        <f>(O53+O53*Taux_inflation)+(SUMIFS('2C HypothèsesAjout'!$G$5:$G$14,'2C HypothèsesAjout'!$B$5:$B$14,"A",'2C HypothèsesAjout'!$D$5:$D$14,'5A DétailsCoûtsProjetés'!P$3))</f>
        <v>0</v>
      </c>
      <c r="Q53" s="274">
        <f>(P53+P53*Taux_inflation)+(SUMIFS('2C HypothèsesAjout'!$G$5:$G$14,'2C HypothèsesAjout'!$B$5:$B$14,"A",'2C HypothèsesAjout'!$D$5:$D$14,'5A DétailsCoûtsProjetés'!Q$3))</f>
        <v>0</v>
      </c>
      <c r="R53" s="274">
        <f>(Q53+Q53*Taux_inflation)+(SUMIFS('2C HypothèsesAjout'!$G$5:$G$14,'2C HypothèsesAjout'!$B$5:$B$14,"A",'2C HypothèsesAjout'!$D$5:$D$14,'5A DétailsCoûtsProjetés'!R$3))</f>
        <v>0</v>
      </c>
      <c r="S53" s="274">
        <f>(R53+R53*Taux_inflation)+(SUMIFS('2C HypothèsesAjout'!$G$5:$G$14,'2C HypothèsesAjout'!$B$5:$B$14,"A",'2C HypothèsesAjout'!$D$5:$D$14,'5A DétailsCoûtsProjetés'!S$3))</f>
        <v>0</v>
      </c>
      <c r="T53" s="274">
        <f>(S53+S53*Taux_inflation)+(SUMIFS('2C HypothèsesAjout'!$G$5:$G$14,'2C HypothèsesAjout'!$B$5:$B$14,"A",'2C HypothèsesAjout'!$D$5:$D$14,'5A DétailsCoûtsProjetés'!T$3))</f>
        <v>0</v>
      </c>
      <c r="U53" s="274">
        <f>(T53+T53*Taux_inflation)+(SUMIFS('2C HypothèsesAjout'!$G$5:$G$14,'2C HypothèsesAjout'!$B$5:$B$14,"A",'2C HypothèsesAjout'!$D$5:$D$14,'5A DétailsCoûtsProjetés'!U$3))</f>
        <v>0</v>
      </c>
      <c r="V53" s="274">
        <f>(U53+U53*Taux_inflation)+(SUMIFS('2C HypothèsesAjout'!$G$5:$G$14,'2C HypothèsesAjout'!$B$5:$B$14,"A",'2C HypothèsesAjout'!$D$5:$D$14,'5A DétailsCoûtsProjetés'!V$3))</f>
        <v>0</v>
      </c>
      <c r="W53" s="274">
        <f>(V53+V53*Taux_inflation)+(SUMIFS('2C HypothèsesAjout'!$G$5:$G$14,'2C HypothèsesAjout'!$B$5:$B$14,"A",'2C HypothèsesAjout'!$D$5:$D$14,'5A DétailsCoûtsProjetés'!W$3))</f>
        <v>0</v>
      </c>
    </row>
    <row r="54" spans="1:23" x14ac:dyDescent="0.25">
      <c r="A54" s="275" t="s">
        <v>113</v>
      </c>
      <c r="B54" s="276" t="s">
        <v>90</v>
      </c>
      <c r="C54" s="254">
        <f>SUMIFS('2C HypothèsesAjout'!$G$5:$G$14,'2C HypothèsesAjout'!$B$5:$B$14,"G",'2C HypothèsesAjout'!$D$5:$D$14,'5A DétailsCoûtsProjetés'!C$3)</f>
        <v>0</v>
      </c>
      <c r="D54" s="277">
        <f>(C54+C54*Taux_inflation)+(SUMIFS('2C HypothèsesAjout'!$G$5:$G$14,'2C HypothèsesAjout'!$B$5:$B$14,"G",'2C HypothèsesAjout'!$D$5:$D$14,'5A DétailsCoûtsProjetés'!D$3))</f>
        <v>0</v>
      </c>
      <c r="E54" s="277">
        <f>(D54+D54*Taux_inflation)+(SUMIFS('2C HypothèsesAjout'!$G$5:$G$14,'2C HypothèsesAjout'!$B$5:$B$14,"G",'2C HypothèsesAjout'!$D$5:$D$14,'5A DétailsCoûtsProjetés'!E$3))</f>
        <v>0</v>
      </c>
      <c r="F54" s="277">
        <f>(E54+E54*Taux_inflation)+(SUMIFS('2C HypothèsesAjout'!$G$5:$G$14,'2C HypothèsesAjout'!$B$5:$B$14,"G",'2C HypothèsesAjout'!$D$5:$D$14,'5A DétailsCoûtsProjetés'!F$3))</f>
        <v>0</v>
      </c>
      <c r="G54" s="277">
        <f>(F54+F54*Taux_inflation)+(SUMIFS('2C HypothèsesAjout'!$G$5:$G$14,'2C HypothèsesAjout'!$B$5:$B$14,"G",'2C HypothèsesAjout'!$D$5:$D$14,'5A DétailsCoûtsProjetés'!G$3))</f>
        <v>0</v>
      </c>
      <c r="H54" s="277">
        <f>(G54+G54*Taux_inflation)+(SUMIFS('2C HypothèsesAjout'!$G$5:$G$14,'2C HypothèsesAjout'!$B$5:$B$14,"G",'2C HypothèsesAjout'!$D$5:$D$14,'5A DétailsCoûtsProjetés'!H$3))</f>
        <v>0</v>
      </c>
      <c r="I54" s="277">
        <f>(H54+H54*Taux_inflation)+(SUMIFS('2C HypothèsesAjout'!$G$5:$G$14,'2C HypothèsesAjout'!$B$5:$B$14,"G",'2C HypothèsesAjout'!$D$5:$D$14,'5A DétailsCoûtsProjetés'!I$3))</f>
        <v>0</v>
      </c>
      <c r="J54" s="277">
        <f>(I54+I54*Taux_inflation)+(SUMIFS('2C HypothèsesAjout'!$G$5:$G$14,'2C HypothèsesAjout'!$B$5:$B$14,"G",'2C HypothèsesAjout'!$D$5:$D$14,'5A DétailsCoûtsProjetés'!J$3))</f>
        <v>0</v>
      </c>
      <c r="K54" s="277">
        <f>(J54+J54*Taux_inflation)+(SUMIFS('2C HypothèsesAjout'!$G$5:$G$14,'2C HypothèsesAjout'!$B$5:$B$14,"G",'2C HypothèsesAjout'!$D$5:$D$14,'5A DétailsCoûtsProjetés'!K$3))</f>
        <v>0</v>
      </c>
      <c r="L54" s="277">
        <f>(K54+K54*Taux_inflation)+(SUMIFS('2C HypothèsesAjout'!$G$5:$G$14,'2C HypothèsesAjout'!$B$5:$B$14,"G",'2C HypothèsesAjout'!$D$5:$D$14,'5A DétailsCoûtsProjetés'!L$3))</f>
        <v>0</v>
      </c>
      <c r="M54" s="277">
        <f>(L54+L54*Taux_inflation)+(SUMIFS('2C HypothèsesAjout'!$G$5:$G$14,'2C HypothèsesAjout'!$B$5:$B$14,"G",'2C HypothèsesAjout'!$D$5:$D$14,'5A DétailsCoûtsProjetés'!M$3))</f>
        <v>0</v>
      </c>
      <c r="N54" s="277">
        <f>(M54+M54*Taux_inflation)+(SUMIFS('2C HypothèsesAjout'!$G$5:$G$14,'2C HypothèsesAjout'!$B$5:$B$14,"G",'2C HypothèsesAjout'!$D$5:$D$14,'5A DétailsCoûtsProjetés'!N$3))</f>
        <v>0</v>
      </c>
      <c r="O54" s="277">
        <f>(N54+N54*Taux_inflation)+(SUMIFS('2C HypothèsesAjout'!$G$5:$G$14,'2C HypothèsesAjout'!$B$5:$B$14,"G",'2C HypothèsesAjout'!$D$5:$D$14,'5A DétailsCoûtsProjetés'!O$3))</f>
        <v>0</v>
      </c>
      <c r="P54" s="277">
        <f>(O54+O54*Taux_inflation)+(SUMIFS('2C HypothèsesAjout'!$G$5:$G$14,'2C HypothèsesAjout'!$B$5:$B$14,"G",'2C HypothèsesAjout'!$D$5:$D$14,'5A DétailsCoûtsProjetés'!P$3))</f>
        <v>0</v>
      </c>
      <c r="Q54" s="277">
        <f>(P54+P54*Taux_inflation)+(SUMIFS('2C HypothèsesAjout'!$G$5:$G$14,'2C HypothèsesAjout'!$B$5:$B$14,"G",'2C HypothèsesAjout'!$D$5:$D$14,'5A DétailsCoûtsProjetés'!Q$3))</f>
        <v>0</v>
      </c>
      <c r="R54" s="277">
        <f>(Q54+Q54*Taux_inflation)+(SUMIFS('2C HypothèsesAjout'!$G$5:$G$14,'2C HypothèsesAjout'!$B$5:$B$14,"G",'2C HypothèsesAjout'!$D$5:$D$14,'5A DétailsCoûtsProjetés'!R$3))</f>
        <v>0</v>
      </c>
      <c r="S54" s="277">
        <f>(R54+R54*Taux_inflation)+(SUMIFS('2C HypothèsesAjout'!$G$5:$G$14,'2C HypothèsesAjout'!$B$5:$B$14,"G",'2C HypothèsesAjout'!$D$5:$D$14,'5A DétailsCoûtsProjetés'!S$3))</f>
        <v>0</v>
      </c>
      <c r="T54" s="277">
        <f>(S54+S54*Taux_inflation)+(SUMIFS('2C HypothèsesAjout'!$G$5:$G$14,'2C HypothèsesAjout'!$B$5:$B$14,"G",'2C HypothèsesAjout'!$D$5:$D$14,'5A DétailsCoûtsProjetés'!T$3))</f>
        <v>0</v>
      </c>
      <c r="U54" s="277">
        <f>(T54+T54*Taux_inflation)+(SUMIFS('2C HypothèsesAjout'!$G$5:$G$14,'2C HypothèsesAjout'!$B$5:$B$14,"G",'2C HypothèsesAjout'!$D$5:$D$14,'5A DétailsCoûtsProjetés'!U$3))</f>
        <v>0</v>
      </c>
      <c r="V54" s="277">
        <f>(U54+U54*Taux_inflation)+(SUMIFS('2C HypothèsesAjout'!$G$5:$G$14,'2C HypothèsesAjout'!$B$5:$B$14,"G",'2C HypothèsesAjout'!$D$5:$D$14,'5A DétailsCoûtsProjetés'!V$3))</f>
        <v>0</v>
      </c>
      <c r="W54" s="277">
        <f>(V54+V54*Taux_inflation)+(SUMIFS('2C HypothèsesAjout'!$G$5:$G$14,'2C HypothèsesAjout'!$B$5:$B$14,"G",'2C HypothèsesAjout'!$D$5:$D$14,'5A DétailsCoûtsProjetés'!W$3))</f>
        <v>0</v>
      </c>
    </row>
    <row r="55" spans="1:23" x14ac:dyDescent="0.25">
      <c r="A55" s="275" t="s">
        <v>112</v>
      </c>
      <c r="B55" s="331" t="str">
        <f>'2A HypothèsesRenouvellement'!$I$8</f>
        <v>Autre chaussée</v>
      </c>
      <c r="C55" s="254">
        <f>SUMIFS('2C HypothèsesAjout'!$G$5:$G$14,'2C HypothèsesAjout'!$B$5:$B$14,"Z",'2C HypothèsesAjout'!$D$5:$D$14,'5A DétailsCoûtsProjetés'!C$3)</f>
        <v>0</v>
      </c>
      <c r="D55" s="277">
        <f>(C55+C55*Taux_inflation)+(SUMIFS('2C HypothèsesAjout'!$G$5:$G$14,'2C HypothèsesAjout'!$B$5:$B$14,"Z",'2C HypothèsesAjout'!$D$5:$D$14,'5A DétailsCoûtsProjetés'!D$3))</f>
        <v>0</v>
      </c>
      <c r="E55" s="277">
        <f>(D55+D55*Taux_inflation)+(SUMIFS('2C HypothèsesAjout'!$G$5:$G$14,'2C HypothèsesAjout'!$B$5:$B$14,"Z",'2C HypothèsesAjout'!$D$5:$D$14,'5A DétailsCoûtsProjetés'!E$3))</f>
        <v>0</v>
      </c>
      <c r="F55" s="277">
        <f>(E55+E55*Taux_inflation)+(SUMIFS('2C HypothèsesAjout'!$G$5:$G$14,'2C HypothèsesAjout'!$B$5:$B$14,"Z",'2C HypothèsesAjout'!$D$5:$D$14,'5A DétailsCoûtsProjetés'!F$3))</f>
        <v>0</v>
      </c>
      <c r="G55" s="277">
        <f>(F55+F55*Taux_inflation)+(SUMIFS('2C HypothèsesAjout'!$G$5:$G$14,'2C HypothèsesAjout'!$B$5:$B$14,"Z",'2C HypothèsesAjout'!$D$5:$D$14,'5A DétailsCoûtsProjetés'!G$3))</f>
        <v>0</v>
      </c>
      <c r="H55" s="277">
        <f>(G55+G55*Taux_inflation)+(SUMIFS('2C HypothèsesAjout'!$G$5:$G$14,'2C HypothèsesAjout'!$B$5:$B$14,"Z",'2C HypothèsesAjout'!$D$5:$D$14,'5A DétailsCoûtsProjetés'!H$3))</f>
        <v>0</v>
      </c>
      <c r="I55" s="277">
        <f>(H55+H55*Taux_inflation)+(SUMIFS('2C HypothèsesAjout'!$G$5:$G$14,'2C HypothèsesAjout'!$B$5:$B$14,"Z",'2C HypothèsesAjout'!$D$5:$D$14,'5A DétailsCoûtsProjetés'!I$3))</f>
        <v>0</v>
      </c>
      <c r="J55" s="277">
        <f>(I55+I55*Taux_inflation)+(SUMIFS('2C HypothèsesAjout'!$G$5:$G$14,'2C HypothèsesAjout'!$B$5:$B$14,"Z",'2C HypothèsesAjout'!$D$5:$D$14,'5A DétailsCoûtsProjetés'!J$3))</f>
        <v>0</v>
      </c>
      <c r="K55" s="277">
        <f>(J55+J55*Taux_inflation)+(SUMIFS('2C HypothèsesAjout'!$G$5:$G$14,'2C HypothèsesAjout'!$B$5:$B$14,"Z",'2C HypothèsesAjout'!$D$5:$D$14,'5A DétailsCoûtsProjetés'!K$3))</f>
        <v>0</v>
      </c>
      <c r="L55" s="277">
        <f>(K55+K55*Taux_inflation)+(SUMIFS('2C HypothèsesAjout'!$G$5:$G$14,'2C HypothèsesAjout'!$B$5:$B$14,"Z",'2C HypothèsesAjout'!$D$5:$D$14,'5A DétailsCoûtsProjetés'!L$3))</f>
        <v>0</v>
      </c>
      <c r="M55" s="277">
        <f>(L55+L55*Taux_inflation)+(SUMIFS('2C HypothèsesAjout'!$G$5:$G$14,'2C HypothèsesAjout'!$B$5:$B$14,"Z",'2C HypothèsesAjout'!$D$5:$D$14,'5A DétailsCoûtsProjetés'!M$3))</f>
        <v>0</v>
      </c>
      <c r="N55" s="277">
        <f>(M55+M55*Taux_inflation)+(SUMIFS('2C HypothèsesAjout'!$G$5:$G$14,'2C HypothèsesAjout'!$B$5:$B$14,"Z",'2C HypothèsesAjout'!$D$5:$D$14,'5A DétailsCoûtsProjetés'!N$3))</f>
        <v>0</v>
      </c>
      <c r="O55" s="277">
        <f>(N55+N55*Taux_inflation)+(SUMIFS('2C HypothèsesAjout'!$G$5:$G$14,'2C HypothèsesAjout'!$B$5:$B$14,"Z",'2C HypothèsesAjout'!$D$5:$D$14,'5A DétailsCoûtsProjetés'!O$3))</f>
        <v>0</v>
      </c>
      <c r="P55" s="277">
        <f>(O55+O55*Taux_inflation)+(SUMIFS('2C HypothèsesAjout'!$G$5:$G$14,'2C HypothèsesAjout'!$B$5:$B$14,"Z",'2C HypothèsesAjout'!$D$5:$D$14,'5A DétailsCoûtsProjetés'!P$3))</f>
        <v>0</v>
      </c>
      <c r="Q55" s="277">
        <f>(P55+P55*Taux_inflation)+(SUMIFS('2C HypothèsesAjout'!$G$5:$G$14,'2C HypothèsesAjout'!$B$5:$B$14,"Z",'2C HypothèsesAjout'!$D$5:$D$14,'5A DétailsCoûtsProjetés'!Q$3))</f>
        <v>0</v>
      </c>
      <c r="R55" s="277">
        <f>(Q55+Q55*Taux_inflation)+(SUMIFS('2C HypothèsesAjout'!$G$5:$G$14,'2C HypothèsesAjout'!$B$5:$B$14,"Z",'2C HypothèsesAjout'!$D$5:$D$14,'5A DétailsCoûtsProjetés'!R$3))</f>
        <v>0</v>
      </c>
      <c r="S55" s="277">
        <f>(R55+R55*Taux_inflation)+(SUMIFS('2C HypothèsesAjout'!$G$5:$G$14,'2C HypothèsesAjout'!$B$5:$B$14,"Z",'2C HypothèsesAjout'!$D$5:$D$14,'5A DétailsCoûtsProjetés'!S$3))</f>
        <v>0</v>
      </c>
      <c r="T55" s="277">
        <f>(S55+S55*Taux_inflation)+(SUMIFS('2C HypothèsesAjout'!$G$5:$G$14,'2C HypothèsesAjout'!$B$5:$B$14,"Z",'2C HypothèsesAjout'!$D$5:$D$14,'5A DétailsCoûtsProjetés'!T$3))</f>
        <v>0</v>
      </c>
      <c r="U55" s="277">
        <f>(T55+T55*Taux_inflation)+(SUMIFS('2C HypothèsesAjout'!$G$5:$G$14,'2C HypothèsesAjout'!$B$5:$B$14,"Z",'2C HypothèsesAjout'!$D$5:$D$14,'5A DétailsCoûtsProjetés'!U$3))</f>
        <v>0</v>
      </c>
      <c r="V55" s="277">
        <f>(U55+U55*Taux_inflation)+(SUMIFS('2C HypothèsesAjout'!$G$5:$G$14,'2C HypothèsesAjout'!$B$5:$B$14,"Z",'2C HypothèsesAjout'!$D$5:$D$14,'5A DétailsCoûtsProjetés'!V$3))</f>
        <v>0</v>
      </c>
      <c r="W55" s="277">
        <f>(V55+V55*Taux_inflation)+(SUMIFS('2C HypothèsesAjout'!$G$5:$G$14,'2C HypothèsesAjout'!$B$5:$B$14,"Z",'2C HypothèsesAjout'!$D$5:$D$14,'5A DétailsCoûtsProjetés'!W$3))</f>
        <v>0</v>
      </c>
    </row>
    <row r="56" spans="1:23" s="13" customFormat="1" ht="15.75" thickBot="1" x14ac:dyDescent="0.3">
      <c r="A56" s="280"/>
      <c r="B56" s="279" t="s">
        <v>218</v>
      </c>
      <c r="C56" s="261">
        <f>C53+C54+C55</f>
        <v>0</v>
      </c>
      <c r="D56" s="261">
        <f t="shared" ref="D56:W56" si="169">D53+D54+D55</f>
        <v>0</v>
      </c>
      <c r="E56" s="261">
        <f t="shared" si="169"/>
        <v>0</v>
      </c>
      <c r="F56" s="261">
        <f t="shared" si="169"/>
        <v>0</v>
      </c>
      <c r="G56" s="261">
        <f t="shared" si="169"/>
        <v>0</v>
      </c>
      <c r="H56" s="261">
        <f t="shared" si="169"/>
        <v>0</v>
      </c>
      <c r="I56" s="261">
        <f t="shared" si="169"/>
        <v>0</v>
      </c>
      <c r="J56" s="261">
        <f t="shared" si="169"/>
        <v>0</v>
      </c>
      <c r="K56" s="261">
        <f t="shared" si="169"/>
        <v>0</v>
      </c>
      <c r="L56" s="261">
        <f t="shared" si="169"/>
        <v>0</v>
      </c>
      <c r="M56" s="261">
        <f t="shared" si="169"/>
        <v>0</v>
      </c>
      <c r="N56" s="261">
        <f t="shared" si="169"/>
        <v>0</v>
      </c>
      <c r="O56" s="261">
        <f t="shared" si="169"/>
        <v>0</v>
      </c>
      <c r="P56" s="261">
        <f t="shared" si="169"/>
        <v>0</v>
      </c>
      <c r="Q56" s="261">
        <f t="shared" si="169"/>
        <v>0</v>
      </c>
      <c r="R56" s="261">
        <f t="shared" si="169"/>
        <v>0</v>
      </c>
      <c r="S56" s="261">
        <f t="shared" si="169"/>
        <v>0</v>
      </c>
      <c r="T56" s="261">
        <f t="shared" si="169"/>
        <v>0</v>
      </c>
      <c r="U56" s="261">
        <f t="shared" si="169"/>
        <v>0</v>
      </c>
      <c r="V56" s="261">
        <f t="shared" si="169"/>
        <v>0</v>
      </c>
      <c r="W56" s="261">
        <f t="shared" si="169"/>
        <v>0</v>
      </c>
    </row>
    <row r="57" spans="1:23" s="13" customFormat="1" x14ac:dyDescent="0.25">
      <c r="A57" s="280"/>
      <c r="B57" s="276" t="str">
        <f>'2A HypothèsesRenouvellement'!$I$9</f>
        <v>Bordure</v>
      </c>
      <c r="C57" s="254">
        <f>SUMIFS('2C HypothèsesAjout'!$G$5:$G$14,'2C HypothèsesAjout'!$B$5:$B$14,"B",'2C HypothèsesAjout'!$D$5:$D$14,'5A DétailsCoûtsProjetés'!C$3)</f>
        <v>0</v>
      </c>
      <c r="D57" s="277">
        <f>(C57+C57*Taux_inflation)+(SUMIFS('2C HypothèsesAjout'!$G$5:$G$14,'2C HypothèsesAjout'!$B$5:$B$14,"B",'2C HypothèsesAjout'!$D$5:$D$14,'5A DétailsCoûtsProjetés'!D$3))</f>
        <v>0</v>
      </c>
      <c r="E57" s="277">
        <f>(D57+D57*Taux_inflation)+(SUMIFS('2C HypothèsesAjout'!$G$5:$G$14,'2C HypothèsesAjout'!$B$5:$B$14,"B",'2C HypothèsesAjout'!$D$5:$D$14,'5A DétailsCoûtsProjetés'!E$3))</f>
        <v>0</v>
      </c>
      <c r="F57" s="277">
        <f>(E57+E57*Taux_inflation)+(SUMIFS('2C HypothèsesAjout'!$G$5:$G$14,'2C HypothèsesAjout'!$B$5:$B$14,"B",'2C HypothèsesAjout'!$D$5:$D$14,'5A DétailsCoûtsProjetés'!F$3))</f>
        <v>0</v>
      </c>
      <c r="G57" s="277">
        <f>(F57+F57*Taux_inflation)+(SUMIFS('2C HypothèsesAjout'!$G$5:$G$14,'2C HypothèsesAjout'!$B$5:$B$14,"B",'2C HypothèsesAjout'!$D$5:$D$14,'5A DétailsCoûtsProjetés'!G$3))</f>
        <v>0</v>
      </c>
      <c r="H57" s="277">
        <f>(G57+G57*Taux_inflation)+(SUMIFS('2C HypothèsesAjout'!$G$5:$G$14,'2C HypothèsesAjout'!$B$5:$B$14,"B",'2C HypothèsesAjout'!$D$5:$D$14,'5A DétailsCoûtsProjetés'!H$3))</f>
        <v>0</v>
      </c>
      <c r="I57" s="277">
        <f>(H57+H57*Taux_inflation)+(SUMIFS('2C HypothèsesAjout'!$G$5:$G$14,'2C HypothèsesAjout'!$B$5:$B$14,"B",'2C HypothèsesAjout'!$D$5:$D$14,'5A DétailsCoûtsProjetés'!I$3))</f>
        <v>0</v>
      </c>
      <c r="J57" s="277">
        <f>(I57+I57*Taux_inflation)+(SUMIFS('2C HypothèsesAjout'!$G$5:$G$14,'2C HypothèsesAjout'!$B$5:$B$14,"B",'2C HypothèsesAjout'!$D$5:$D$14,'5A DétailsCoûtsProjetés'!J$3))</f>
        <v>0</v>
      </c>
      <c r="K57" s="277">
        <f>(J57+J57*Taux_inflation)+(SUMIFS('2C HypothèsesAjout'!$G$5:$G$14,'2C HypothèsesAjout'!$B$5:$B$14,"B",'2C HypothèsesAjout'!$D$5:$D$14,'5A DétailsCoûtsProjetés'!K$3))</f>
        <v>0</v>
      </c>
      <c r="L57" s="277">
        <f>(K57+K57*Taux_inflation)+(SUMIFS('2C HypothèsesAjout'!$G$5:$G$14,'2C HypothèsesAjout'!$B$5:$B$14,"B",'2C HypothèsesAjout'!$D$5:$D$14,'5A DétailsCoûtsProjetés'!L$3))</f>
        <v>0</v>
      </c>
      <c r="M57" s="277">
        <f>(L57+L57*Taux_inflation)+(SUMIFS('2C HypothèsesAjout'!$G$5:$G$14,'2C HypothèsesAjout'!$B$5:$B$14,"B",'2C HypothèsesAjout'!$D$5:$D$14,'5A DétailsCoûtsProjetés'!M$3))</f>
        <v>0</v>
      </c>
      <c r="N57" s="277">
        <f>(M57+M57*Taux_inflation)+(SUMIFS('2C HypothèsesAjout'!$G$5:$G$14,'2C HypothèsesAjout'!$B$5:$B$14,"B",'2C HypothèsesAjout'!$D$5:$D$14,'5A DétailsCoûtsProjetés'!N$3))</f>
        <v>0</v>
      </c>
      <c r="O57" s="277">
        <f>(N57+N57*Taux_inflation)+(SUMIFS('2C HypothèsesAjout'!$G$5:$G$14,'2C HypothèsesAjout'!$B$5:$B$14,"B",'2C HypothèsesAjout'!$D$5:$D$14,'5A DétailsCoûtsProjetés'!O$3))</f>
        <v>0</v>
      </c>
      <c r="P57" s="277">
        <f>(O57+O57*Taux_inflation)+(SUMIFS('2C HypothèsesAjout'!$G$5:$G$14,'2C HypothèsesAjout'!$B$5:$B$14,"B",'2C HypothèsesAjout'!$D$5:$D$14,'5A DétailsCoûtsProjetés'!P$3))</f>
        <v>0</v>
      </c>
      <c r="Q57" s="277">
        <f>(P57+P57*Taux_inflation)+(SUMIFS('2C HypothèsesAjout'!$G$5:$G$14,'2C HypothèsesAjout'!$B$5:$B$14,"B",'2C HypothèsesAjout'!$D$5:$D$14,'5A DétailsCoûtsProjetés'!Q$3))</f>
        <v>0</v>
      </c>
      <c r="R57" s="277">
        <f>(Q57+Q57*Taux_inflation)+(SUMIFS('2C HypothèsesAjout'!$G$5:$G$14,'2C HypothèsesAjout'!$B$5:$B$14,"B",'2C HypothèsesAjout'!$D$5:$D$14,'5A DétailsCoûtsProjetés'!R$3))</f>
        <v>0</v>
      </c>
      <c r="S57" s="277">
        <f>(R57+R57*Taux_inflation)+(SUMIFS('2C HypothèsesAjout'!$G$5:$G$14,'2C HypothèsesAjout'!$B$5:$B$14,"B",'2C HypothèsesAjout'!$D$5:$D$14,'5A DétailsCoûtsProjetés'!S$3))</f>
        <v>0</v>
      </c>
      <c r="T57" s="277">
        <f>(S57+S57*Taux_inflation)+(SUMIFS('2C HypothèsesAjout'!$G$5:$G$14,'2C HypothèsesAjout'!$B$5:$B$14,"B",'2C HypothèsesAjout'!$D$5:$D$14,'5A DétailsCoûtsProjetés'!T$3))</f>
        <v>0</v>
      </c>
      <c r="U57" s="277">
        <f>(T57+T57*Taux_inflation)+(SUMIFS('2C HypothèsesAjout'!$G$5:$G$14,'2C HypothèsesAjout'!$B$5:$B$14,"B",'2C HypothèsesAjout'!$D$5:$D$14,'5A DétailsCoûtsProjetés'!U$3))</f>
        <v>0</v>
      </c>
      <c r="V57" s="277">
        <f>(U57+U57*Taux_inflation)+(SUMIFS('2C HypothèsesAjout'!$G$5:$G$14,'2C HypothèsesAjout'!$B$5:$B$14,"B",'2C HypothèsesAjout'!$D$5:$D$14,'5A DétailsCoûtsProjetés'!V$3))</f>
        <v>0</v>
      </c>
      <c r="W57" s="277">
        <f>(V57+V57*Taux_inflation)+(SUMIFS('2C HypothèsesAjout'!$G$5:$G$14,'2C HypothèsesAjout'!$B$5:$B$14,"B",'2C HypothèsesAjout'!$D$5:$D$14,'5A DétailsCoûtsProjetés'!W$3))</f>
        <v>0</v>
      </c>
    </row>
    <row r="58" spans="1:23" s="13" customFormat="1" x14ac:dyDescent="0.25">
      <c r="A58" s="280"/>
      <c r="B58" s="276" t="str">
        <f>'2A HypothèsesRenouvellement'!$I$10</f>
        <v>Trottoir</v>
      </c>
      <c r="C58" s="254">
        <f>SUMIFS('2C HypothèsesAjout'!$G$5:$G$14,'2C HypothèsesAjout'!$B$5:$B$14,"T",'2C HypothèsesAjout'!$D$5:$D$14,'5A DétailsCoûtsProjetés'!C$3)</f>
        <v>0</v>
      </c>
      <c r="D58" s="277">
        <f>(C58+C58*Taux_inflation)+(SUMIFS('2C HypothèsesAjout'!$G$5:$G$14,'2C HypothèsesAjout'!$B$5:$B$14,"T",'2C HypothèsesAjout'!$D$5:$D$14,'5A DétailsCoûtsProjetés'!D$3))</f>
        <v>0</v>
      </c>
      <c r="E58" s="277">
        <f>(D58+D58*Taux_inflation)+(SUMIFS('2C HypothèsesAjout'!$G$5:$G$14,'2C HypothèsesAjout'!$B$5:$B$14,"T",'2C HypothèsesAjout'!$D$5:$D$14,'5A DétailsCoûtsProjetés'!E$3))</f>
        <v>0</v>
      </c>
      <c r="F58" s="277">
        <f>(E58+E58*Taux_inflation)+(SUMIFS('2C HypothèsesAjout'!$G$5:$G$14,'2C HypothèsesAjout'!$B$5:$B$14,"T",'2C HypothèsesAjout'!$D$5:$D$14,'5A DétailsCoûtsProjetés'!F$3))</f>
        <v>0</v>
      </c>
      <c r="G58" s="277">
        <f>(F58+F58*Taux_inflation)+(SUMIFS('2C HypothèsesAjout'!$G$5:$G$14,'2C HypothèsesAjout'!$B$5:$B$14,"T",'2C HypothèsesAjout'!$D$5:$D$14,'5A DétailsCoûtsProjetés'!G$3))</f>
        <v>0</v>
      </c>
      <c r="H58" s="277">
        <f>(G58+G58*Taux_inflation)+(SUMIFS('2C HypothèsesAjout'!$G$5:$G$14,'2C HypothèsesAjout'!$B$5:$B$14,"T",'2C HypothèsesAjout'!$D$5:$D$14,'5A DétailsCoûtsProjetés'!H$3))</f>
        <v>0</v>
      </c>
      <c r="I58" s="277">
        <f>(H58+H58*Taux_inflation)+(SUMIFS('2C HypothèsesAjout'!$G$5:$G$14,'2C HypothèsesAjout'!$B$5:$B$14,"T",'2C HypothèsesAjout'!$D$5:$D$14,'5A DétailsCoûtsProjetés'!I$3))</f>
        <v>0</v>
      </c>
      <c r="J58" s="277">
        <f>(I58+I58*Taux_inflation)+(SUMIFS('2C HypothèsesAjout'!$G$5:$G$14,'2C HypothèsesAjout'!$B$5:$B$14,"T",'2C HypothèsesAjout'!$D$5:$D$14,'5A DétailsCoûtsProjetés'!J$3))</f>
        <v>0</v>
      </c>
      <c r="K58" s="277">
        <f>(J58+J58*Taux_inflation)+(SUMIFS('2C HypothèsesAjout'!$G$5:$G$14,'2C HypothèsesAjout'!$B$5:$B$14,"T",'2C HypothèsesAjout'!$D$5:$D$14,'5A DétailsCoûtsProjetés'!K$3))</f>
        <v>0</v>
      </c>
      <c r="L58" s="277">
        <f>(K58+K58*Taux_inflation)+(SUMIFS('2C HypothèsesAjout'!$G$5:$G$14,'2C HypothèsesAjout'!$B$5:$B$14,"T",'2C HypothèsesAjout'!$D$5:$D$14,'5A DétailsCoûtsProjetés'!L$3))</f>
        <v>0</v>
      </c>
      <c r="M58" s="277">
        <f>(L58+L58*Taux_inflation)+(SUMIFS('2C HypothèsesAjout'!$G$5:$G$14,'2C HypothèsesAjout'!$B$5:$B$14,"T",'2C HypothèsesAjout'!$D$5:$D$14,'5A DétailsCoûtsProjetés'!M$3))</f>
        <v>0</v>
      </c>
      <c r="N58" s="277">
        <f>(M58+M58*Taux_inflation)+(SUMIFS('2C HypothèsesAjout'!$G$5:$G$14,'2C HypothèsesAjout'!$B$5:$B$14,"T",'2C HypothèsesAjout'!$D$5:$D$14,'5A DétailsCoûtsProjetés'!N$3))</f>
        <v>0</v>
      </c>
      <c r="O58" s="277">
        <f>(N58+N58*Taux_inflation)+(SUMIFS('2C HypothèsesAjout'!$G$5:$G$14,'2C HypothèsesAjout'!$B$5:$B$14,"T",'2C HypothèsesAjout'!$D$5:$D$14,'5A DétailsCoûtsProjetés'!O$3))</f>
        <v>0</v>
      </c>
      <c r="P58" s="277">
        <f>(O58+O58*Taux_inflation)+(SUMIFS('2C HypothèsesAjout'!$G$5:$G$14,'2C HypothèsesAjout'!$B$5:$B$14,"T",'2C HypothèsesAjout'!$D$5:$D$14,'5A DétailsCoûtsProjetés'!P$3))</f>
        <v>0</v>
      </c>
      <c r="Q58" s="277">
        <f>(P58+P58*Taux_inflation)+(SUMIFS('2C HypothèsesAjout'!$G$5:$G$14,'2C HypothèsesAjout'!$B$5:$B$14,"T",'2C HypothèsesAjout'!$D$5:$D$14,'5A DétailsCoûtsProjetés'!Q$3))</f>
        <v>0</v>
      </c>
      <c r="R58" s="277">
        <f>(Q58+Q58*Taux_inflation)+(SUMIFS('2C HypothèsesAjout'!$G$5:$G$14,'2C HypothèsesAjout'!$B$5:$B$14,"T",'2C HypothèsesAjout'!$D$5:$D$14,'5A DétailsCoûtsProjetés'!R$3))</f>
        <v>0</v>
      </c>
      <c r="S58" s="277">
        <f>(R58+R58*Taux_inflation)+(SUMIFS('2C HypothèsesAjout'!$G$5:$G$14,'2C HypothèsesAjout'!$B$5:$B$14,"T",'2C HypothèsesAjout'!$D$5:$D$14,'5A DétailsCoûtsProjetés'!S$3))</f>
        <v>0</v>
      </c>
      <c r="T58" s="277">
        <f>(S58+S58*Taux_inflation)+(SUMIFS('2C HypothèsesAjout'!$G$5:$G$14,'2C HypothèsesAjout'!$B$5:$B$14,"T",'2C HypothèsesAjout'!$D$5:$D$14,'5A DétailsCoûtsProjetés'!T$3))</f>
        <v>0</v>
      </c>
      <c r="U58" s="277">
        <f>(T58+T58*Taux_inflation)+(SUMIFS('2C HypothèsesAjout'!$G$5:$G$14,'2C HypothèsesAjout'!$B$5:$B$14,"T",'2C HypothèsesAjout'!$D$5:$D$14,'5A DétailsCoûtsProjetés'!U$3))</f>
        <v>0</v>
      </c>
      <c r="V58" s="277">
        <f>(U58+U58*Taux_inflation)+(SUMIFS('2C HypothèsesAjout'!$G$5:$G$14,'2C HypothèsesAjout'!$B$5:$B$14,"T",'2C HypothèsesAjout'!$D$5:$D$14,'5A DétailsCoûtsProjetés'!V$3))</f>
        <v>0</v>
      </c>
      <c r="W58" s="277">
        <f>(V58+V58*Taux_inflation)+(SUMIFS('2C HypothèsesAjout'!$G$5:$G$14,'2C HypothèsesAjout'!$B$5:$B$14,"T",'2C HypothèsesAjout'!$D$5:$D$14,'5A DétailsCoûtsProjetés'!W$3))</f>
        <v>0</v>
      </c>
    </row>
    <row r="59" spans="1:23" s="13" customFormat="1" ht="15.75" thickBot="1" x14ac:dyDescent="0.3">
      <c r="A59" s="278"/>
      <c r="B59" s="279" t="s">
        <v>219</v>
      </c>
      <c r="C59" s="261">
        <f>C56+C57+C58</f>
        <v>0</v>
      </c>
      <c r="D59" s="261">
        <f t="shared" ref="D59:W59" si="170">D56+D57+D58</f>
        <v>0</v>
      </c>
      <c r="E59" s="261">
        <f t="shared" si="170"/>
        <v>0</v>
      </c>
      <c r="F59" s="261">
        <f t="shared" si="170"/>
        <v>0</v>
      </c>
      <c r="G59" s="261">
        <f t="shared" si="170"/>
        <v>0</v>
      </c>
      <c r="H59" s="261">
        <f t="shared" si="170"/>
        <v>0</v>
      </c>
      <c r="I59" s="261">
        <f t="shared" si="170"/>
        <v>0</v>
      </c>
      <c r="J59" s="261">
        <f t="shared" si="170"/>
        <v>0</v>
      </c>
      <c r="K59" s="261">
        <f t="shared" si="170"/>
        <v>0</v>
      </c>
      <c r="L59" s="261">
        <f t="shared" si="170"/>
        <v>0</v>
      </c>
      <c r="M59" s="261">
        <f t="shared" si="170"/>
        <v>0</v>
      </c>
      <c r="N59" s="261">
        <f t="shared" si="170"/>
        <v>0</v>
      </c>
      <c r="O59" s="261">
        <f t="shared" si="170"/>
        <v>0</v>
      </c>
      <c r="P59" s="261">
        <f t="shared" si="170"/>
        <v>0</v>
      </c>
      <c r="Q59" s="261">
        <f t="shared" si="170"/>
        <v>0</v>
      </c>
      <c r="R59" s="261">
        <f t="shared" si="170"/>
        <v>0</v>
      </c>
      <c r="S59" s="261">
        <f t="shared" si="170"/>
        <v>0</v>
      </c>
      <c r="T59" s="261">
        <f t="shared" si="170"/>
        <v>0</v>
      </c>
      <c r="U59" s="261">
        <f t="shared" si="170"/>
        <v>0</v>
      </c>
      <c r="V59" s="261">
        <f t="shared" si="170"/>
        <v>0</v>
      </c>
      <c r="W59" s="261">
        <f t="shared" si="170"/>
        <v>0</v>
      </c>
    </row>
  </sheetData>
  <sheetProtection algorithmName="SHA-512" hashValue="StQpV44tBiMFwSpdrhPNBGJaL3FpFxVrB9eePxXKZGVc/KKMn0+SfuRyNL0giPg2amSNNRtQ0LZ1yro+RoH86g==" saltValue="gCsEsQzasGepn2hINGdkpA==" spinCount="100000" sheet="1" objects="1" scenarios="1" formatColumns="0" formatRows="0"/>
  <conditionalFormatting sqref="B4:B6">
    <cfRule type="duplicateValues" dxfId="1" priority="2"/>
  </conditionalFormatting>
  <conditionalFormatting sqref="B11:B13">
    <cfRule type="duplicateValues" dxfId="0" priority="1"/>
  </conditionalFormatting>
  <pageMargins left="0.43307086614173229" right="0.23622047244094488" top="0.74803149606299213" bottom="0.74803149606299213" header="0.31496062992125984" footer="0.31496062992125984"/>
  <pageSetup paperSize="3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49:V62"/>
  <sheetViews>
    <sheetView workbookViewId="0"/>
  </sheetViews>
  <sheetFormatPr baseColWidth="10" defaultRowHeight="15" x14ac:dyDescent="0.25"/>
  <cols>
    <col min="1" max="1" width="44.7109375" style="16" customWidth="1"/>
    <col min="2" max="16384" width="11.42578125" style="16"/>
  </cols>
  <sheetData>
    <row r="49" spans="1:22" x14ac:dyDescent="0.25">
      <c r="A49" s="12" t="s">
        <v>249</v>
      </c>
    </row>
    <row r="50" spans="1:22" x14ac:dyDescent="0.25">
      <c r="B50" s="16">
        <f>'5A DétailsCoûtsProjetés'!C3</f>
        <v>0</v>
      </c>
      <c r="C50" s="16">
        <f>'5A DétailsCoûtsProjetés'!D3</f>
        <v>1</v>
      </c>
      <c r="D50" s="16">
        <f>'5A DétailsCoûtsProjetés'!E3</f>
        <v>2</v>
      </c>
      <c r="E50" s="16">
        <f>'5A DétailsCoûtsProjetés'!F3</f>
        <v>3</v>
      </c>
      <c r="F50" s="16">
        <f>'5A DétailsCoûtsProjetés'!G3</f>
        <v>4</v>
      </c>
      <c r="G50" s="16">
        <f>'5A DétailsCoûtsProjetés'!H3</f>
        <v>5</v>
      </c>
      <c r="H50" s="16">
        <f>'5A DétailsCoûtsProjetés'!I3</f>
        <v>6</v>
      </c>
      <c r="I50" s="16">
        <f>'5A DétailsCoûtsProjetés'!J3</f>
        <v>7</v>
      </c>
      <c r="J50" s="16">
        <f>'5A DétailsCoûtsProjetés'!K3</f>
        <v>8</v>
      </c>
      <c r="K50" s="16">
        <f>'5A DétailsCoûtsProjetés'!L3</f>
        <v>9</v>
      </c>
      <c r="L50" s="16">
        <f>'5A DétailsCoûtsProjetés'!M3</f>
        <v>10</v>
      </c>
      <c r="M50" s="16">
        <f>'5A DétailsCoûtsProjetés'!N3</f>
        <v>11</v>
      </c>
      <c r="N50" s="16">
        <f>'5A DétailsCoûtsProjetés'!O3</f>
        <v>12</v>
      </c>
      <c r="O50" s="16">
        <f>'5A DétailsCoûtsProjetés'!P3</f>
        <v>13</v>
      </c>
      <c r="P50" s="16">
        <f>'5A DétailsCoûtsProjetés'!Q3</f>
        <v>14</v>
      </c>
      <c r="Q50" s="16">
        <f>'5A DétailsCoûtsProjetés'!R3</f>
        <v>15</v>
      </c>
      <c r="R50" s="16">
        <f>'5A DétailsCoûtsProjetés'!S3</f>
        <v>16</v>
      </c>
      <c r="S50" s="16">
        <f>'5A DétailsCoûtsProjetés'!T3</f>
        <v>17</v>
      </c>
      <c r="T50" s="16">
        <f>'5A DétailsCoûtsProjetés'!U3</f>
        <v>18</v>
      </c>
      <c r="U50" s="16">
        <f>'5A DétailsCoûtsProjetés'!V3</f>
        <v>19</v>
      </c>
      <c r="V50" s="16">
        <f>'5A DétailsCoûtsProjetés'!W3</f>
        <v>20</v>
      </c>
    </row>
    <row r="51" spans="1:22" x14ac:dyDescent="0.25">
      <c r="A51" s="16" t="s">
        <v>125</v>
      </c>
      <c r="B51" s="14">
        <f>'5A DétailsCoûtsProjetés'!C7</f>
        <v>0</v>
      </c>
      <c r="C51" s="14">
        <f>'5A DétailsCoûtsProjetés'!D7</f>
        <v>0</v>
      </c>
      <c r="D51" s="14">
        <f>'5A DétailsCoûtsProjetés'!E7</f>
        <v>0</v>
      </c>
      <c r="E51" s="14">
        <f>'5A DétailsCoûtsProjetés'!F7</f>
        <v>0</v>
      </c>
      <c r="F51" s="14">
        <f>'5A DétailsCoûtsProjetés'!G7</f>
        <v>0</v>
      </c>
      <c r="G51" s="14">
        <f>'5A DétailsCoûtsProjetés'!H7</f>
        <v>0</v>
      </c>
      <c r="H51" s="14">
        <f>'5A DétailsCoûtsProjetés'!I7</f>
        <v>0</v>
      </c>
      <c r="I51" s="14">
        <f>'5A DétailsCoûtsProjetés'!J7</f>
        <v>0</v>
      </c>
      <c r="J51" s="14">
        <f>'5A DétailsCoûtsProjetés'!K7</f>
        <v>0</v>
      </c>
      <c r="K51" s="14">
        <f>'5A DétailsCoûtsProjetés'!L7</f>
        <v>0</v>
      </c>
      <c r="L51" s="14">
        <f>'5A DétailsCoûtsProjetés'!M7</f>
        <v>0</v>
      </c>
      <c r="M51" s="14">
        <f>'5A DétailsCoûtsProjetés'!N7</f>
        <v>0</v>
      </c>
      <c r="N51" s="14">
        <f>'5A DétailsCoûtsProjetés'!O7</f>
        <v>0</v>
      </c>
      <c r="O51" s="14">
        <f>'5A DétailsCoûtsProjetés'!P7</f>
        <v>0</v>
      </c>
      <c r="P51" s="14">
        <f>'5A DétailsCoûtsProjetés'!Q7</f>
        <v>0</v>
      </c>
      <c r="Q51" s="14">
        <f>'5A DétailsCoûtsProjetés'!R7</f>
        <v>0</v>
      </c>
      <c r="R51" s="14">
        <f>'5A DétailsCoûtsProjetés'!S7</f>
        <v>0</v>
      </c>
      <c r="S51" s="14">
        <f>'5A DétailsCoûtsProjetés'!T7</f>
        <v>0</v>
      </c>
      <c r="T51" s="14">
        <f>'5A DétailsCoûtsProjetés'!U7</f>
        <v>0</v>
      </c>
      <c r="U51" s="14">
        <f>'5A DétailsCoûtsProjetés'!V7</f>
        <v>0</v>
      </c>
      <c r="V51" s="14">
        <f>'5A DétailsCoûtsProjetés'!W7</f>
        <v>0</v>
      </c>
    </row>
    <row r="52" spans="1:22" x14ac:dyDescent="0.25">
      <c r="A52" s="16" t="s">
        <v>126</v>
      </c>
      <c r="B52" s="14">
        <f>'5A DétailsCoûtsProjetés'!C14</f>
        <v>0</v>
      </c>
      <c r="C52" s="14">
        <f>'5A DétailsCoûtsProjetés'!D14</f>
        <v>0</v>
      </c>
      <c r="D52" s="14">
        <f>'5A DétailsCoûtsProjetés'!E14</f>
        <v>0</v>
      </c>
      <c r="E52" s="14">
        <f>'5A DétailsCoûtsProjetés'!F14</f>
        <v>0</v>
      </c>
      <c r="F52" s="14">
        <f>'5A DétailsCoûtsProjetés'!G14</f>
        <v>0</v>
      </c>
      <c r="G52" s="14">
        <f>'5A DétailsCoûtsProjetés'!H14</f>
        <v>0</v>
      </c>
      <c r="H52" s="14">
        <f>'5A DétailsCoûtsProjetés'!I14</f>
        <v>0</v>
      </c>
      <c r="I52" s="14">
        <f>'5A DétailsCoûtsProjetés'!J14</f>
        <v>0</v>
      </c>
      <c r="J52" s="14">
        <f>'5A DétailsCoûtsProjetés'!K14</f>
        <v>0</v>
      </c>
      <c r="K52" s="14">
        <f>'5A DétailsCoûtsProjetés'!L14</f>
        <v>0</v>
      </c>
      <c r="L52" s="14">
        <f>'5A DétailsCoûtsProjetés'!M14</f>
        <v>0</v>
      </c>
      <c r="M52" s="14">
        <f>'5A DétailsCoûtsProjetés'!N14</f>
        <v>0</v>
      </c>
      <c r="N52" s="14">
        <f>'5A DétailsCoûtsProjetés'!O14</f>
        <v>0</v>
      </c>
      <c r="O52" s="14">
        <f>'5A DétailsCoûtsProjetés'!P14</f>
        <v>0</v>
      </c>
      <c r="P52" s="14">
        <f>'5A DétailsCoûtsProjetés'!Q14</f>
        <v>0</v>
      </c>
      <c r="Q52" s="14">
        <f>'5A DétailsCoûtsProjetés'!R14</f>
        <v>0</v>
      </c>
      <c r="R52" s="14">
        <f>'5A DétailsCoûtsProjetés'!S14</f>
        <v>0</v>
      </c>
      <c r="S52" s="14">
        <f>'5A DétailsCoûtsProjetés'!T14</f>
        <v>0</v>
      </c>
      <c r="T52" s="14">
        <f>'5A DétailsCoûtsProjetés'!U14</f>
        <v>0</v>
      </c>
      <c r="U52" s="14">
        <f>'5A DétailsCoûtsProjetés'!V14</f>
        <v>0</v>
      </c>
      <c r="V52" s="14">
        <f>'5A DétailsCoûtsProjetés'!W14</f>
        <v>0</v>
      </c>
    </row>
    <row r="53" spans="1:22" x14ac:dyDescent="0.25">
      <c r="A53" s="16" t="s">
        <v>27</v>
      </c>
      <c r="B53" s="14">
        <f>'5A DétailsCoûtsProjetés'!C49</f>
        <v>0</v>
      </c>
      <c r="C53" s="14">
        <f>'5A DétailsCoûtsProjetés'!D49</f>
        <v>0</v>
      </c>
      <c r="D53" s="14">
        <f>'5A DétailsCoûtsProjetés'!E49</f>
        <v>0</v>
      </c>
      <c r="E53" s="14">
        <f>'5A DétailsCoûtsProjetés'!F49</f>
        <v>0</v>
      </c>
      <c r="F53" s="14">
        <f>'5A DétailsCoûtsProjetés'!G49</f>
        <v>0</v>
      </c>
      <c r="G53" s="14">
        <f>'5A DétailsCoûtsProjetés'!H49</f>
        <v>0</v>
      </c>
      <c r="H53" s="14">
        <f>'5A DétailsCoûtsProjetés'!I49</f>
        <v>0</v>
      </c>
      <c r="I53" s="14">
        <f>'5A DétailsCoûtsProjetés'!J49</f>
        <v>0</v>
      </c>
      <c r="J53" s="14">
        <f>'5A DétailsCoûtsProjetés'!K49</f>
        <v>0</v>
      </c>
      <c r="K53" s="14">
        <f>'5A DétailsCoûtsProjetés'!L49</f>
        <v>0</v>
      </c>
      <c r="L53" s="14">
        <f>'5A DétailsCoûtsProjetés'!M49</f>
        <v>0</v>
      </c>
      <c r="M53" s="14">
        <f>'5A DétailsCoûtsProjetés'!N49</f>
        <v>0</v>
      </c>
      <c r="N53" s="14">
        <f>'5A DétailsCoûtsProjetés'!O49</f>
        <v>0</v>
      </c>
      <c r="O53" s="14">
        <f>'5A DétailsCoûtsProjetés'!P49</f>
        <v>0</v>
      </c>
      <c r="P53" s="14">
        <f>'5A DétailsCoûtsProjetés'!Q49</f>
        <v>0</v>
      </c>
      <c r="Q53" s="14">
        <f>'5A DétailsCoûtsProjetés'!R49</f>
        <v>0</v>
      </c>
      <c r="R53" s="14">
        <f>'5A DétailsCoûtsProjetés'!S49</f>
        <v>0</v>
      </c>
      <c r="S53" s="14">
        <f>'5A DétailsCoûtsProjetés'!T49</f>
        <v>0</v>
      </c>
      <c r="T53" s="14">
        <f>'5A DétailsCoûtsProjetés'!U49</f>
        <v>0</v>
      </c>
      <c r="U53" s="14">
        <f>'5A DétailsCoûtsProjetés'!V49</f>
        <v>0</v>
      </c>
      <c r="V53" s="14">
        <f>'5A DétailsCoûtsProjetés'!W49</f>
        <v>0</v>
      </c>
    </row>
    <row r="54" spans="1:22" x14ac:dyDescent="0.25">
      <c r="A54" s="16" t="s">
        <v>14</v>
      </c>
      <c r="B54" s="14">
        <f>'5A DétailsCoûtsProjetés'!C56</f>
        <v>0</v>
      </c>
      <c r="C54" s="14">
        <f>'5A DétailsCoûtsProjetés'!D56</f>
        <v>0</v>
      </c>
      <c r="D54" s="14">
        <f>'5A DétailsCoûtsProjetés'!E56</f>
        <v>0</v>
      </c>
      <c r="E54" s="14">
        <f>'5A DétailsCoûtsProjetés'!F56</f>
        <v>0</v>
      </c>
      <c r="F54" s="14">
        <f>'5A DétailsCoûtsProjetés'!G56</f>
        <v>0</v>
      </c>
      <c r="G54" s="14">
        <f>'5A DétailsCoûtsProjetés'!H56</f>
        <v>0</v>
      </c>
      <c r="H54" s="14">
        <f>'5A DétailsCoûtsProjetés'!I56</f>
        <v>0</v>
      </c>
      <c r="I54" s="14">
        <f>'5A DétailsCoûtsProjetés'!J56</f>
        <v>0</v>
      </c>
      <c r="J54" s="14">
        <f>'5A DétailsCoûtsProjetés'!K56</f>
        <v>0</v>
      </c>
      <c r="K54" s="14">
        <f>'5A DétailsCoûtsProjetés'!L56</f>
        <v>0</v>
      </c>
      <c r="L54" s="14">
        <f>'5A DétailsCoûtsProjetés'!M56</f>
        <v>0</v>
      </c>
      <c r="M54" s="14">
        <f>'5A DétailsCoûtsProjetés'!N56</f>
        <v>0</v>
      </c>
      <c r="N54" s="14">
        <f>'5A DétailsCoûtsProjetés'!O56</f>
        <v>0</v>
      </c>
      <c r="O54" s="14">
        <f>'5A DétailsCoûtsProjetés'!P56</f>
        <v>0</v>
      </c>
      <c r="P54" s="14">
        <f>'5A DétailsCoûtsProjetés'!Q56</f>
        <v>0</v>
      </c>
      <c r="Q54" s="14">
        <f>'5A DétailsCoûtsProjetés'!R56</f>
        <v>0</v>
      </c>
      <c r="R54" s="14">
        <f>'5A DétailsCoûtsProjetés'!S56</f>
        <v>0</v>
      </c>
      <c r="S54" s="14">
        <f>'5A DétailsCoûtsProjetés'!T56</f>
        <v>0</v>
      </c>
      <c r="T54" s="14">
        <f>'5A DétailsCoûtsProjetés'!U56</f>
        <v>0</v>
      </c>
      <c r="U54" s="14">
        <f>'5A DétailsCoûtsProjetés'!V56</f>
        <v>0</v>
      </c>
      <c r="V54" s="14">
        <f>'5A DétailsCoûtsProjetés'!W56</f>
        <v>0</v>
      </c>
    </row>
    <row r="55" spans="1:22" x14ac:dyDescent="0.25">
      <c r="A55" s="16" t="s">
        <v>127</v>
      </c>
      <c r="B55" s="14">
        <f>B51+B53</f>
        <v>0</v>
      </c>
      <c r="C55" s="14">
        <f t="shared" ref="C55:V55" si="0">C51+C53</f>
        <v>0</v>
      </c>
      <c r="D55" s="14">
        <f t="shared" si="0"/>
        <v>0</v>
      </c>
      <c r="E55" s="14">
        <f t="shared" si="0"/>
        <v>0</v>
      </c>
      <c r="F55" s="14">
        <f t="shared" si="0"/>
        <v>0</v>
      </c>
      <c r="G55" s="14">
        <f t="shared" si="0"/>
        <v>0</v>
      </c>
      <c r="H55" s="14">
        <f t="shared" si="0"/>
        <v>0</v>
      </c>
      <c r="I55" s="14">
        <f t="shared" si="0"/>
        <v>0</v>
      </c>
      <c r="J55" s="14">
        <f t="shared" si="0"/>
        <v>0</v>
      </c>
      <c r="K55" s="14">
        <f t="shared" si="0"/>
        <v>0</v>
      </c>
      <c r="L55" s="14">
        <f t="shared" si="0"/>
        <v>0</v>
      </c>
      <c r="M55" s="14">
        <f t="shared" si="0"/>
        <v>0</v>
      </c>
      <c r="N55" s="14">
        <f t="shared" si="0"/>
        <v>0</v>
      </c>
      <c r="O55" s="14">
        <f t="shared" si="0"/>
        <v>0</v>
      </c>
      <c r="P55" s="14">
        <f t="shared" si="0"/>
        <v>0</v>
      </c>
      <c r="Q55" s="14">
        <f t="shared" si="0"/>
        <v>0</v>
      </c>
      <c r="R55" s="14">
        <f t="shared" si="0"/>
        <v>0</v>
      </c>
      <c r="S55" s="14">
        <f t="shared" si="0"/>
        <v>0</v>
      </c>
      <c r="T55" s="14">
        <f t="shared" si="0"/>
        <v>0</v>
      </c>
      <c r="U55" s="14">
        <f t="shared" si="0"/>
        <v>0</v>
      </c>
      <c r="V55" s="14">
        <f t="shared" si="0"/>
        <v>0</v>
      </c>
    </row>
    <row r="56" spans="1:22" x14ac:dyDescent="0.25">
      <c r="A56" s="16" t="s">
        <v>128</v>
      </c>
      <c r="B56" s="14">
        <f>B52+B54</f>
        <v>0</v>
      </c>
      <c r="C56" s="14">
        <f t="shared" ref="C56:V56" si="1">C52+C54</f>
        <v>0</v>
      </c>
      <c r="D56" s="14">
        <f t="shared" si="1"/>
        <v>0</v>
      </c>
      <c r="E56" s="14">
        <f t="shared" si="1"/>
        <v>0</v>
      </c>
      <c r="F56" s="14">
        <f t="shared" si="1"/>
        <v>0</v>
      </c>
      <c r="G56" s="14">
        <f t="shared" si="1"/>
        <v>0</v>
      </c>
      <c r="H56" s="14">
        <f t="shared" si="1"/>
        <v>0</v>
      </c>
      <c r="I56" s="14">
        <f t="shared" si="1"/>
        <v>0</v>
      </c>
      <c r="J56" s="14">
        <f t="shared" si="1"/>
        <v>0</v>
      </c>
      <c r="K56" s="14">
        <f t="shared" si="1"/>
        <v>0</v>
      </c>
      <c r="L56" s="14">
        <f t="shared" si="1"/>
        <v>0</v>
      </c>
      <c r="M56" s="14">
        <f t="shared" si="1"/>
        <v>0</v>
      </c>
      <c r="N56" s="14">
        <f t="shared" si="1"/>
        <v>0</v>
      </c>
      <c r="O56" s="14">
        <f t="shared" si="1"/>
        <v>0</v>
      </c>
      <c r="P56" s="14">
        <f t="shared" si="1"/>
        <v>0</v>
      </c>
      <c r="Q56" s="14">
        <f t="shared" si="1"/>
        <v>0</v>
      </c>
      <c r="R56" s="14">
        <f t="shared" si="1"/>
        <v>0</v>
      </c>
      <c r="S56" s="14">
        <f t="shared" si="1"/>
        <v>0</v>
      </c>
      <c r="T56" s="14">
        <f t="shared" si="1"/>
        <v>0</v>
      </c>
      <c r="U56" s="14">
        <f t="shared" si="1"/>
        <v>0</v>
      </c>
      <c r="V56" s="14">
        <f t="shared" si="1"/>
        <v>0</v>
      </c>
    </row>
    <row r="57" spans="1:22" x14ac:dyDescent="0.25">
      <c r="A57" s="16" t="s">
        <v>117</v>
      </c>
      <c r="B57" s="14">
        <f>'5A DétailsCoûtsProjetés'!C35</f>
        <v>0</v>
      </c>
      <c r="C57" s="14">
        <f>'5A DétailsCoûtsProjetés'!D35</f>
        <v>0</v>
      </c>
      <c r="D57" s="14">
        <f>'5A DétailsCoûtsProjetés'!E35</f>
        <v>0</v>
      </c>
      <c r="E57" s="14">
        <f>'5A DétailsCoûtsProjetés'!F35</f>
        <v>0</v>
      </c>
      <c r="F57" s="14">
        <f>'5A DétailsCoûtsProjetés'!G35</f>
        <v>0</v>
      </c>
      <c r="G57" s="14">
        <f>'5A DétailsCoûtsProjetés'!H35</f>
        <v>0</v>
      </c>
      <c r="H57" s="14">
        <f>'5A DétailsCoûtsProjetés'!I35</f>
        <v>0</v>
      </c>
      <c r="I57" s="14">
        <f>'5A DétailsCoûtsProjetés'!J35</f>
        <v>0</v>
      </c>
      <c r="J57" s="14">
        <f>'5A DétailsCoûtsProjetés'!K35</f>
        <v>0</v>
      </c>
      <c r="K57" s="14">
        <f>'5A DétailsCoûtsProjetés'!L35</f>
        <v>0</v>
      </c>
      <c r="L57" s="14">
        <f>'5A DétailsCoûtsProjetés'!M35</f>
        <v>0</v>
      </c>
      <c r="M57" s="14">
        <f>'5A DétailsCoûtsProjetés'!N35</f>
        <v>0</v>
      </c>
      <c r="N57" s="14">
        <f>'5A DétailsCoûtsProjetés'!O35</f>
        <v>0</v>
      </c>
      <c r="O57" s="14">
        <f>'5A DétailsCoûtsProjetés'!P35</f>
        <v>0</v>
      </c>
      <c r="P57" s="14">
        <f>'5A DétailsCoûtsProjetés'!Q35</f>
        <v>0</v>
      </c>
      <c r="Q57" s="14">
        <f>'5A DétailsCoûtsProjetés'!R35</f>
        <v>0</v>
      </c>
      <c r="R57" s="14">
        <f>'5A DétailsCoûtsProjetés'!S35</f>
        <v>0</v>
      </c>
      <c r="S57" s="14">
        <f>'5A DétailsCoûtsProjetés'!T35</f>
        <v>0</v>
      </c>
      <c r="T57" s="14">
        <f>'5A DétailsCoûtsProjetés'!U35</f>
        <v>0</v>
      </c>
      <c r="U57" s="14">
        <f>'5A DétailsCoûtsProjetés'!V35</f>
        <v>0</v>
      </c>
      <c r="V57" s="14">
        <f>'5A DétailsCoûtsProjetés'!W35</f>
        <v>0</v>
      </c>
    </row>
    <row r="58" spans="1:22" x14ac:dyDescent="0.25">
      <c r="A58" s="16" t="s">
        <v>118</v>
      </c>
      <c r="B58" s="14">
        <f>'5A DétailsCoûtsProjetés'!C42</f>
        <v>0</v>
      </c>
      <c r="C58" s="14">
        <f>'5A DétailsCoûtsProjetés'!D42</f>
        <v>0</v>
      </c>
      <c r="D58" s="14">
        <f>'5A DétailsCoûtsProjetés'!E42</f>
        <v>0</v>
      </c>
      <c r="E58" s="14">
        <f>'5A DétailsCoûtsProjetés'!F42</f>
        <v>0</v>
      </c>
      <c r="F58" s="14">
        <f>'5A DétailsCoûtsProjetés'!G42</f>
        <v>0</v>
      </c>
      <c r="G58" s="14">
        <f>'5A DétailsCoûtsProjetés'!H42</f>
        <v>0</v>
      </c>
      <c r="H58" s="14">
        <f>'5A DétailsCoûtsProjetés'!I42</f>
        <v>0</v>
      </c>
      <c r="I58" s="14">
        <f>'5A DétailsCoûtsProjetés'!J42</f>
        <v>0</v>
      </c>
      <c r="J58" s="14">
        <f>'5A DétailsCoûtsProjetés'!K42</f>
        <v>0</v>
      </c>
      <c r="K58" s="14">
        <f>'5A DétailsCoûtsProjetés'!L42</f>
        <v>0</v>
      </c>
      <c r="L58" s="14">
        <f>'5A DétailsCoûtsProjetés'!M42</f>
        <v>0</v>
      </c>
      <c r="M58" s="14">
        <f>'5A DétailsCoûtsProjetés'!N42</f>
        <v>0</v>
      </c>
      <c r="N58" s="14">
        <f>'5A DétailsCoûtsProjetés'!O42</f>
        <v>0</v>
      </c>
      <c r="O58" s="14">
        <f>'5A DétailsCoûtsProjetés'!P42</f>
        <v>0</v>
      </c>
      <c r="P58" s="14">
        <f>'5A DétailsCoûtsProjetés'!Q42</f>
        <v>0</v>
      </c>
      <c r="Q58" s="14">
        <f>'5A DétailsCoûtsProjetés'!R42</f>
        <v>0</v>
      </c>
      <c r="R58" s="14">
        <f>'5A DétailsCoûtsProjetés'!S42</f>
        <v>0</v>
      </c>
      <c r="S58" s="14">
        <f>'5A DétailsCoûtsProjetés'!T42</f>
        <v>0</v>
      </c>
      <c r="T58" s="14">
        <f>'5A DétailsCoûtsProjetés'!U42</f>
        <v>0</v>
      </c>
      <c r="U58" s="14">
        <f>'5A DétailsCoûtsProjetés'!V42</f>
        <v>0</v>
      </c>
      <c r="V58" s="14">
        <f>'5A DétailsCoûtsProjetés'!W42</f>
        <v>0</v>
      </c>
    </row>
    <row r="59" spans="1:22" x14ac:dyDescent="0.25">
      <c r="A59" s="16" t="s">
        <v>129</v>
      </c>
      <c r="B59" s="14">
        <f>B53+B57</f>
        <v>0</v>
      </c>
      <c r="C59" s="14">
        <f t="shared" ref="C59:V59" si="2">C53+C57</f>
        <v>0</v>
      </c>
      <c r="D59" s="14">
        <f t="shared" si="2"/>
        <v>0</v>
      </c>
      <c r="E59" s="14">
        <f t="shared" si="2"/>
        <v>0</v>
      </c>
      <c r="F59" s="14">
        <f t="shared" si="2"/>
        <v>0</v>
      </c>
      <c r="G59" s="14">
        <f t="shared" si="2"/>
        <v>0</v>
      </c>
      <c r="H59" s="14">
        <f t="shared" si="2"/>
        <v>0</v>
      </c>
      <c r="I59" s="14">
        <f t="shared" si="2"/>
        <v>0</v>
      </c>
      <c r="J59" s="14">
        <f t="shared" si="2"/>
        <v>0</v>
      </c>
      <c r="K59" s="14">
        <f t="shared" si="2"/>
        <v>0</v>
      </c>
      <c r="L59" s="14">
        <f t="shared" si="2"/>
        <v>0</v>
      </c>
      <c r="M59" s="14">
        <f t="shared" si="2"/>
        <v>0</v>
      </c>
      <c r="N59" s="14">
        <f t="shared" si="2"/>
        <v>0</v>
      </c>
      <c r="O59" s="14">
        <f t="shared" si="2"/>
        <v>0</v>
      </c>
      <c r="P59" s="14">
        <f t="shared" si="2"/>
        <v>0</v>
      </c>
      <c r="Q59" s="14">
        <f t="shared" si="2"/>
        <v>0</v>
      </c>
      <c r="R59" s="14">
        <f t="shared" si="2"/>
        <v>0</v>
      </c>
      <c r="S59" s="14">
        <f t="shared" si="2"/>
        <v>0</v>
      </c>
      <c r="T59" s="14">
        <f t="shared" si="2"/>
        <v>0</v>
      </c>
      <c r="U59" s="14">
        <f t="shared" si="2"/>
        <v>0</v>
      </c>
      <c r="V59" s="14">
        <f t="shared" si="2"/>
        <v>0</v>
      </c>
    </row>
    <row r="60" spans="1:22" x14ac:dyDescent="0.25">
      <c r="A60" s="16" t="s">
        <v>130</v>
      </c>
      <c r="B60" s="14">
        <f>B54+B58</f>
        <v>0</v>
      </c>
      <c r="C60" s="14">
        <f t="shared" ref="C60:V60" si="3">C54+C58</f>
        <v>0</v>
      </c>
      <c r="D60" s="14">
        <f t="shared" si="3"/>
        <v>0</v>
      </c>
      <c r="E60" s="14">
        <f t="shared" si="3"/>
        <v>0</v>
      </c>
      <c r="F60" s="14">
        <f t="shared" si="3"/>
        <v>0</v>
      </c>
      <c r="G60" s="14">
        <f t="shared" si="3"/>
        <v>0</v>
      </c>
      <c r="H60" s="14">
        <f t="shared" si="3"/>
        <v>0</v>
      </c>
      <c r="I60" s="14">
        <f t="shared" si="3"/>
        <v>0</v>
      </c>
      <c r="J60" s="14">
        <f t="shared" si="3"/>
        <v>0</v>
      </c>
      <c r="K60" s="14">
        <f t="shared" si="3"/>
        <v>0</v>
      </c>
      <c r="L60" s="14">
        <f t="shared" si="3"/>
        <v>0</v>
      </c>
      <c r="M60" s="14">
        <f t="shared" si="3"/>
        <v>0</v>
      </c>
      <c r="N60" s="14">
        <f t="shared" si="3"/>
        <v>0</v>
      </c>
      <c r="O60" s="14">
        <f t="shared" si="3"/>
        <v>0</v>
      </c>
      <c r="P60" s="14">
        <f t="shared" si="3"/>
        <v>0</v>
      </c>
      <c r="Q60" s="14">
        <f t="shared" si="3"/>
        <v>0</v>
      </c>
      <c r="R60" s="14">
        <f t="shared" si="3"/>
        <v>0</v>
      </c>
      <c r="S60" s="14">
        <f t="shared" si="3"/>
        <v>0</v>
      </c>
      <c r="T60" s="14">
        <f t="shared" si="3"/>
        <v>0</v>
      </c>
      <c r="U60" s="14">
        <f t="shared" si="3"/>
        <v>0</v>
      </c>
      <c r="V60" s="14">
        <f t="shared" si="3"/>
        <v>0</v>
      </c>
    </row>
    <row r="61" spans="1:22" x14ac:dyDescent="0.25">
      <c r="A61" s="16" t="s">
        <v>28</v>
      </c>
      <c r="B61" s="14">
        <f>'5A DétailsCoûtsProjetés'!C21</f>
        <v>0</v>
      </c>
      <c r="C61" s="14">
        <f>'5A DétailsCoûtsProjetés'!D21</f>
        <v>0</v>
      </c>
      <c r="D61" s="14">
        <f>'5A DétailsCoûtsProjetés'!E21</f>
        <v>0</v>
      </c>
      <c r="E61" s="14">
        <f>'5A DétailsCoûtsProjetés'!F21</f>
        <v>0</v>
      </c>
      <c r="F61" s="14">
        <f>'5A DétailsCoûtsProjetés'!G21</f>
        <v>0</v>
      </c>
      <c r="G61" s="14">
        <f>'5A DétailsCoûtsProjetés'!H21</f>
        <v>0</v>
      </c>
      <c r="H61" s="14">
        <f>'5A DétailsCoûtsProjetés'!I21</f>
        <v>0</v>
      </c>
      <c r="I61" s="14">
        <f>'5A DétailsCoûtsProjetés'!J21</f>
        <v>0</v>
      </c>
      <c r="J61" s="14">
        <f>'5A DétailsCoûtsProjetés'!K21</f>
        <v>0</v>
      </c>
      <c r="K61" s="14">
        <f>'5A DétailsCoûtsProjetés'!L21</f>
        <v>0</v>
      </c>
      <c r="L61" s="14">
        <f>'5A DétailsCoûtsProjetés'!M21</f>
        <v>0</v>
      </c>
      <c r="M61" s="14">
        <f>'5A DétailsCoûtsProjetés'!N21</f>
        <v>0</v>
      </c>
      <c r="N61" s="14">
        <f>'5A DétailsCoûtsProjetés'!O21</f>
        <v>0</v>
      </c>
      <c r="O61" s="14">
        <f>'5A DétailsCoûtsProjetés'!P21</f>
        <v>0</v>
      </c>
      <c r="P61" s="14">
        <f>'5A DétailsCoûtsProjetés'!Q21</f>
        <v>0</v>
      </c>
      <c r="Q61" s="14">
        <f>'5A DétailsCoûtsProjetés'!R21</f>
        <v>0</v>
      </c>
      <c r="R61" s="14">
        <f>'5A DétailsCoûtsProjetés'!S21</f>
        <v>0</v>
      </c>
      <c r="S61" s="14">
        <f>'5A DétailsCoûtsProjetés'!T21</f>
        <v>0</v>
      </c>
      <c r="T61" s="14">
        <f>'5A DétailsCoûtsProjetés'!U21</f>
        <v>0</v>
      </c>
      <c r="U61" s="14">
        <f>'5A DétailsCoûtsProjetés'!V21</f>
        <v>0</v>
      </c>
      <c r="V61" s="14">
        <f>'5A DétailsCoûtsProjetés'!W21</f>
        <v>0</v>
      </c>
    </row>
    <row r="62" spans="1:22" x14ac:dyDescent="0.25">
      <c r="A62" s="16" t="s">
        <v>15</v>
      </c>
      <c r="B62" s="14">
        <f>'5A DétailsCoûtsProjetés'!C28</f>
        <v>0</v>
      </c>
      <c r="C62" s="14">
        <f>'5A DétailsCoûtsProjetés'!D28</f>
        <v>0</v>
      </c>
      <c r="D62" s="14">
        <f>'5A DétailsCoûtsProjetés'!E28</f>
        <v>0</v>
      </c>
      <c r="E62" s="14">
        <f>'5A DétailsCoûtsProjetés'!F28</f>
        <v>0</v>
      </c>
      <c r="F62" s="14">
        <f>'5A DétailsCoûtsProjetés'!G28</f>
        <v>0</v>
      </c>
      <c r="G62" s="14">
        <f>'5A DétailsCoûtsProjetés'!H28</f>
        <v>0</v>
      </c>
      <c r="H62" s="14">
        <f>'5A DétailsCoûtsProjetés'!I28</f>
        <v>0</v>
      </c>
      <c r="I62" s="14">
        <f>'5A DétailsCoûtsProjetés'!J28</f>
        <v>0</v>
      </c>
      <c r="J62" s="14">
        <f>'5A DétailsCoûtsProjetés'!K28</f>
        <v>0</v>
      </c>
      <c r="K62" s="14">
        <f>'5A DétailsCoûtsProjetés'!L28</f>
        <v>0</v>
      </c>
      <c r="L62" s="14">
        <f>'5A DétailsCoûtsProjetés'!M28</f>
        <v>0</v>
      </c>
      <c r="M62" s="14">
        <f>'5A DétailsCoûtsProjetés'!N28</f>
        <v>0</v>
      </c>
      <c r="N62" s="14">
        <f>'5A DétailsCoûtsProjetés'!O28</f>
        <v>0</v>
      </c>
      <c r="O62" s="14">
        <f>'5A DétailsCoûtsProjetés'!P28</f>
        <v>0</v>
      </c>
      <c r="P62" s="14">
        <f>'5A DétailsCoûtsProjetés'!Q28</f>
        <v>0</v>
      </c>
      <c r="Q62" s="14">
        <f>'5A DétailsCoûtsProjetés'!R28</f>
        <v>0</v>
      </c>
      <c r="R62" s="14">
        <f>'5A DétailsCoûtsProjetés'!S28</f>
        <v>0</v>
      </c>
      <c r="S62" s="14">
        <f>'5A DétailsCoûtsProjetés'!T28</f>
        <v>0</v>
      </c>
      <c r="T62" s="14">
        <f>'5A DétailsCoûtsProjetés'!U28</f>
        <v>0</v>
      </c>
      <c r="U62" s="14">
        <f>'5A DétailsCoûtsProjetés'!V28</f>
        <v>0</v>
      </c>
      <c r="V62" s="14">
        <f>'5A DétailsCoûtsProjetés'!W28</f>
        <v>0</v>
      </c>
    </row>
  </sheetData>
  <sheetProtection algorithmName="SHA-512" hashValue="XfDU5af1lq0OkL/ZzTO8zPLnxZ483Vj5wjzxKyNgpqhfla63GmmlTiM+5RmLGEK0/JvmOoDjbvccpN80QZYhUw==" saltValue="phAHfDkJhtE/7X21sIv4gg==" spinCount="100000" sheet="1" scenarios="1" formatColumns="0" formatRows="0"/>
  <pageMargins left="0.43307086614173229" right="0.23622047244094488" top="0.74803149606299213" bottom="0.74803149606299213" header="0.31496062992125984" footer="0.31496062992125984"/>
  <pageSetup scale="6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50:V91"/>
  <sheetViews>
    <sheetView workbookViewId="0"/>
  </sheetViews>
  <sheetFormatPr baseColWidth="10" defaultRowHeight="15" x14ac:dyDescent="0.25"/>
  <cols>
    <col min="1" max="1" width="39.5703125" style="16" customWidth="1"/>
    <col min="2" max="22" width="9.28515625" style="16" customWidth="1"/>
    <col min="23" max="16384" width="11.42578125" style="16"/>
  </cols>
  <sheetData>
    <row r="50" spans="1:22" x14ac:dyDescent="0.25">
      <c r="A50" s="12" t="s">
        <v>29</v>
      </c>
    </row>
    <row r="51" spans="1:22" x14ac:dyDescent="0.25">
      <c r="B51" s="16">
        <f>'5A DétailsCoûtsProjetés'!C3</f>
        <v>0</v>
      </c>
      <c r="C51" s="16">
        <f>'5A DétailsCoûtsProjetés'!D3</f>
        <v>1</v>
      </c>
      <c r="D51" s="16">
        <f>'5A DétailsCoûtsProjetés'!E3</f>
        <v>2</v>
      </c>
      <c r="E51" s="16">
        <f>'5A DétailsCoûtsProjetés'!F3</f>
        <v>3</v>
      </c>
      <c r="F51" s="16">
        <f>'5A DétailsCoûtsProjetés'!G3</f>
        <v>4</v>
      </c>
      <c r="G51" s="16">
        <f>'5A DétailsCoûtsProjetés'!H3</f>
        <v>5</v>
      </c>
      <c r="H51" s="16">
        <f>'5A DétailsCoûtsProjetés'!I3</f>
        <v>6</v>
      </c>
      <c r="I51" s="16">
        <f>'5A DétailsCoûtsProjetés'!J3</f>
        <v>7</v>
      </c>
      <c r="J51" s="16">
        <f>'5A DétailsCoûtsProjetés'!K3</f>
        <v>8</v>
      </c>
      <c r="K51" s="16">
        <f>'5A DétailsCoûtsProjetés'!L3</f>
        <v>9</v>
      </c>
      <c r="L51" s="16">
        <f>'5A DétailsCoûtsProjetés'!M3</f>
        <v>10</v>
      </c>
      <c r="M51" s="16">
        <f>'5A DétailsCoûtsProjetés'!N3</f>
        <v>11</v>
      </c>
      <c r="N51" s="16">
        <f>'5A DétailsCoûtsProjetés'!O3</f>
        <v>12</v>
      </c>
      <c r="O51" s="16">
        <f>'5A DétailsCoûtsProjetés'!P3</f>
        <v>13</v>
      </c>
      <c r="P51" s="16">
        <f>'5A DétailsCoûtsProjetés'!Q3</f>
        <v>14</v>
      </c>
      <c r="Q51" s="16">
        <f>'5A DétailsCoûtsProjetés'!R3</f>
        <v>15</v>
      </c>
      <c r="R51" s="16">
        <f>'5A DétailsCoûtsProjetés'!S3</f>
        <v>16</v>
      </c>
      <c r="S51" s="16">
        <f>'5A DétailsCoûtsProjetés'!T3</f>
        <v>17</v>
      </c>
      <c r="T51" s="16">
        <f>'5A DétailsCoûtsProjetés'!U3</f>
        <v>18</v>
      </c>
      <c r="U51" s="16">
        <f>'5A DétailsCoûtsProjetés'!V3</f>
        <v>19</v>
      </c>
      <c r="V51" s="16">
        <f>'5A DétailsCoûtsProjetés'!W3</f>
        <v>20</v>
      </c>
    </row>
    <row r="52" spans="1:22" x14ac:dyDescent="0.25">
      <c r="A52" s="16" t="s">
        <v>66</v>
      </c>
      <c r="B52" s="14">
        <f>'5A DétailsCoûtsProjetés'!C18</f>
        <v>0</v>
      </c>
      <c r="C52" s="14">
        <f>'5A DétailsCoûtsProjetés'!D18</f>
        <v>0</v>
      </c>
      <c r="D52" s="14">
        <f>'5A DétailsCoûtsProjetés'!E18</f>
        <v>0</v>
      </c>
      <c r="E52" s="14">
        <f>'5A DétailsCoûtsProjetés'!F18</f>
        <v>0</v>
      </c>
      <c r="F52" s="14">
        <f>'5A DétailsCoûtsProjetés'!G18</f>
        <v>0</v>
      </c>
      <c r="G52" s="14">
        <f>'5A DétailsCoûtsProjetés'!H18</f>
        <v>0</v>
      </c>
      <c r="H52" s="14">
        <f>'5A DétailsCoûtsProjetés'!I18</f>
        <v>0</v>
      </c>
      <c r="I52" s="14">
        <f>'5A DétailsCoûtsProjetés'!J18</f>
        <v>0</v>
      </c>
      <c r="J52" s="14">
        <f>'5A DétailsCoûtsProjetés'!K18</f>
        <v>0</v>
      </c>
      <c r="K52" s="14">
        <f>'5A DétailsCoûtsProjetés'!L18</f>
        <v>0</v>
      </c>
      <c r="L52" s="14">
        <f>'5A DétailsCoûtsProjetés'!M18</f>
        <v>0</v>
      </c>
      <c r="M52" s="14">
        <f>'5A DétailsCoûtsProjetés'!N18</f>
        <v>0</v>
      </c>
      <c r="N52" s="14">
        <f>'5A DétailsCoûtsProjetés'!O18</f>
        <v>0</v>
      </c>
      <c r="O52" s="14">
        <f>'5A DétailsCoûtsProjetés'!P18</f>
        <v>0</v>
      </c>
      <c r="P52" s="14">
        <f>'5A DétailsCoûtsProjetés'!Q18</f>
        <v>0</v>
      </c>
      <c r="Q52" s="14">
        <f>'5A DétailsCoûtsProjetés'!R18</f>
        <v>0</v>
      </c>
      <c r="R52" s="14">
        <f>'5A DétailsCoûtsProjetés'!S18</f>
        <v>0</v>
      </c>
      <c r="S52" s="14">
        <f>'5A DétailsCoûtsProjetés'!T18</f>
        <v>0</v>
      </c>
      <c r="T52" s="14">
        <f>'5A DétailsCoûtsProjetés'!U18</f>
        <v>0</v>
      </c>
      <c r="U52" s="14">
        <f>'5A DétailsCoûtsProjetés'!V18</f>
        <v>0</v>
      </c>
      <c r="V52" s="14">
        <f>'5A DétailsCoûtsProjetés'!W18</f>
        <v>0</v>
      </c>
    </row>
    <row r="53" spans="1:22" x14ac:dyDescent="0.25">
      <c r="A53" s="16" t="s">
        <v>90</v>
      </c>
      <c r="B53" s="14">
        <f>'5A DétailsCoûtsProjetés'!C19</f>
        <v>0</v>
      </c>
      <c r="C53" s="14">
        <f>'5A DétailsCoûtsProjetés'!D19</f>
        <v>0</v>
      </c>
      <c r="D53" s="14">
        <f>'5A DétailsCoûtsProjetés'!E19</f>
        <v>0</v>
      </c>
      <c r="E53" s="14">
        <f>'5A DétailsCoûtsProjetés'!F19</f>
        <v>0</v>
      </c>
      <c r="F53" s="14">
        <f>'5A DétailsCoûtsProjetés'!G19</f>
        <v>0</v>
      </c>
      <c r="G53" s="14">
        <f>'5A DétailsCoûtsProjetés'!H19</f>
        <v>0</v>
      </c>
      <c r="H53" s="14">
        <f>'5A DétailsCoûtsProjetés'!I19</f>
        <v>0</v>
      </c>
      <c r="I53" s="14">
        <f>'5A DétailsCoûtsProjetés'!J19</f>
        <v>0</v>
      </c>
      <c r="J53" s="14">
        <f>'5A DétailsCoûtsProjetés'!K19</f>
        <v>0</v>
      </c>
      <c r="K53" s="14">
        <f>'5A DétailsCoûtsProjetés'!L19</f>
        <v>0</v>
      </c>
      <c r="L53" s="14">
        <f>'5A DétailsCoûtsProjetés'!M19</f>
        <v>0</v>
      </c>
      <c r="M53" s="14">
        <f>'5A DétailsCoûtsProjetés'!N19</f>
        <v>0</v>
      </c>
      <c r="N53" s="14">
        <f>'5A DétailsCoûtsProjetés'!O19</f>
        <v>0</v>
      </c>
      <c r="O53" s="14">
        <f>'5A DétailsCoûtsProjetés'!P19</f>
        <v>0</v>
      </c>
      <c r="P53" s="14">
        <f>'5A DétailsCoûtsProjetés'!Q19</f>
        <v>0</v>
      </c>
      <c r="Q53" s="14">
        <f>'5A DétailsCoûtsProjetés'!R19</f>
        <v>0</v>
      </c>
      <c r="R53" s="14">
        <f>'5A DétailsCoûtsProjetés'!S19</f>
        <v>0</v>
      </c>
      <c r="S53" s="14">
        <f>'5A DétailsCoûtsProjetés'!T19</f>
        <v>0</v>
      </c>
      <c r="T53" s="14">
        <f>'5A DétailsCoûtsProjetés'!U19</f>
        <v>0</v>
      </c>
      <c r="U53" s="14">
        <f>'5A DétailsCoûtsProjetés'!V19</f>
        <v>0</v>
      </c>
      <c r="V53" s="14">
        <f>'5A DétailsCoûtsProjetés'!W19</f>
        <v>0</v>
      </c>
    </row>
    <row r="54" spans="1:22" x14ac:dyDescent="0.25">
      <c r="A54" s="16" t="s">
        <v>250</v>
      </c>
      <c r="B54" s="14">
        <f>'5A DétailsCoûtsProjetés'!C20</f>
        <v>0</v>
      </c>
      <c r="C54" s="14">
        <f>'5A DétailsCoûtsProjetés'!D20</f>
        <v>0</v>
      </c>
      <c r="D54" s="14">
        <f>'5A DétailsCoûtsProjetés'!E20</f>
        <v>0</v>
      </c>
      <c r="E54" s="14">
        <f>'5A DétailsCoûtsProjetés'!F20</f>
        <v>0</v>
      </c>
      <c r="F54" s="14">
        <f>'5A DétailsCoûtsProjetés'!G20</f>
        <v>0</v>
      </c>
      <c r="G54" s="14">
        <f>'5A DétailsCoûtsProjetés'!H20</f>
        <v>0</v>
      </c>
      <c r="H54" s="14">
        <f>'5A DétailsCoûtsProjetés'!I20</f>
        <v>0</v>
      </c>
      <c r="I54" s="14">
        <f>'5A DétailsCoûtsProjetés'!J20</f>
        <v>0</v>
      </c>
      <c r="J54" s="14">
        <f>'5A DétailsCoûtsProjetés'!K20</f>
        <v>0</v>
      </c>
      <c r="K54" s="14">
        <f>'5A DétailsCoûtsProjetés'!L20</f>
        <v>0</v>
      </c>
      <c r="L54" s="14">
        <f>'5A DétailsCoûtsProjetés'!M20</f>
        <v>0</v>
      </c>
      <c r="M54" s="14">
        <f>'5A DétailsCoûtsProjetés'!N20</f>
        <v>0</v>
      </c>
      <c r="N54" s="14">
        <f>'5A DétailsCoûtsProjetés'!O20</f>
        <v>0</v>
      </c>
      <c r="O54" s="14">
        <f>'5A DétailsCoûtsProjetés'!P20</f>
        <v>0</v>
      </c>
      <c r="P54" s="14">
        <f>'5A DétailsCoûtsProjetés'!Q20</f>
        <v>0</v>
      </c>
      <c r="Q54" s="14">
        <f>'5A DétailsCoûtsProjetés'!R20</f>
        <v>0</v>
      </c>
      <c r="R54" s="14">
        <f>'5A DétailsCoûtsProjetés'!S20</f>
        <v>0</v>
      </c>
      <c r="S54" s="14">
        <f>'5A DétailsCoûtsProjetés'!T20</f>
        <v>0</v>
      </c>
      <c r="T54" s="14">
        <f>'5A DétailsCoûtsProjetés'!U20</f>
        <v>0</v>
      </c>
      <c r="U54" s="14">
        <f>'5A DétailsCoûtsProjetés'!V20</f>
        <v>0</v>
      </c>
      <c r="V54" s="14">
        <f>'5A DétailsCoûtsProjetés'!W20</f>
        <v>0</v>
      </c>
    </row>
    <row r="55" spans="1:22" x14ac:dyDescent="0.25">
      <c r="A55" s="16" t="s">
        <v>253</v>
      </c>
      <c r="B55" s="14">
        <f>'5A DétailsCoûtsProjetés'!C22</f>
        <v>0</v>
      </c>
      <c r="C55" s="14">
        <f>'5A DétailsCoûtsProjetés'!D22</f>
        <v>0</v>
      </c>
      <c r="D55" s="14">
        <f>'5A DétailsCoûtsProjetés'!E22</f>
        <v>0</v>
      </c>
      <c r="E55" s="14">
        <f>'5A DétailsCoûtsProjetés'!F22</f>
        <v>0</v>
      </c>
      <c r="F55" s="14">
        <f>'5A DétailsCoûtsProjetés'!G22</f>
        <v>0</v>
      </c>
      <c r="G55" s="14">
        <f>'5A DétailsCoûtsProjetés'!H22</f>
        <v>0</v>
      </c>
      <c r="H55" s="14">
        <f>'5A DétailsCoûtsProjetés'!I22</f>
        <v>0</v>
      </c>
      <c r="I55" s="14">
        <f>'5A DétailsCoûtsProjetés'!J22</f>
        <v>0</v>
      </c>
      <c r="J55" s="14">
        <f>'5A DétailsCoûtsProjetés'!K22</f>
        <v>0</v>
      </c>
      <c r="K55" s="14">
        <f>'5A DétailsCoûtsProjetés'!L22</f>
        <v>0</v>
      </c>
      <c r="L55" s="14">
        <f>'5A DétailsCoûtsProjetés'!M22</f>
        <v>0</v>
      </c>
      <c r="M55" s="14">
        <f>'5A DétailsCoûtsProjetés'!N22</f>
        <v>0</v>
      </c>
      <c r="N55" s="14">
        <f>'5A DétailsCoûtsProjetés'!O22</f>
        <v>0</v>
      </c>
      <c r="O55" s="14">
        <f>'5A DétailsCoûtsProjetés'!P22</f>
        <v>0</v>
      </c>
      <c r="P55" s="14">
        <f>'5A DétailsCoûtsProjetés'!Q22</f>
        <v>0</v>
      </c>
      <c r="Q55" s="14">
        <f>'5A DétailsCoûtsProjetés'!R22</f>
        <v>0</v>
      </c>
      <c r="R55" s="14">
        <f>'5A DétailsCoûtsProjetés'!S22</f>
        <v>0</v>
      </c>
      <c r="S55" s="14">
        <f>'5A DétailsCoûtsProjetés'!T22</f>
        <v>0</v>
      </c>
      <c r="T55" s="14">
        <f>'5A DétailsCoûtsProjetés'!U22</f>
        <v>0</v>
      </c>
      <c r="U55" s="14">
        <f>'5A DétailsCoûtsProjetés'!V22</f>
        <v>0</v>
      </c>
      <c r="V55" s="14">
        <f>'5A DétailsCoûtsProjetés'!W22</f>
        <v>0</v>
      </c>
    </row>
    <row r="56" spans="1:22" x14ac:dyDescent="0.25">
      <c r="A56" s="16" t="s">
        <v>254</v>
      </c>
      <c r="B56" s="14">
        <f>'5A DétailsCoûtsProjetés'!C23</f>
        <v>0</v>
      </c>
      <c r="C56" s="14">
        <f>'5A DétailsCoûtsProjetés'!D23</f>
        <v>0</v>
      </c>
      <c r="D56" s="14">
        <f>'5A DétailsCoûtsProjetés'!E23</f>
        <v>0</v>
      </c>
      <c r="E56" s="14">
        <f>'5A DétailsCoûtsProjetés'!F23</f>
        <v>0</v>
      </c>
      <c r="F56" s="14">
        <f>'5A DétailsCoûtsProjetés'!G23</f>
        <v>0</v>
      </c>
      <c r="G56" s="14">
        <f>'5A DétailsCoûtsProjetés'!H23</f>
        <v>0</v>
      </c>
      <c r="H56" s="14">
        <f>'5A DétailsCoûtsProjetés'!I23</f>
        <v>0</v>
      </c>
      <c r="I56" s="14">
        <f>'5A DétailsCoûtsProjetés'!J23</f>
        <v>0</v>
      </c>
      <c r="J56" s="14">
        <f>'5A DétailsCoûtsProjetés'!K23</f>
        <v>0</v>
      </c>
      <c r="K56" s="14">
        <f>'5A DétailsCoûtsProjetés'!L23</f>
        <v>0</v>
      </c>
      <c r="L56" s="14">
        <f>'5A DétailsCoûtsProjetés'!M23</f>
        <v>0</v>
      </c>
      <c r="M56" s="14">
        <f>'5A DétailsCoûtsProjetés'!N23</f>
        <v>0</v>
      </c>
      <c r="N56" s="14">
        <f>'5A DétailsCoûtsProjetés'!O23</f>
        <v>0</v>
      </c>
      <c r="O56" s="14">
        <f>'5A DétailsCoûtsProjetés'!P23</f>
        <v>0</v>
      </c>
      <c r="P56" s="14">
        <f>'5A DétailsCoûtsProjetés'!Q23</f>
        <v>0</v>
      </c>
      <c r="Q56" s="14">
        <f>'5A DétailsCoûtsProjetés'!R23</f>
        <v>0</v>
      </c>
      <c r="R56" s="14">
        <f>'5A DétailsCoûtsProjetés'!S23</f>
        <v>0</v>
      </c>
      <c r="S56" s="14">
        <f>'5A DétailsCoûtsProjetés'!T23</f>
        <v>0</v>
      </c>
      <c r="T56" s="14">
        <f>'5A DétailsCoûtsProjetés'!U23</f>
        <v>0</v>
      </c>
      <c r="U56" s="14">
        <f>'5A DétailsCoûtsProjetés'!V23</f>
        <v>0</v>
      </c>
      <c r="V56" s="14">
        <f>'5A DétailsCoûtsProjetés'!W23</f>
        <v>0</v>
      </c>
    </row>
    <row r="58" spans="1:22" x14ac:dyDescent="0.25">
      <c r="A58" s="12" t="s">
        <v>15</v>
      </c>
    </row>
    <row r="59" spans="1:22" x14ac:dyDescent="0.25">
      <c r="B59" s="16">
        <f>'5A DétailsCoûtsProjetés'!C3</f>
        <v>0</v>
      </c>
      <c r="C59" s="16">
        <f>'5A DétailsCoûtsProjetés'!D3</f>
        <v>1</v>
      </c>
      <c r="D59" s="16">
        <f>'5A DétailsCoûtsProjetés'!E3</f>
        <v>2</v>
      </c>
      <c r="E59" s="16">
        <f>'5A DétailsCoûtsProjetés'!F3</f>
        <v>3</v>
      </c>
      <c r="F59" s="16">
        <f>'5A DétailsCoûtsProjetés'!G3</f>
        <v>4</v>
      </c>
      <c r="G59" s="16">
        <f>'5A DétailsCoûtsProjetés'!H3</f>
        <v>5</v>
      </c>
      <c r="H59" s="16">
        <f>'5A DétailsCoûtsProjetés'!I3</f>
        <v>6</v>
      </c>
      <c r="I59" s="16">
        <f>'5A DétailsCoûtsProjetés'!J3</f>
        <v>7</v>
      </c>
      <c r="J59" s="16">
        <f>'5A DétailsCoûtsProjetés'!K3</f>
        <v>8</v>
      </c>
      <c r="K59" s="16">
        <f>'5A DétailsCoûtsProjetés'!L3</f>
        <v>9</v>
      </c>
      <c r="L59" s="16">
        <f>'5A DétailsCoûtsProjetés'!M3</f>
        <v>10</v>
      </c>
      <c r="M59" s="16">
        <f>'5A DétailsCoûtsProjetés'!N3</f>
        <v>11</v>
      </c>
      <c r="N59" s="16">
        <f>'5A DétailsCoûtsProjetés'!O3</f>
        <v>12</v>
      </c>
      <c r="O59" s="16">
        <f>'5A DétailsCoûtsProjetés'!P3</f>
        <v>13</v>
      </c>
      <c r="P59" s="16">
        <f>'5A DétailsCoûtsProjetés'!Q3</f>
        <v>14</v>
      </c>
      <c r="Q59" s="16">
        <f>'5A DétailsCoûtsProjetés'!R3</f>
        <v>15</v>
      </c>
      <c r="R59" s="16">
        <f>'5A DétailsCoûtsProjetés'!S3</f>
        <v>16</v>
      </c>
      <c r="S59" s="16">
        <f>'5A DétailsCoûtsProjetés'!T3</f>
        <v>17</v>
      </c>
      <c r="T59" s="16">
        <f>'5A DétailsCoûtsProjetés'!U3</f>
        <v>18</v>
      </c>
      <c r="U59" s="16">
        <f>'5A DétailsCoûtsProjetés'!V3</f>
        <v>19</v>
      </c>
      <c r="V59" s="16">
        <f>'5A DétailsCoûtsProjetés'!W3</f>
        <v>20</v>
      </c>
    </row>
    <row r="60" spans="1:22" x14ac:dyDescent="0.25">
      <c r="A60" s="16" t="s">
        <v>66</v>
      </c>
      <c r="B60" s="14">
        <f>'5A DétailsCoûtsProjetés'!C25</f>
        <v>0</v>
      </c>
      <c r="C60" s="14">
        <f>'5A DétailsCoûtsProjetés'!D25</f>
        <v>0</v>
      </c>
      <c r="D60" s="14">
        <f>'5A DétailsCoûtsProjetés'!E25</f>
        <v>0</v>
      </c>
      <c r="E60" s="14">
        <f>'5A DétailsCoûtsProjetés'!F25</f>
        <v>0</v>
      </c>
      <c r="F60" s="14">
        <f>'5A DétailsCoûtsProjetés'!G25</f>
        <v>0</v>
      </c>
      <c r="G60" s="14">
        <f>'5A DétailsCoûtsProjetés'!H25</f>
        <v>0</v>
      </c>
      <c r="H60" s="14">
        <f>'5A DétailsCoûtsProjetés'!I25</f>
        <v>0</v>
      </c>
      <c r="I60" s="14">
        <f>'5A DétailsCoûtsProjetés'!J25</f>
        <v>0</v>
      </c>
      <c r="J60" s="14">
        <f>'5A DétailsCoûtsProjetés'!K25</f>
        <v>0</v>
      </c>
      <c r="K60" s="14">
        <f>'5A DétailsCoûtsProjetés'!L25</f>
        <v>0</v>
      </c>
      <c r="L60" s="14">
        <f>'5A DétailsCoûtsProjetés'!M25</f>
        <v>0</v>
      </c>
      <c r="M60" s="14">
        <f>'5A DétailsCoûtsProjetés'!N25</f>
        <v>0</v>
      </c>
      <c r="N60" s="14">
        <f>'5A DétailsCoûtsProjetés'!O25</f>
        <v>0</v>
      </c>
      <c r="O60" s="14">
        <f>'5A DétailsCoûtsProjetés'!P25</f>
        <v>0</v>
      </c>
      <c r="P60" s="14">
        <f>'5A DétailsCoûtsProjetés'!Q25</f>
        <v>0</v>
      </c>
      <c r="Q60" s="14">
        <f>'5A DétailsCoûtsProjetés'!R25</f>
        <v>0</v>
      </c>
      <c r="R60" s="14">
        <f>'5A DétailsCoûtsProjetés'!S25</f>
        <v>0</v>
      </c>
      <c r="S60" s="14">
        <f>'5A DétailsCoûtsProjetés'!T25</f>
        <v>0</v>
      </c>
      <c r="T60" s="14">
        <f>'5A DétailsCoûtsProjetés'!U25</f>
        <v>0</v>
      </c>
      <c r="U60" s="14">
        <f>'5A DétailsCoûtsProjetés'!V25</f>
        <v>0</v>
      </c>
      <c r="V60" s="14">
        <f>'5A DétailsCoûtsProjetés'!W25</f>
        <v>0</v>
      </c>
    </row>
    <row r="61" spans="1:22" x14ac:dyDescent="0.25">
      <c r="A61" s="16" t="s">
        <v>90</v>
      </c>
      <c r="B61" s="14">
        <f>'5A DétailsCoûtsProjetés'!C26</f>
        <v>0</v>
      </c>
      <c r="C61" s="14">
        <f>'5A DétailsCoûtsProjetés'!D26</f>
        <v>0</v>
      </c>
      <c r="D61" s="14">
        <f>'5A DétailsCoûtsProjetés'!E26</f>
        <v>0</v>
      </c>
      <c r="E61" s="14">
        <f>'5A DétailsCoûtsProjetés'!F26</f>
        <v>0</v>
      </c>
      <c r="F61" s="14">
        <f>'5A DétailsCoûtsProjetés'!G26</f>
        <v>0</v>
      </c>
      <c r="G61" s="14">
        <f>'5A DétailsCoûtsProjetés'!H26</f>
        <v>0</v>
      </c>
      <c r="H61" s="14">
        <f>'5A DétailsCoûtsProjetés'!I26</f>
        <v>0</v>
      </c>
      <c r="I61" s="14">
        <f>'5A DétailsCoûtsProjetés'!J26</f>
        <v>0</v>
      </c>
      <c r="J61" s="14">
        <f>'5A DétailsCoûtsProjetés'!K26</f>
        <v>0</v>
      </c>
      <c r="K61" s="14">
        <f>'5A DétailsCoûtsProjetés'!L26</f>
        <v>0</v>
      </c>
      <c r="L61" s="14">
        <f>'5A DétailsCoûtsProjetés'!M26</f>
        <v>0</v>
      </c>
      <c r="M61" s="14">
        <f>'5A DétailsCoûtsProjetés'!N26</f>
        <v>0</v>
      </c>
      <c r="N61" s="14">
        <f>'5A DétailsCoûtsProjetés'!O26</f>
        <v>0</v>
      </c>
      <c r="O61" s="14">
        <f>'5A DétailsCoûtsProjetés'!P26</f>
        <v>0</v>
      </c>
      <c r="P61" s="14">
        <f>'5A DétailsCoûtsProjetés'!Q26</f>
        <v>0</v>
      </c>
      <c r="Q61" s="14">
        <f>'5A DétailsCoûtsProjetés'!R26</f>
        <v>0</v>
      </c>
      <c r="R61" s="14">
        <f>'5A DétailsCoûtsProjetés'!S26</f>
        <v>0</v>
      </c>
      <c r="S61" s="14">
        <f>'5A DétailsCoûtsProjetés'!T26</f>
        <v>0</v>
      </c>
      <c r="T61" s="14">
        <f>'5A DétailsCoûtsProjetés'!U26</f>
        <v>0</v>
      </c>
      <c r="U61" s="14">
        <f>'5A DétailsCoûtsProjetés'!V26</f>
        <v>0</v>
      </c>
      <c r="V61" s="14">
        <f>'5A DétailsCoûtsProjetés'!W26</f>
        <v>0</v>
      </c>
    </row>
    <row r="62" spans="1:22" x14ac:dyDescent="0.25">
      <c r="A62" s="16" t="s">
        <v>250</v>
      </c>
      <c r="B62" s="14">
        <f>'5A DétailsCoûtsProjetés'!C27</f>
        <v>0</v>
      </c>
      <c r="C62" s="14">
        <f>'5A DétailsCoûtsProjetés'!D27</f>
        <v>0</v>
      </c>
      <c r="D62" s="14">
        <f>'5A DétailsCoûtsProjetés'!E27</f>
        <v>0</v>
      </c>
      <c r="E62" s="14">
        <f>'5A DétailsCoûtsProjetés'!F27</f>
        <v>0</v>
      </c>
      <c r="F62" s="14">
        <f>'5A DétailsCoûtsProjetés'!G27</f>
        <v>0</v>
      </c>
      <c r="G62" s="14">
        <f>'5A DétailsCoûtsProjetés'!H27</f>
        <v>0</v>
      </c>
      <c r="H62" s="14">
        <f>'5A DétailsCoûtsProjetés'!I27</f>
        <v>0</v>
      </c>
      <c r="I62" s="14">
        <f>'5A DétailsCoûtsProjetés'!J27</f>
        <v>0</v>
      </c>
      <c r="J62" s="14">
        <f>'5A DétailsCoûtsProjetés'!K27</f>
        <v>0</v>
      </c>
      <c r="K62" s="14">
        <f>'5A DétailsCoûtsProjetés'!L27</f>
        <v>0</v>
      </c>
      <c r="L62" s="14">
        <f>'5A DétailsCoûtsProjetés'!M27</f>
        <v>0</v>
      </c>
      <c r="M62" s="14">
        <f>'5A DétailsCoûtsProjetés'!N27</f>
        <v>0</v>
      </c>
      <c r="N62" s="14">
        <f>'5A DétailsCoûtsProjetés'!O27</f>
        <v>0</v>
      </c>
      <c r="O62" s="14">
        <f>'5A DétailsCoûtsProjetés'!P27</f>
        <v>0</v>
      </c>
      <c r="P62" s="14">
        <f>'5A DétailsCoûtsProjetés'!Q27</f>
        <v>0</v>
      </c>
      <c r="Q62" s="14">
        <f>'5A DétailsCoûtsProjetés'!R27</f>
        <v>0</v>
      </c>
      <c r="R62" s="14">
        <f>'5A DétailsCoûtsProjetés'!S27</f>
        <v>0</v>
      </c>
      <c r="S62" s="14">
        <f>'5A DétailsCoûtsProjetés'!T27</f>
        <v>0</v>
      </c>
      <c r="T62" s="14">
        <f>'5A DétailsCoûtsProjetés'!U27</f>
        <v>0</v>
      </c>
      <c r="U62" s="14">
        <f>'5A DétailsCoûtsProjetés'!V27</f>
        <v>0</v>
      </c>
      <c r="V62" s="14">
        <f>'5A DétailsCoûtsProjetés'!W27</f>
        <v>0</v>
      </c>
    </row>
    <row r="63" spans="1:22" x14ac:dyDescent="0.25">
      <c r="A63" s="16" t="s">
        <v>253</v>
      </c>
      <c r="B63" s="14">
        <f>'5A DétailsCoûtsProjetés'!C29</f>
        <v>0</v>
      </c>
      <c r="C63" s="14">
        <f>'5A DétailsCoûtsProjetés'!D29</f>
        <v>0</v>
      </c>
      <c r="D63" s="14">
        <f>'5A DétailsCoûtsProjetés'!E29</f>
        <v>0</v>
      </c>
      <c r="E63" s="14">
        <f>'5A DétailsCoûtsProjetés'!F29</f>
        <v>0</v>
      </c>
      <c r="F63" s="14">
        <f>'5A DétailsCoûtsProjetés'!G29</f>
        <v>0</v>
      </c>
      <c r="G63" s="14">
        <f>'5A DétailsCoûtsProjetés'!H29</f>
        <v>0</v>
      </c>
      <c r="H63" s="14">
        <f>'5A DétailsCoûtsProjetés'!I29</f>
        <v>0</v>
      </c>
      <c r="I63" s="14">
        <f>'5A DétailsCoûtsProjetés'!J29</f>
        <v>0</v>
      </c>
      <c r="J63" s="14">
        <f>'5A DétailsCoûtsProjetés'!K29</f>
        <v>0</v>
      </c>
      <c r="K63" s="14">
        <f>'5A DétailsCoûtsProjetés'!L29</f>
        <v>0</v>
      </c>
      <c r="L63" s="14">
        <f>'5A DétailsCoûtsProjetés'!M29</f>
        <v>0</v>
      </c>
      <c r="M63" s="14">
        <f>'5A DétailsCoûtsProjetés'!N29</f>
        <v>0</v>
      </c>
      <c r="N63" s="14">
        <f>'5A DétailsCoûtsProjetés'!O29</f>
        <v>0</v>
      </c>
      <c r="O63" s="14">
        <f>'5A DétailsCoûtsProjetés'!P29</f>
        <v>0</v>
      </c>
      <c r="P63" s="14">
        <f>'5A DétailsCoûtsProjetés'!Q29</f>
        <v>0</v>
      </c>
      <c r="Q63" s="14">
        <f>'5A DétailsCoûtsProjetés'!R29</f>
        <v>0</v>
      </c>
      <c r="R63" s="14">
        <f>'5A DétailsCoûtsProjetés'!S29</f>
        <v>0</v>
      </c>
      <c r="S63" s="14">
        <f>'5A DétailsCoûtsProjetés'!T29</f>
        <v>0</v>
      </c>
      <c r="T63" s="14">
        <f>'5A DétailsCoûtsProjetés'!U29</f>
        <v>0</v>
      </c>
      <c r="U63" s="14">
        <f>'5A DétailsCoûtsProjetés'!V29</f>
        <v>0</v>
      </c>
      <c r="V63" s="14">
        <f>'5A DétailsCoûtsProjetés'!W29</f>
        <v>0</v>
      </c>
    </row>
    <row r="64" spans="1:22" x14ac:dyDescent="0.25">
      <c r="A64" s="16" t="s">
        <v>254</v>
      </c>
      <c r="B64" s="14">
        <f>'5A DétailsCoûtsProjetés'!C30</f>
        <v>0</v>
      </c>
      <c r="C64" s="14">
        <f>'5A DétailsCoûtsProjetés'!D30</f>
        <v>0</v>
      </c>
      <c r="D64" s="14">
        <f>'5A DétailsCoûtsProjetés'!E30</f>
        <v>0</v>
      </c>
      <c r="E64" s="14">
        <f>'5A DétailsCoûtsProjetés'!F30</f>
        <v>0</v>
      </c>
      <c r="F64" s="14">
        <f>'5A DétailsCoûtsProjetés'!G30</f>
        <v>0</v>
      </c>
      <c r="G64" s="14">
        <f>'5A DétailsCoûtsProjetés'!H30</f>
        <v>0</v>
      </c>
      <c r="H64" s="14">
        <f>'5A DétailsCoûtsProjetés'!I30</f>
        <v>0</v>
      </c>
      <c r="I64" s="14">
        <f>'5A DétailsCoûtsProjetés'!J30</f>
        <v>0</v>
      </c>
      <c r="J64" s="14">
        <f>'5A DétailsCoûtsProjetés'!K30</f>
        <v>0</v>
      </c>
      <c r="K64" s="14">
        <f>'5A DétailsCoûtsProjetés'!L30</f>
        <v>0</v>
      </c>
      <c r="L64" s="14">
        <f>'5A DétailsCoûtsProjetés'!M30</f>
        <v>0</v>
      </c>
      <c r="M64" s="14">
        <f>'5A DétailsCoûtsProjetés'!N30</f>
        <v>0</v>
      </c>
      <c r="N64" s="14">
        <f>'5A DétailsCoûtsProjetés'!O30</f>
        <v>0</v>
      </c>
      <c r="O64" s="14">
        <f>'5A DétailsCoûtsProjetés'!P30</f>
        <v>0</v>
      </c>
      <c r="P64" s="14">
        <f>'5A DétailsCoûtsProjetés'!Q30</f>
        <v>0</v>
      </c>
      <c r="Q64" s="14">
        <f>'5A DétailsCoûtsProjetés'!R30</f>
        <v>0</v>
      </c>
      <c r="R64" s="14">
        <f>'5A DétailsCoûtsProjetés'!S30</f>
        <v>0</v>
      </c>
      <c r="S64" s="14">
        <f>'5A DétailsCoûtsProjetés'!T30</f>
        <v>0</v>
      </c>
      <c r="T64" s="14">
        <f>'5A DétailsCoûtsProjetés'!U30</f>
        <v>0</v>
      </c>
      <c r="U64" s="14">
        <f>'5A DétailsCoûtsProjetés'!V30</f>
        <v>0</v>
      </c>
      <c r="V64" s="14">
        <f>'5A DétailsCoûtsProjetés'!W30</f>
        <v>0</v>
      </c>
    </row>
    <row r="66" spans="1:22" x14ac:dyDescent="0.25">
      <c r="A66" s="12" t="s">
        <v>192</v>
      </c>
    </row>
    <row r="67" spans="1:22" x14ac:dyDescent="0.25">
      <c r="B67" s="16">
        <f>'5A DétailsCoûtsProjetés'!C3</f>
        <v>0</v>
      </c>
      <c r="C67" s="16">
        <f>'5A DétailsCoûtsProjetés'!D3</f>
        <v>1</v>
      </c>
      <c r="D67" s="16">
        <f>'5A DétailsCoûtsProjetés'!E3</f>
        <v>2</v>
      </c>
      <c r="E67" s="16">
        <f>'5A DétailsCoûtsProjetés'!F3</f>
        <v>3</v>
      </c>
      <c r="F67" s="16">
        <f>'5A DétailsCoûtsProjetés'!G3</f>
        <v>4</v>
      </c>
      <c r="G67" s="16">
        <f>'5A DétailsCoûtsProjetés'!H3</f>
        <v>5</v>
      </c>
      <c r="H67" s="16">
        <f>'5A DétailsCoûtsProjetés'!I3</f>
        <v>6</v>
      </c>
      <c r="I67" s="16">
        <f>'5A DétailsCoûtsProjetés'!J3</f>
        <v>7</v>
      </c>
      <c r="J67" s="16">
        <f>'5A DétailsCoûtsProjetés'!K3</f>
        <v>8</v>
      </c>
      <c r="K67" s="16">
        <f>'5A DétailsCoûtsProjetés'!L3</f>
        <v>9</v>
      </c>
      <c r="L67" s="16">
        <f>'5A DétailsCoûtsProjetés'!M3</f>
        <v>10</v>
      </c>
      <c r="M67" s="16">
        <f>'5A DétailsCoûtsProjetés'!N3</f>
        <v>11</v>
      </c>
      <c r="N67" s="16">
        <f>'5A DétailsCoûtsProjetés'!O3</f>
        <v>12</v>
      </c>
      <c r="O67" s="16">
        <f>'5A DétailsCoûtsProjetés'!P3</f>
        <v>13</v>
      </c>
      <c r="P67" s="16">
        <f>'5A DétailsCoûtsProjetés'!Q3</f>
        <v>14</v>
      </c>
      <c r="Q67" s="16">
        <f>'5A DétailsCoûtsProjetés'!R3</f>
        <v>15</v>
      </c>
      <c r="R67" s="16">
        <f>'5A DétailsCoûtsProjetés'!S3</f>
        <v>16</v>
      </c>
      <c r="S67" s="16">
        <f>'5A DétailsCoûtsProjetés'!T3</f>
        <v>17</v>
      </c>
      <c r="T67" s="16">
        <f>'5A DétailsCoûtsProjetés'!U3</f>
        <v>18</v>
      </c>
      <c r="U67" s="16">
        <f>'5A DétailsCoûtsProjetés'!V3</f>
        <v>19</v>
      </c>
      <c r="V67" s="16">
        <f>'5A DétailsCoûtsProjetés'!W3</f>
        <v>20</v>
      </c>
    </row>
    <row r="68" spans="1:22" x14ac:dyDescent="0.25">
      <c r="A68" s="16" t="s">
        <v>190</v>
      </c>
      <c r="B68" s="14">
        <f>'5A DétailsCoûtsProjetés'!C11+'5A DétailsCoûtsProjetés'!C53</f>
        <v>0</v>
      </c>
      <c r="C68" s="14">
        <f>'5A DétailsCoûtsProjetés'!D11+'5A DétailsCoûtsProjetés'!D53</f>
        <v>0</v>
      </c>
      <c r="D68" s="14">
        <f>'5A DétailsCoûtsProjetés'!E11+'5A DétailsCoûtsProjetés'!E53</f>
        <v>0</v>
      </c>
      <c r="E68" s="14">
        <f>'5A DétailsCoûtsProjetés'!F11+'5A DétailsCoûtsProjetés'!F53</f>
        <v>0</v>
      </c>
      <c r="F68" s="14">
        <f>'5A DétailsCoûtsProjetés'!G11+'5A DétailsCoûtsProjetés'!G53</f>
        <v>0</v>
      </c>
      <c r="G68" s="14">
        <f>'5A DétailsCoûtsProjetés'!H11+'5A DétailsCoûtsProjetés'!H53</f>
        <v>0</v>
      </c>
      <c r="H68" s="14">
        <f>'5A DétailsCoûtsProjetés'!I11+'5A DétailsCoûtsProjetés'!I53</f>
        <v>0</v>
      </c>
      <c r="I68" s="14">
        <f>'5A DétailsCoûtsProjetés'!J11+'5A DétailsCoûtsProjetés'!J53</f>
        <v>0</v>
      </c>
      <c r="J68" s="14">
        <f>'5A DétailsCoûtsProjetés'!K11+'5A DétailsCoûtsProjetés'!K53</f>
        <v>0</v>
      </c>
      <c r="K68" s="14">
        <f>'5A DétailsCoûtsProjetés'!L11+'5A DétailsCoûtsProjetés'!L53</f>
        <v>0</v>
      </c>
      <c r="L68" s="14">
        <f>'5A DétailsCoûtsProjetés'!M11+'5A DétailsCoûtsProjetés'!M53</f>
        <v>0</v>
      </c>
      <c r="M68" s="14">
        <f>'5A DétailsCoûtsProjetés'!N11+'5A DétailsCoûtsProjetés'!N53</f>
        <v>0</v>
      </c>
      <c r="N68" s="14">
        <f>'5A DétailsCoûtsProjetés'!O11+'5A DétailsCoûtsProjetés'!O53</f>
        <v>0</v>
      </c>
      <c r="O68" s="14">
        <f>'5A DétailsCoûtsProjetés'!P11+'5A DétailsCoûtsProjetés'!P53</f>
        <v>0</v>
      </c>
      <c r="P68" s="14">
        <f>'5A DétailsCoûtsProjetés'!Q11+'5A DétailsCoûtsProjetés'!Q53</f>
        <v>0</v>
      </c>
      <c r="Q68" s="14">
        <f>'5A DétailsCoûtsProjetés'!R11+'5A DétailsCoûtsProjetés'!R53</f>
        <v>0</v>
      </c>
      <c r="R68" s="14">
        <f>'5A DétailsCoûtsProjetés'!S11+'5A DétailsCoûtsProjetés'!S53</f>
        <v>0</v>
      </c>
      <c r="S68" s="14">
        <f>'5A DétailsCoûtsProjetés'!T11+'5A DétailsCoûtsProjetés'!T53</f>
        <v>0</v>
      </c>
      <c r="T68" s="14">
        <f>'5A DétailsCoûtsProjetés'!U11+'5A DétailsCoûtsProjetés'!U53</f>
        <v>0</v>
      </c>
      <c r="U68" s="14">
        <f>'5A DétailsCoûtsProjetés'!V11+'5A DétailsCoûtsProjetés'!V53</f>
        <v>0</v>
      </c>
      <c r="V68" s="14">
        <f>'5A DétailsCoûtsProjetés'!W11+'5A DétailsCoûtsProjetés'!W53</f>
        <v>0</v>
      </c>
    </row>
    <row r="69" spans="1:22" x14ac:dyDescent="0.25">
      <c r="A69" s="16" t="s">
        <v>191</v>
      </c>
      <c r="B69" s="14">
        <f>'5A DétailsCoûtsProjetés'!C12+'5A DétailsCoûtsProjetés'!C54</f>
        <v>0</v>
      </c>
      <c r="C69" s="14">
        <f>'5A DétailsCoûtsProjetés'!D12+'5A DétailsCoûtsProjetés'!D54</f>
        <v>0</v>
      </c>
      <c r="D69" s="14">
        <f>'5A DétailsCoûtsProjetés'!E12+'5A DétailsCoûtsProjetés'!E54</f>
        <v>0</v>
      </c>
      <c r="E69" s="14">
        <f>'5A DétailsCoûtsProjetés'!F12+'5A DétailsCoûtsProjetés'!F54</f>
        <v>0</v>
      </c>
      <c r="F69" s="14">
        <f>'5A DétailsCoûtsProjetés'!G12+'5A DétailsCoûtsProjetés'!G54</f>
        <v>0</v>
      </c>
      <c r="G69" s="14">
        <f>'5A DétailsCoûtsProjetés'!H12+'5A DétailsCoûtsProjetés'!H54</f>
        <v>0</v>
      </c>
      <c r="H69" s="14">
        <f>'5A DétailsCoûtsProjetés'!I12+'5A DétailsCoûtsProjetés'!I54</f>
        <v>0</v>
      </c>
      <c r="I69" s="14">
        <f>'5A DétailsCoûtsProjetés'!J12+'5A DétailsCoûtsProjetés'!J54</f>
        <v>0</v>
      </c>
      <c r="J69" s="14">
        <f>'5A DétailsCoûtsProjetés'!K12+'5A DétailsCoûtsProjetés'!K54</f>
        <v>0</v>
      </c>
      <c r="K69" s="14">
        <f>'5A DétailsCoûtsProjetés'!L12+'5A DétailsCoûtsProjetés'!L54</f>
        <v>0</v>
      </c>
      <c r="L69" s="14">
        <f>'5A DétailsCoûtsProjetés'!M12+'5A DétailsCoûtsProjetés'!M54</f>
        <v>0</v>
      </c>
      <c r="M69" s="14">
        <f>'5A DétailsCoûtsProjetés'!N12+'5A DétailsCoûtsProjetés'!N54</f>
        <v>0</v>
      </c>
      <c r="N69" s="14">
        <f>'5A DétailsCoûtsProjetés'!O12+'5A DétailsCoûtsProjetés'!O54</f>
        <v>0</v>
      </c>
      <c r="O69" s="14">
        <f>'5A DétailsCoûtsProjetés'!P12+'5A DétailsCoûtsProjetés'!P54</f>
        <v>0</v>
      </c>
      <c r="P69" s="14">
        <f>'5A DétailsCoûtsProjetés'!Q12+'5A DétailsCoûtsProjetés'!Q54</f>
        <v>0</v>
      </c>
      <c r="Q69" s="14">
        <f>'5A DétailsCoûtsProjetés'!R12+'5A DétailsCoûtsProjetés'!R54</f>
        <v>0</v>
      </c>
      <c r="R69" s="14">
        <f>'5A DétailsCoûtsProjetés'!S12+'5A DétailsCoûtsProjetés'!S54</f>
        <v>0</v>
      </c>
      <c r="S69" s="14">
        <f>'5A DétailsCoûtsProjetés'!T12+'5A DétailsCoûtsProjetés'!T54</f>
        <v>0</v>
      </c>
      <c r="T69" s="14">
        <f>'5A DétailsCoûtsProjetés'!U12+'5A DétailsCoûtsProjetés'!U54</f>
        <v>0</v>
      </c>
      <c r="U69" s="14">
        <f>'5A DétailsCoûtsProjetés'!V12+'5A DétailsCoûtsProjetés'!V54</f>
        <v>0</v>
      </c>
      <c r="V69" s="14">
        <f>'5A DétailsCoûtsProjetés'!W12+'5A DétailsCoûtsProjetés'!W54</f>
        <v>0</v>
      </c>
    </row>
    <row r="70" spans="1:22" x14ac:dyDescent="0.25">
      <c r="A70" s="16" t="s">
        <v>251</v>
      </c>
      <c r="B70" s="14">
        <f>'5A DétailsCoûtsProjetés'!C13+'5A DétailsCoûtsProjetés'!C55</f>
        <v>0</v>
      </c>
      <c r="C70" s="14">
        <f>'5A DétailsCoûtsProjetés'!D13+'5A DétailsCoûtsProjetés'!D55</f>
        <v>0</v>
      </c>
      <c r="D70" s="14">
        <f>'5A DétailsCoûtsProjetés'!E13+'5A DétailsCoûtsProjetés'!E55</f>
        <v>0</v>
      </c>
      <c r="E70" s="14">
        <f>'5A DétailsCoûtsProjetés'!F13+'5A DétailsCoûtsProjetés'!F55</f>
        <v>0</v>
      </c>
      <c r="F70" s="14">
        <f>'5A DétailsCoûtsProjetés'!G13+'5A DétailsCoûtsProjetés'!G55</f>
        <v>0</v>
      </c>
      <c r="G70" s="14">
        <f>'5A DétailsCoûtsProjetés'!H13+'5A DétailsCoûtsProjetés'!H55</f>
        <v>0</v>
      </c>
      <c r="H70" s="14">
        <f>'5A DétailsCoûtsProjetés'!I13+'5A DétailsCoûtsProjetés'!I55</f>
        <v>0</v>
      </c>
      <c r="I70" s="14">
        <f>'5A DétailsCoûtsProjetés'!J13+'5A DétailsCoûtsProjetés'!J55</f>
        <v>0</v>
      </c>
      <c r="J70" s="14">
        <f>'5A DétailsCoûtsProjetés'!K13+'5A DétailsCoûtsProjetés'!K55</f>
        <v>0</v>
      </c>
      <c r="K70" s="14">
        <f>'5A DétailsCoûtsProjetés'!L13+'5A DétailsCoûtsProjetés'!L55</f>
        <v>0</v>
      </c>
      <c r="L70" s="14">
        <f>'5A DétailsCoûtsProjetés'!M13+'5A DétailsCoûtsProjetés'!M55</f>
        <v>0</v>
      </c>
      <c r="M70" s="14">
        <f>'5A DétailsCoûtsProjetés'!N13+'5A DétailsCoûtsProjetés'!N55</f>
        <v>0</v>
      </c>
      <c r="N70" s="14">
        <f>'5A DétailsCoûtsProjetés'!O13+'5A DétailsCoûtsProjetés'!O55</f>
        <v>0</v>
      </c>
      <c r="O70" s="14">
        <f>'5A DétailsCoûtsProjetés'!P13+'5A DétailsCoûtsProjetés'!P55</f>
        <v>0</v>
      </c>
      <c r="P70" s="14">
        <f>'5A DétailsCoûtsProjetés'!Q13+'5A DétailsCoûtsProjetés'!Q55</f>
        <v>0</v>
      </c>
      <c r="Q70" s="14">
        <f>'5A DétailsCoûtsProjetés'!R13+'5A DétailsCoûtsProjetés'!R55</f>
        <v>0</v>
      </c>
      <c r="R70" s="14">
        <f>'5A DétailsCoûtsProjetés'!S13+'5A DétailsCoûtsProjetés'!S55</f>
        <v>0</v>
      </c>
      <c r="S70" s="14">
        <f>'5A DétailsCoûtsProjetés'!T13+'5A DétailsCoûtsProjetés'!T55</f>
        <v>0</v>
      </c>
      <c r="T70" s="14">
        <f>'5A DétailsCoûtsProjetés'!U13+'5A DétailsCoûtsProjetés'!U55</f>
        <v>0</v>
      </c>
      <c r="U70" s="14">
        <f>'5A DétailsCoûtsProjetés'!V13+'5A DétailsCoûtsProjetés'!V55</f>
        <v>0</v>
      </c>
      <c r="V70" s="14">
        <f>'5A DétailsCoûtsProjetés'!W13+'5A DétailsCoûtsProjetés'!W55</f>
        <v>0</v>
      </c>
    </row>
    <row r="71" spans="1:22" x14ac:dyDescent="0.25">
      <c r="A71" s="16" t="s">
        <v>255</v>
      </c>
      <c r="B71" s="14">
        <f>'5A DétailsCoûtsProjetés'!C15+'5A DétailsCoûtsProjetés'!C57</f>
        <v>0</v>
      </c>
      <c r="C71" s="14">
        <f>'5A DétailsCoûtsProjetés'!D15+'5A DétailsCoûtsProjetés'!D57</f>
        <v>0</v>
      </c>
      <c r="D71" s="14">
        <f>'5A DétailsCoûtsProjetés'!E15+'5A DétailsCoûtsProjetés'!E57</f>
        <v>0</v>
      </c>
      <c r="E71" s="14">
        <f>'5A DétailsCoûtsProjetés'!F15+'5A DétailsCoûtsProjetés'!F57</f>
        <v>0</v>
      </c>
      <c r="F71" s="14">
        <f>'5A DétailsCoûtsProjetés'!G15+'5A DétailsCoûtsProjetés'!G57</f>
        <v>0</v>
      </c>
      <c r="G71" s="14">
        <f>'5A DétailsCoûtsProjetés'!H15+'5A DétailsCoûtsProjetés'!H57</f>
        <v>0</v>
      </c>
      <c r="H71" s="14">
        <f>'5A DétailsCoûtsProjetés'!I15+'5A DétailsCoûtsProjetés'!I57</f>
        <v>0</v>
      </c>
      <c r="I71" s="14">
        <f>'5A DétailsCoûtsProjetés'!J15+'5A DétailsCoûtsProjetés'!J57</f>
        <v>0</v>
      </c>
      <c r="J71" s="14">
        <f>'5A DétailsCoûtsProjetés'!K15+'5A DétailsCoûtsProjetés'!K57</f>
        <v>0</v>
      </c>
      <c r="K71" s="14">
        <f>'5A DétailsCoûtsProjetés'!L15+'5A DétailsCoûtsProjetés'!L57</f>
        <v>0</v>
      </c>
      <c r="L71" s="14">
        <f>'5A DétailsCoûtsProjetés'!M15+'5A DétailsCoûtsProjetés'!M57</f>
        <v>0</v>
      </c>
      <c r="M71" s="14">
        <f>'5A DétailsCoûtsProjetés'!N15+'5A DétailsCoûtsProjetés'!N57</f>
        <v>0</v>
      </c>
      <c r="N71" s="14">
        <f>'5A DétailsCoûtsProjetés'!O15+'5A DétailsCoûtsProjetés'!O57</f>
        <v>0</v>
      </c>
      <c r="O71" s="14">
        <f>'5A DétailsCoûtsProjetés'!P15+'5A DétailsCoûtsProjetés'!P57</f>
        <v>0</v>
      </c>
      <c r="P71" s="14">
        <f>'5A DétailsCoûtsProjetés'!Q15+'5A DétailsCoûtsProjetés'!Q57</f>
        <v>0</v>
      </c>
      <c r="Q71" s="14">
        <f>'5A DétailsCoûtsProjetés'!R15+'5A DétailsCoûtsProjetés'!R57</f>
        <v>0</v>
      </c>
      <c r="R71" s="14">
        <f>'5A DétailsCoûtsProjetés'!S15+'5A DétailsCoûtsProjetés'!S57</f>
        <v>0</v>
      </c>
      <c r="S71" s="14">
        <f>'5A DétailsCoûtsProjetés'!T15+'5A DétailsCoûtsProjetés'!T57</f>
        <v>0</v>
      </c>
      <c r="T71" s="14">
        <f>'5A DétailsCoûtsProjetés'!U15+'5A DétailsCoûtsProjetés'!U57</f>
        <v>0</v>
      </c>
      <c r="U71" s="14">
        <f>'5A DétailsCoûtsProjetés'!V15+'5A DétailsCoûtsProjetés'!V57</f>
        <v>0</v>
      </c>
      <c r="V71" s="14">
        <f>'5A DétailsCoûtsProjetés'!W15+'5A DétailsCoûtsProjetés'!W57</f>
        <v>0</v>
      </c>
    </row>
    <row r="72" spans="1:22" x14ac:dyDescent="0.25">
      <c r="A72" s="16" t="s">
        <v>256</v>
      </c>
      <c r="B72" s="14">
        <f>'5A DétailsCoûtsProjetés'!C16+'5A DétailsCoûtsProjetés'!C58</f>
        <v>0</v>
      </c>
      <c r="C72" s="14">
        <f>'5A DétailsCoûtsProjetés'!D16+'5A DétailsCoûtsProjetés'!D58</f>
        <v>0</v>
      </c>
      <c r="D72" s="14">
        <f>'5A DétailsCoûtsProjetés'!E16+'5A DétailsCoûtsProjetés'!E58</f>
        <v>0</v>
      </c>
      <c r="E72" s="14">
        <f>'5A DétailsCoûtsProjetés'!F16+'5A DétailsCoûtsProjetés'!F58</f>
        <v>0</v>
      </c>
      <c r="F72" s="14">
        <f>'5A DétailsCoûtsProjetés'!G16+'5A DétailsCoûtsProjetés'!G58</f>
        <v>0</v>
      </c>
      <c r="G72" s="14">
        <f>'5A DétailsCoûtsProjetés'!H16+'5A DétailsCoûtsProjetés'!H58</f>
        <v>0</v>
      </c>
      <c r="H72" s="14">
        <f>'5A DétailsCoûtsProjetés'!I16+'5A DétailsCoûtsProjetés'!I58</f>
        <v>0</v>
      </c>
      <c r="I72" s="14">
        <f>'5A DétailsCoûtsProjetés'!J16+'5A DétailsCoûtsProjetés'!J58</f>
        <v>0</v>
      </c>
      <c r="J72" s="14">
        <f>'5A DétailsCoûtsProjetés'!K16+'5A DétailsCoûtsProjetés'!K58</f>
        <v>0</v>
      </c>
      <c r="K72" s="14">
        <f>'5A DétailsCoûtsProjetés'!L16+'5A DétailsCoûtsProjetés'!L58</f>
        <v>0</v>
      </c>
      <c r="L72" s="14">
        <f>'5A DétailsCoûtsProjetés'!M16+'5A DétailsCoûtsProjetés'!M58</f>
        <v>0</v>
      </c>
      <c r="M72" s="14">
        <f>'5A DétailsCoûtsProjetés'!N16+'5A DétailsCoûtsProjetés'!N58</f>
        <v>0</v>
      </c>
      <c r="N72" s="14">
        <f>'5A DétailsCoûtsProjetés'!O16+'5A DétailsCoûtsProjetés'!O58</f>
        <v>0</v>
      </c>
      <c r="O72" s="14">
        <f>'5A DétailsCoûtsProjetés'!P16+'5A DétailsCoûtsProjetés'!P58</f>
        <v>0</v>
      </c>
      <c r="P72" s="14">
        <f>'5A DétailsCoûtsProjetés'!Q16+'5A DétailsCoûtsProjetés'!Q58</f>
        <v>0</v>
      </c>
      <c r="Q72" s="14">
        <f>'5A DétailsCoûtsProjetés'!R16+'5A DétailsCoûtsProjetés'!R58</f>
        <v>0</v>
      </c>
      <c r="R72" s="14">
        <f>'5A DétailsCoûtsProjetés'!S16+'5A DétailsCoûtsProjetés'!S58</f>
        <v>0</v>
      </c>
      <c r="S72" s="14">
        <f>'5A DétailsCoûtsProjetés'!T16+'5A DétailsCoûtsProjetés'!T58</f>
        <v>0</v>
      </c>
      <c r="T72" s="14">
        <f>'5A DétailsCoûtsProjetés'!U16+'5A DétailsCoûtsProjetés'!U58</f>
        <v>0</v>
      </c>
      <c r="U72" s="14">
        <f>'5A DétailsCoûtsProjetés'!V16+'5A DétailsCoûtsProjetés'!V58</f>
        <v>0</v>
      </c>
      <c r="V72" s="14">
        <f>'5A DétailsCoûtsProjetés'!W16+'5A DétailsCoûtsProjetés'!W58</f>
        <v>0</v>
      </c>
    </row>
    <row r="73" spans="1:22" x14ac:dyDescent="0.25">
      <c r="A73" s="16" t="s">
        <v>193</v>
      </c>
      <c r="B73" s="14">
        <f>'5A DétailsCoûtsProjetés'!C39+'5A DétailsCoûtsProjetés'!C53</f>
        <v>0</v>
      </c>
      <c r="C73" s="14">
        <f>'5A DétailsCoûtsProjetés'!D39+'5A DétailsCoûtsProjetés'!D53</f>
        <v>0</v>
      </c>
      <c r="D73" s="14">
        <f>'5A DétailsCoûtsProjetés'!E39+'5A DétailsCoûtsProjetés'!E53</f>
        <v>0</v>
      </c>
      <c r="E73" s="14">
        <f>'5A DétailsCoûtsProjetés'!F39+'5A DétailsCoûtsProjetés'!F53</f>
        <v>0</v>
      </c>
      <c r="F73" s="14">
        <f>'5A DétailsCoûtsProjetés'!G39+'5A DétailsCoûtsProjetés'!G53</f>
        <v>0</v>
      </c>
      <c r="G73" s="14">
        <f>'5A DétailsCoûtsProjetés'!H39+'5A DétailsCoûtsProjetés'!H53</f>
        <v>0</v>
      </c>
      <c r="H73" s="14">
        <f>'5A DétailsCoûtsProjetés'!I39+'5A DétailsCoûtsProjetés'!I53</f>
        <v>0</v>
      </c>
      <c r="I73" s="14">
        <f>'5A DétailsCoûtsProjetés'!J39+'5A DétailsCoûtsProjetés'!J53</f>
        <v>0</v>
      </c>
      <c r="J73" s="14">
        <f>'5A DétailsCoûtsProjetés'!K39+'5A DétailsCoûtsProjetés'!K53</f>
        <v>0</v>
      </c>
      <c r="K73" s="14">
        <f>'5A DétailsCoûtsProjetés'!L39+'5A DétailsCoûtsProjetés'!L53</f>
        <v>0</v>
      </c>
      <c r="L73" s="14">
        <f>'5A DétailsCoûtsProjetés'!M39+'5A DétailsCoûtsProjetés'!M53</f>
        <v>0</v>
      </c>
      <c r="M73" s="14">
        <f>'5A DétailsCoûtsProjetés'!N39+'5A DétailsCoûtsProjetés'!N53</f>
        <v>0</v>
      </c>
      <c r="N73" s="14">
        <f>'5A DétailsCoûtsProjetés'!O39+'5A DétailsCoûtsProjetés'!O53</f>
        <v>0</v>
      </c>
      <c r="O73" s="14">
        <f>'5A DétailsCoûtsProjetés'!P39+'5A DétailsCoûtsProjetés'!P53</f>
        <v>0</v>
      </c>
      <c r="P73" s="14">
        <f>'5A DétailsCoûtsProjetés'!Q39+'5A DétailsCoûtsProjetés'!Q53</f>
        <v>0</v>
      </c>
      <c r="Q73" s="14">
        <f>'5A DétailsCoûtsProjetés'!R39+'5A DétailsCoûtsProjetés'!R53</f>
        <v>0</v>
      </c>
      <c r="R73" s="14">
        <f>'5A DétailsCoûtsProjetés'!S39+'5A DétailsCoûtsProjetés'!S53</f>
        <v>0</v>
      </c>
      <c r="S73" s="14">
        <f>'5A DétailsCoûtsProjetés'!T39+'5A DétailsCoûtsProjetés'!T53</f>
        <v>0</v>
      </c>
      <c r="T73" s="14">
        <f>'5A DétailsCoûtsProjetés'!U39+'5A DétailsCoûtsProjetés'!U53</f>
        <v>0</v>
      </c>
      <c r="U73" s="14">
        <f>'5A DétailsCoûtsProjetés'!V39+'5A DétailsCoûtsProjetés'!V53</f>
        <v>0</v>
      </c>
      <c r="V73" s="14">
        <f>'5A DétailsCoûtsProjetés'!W39+'5A DétailsCoûtsProjetés'!W53</f>
        <v>0</v>
      </c>
    </row>
    <row r="74" spans="1:22" x14ac:dyDescent="0.25">
      <c r="A74" s="16" t="s">
        <v>194</v>
      </c>
      <c r="B74" s="14">
        <f>'5A DétailsCoûtsProjetés'!C40+'5A DétailsCoûtsProjetés'!C54</f>
        <v>0</v>
      </c>
      <c r="C74" s="14">
        <f>'5A DétailsCoûtsProjetés'!D40+'5A DétailsCoûtsProjetés'!D54</f>
        <v>0</v>
      </c>
      <c r="D74" s="14">
        <f>'5A DétailsCoûtsProjetés'!E40+'5A DétailsCoûtsProjetés'!E54</f>
        <v>0</v>
      </c>
      <c r="E74" s="14">
        <f>'5A DétailsCoûtsProjetés'!F40+'5A DétailsCoûtsProjetés'!F54</f>
        <v>0</v>
      </c>
      <c r="F74" s="14">
        <f>'5A DétailsCoûtsProjetés'!G40+'5A DétailsCoûtsProjetés'!G54</f>
        <v>0</v>
      </c>
      <c r="G74" s="14">
        <f>'5A DétailsCoûtsProjetés'!H40+'5A DétailsCoûtsProjetés'!H54</f>
        <v>0</v>
      </c>
      <c r="H74" s="14">
        <f>'5A DétailsCoûtsProjetés'!I40+'5A DétailsCoûtsProjetés'!I54</f>
        <v>0</v>
      </c>
      <c r="I74" s="14">
        <f>'5A DétailsCoûtsProjetés'!J40+'5A DétailsCoûtsProjetés'!J54</f>
        <v>0</v>
      </c>
      <c r="J74" s="14">
        <f>'5A DétailsCoûtsProjetés'!K40+'5A DétailsCoûtsProjetés'!K54</f>
        <v>0</v>
      </c>
      <c r="K74" s="14">
        <f>'5A DétailsCoûtsProjetés'!L40+'5A DétailsCoûtsProjetés'!L54</f>
        <v>0</v>
      </c>
      <c r="L74" s="14">
        <f>'5A DétailsCoûtsProjetés'!M40+'5A DétailsCoûtsProjetés'!M54</f>
        <v>0</v>
      </c>
      <c r="M74" s="14">
        <f>'5A DétailsCoûtsProjetés'!N40+'5A DétailsCoûtsProjetés'!N54</f>
        <v>0</v>
      </c>
      <c r="N74" s="14">
        <f>'5A DétailsCoûtsProjetés'!O40+'5A DétailsCoûtsProjetés'!O54</f>
        <v>0</v>
      </c>
      <c r="O74" s="14">
        <f>'5A DétailsCoûtsProjetés'!P40+'5A DétailsCoûtsProjetés'!P54</f>
        <v>0</v>
      </c>
      <c r="P74" s="14">
        <f>'5A DétailsCoûtsProjetés'!Q40+'5A DétailsCoûtsProjetés'!Q54</f>
        <v>0</v>
      </c>
      <c r="Q74" s="14">
        <f>'5A DétailsCoûtsProjetés'!R40+'5A DétailsCoûtsProjetés'!R54</f>
        <v>0</v>
      </c>
      <c r="R74" s="14">
        <f>'5A DétailsCoûtsProjetés'!S40+'5A DétailsCoûtsProjetés'!S54</f>
        <v>0</v>
      </c>
      <c r="S74" s="14">
        <f>'5A DétailsCoûtsProjetés'!T40+'5A DétailsCoûtsProjetés'!T54</f>
        <v>0</v>
      </c>
      <c r="T74" s="14">
        <f>'5A DétailsCoûtsProjetés'!U40+'5A DétailsCoûtsProjetés'!U54</f>
        <v>0</v>
      </c>
      <c r="U74" s="14">
        <f>'5A DétailsCoûtsProjetés'!V40+'5A DétailsCoûtsProjetés'!V54</f>
        <v>0</v>
      </c>
      <c r="V74" s="14">
        <f>'5A DétailsCoûtsProjetés'!W40+'5A DétailsCoûtsProjetés'!W54</f>
        <v>0</v>
      </c>
    </row>
    <row r="75" spans="1:22" x14ac:dyDescent="0.25">
      <c r="A75" s="16" t="s">
        <v>252</v>
      </c>
      <c r="B75" s="14">
        <f>'5A DétailsCoûtsProjetés'!C41+'5A DétailsCoûtsProjetés'!C55</f>
        <v>0</v>
      </c>
      <c r="C75" s="14">
        <f>'5A DétailsCoûtsProjetés'!D41+'5A DétailsCoûtsProjetés'!D55</f>
        <v>0</v>
      </c>
      <c r="D75" s="14">
        <f>'5A DétailsCoûtsProjetés'!E41+'5A DétailsCoûtsProjetés'!E55</f>
        <v>0</v>
      </c>
      <c r="E75" s="14">
        <f>'5A DétailsCoûtsProjetés'!F41+'5A DétailsCoûtsProjetés'!F55</f>
        <v>0</v>
      </c>
      <c r="F75" s="14">
        <f>'5A DétailsCoûtsProjetés'!G41+'5A DétailsCoûtsProjetés'!G55</f>
        <v>0</v>
      </c>
      <c r="G75" s="14">
        <f>'5A DétailsCoûtsProjetés'!H41+'5A DétailsCoûtsProjetés'!H55</f>
        <v>0</v>
      </c>
      <c r="H75" s="14">
        <f>'5A DétailsCoûtsProjetés'!I41+'5A DétailsCoûtsProjetés'!I55</f>
        <v>0</v>
      </c>
      <c r="I75" s="14">
        <f>'5A DétailsCoûtsProjetés'!J41+'5A DétailsCoûtsProjetés'!J55</f>
        <v>0</v>
      </c>
      <c r="J75" s="14">
        <f>'5A DétailsCoûtsProjetés'!K41+'5A DétailsCoûtsProjetés'!K55</f>
        <v>0</v>
      </c>
      <c r="K75" s="14">
        <f>'5A DétailsCoûtsProjetés'!L41+'5A DétailsCoûtsProjetés'!L55</f>
        <v>0</v>
      </c>
      <c r="L75" s="14">
        <f>'5A DétailsCoûtsProjetés'!M41+'5A DétailsCoûtsProjetés'!M55</f>
        <v>0</v>
      </c>
      <c r="M75" s="14">
        <f>'5A DétailsCoûtsProjetés'!N41+'5A DétailsCoûtsProjetés'!N55</f>
        <v>0</v>
      </c>
      <c r="N75" s="14">
        <f>'5A DétailsCoûtsProjetés'!O41+'5A DétailsCoûtsProjetés'!O55</f>
        <v>0</v>
      </c>
      <c r="O75" s="14">
        <f>'5A DétailsCoûtsProjetés'!P41+'5A DétailsCoûtsProjetés'!P55</f>
        <v>0</v>
      </c>
      <c r="P75" s="14">
        <f>'5A DétailsCoûtsProjetés'!Q41+'5A DétailsCoûtsProjetés'!Q55</f>
        <v>0</v>
      </c>
      <c r="Q75" s="14">
        <f>'5A DétailsCoûtsProjetés'!R41+'5A DétailsCoûtsProjetés'!R55</f>
        <v>0</v>
      </c>
      <c r="R75" s="14">
        <f>'5A DétailsCoûtsProjetés'!S41+'5A DétailsCoûtsProjetés'!S55</f>
        <v>0</v>
      </c>
      <c r="S75" s="14">
        <f>'5A DétailsCoûtsProjetés'!T41+'5A DétailsCoûtsProjetés'!T55</f>
        <v>0</v>
      </c>
      <c r="T75" s="14">
        <f>'5A DétailsCoûtsProjetés'!U41+'5A DétailsCoûtsProjetés'!U55</f>
        <v>0</v>
      </c>
      <c r="U75" s="14">
        <f>'5A DétailsCoûtsProjetés'!V41+'5A DétailsCoûtsProjetés'!V55</f>
        <v>0</v>
      </c>
      <c r="V75" s="14">
        <f>'5A DétailsCoûtsProjetés'!W41+'5A DétailsCoûtsProjetés'!W55</f>
        <v>0</v>
      </c>
    </row>
    <row r="76" spans="1:22" x14ac:dyDescent="0.25">
      <c r="A76" s="16" t="s">
        <v>257</v>
      </c>
      <c r="B76" s="14">
        <f>'5A DétailsCoûtsProjetés'!C43+'5A DétailsCoûtsProjetés'!C57</f>
        <v>0</v>
      </c>
      <c r="C76" s="14">
        <f>'5A DétailsCoûtsProjetés'!D43+'5A DétailsCoûtsProjetés'!D57</f>
        <v>0</v>
      </c>
      <c r="D76" s="14">
        <f>'5A DétailsCoûtsProjetés'!E43+'5A DétailsCoûtsProjetés'!E57</f>
        <v>0</v>
      </c>
      <c r="E76" s="14">
        <f>'5A DétailsCoûtsProjetés'!F43+'5A DétailsCoûtsProjetés'!F57</f>
        <v>0</v>
      </c>
      <c r="F76" s="14">
        <f>'5A DétailsCoûtsProjetés'!G43+'5A DétailsCoûtsProjetés'!G57</f>
        <v>0</v>
      </c>
      <c r="G76" s="14">
        <f>'5A DétailsCoûtsProjetés'!H43+'5A DétailsCoûtsProjetés'!H57</f>
        <v>0</v>
      </c>
      <c r="H76" s="14">
        <f>'5A DétailsCoûtsProjetés'!I43+'5A DétailsCoûtsProjetés'!I57</f>
        <v>0</v>
      </c>
      <c r="I76" s="14">
        <f>'5A DétailsCoûtsProjetés'!J43+'5A DétailsCoûtsProjetés'!J57</f>
        <v>0</v>
      </c>
      <c r="J76" s="14">
        <f>'5A DétailsCoûtsProjetés'!K43+'5A DétailsCoûtsProjetés'!K57</f>
        <v>0</v>
      </c>
      <c r="K76" s="14">
        <f>'5A DétailsCoûtsProjetés'!L43+'5A DétailsCoûtsProjetés'!L57</f>
        <v>0</v>
      </c>
      <c r="L76" s="14">
        <f>'5A DétailsCoûtsProjetés'!M43+'5A DétailsCoûtsProjetés'!M57</f>
        <v>0</v>
      </c>
      <c r="M76" s="14">
        <f>'5A DétailsCoûtsProjetés'!N43+'5A DétailsCoûtsProjetés'!N57</f>
        <v>0</v>
      </c>
      <c r="N76" s="14">
        <f>'5A DétailsCoûtsProjetés'!O43+'5A DétailsCoûtsProjetés'!O57</f>
        <v>0</v>
      </c>
      <c r="O76" s="14">
        <f>'5A DétailsCoûtsProjetés'!P43+'5A DétailsCoûtsProjetés'!P57</f>
        <v>0</v>
      </c>
      <c r="P76" s="14">
        <f>'5A DétailsCoûtsProjetés'!Q43+'5A DétailsCoûtsProjetés'!Q57</f>
        <v>0</v>
      </c>
      <c r="Q76" s="14">
        <f>'5A DétailsCoûtsProjetés'!R43+'5A DétailsCoûtsProjetés'!R57</f>
        <v>0</v>
      </c>
      <c r="R76" s="14">
        <f>'5A DétailsCoûtsProjetés'!S43+'5A DétailsCoûtsProjetés'!S57</f>
        <v>0</v>
      </c>
      <c r="S76" s="14">
        <f>'5A DétailsCoûtsProjetés'!T43+'5A DétailsCoûtsProjetés'!T57</f>
        <v>0</v>
      </c>
      <c r="T76" s="14">
        <f>'5A DétailsCoûtsProjetés'!U43+'5A DétailsCoûtsProjetés'!U57</f>
        <v>0</v>
      </c>
      <c r="U76" s="14">
        <f>'5A DétailsCoûtsProjetés'!V43+'5A DétailsCoûtsProjetés'!V57</f>
        <v>0</v>
      </c>
      <c r="V76" s="14">
        <f>'5A DétailsCoûtsProjetés'!W43+'5A DétailsCoûtsProjetés'!W57</f>
        <v>0</v>
      </c>
    </row>
    <row r="77" spans="1:22" x14ac:dyDescent="0.25">
      <c r="A77" s="16" t="s">
        <v>258</v>
      </c>
      <c r="B77" s="14">
        <f>'5A DétailsCoûtsProjetés'!C44+'5A DétailsCoûtsProjetés'!C58</f>
        <v>0</v>
      </c>
      <c r="C77" s="14">
        <f>'5A DétailsCoûtsProjetés'!D44+'5A DétailsCoûtsProjetés'!D58</f>
        <v>0</v>
      </c>
      <c r="D77" s="14">
        <f>'5A DétailsCoûtsProjetés'!E44+'5A DétailsCoûtsProjetés'!E58</f>
        <v>0</v>
      </c>
      <c r="E77" s="14">
        <f>'5A DétailsCoûtsProjetés'!F44+'5A DétailsCoûtsProjetés'!F58</f>
        <v>0</v>
      </c>
      <c r="F77" s="14">
        <f>'5A DétailsCoûtsProjetés'!G44+'5A DétailsCoûtsProjetés'!G58</f>
        <v>0</v>
      </c>
      <c r="G77" s="14">
        <f>'5A DétailsCoûtsProjetés'!H44+'5A DétailsCoûtsProjetés'!H58</f>
        <v>0</v>
      </c>
      <c r="H77" s="14">
        <f>'5A DétailsCoûtsProjetés'!I44+'5A DétailsCoûtsProjetés'!I58</f>
        <v>0</v>
      </c>
      <c r="I77" s="14">
        <f>'5A DétailsCoûtsProjetés'!J44+'5A DétailsCoûtsProjetés'!J58</f>
        <v>0</v>
      </c>
      <c r="J77" s="14">
        <f>'5A DétailsCoûtsProjetés'!K44+'5A DétailsCoûtsProjetés'!K58</f>
        <v>0</v>
      </c>
      <c r="K77" s="14">
        <f>'5A DétailsCoûtsProjetés'!L44+'5A DétailsCoûtsProjetés'!L58</f>
        <v>0</v>
      </c>
      <c r="L77" s="14">
        <f>'5A DétailsCoûtsProjetés'!M44+'5A DétailsCoûtsProjetés'!M58</f>
        <v>0</v>
      </c>
      <c r="M77" s="14">
        <f>'5A DétailsCoûtsProjetés'!N44+'5A DétailsCoûtsProjetés'!N58</f>
        <v>0</v>
      </c>
      <c r="N77" s="14">
        <f>'5A DétailsCoûtsProjetés'!O44+'5A DétailsCoûtsProjetés'!O58</f>
        <v>0</v>
      </c>
      <c r="O77" s="14">
        <f>'5A DétailsCoûtsProjetés'!P44+'5A DétailsCoûtsProjetés'!P58</f>
        <v>0</v>
      </c>
      <c r="P77" s="14">
        <f>'5A DétailsCoûtsProjetés'!Q44+'5A DétailsCoûtsProjetés'!Q58</f>
        <v>0</v>
      </c>
      <c r="Q77" s="14">
        <f>'5A DétailsCoûtsProjetés'!R44+'5A DétailsCoûtsProjetés'!R58</f>
        <v>0</v>
      </c>
      <c r="R77" s="14">
        <f>'5A DétailsCoûtsProjetés'!S44+'5A DétailsCoûtsProjetés'!S58</f>
        <v>0</v>
      </c>
      <c r="S77" s="14">
        <f>'5A DétailsCoûtsProjetés'!T44+'5A DétailsCoûtsProjetés'!T58</f>
        <v>0</v>
      </c>
      <c r="T77" s="14">
        <f>'5A DétailsCoûtsProjetés'!U44+'5A DétailsCoûtsProjetés'!U58</f>
        <v>0</v>
      </c>
      <c r="U77" s="14">
        <f>'5A DétailsCoûtsProjetés'!V44+'5A DétailsCoûtsProjetés'!V58</f>
        <v>0</v>
      </c>
      <c r="V77" s="14">
        <f>'5A DétailsCoûtsProjetés'!W44+'5A DétailsCoûtsProjetés'!W58</f>
        <v>0</v>
      </c>
    </row>
    <row r="78" spans="1:22" x14ac:dyDescent="0.25"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</row>
    <row r="80" spans="1:22" x14ac:dyDescent="0.25">
      <c r="A80" s="12" t="s">
        <v>195</v>
      </c>
    </row>
    <row r="81" spans="1:22" x14ac:dyDescent="0.25">
      <c r="B81" s="16">
        <f>'5A DétailsCoûtsProjetés'!C3</f>
        <v>0</v>
      </c>
      <c r="C81" s="16">
        <f>'5A DétailsCoûtsProjetés'!D3</f>
        <v>1</v>
      </c>
      <c r="D81" s="16">
        <f>'5A DétailsCoûtsProjetés'!E3</f>
        <v>2</v>
      </c>
      <c r="E81" s="16">
        <f>'5A DétailsCoûtsProjetés'!F3</f>
        <v>3</v>
      </c>
      <c r="F81" s="16">
        <f>'5A DétailsCoûtsProjetés'!G3</f>
        <v>4</v>
      </c>
      <c r="G81" s="16">
        <f>'5A DétailsCoûtsProjetés'!H3</f>
        <v>5</v>
      </c>
      <c r="H81" s="16">
        <f>'5A DétailsCoûtsProjetés'!I3</f>
        <v>6</v>
      </c>
      <c r="I81" s="16">
        <f>'5A DétailsCoûtsProjetés'!J3</f>
        <v>7</v>
      </c>
      <c r="J81" s="16">
        <f>'5A DétailsCoûtsProjetés'!K3</f>
        <v>8</v>
      </c>
      <c r="K81" s="16">
        <f>'5A DétailsCoûtsProjetés'!L3</f>
        <v>9</v>
      </c>
      <c r="L81" s="16">
        <f>'5A DétailsCoûtsProjetés'!M3</f>
        <v>10</v>
      </c>
      <c r="M81" s="16">
        <f>'5A DétailsCoûtsProjetés'!N3</f>
        <v>11</v>
      </c>
      <c r="N81" s="16">
        <f>'5A DétailsCoûtsProjetés'!O3</f>
        <v>12</v>
      </c>
      <c r="O81" s="16">
        <f>'5A DétailsCoûtsProjetés'!P3</f>
        <v>13</v>
      </c>
      <c r="P81" s="16">
        <f>'5A DétailsCoûtsProjetés'!Q3</f>
        <v>14</v>
      </c>
      <c r="Q81" s="16">
        <f>'5A DétailsCoûtsProjetés'!R3</f>
        <v>15</v>
      </c>
      <c r="R81" s="16">
        <f>'5A DétailsCoûtsProjetés'!S3</f>
        <v>16</v>
      </c>
      <c r="S81" s="16">
        <f>'5A DétailsCoûtsProjetés'!T3</f>
        <v>17</v>
      </c>
      <c r="T81" s="16">
        <f>'5A DétailsCoûtsProjetés'!U3</f>
        <v>18</v>
      </c>
      <c r="U81" s="16">
        <f>'5A DétailsCoûtsProjetés'!V3</f>
        <v>19</v>
      </c>
      <c r="V81" s="16">
        <f>'5A DétailsCoûtsProjetés'!W3</f>
        <v>20</v>
      </c>
    </row>
    <row r="82" spans="1:22" x14ac:dyDescent="0.25">
      <c r="A82" s="16" t="s">
        <v>190</v>
      </c>
      <c r="B82" s="14">
        <f>'5A DétailsCoûtsProjetés'!C4+'5A DétailsCoûtsProjetés'!C46</f>
        <v>0</v>
      </c>
      <c r="C82" s="14">
        <f>'5A DétailsCoûtsProjetés'!D4+'5A DétailsCoûtsProjetés'!D46</f>
        <v>0</v>
      </c>
      <c r="D82" s="14">
        <f>'5A DétailsCoûtsProjetés'!E4+'5A DétailsCoûtsProjetés'!E46</f>
        <v>0</v>
      </c>
      <c r="E82" s="14">
        <f>'5A DétailsCoûtsProjetés'!F4+'5A DétailsCoûtsProjetés'!F46</f>
        <v>0</v>
      </c>
      <c r="F82" s="14">
        <f>'5A DétailsCoûtsProjetés'!G4+'5A DétailsCoûtsProjetés'!G46</f>
        <v>0</v>
      </c>
      <c r="G82" s="14">
        <f>'5A DétailsCoûtsProjetés'!H4+'5A DétailsCoûtsProjetés'!H46</f>
        <v>0</v>
      </c>
      <c r="H82" s="14">
        <f>'5A DétailsCoûtsProjetés'!I4+'5A DétailsCoûtsProjetés'!I46</f>
        <v>0</v>
      </c>
      <c r="I82" s="14">
        <f>'5A DétailsCoûtsProjetés'!J4+'5A DétailsCoûtsProjetés'!J46</f>
        <v>0</v>
      </c>
      <c r="J82" s="14">
        <f>'5A DétailsCoûtsProjetés'!K4+'5A DétailsCoûtsProjetés'!K46</f>
        <v>0</v>
      </c>
      <c r="K82" s="14">
        <f>'5A DétailsCoûtsProjetés'!L4+'5A DétailsCoûtsProjetés'!L46</f>
        <v>0</v>
      </c>
      <c r="L82" s="14">
        <f>'5A DétailsCoûtsProjetés'!M4+'5A DétailsCoûtsProjetés'!M46</f>
        <v>0</v>
      </c>
      <c r="M82" s="14">
        <f>'5A DétailsCoûtsProjetés'!N4+'5A DétailsCoûtsProjetés'!N46</f>
        <v>0</v>
      </c>
      <c r="N82" s="14">
        <f>'5A DétailsCoûtsProjetés'!O4+'5A DétailsCoûtsProjetés'!O46</f>
        <v>0</v>
      </c>
      <c r="O82" s="14">
        <f>'5A DétailsCoûtsProjetés'!P4+'5A DétailsCoûtsProjetés'!P46</f>
        <v>0</v>
      </c>
      <c r="P82" s="14">
        <f>'5A DétailsCoûtsProjetés'!Q4+'5A DétailsCoûtsProjetés'!Q46</f>
        <v>0</v>
      </c>
      <c r="Q82" s="14">
        <f>'5A DétailsCoûtsProjetés'!R4+'5A DétailsCoûtsProjetés'!R46</f>
        <v>0</v>
      </c>
      <c r="R82" s="14">
        <f>'5A DétailsCoûtsProjetés'!S4+'5A DétailsCoûtsProjetés'!S46</f>
        <v>0</v>
      </c>
      <c r="S82" s="14">
        <f>'5A DétailsCoûtsProjetés'!T4+'5A DétailsCoûtsProjetés'!T46</f>
        <v>0</v>
      </c>
      <c r="T82" s="14">
        <f>'5A DétailsCoûtsProjetés'!U4+'5A DétailsCoûtsProjetés'!U46</f>
        <v>0</v>
      </c>
      <c r="U82" s="14">
        <f>'5A DétailsCoûtsProjetés'!V4+'5A DétailsCoûtsProjetés'!V46</f>
        <v>0</v>
      </c>
      <c r="V82" s="14">
        <f>'5A DétailsCoûtsProjetés'!W4+'5A DétailsCoûtsProjetés'!W46</f>
        <v>0</v>
      </c>
    </row>
    <row r="83" spans="1:22" x14ac:dyDescent="0.25">
      <c r="A83" s="16" t="s">
        <v>191</v>
      </c>
      <c r="B83" s="14">
        <f>'5A DétailsCoûtsProjetés'!C5+'5A DétailsCoûtsProjetés'!C47</f>
        <v>0</v>
      </c>
      <c r="C83" s="14">
        <f>'5A DétailsCoûtsProjetés'!D5+'5A DétailsCoûtsProjetés'!D47</f>
        <v>0</v>
      </c>
      <c r="D83" s="14">
        <f>'5A DétailsCoûtsProjetés'!E5+'5A DétailsCoûtsProjetés'!E47</f>
        <v>0</v>
      </c>
      <c r="E83" s="14">
        <f>'5A DétailsCoûtsProjetés'!F5+'5A DétailsCoûtsProjetés'!F47</f>
        <v>0</v>
      </c>
      <c r="F83" s="14">
        <f>'5A DétailsCoûtsProjetés'!G5+'5A DétailsCoûtsProjetés'!G47</f>
        <v>0</v>
      </c>
      <c r="G83" s="14">
        <f>'5A DétailsCoûtsProjetés'!H5+'5A DétailsCoûtsProjetés'!H47</f>
        <v>0</v>
      </c>
      <c r="H83" s="14">
        <f>'5A DétailsCoûtsProjetés'!I5+'5A DétailsCoûtsProjetés'!I47</f>
        <v>0</v>
      </c>
      <c r="I83" s="14">
        <f>'5A DétailsCoûtsProjetés'!J5+'5A DétailsCoûtsProjetés'!J47</f>
        <v>0</v>
      </c>
      <c r="J83" s="14">
        <f>'5A DétailsCoûtsProjetés'!K5+'5A DétailsCoûtsProjetés'!K47</f>
        <v>0</v>
      </c>
      <c r="K83" s="14">
        <f>'5A DétailsCoûtsProjetés'!L5+'5A DétailsCoûtsProjetés'!L47</f>
        <v>0</v>
      </c>
      <c r="L83" s="14">
        <f>'5A DétailsCoûtsProjetés'!M5+'5A DétailsCoûtsProjetés'!M47</f>
        <v>0</v>
      </c>
      <c r="M83" s="14">
        <f>'5A DétailsCoûtsProjetés'!N5+'5A DétailsCoûtsProjetés'!N47</f>
        <v>0</v>
      </c>
      <c r="N83" s="14">
        <f>'5A DétailsCoûtsProjetés'!O5+'5A DétailsCoûtsProjetés'!O47</f>
        <v>0</v>
      </c>
      <c r="O83" s="14">
        <f>'5A DétailsCoûtsProjetés'!P5+'5A DétailsCoûtsProjetés'!P47</f>
        <v>0</v>
      </c>
      <c r="P83" s="14">
        <f>'5A DétailsCoûtsProjetés'!Q5+'5A DétailsCoûtsProjetés'!Q47</f>
        <v>0</v>
      </c>
      <c r="Q83" s="14">
        <f>'5A DétailsCoûtsProjetés'!R5+'5A DétailsCoûtsProjetés'!R47</f>
        <v>0</v>
      </c>
      <c r="R83" s="14">
        <f>'5A DétailsCoûtsProjetés'!S5+'5A DétailsCoûtsProjetés'!S47</f>
        <v>0</v>
      </c>
      <c r="S83" s="14">
        <f>'5A DétailsCoûtsProjetés'!T5+'5A DétailsCoûtsProjetés'!T47</f>
        <v>0</v>
      </c>
      <c r="T83" s="14">
        <f>'5A DétailsCoûtsProjetés'!U5+'5A DétailsCoûtsProjetés'!U47</f>
        <v>0</v>
      </c>
      <c r="U83" s="14">
        <f>'5A DétailsCoûtsProjetés'!V5+'5A DétailsCoûtsProjetés'!V47</f>
        <v>0</v>
      </c>
      <c r="V83" s="14">
        <f>'5A DétailsCoûtsProjetés'!W5+'5A DétailsCoûtsProjetés'!W47</f>
        <v>0</v>
      </c>
    </row>
    <row r="84" spans="1:22" x14ac:dyDescent="0.25">
      <c r="A84" s="16" t="s">
        <v>251</v>
      </c>
      <c r="B84" s="14">
        <f>'5A DétailsCoûtsProjetés'!C6+'5A DétailsCoûtsProjetés'!C48</f>
        <v>0</v>
      </c>
      <c r="C84" s="14">
        <f>'5A DétailsCoûtsProjetés'!D6+'5A DétailsCoûtsProjetés'!D48</f>
        <v>0</v>
      </c>
      <c r="D84" s="14">
        <f>'5A DétailsCoûtsProjetés'!E6+'5A DétailsCoûtsProjetés'!E48</f>
        <v>0</v>
      </c>
      <c r="E84" s="14">
        <f>'5A DétailsCoûtsProjetés'!F6+'5A DétailsCoûtsProjetés'!F48</f>
        <v>0</v>
      </c>
      <c r="F84" s="14">
        <f>'5A DétailsCoûtsProjetés'!G6+'5A DétailsCoûtsProjetés'!G48</f>
        <v>0</v>
      </c>
      <c r="G84" s="14">
        <f>'5A DétailsCoûtsProjetés'!H6+'5A DétailsCoûtsProjetés'!H48</f>
        <v>0</v>
      </c>
      <c r="H84" s="14">
        <f>'5A DétailsCoûtsProjetés'!I6+'5A DétailsCoûtsProjetés'!I48</f>
        <v>0</v>
      </c>
      <c r="I84" s="14">
        <f>'5A DétailsCoûtsProjetés'!J6+'5A DétailsCoûtsProjetés'!J48</f>
        <v>0</v>
      </c>
      <c r="J84" s="14">
        <f>'5A DétailsCoûtsProjetés'!K6+'5A DétailsCoûtsProjetés'!K48</f>
        <v>0</v>
      </c>
      <c r="K84" s="14">
        <f>'5A DétailsCoûtsProjetés'!L6+'5A DétailsCoûtsProjetés'!L48</f>
        <v>0</v>
      </c>
      <c r="L84" s="14">
        <f>'5A DétailsCoûtsProjetés'!M6+'5A DétailsCoûtsProjetés'!M48</f>
        <v>0</v>
      </c>
      <c r="M84" s="14">
        <f>'5A DétailsCoûtsProjetés'!N6+'5A DétailsCoûtsProjetés'!N48</f>
        <v>0</v>
      </c>
      <c r="N84" s="14">
        <f>'5A DétailsCoûtsProjetés'!O6+'5A DétailsCoûtsProjetés'!O48</f>
        <v>0</v>
      </c>
      <c r="O84" s="14">
        <f>'5A DétailsCoûtsProjetés'!P6+'5A DétailsCoûtsProjetés'!P48</f>
        <v>0</v>
      </c>
      <c r="P84" s="14">
        <f>'5A DétailsCoûtsProjetés'!Q6+'5A DétailsCoûtsProjetés'!Q48</f>
        <v>0</v>
      </c>
      <c r="Q84" s="14">
        <f>'5A DétailsCoûtsProjetés'!R6+'5A DétailsCoûtsProjetés'!R48</f>
        <v>0</v>
      </c>
      <c r="R84" s="14">
        <f>'5A DétailsCoûtsProjetés'!S6+'5A DétailsCoûtsProjetés'!S48</f>
        <v>0</v>
      </c>
      <c r="S84" s="14">
        <f>'5A DétailsCoûtsProjetés'!T6+'5A DétailsCoûtsProjetés'!T48</f>
        <v>0</v>
      </c>
      <c r="T84" s="14">
        <f>'5A DétailsCoûtsProjetés'!U6+'5A DétailsCoûtsProjetés'!U48</f>
        <v>0</v>
      </c>
      <c r="U84" s="14">
        <f>'5A DétailsCoûtsProjetés'!V6+'5A DétailsCoûtsProjetés'!V48</f>
        <v>0</v>
      </c>
      <c r="V84" s="14">
        <f>'5A DétailsCoûtsProjetés'!W6+'5A DétailsCoûtsProjetés'!W48</f>
        <v>0</v>
      </c>
    </row>
    <row r="85" spans="1:22" x14ac:dyDescent="0.25">
      <c r="A85" s="16" t="s">
        <v>255</v>
      </c>
      <c r="B85" s="14">
        <f>'5A DétailsCoûtsProjetés'!C8+'5A DétailsCoûtsProjetés'!C50</f>
        <v>0</v>
      </c>
      <c r="C85" s="14">
        <f>'5A DétailsCoûtsProjetés'!D8+'5A DétailsCoûtsProjetés'!D50</f>
        <v>0</v>
      </c>
      <c r="D85" s="14">
        <f>'5A DétailsCoûtsProjetés'!E8+'5A DétailsCoûtsProjetés'!E50</f>
        <v>0</v>
      </c>
      <c r="E85" s="14">
        <f>'5A DétailsCoûtsProjetés'!F8+'5A DétailsCoûtsProjetés'!F50</f>
        <v>0</v>
      </c>
      <c r="F85" s="14">
        <f>'5A DétailsCoûtsProjetés'!G8+'5A DétailsCoûtsProjetés'!G50</f>
        <v>0</v>
      </c>
      <c r="G85" s="14">
        <f>'5A DétailsCoûtsProjetés'!H8+'5A DétailsCoûtsProjetés'!H50</f>
        <v>0</v>
      </c>
      <c r="H85" s="14">
        <f>'5A DétailsCoûtsProjetés'!I8+'5A DétailsCoûtsProjetés'!I50</f>
        <v>0</v>
      </c>
      <c r="I85" s="14">
        <f>'5A DétailsCoûtsProjetés'!J8+'5A DétailsCoûtsProjetés'!J50</f>
        <v>0</v>
      </c>
      <c r="J85" s="14">
        <f>'5A DétailsCoûtsProjetés'!K8+'5A DétailsCoûtsProjetés'!K50</f>
        <v>0</v>
      </c>
      <c r="K85" s="14">
        <f>'5A DétailsCoûtsProjetés'!L8+'5A DétailsCoûtsProjetés'!L50</f>
        <v>0</v>
      </c>
      <c r="L85" s="14">
        <f>'5A DétailsCoûtsProjetés'!M8+'5A DétailsCoûtsProjetés'!M50</f>
        <v>0</v>
      </c>
      <c r="M85" s="14">
        <f>'5A DétailsCoûtsProjetés'!N8+'5A DétailsCoûtsProjetés'!N50</f>
        <v>0</v>
      </c>
      <c r="N85" s="14">
        <f>'5A DétailsCoûtsProjetés'!O8+'5A DétailsCoûtsProjetés'!O50</f>
        <v>0</v>
      </c>
      <c r="O85" s="14">
        <f>'5A DétailsCoûtsProjetés'!P8+'5A DétailsCoûtsProjetés'!P50</f>
        <v>0</v>
      </c>
      <c r="P85" s="14">
        <f>'5A DétailsCoûtsProjetés'!Q8+'5A DétailsCoûtsProjetés'!Q50</f>
        <v>0</v>
      </c>
      <c r="Q85" s="14">
        <f>'5A DétailsCoûtsProjetés'!R8+'5A DétailsCoûtsProjetés'!R50</f>
        <v>0</v>
      </c>
      <c r="R85" s="14">
        <f>'5A DétailsCoûtsProjetés'!S8+'5A DétailsCoûtsProjetés'!S50</f>
        <v>0</v>
      </c>
      <c r="S85" s="14">
        <f>'5A DétailsCoûtsProjetés'!T8+'5A DétailsCoûtsProjetés'!T50</f>
        <v>0</v>
      </c>
      <c r="T85" s="14">
        <f>'5A DétailsCoûtsProjetés'!U8+'5A DétailsCoûtsProjetés'!U50</f>
        <v>0</v>
      </c>
      <c r="U85" s="14">
        <f>'5A DétailsCoûtsProjetés'!V8+'5A DétailsCoûtsProjetés'!V50</f>
        <v>0</v>
      </c>
      <c r="V85" s="14">
        <f>'5A DétailsCoûtsProjetés'!W8+'5A DétailsCoûtsProjetés'!W50</f>
        <v>0</v>
      </c>
    </row>
    <row r="86" spans="1:22" x14ac:dyDescent="0.25">
      <c r="A86" s="16" t="s">
        <v>256</v>
      </c>
      <c r="B86" s="14">
        <f>'5A DétailsCoûtsProjetés'!C9+'5A DétailsCoûtsProjetés'!C51</f>
        <v>0</v>
      </c>
      <c r="C86" s="14">
        <f>'5A DétailsCoûtsProjetés'!D9+'5A DétailsCoûtsProjetés'!D51</f>
        <v>0</v>
      </c>
      <c r="D86" s="14">
        <f>'5A DétailsCoûtsProjetés'!E9+'5A DétailsCoûtsProjetés'!E51</f>
        <v>0</v>
      </c>
      <c r="E86" s="14">
        <f>'5A DétailsCoûtsProjetés'!F9+'5A DétailsCoûtsProjetés'!F51</f>
        <v>0</v>
      </c>
      <c r="F86" s="14">
        <f>'5A DétailsCoûtsProjetés'!G9+'5A DétailsCoûtsProjetés'!G51</f>
        <v>0</v>
      </c>
      <c r="G86" s="14">
        <f>'5A DétailsCoûtsProjetés'!H9+'5A DétailsCoûtsProjetés'!H51</f>
        <v>0</v>
      </c>
      <c r="H86" s="14">
        <f>'5A DétailsCoûtsProjetés'!I9+'5A DétailsCoûtsProjetés'!I51</f>
        <v>0</v>
      </c>
      <c r="I86" s="14">
        <f>'5A DétailsCoûtsProjetés'!J9+'5A DétailsCoûtsProjetés'!J51</f>
        <v>0</v>
      </c>
      <c r="J86" s="14">
        <f>'5A DétailsCoûtsProjetés'!K9+'5A DétailsCoûtsProjetés'!K51</f>
        <v>0</v>
      </c>
      <c r="K86" s="14">
        <f>'5A DétailsCoûtsProjetés'!L9+'5A DétailsCoûtsProjetés'!L51</f>
        <v>0</v>
      </c>
      <c r="L86" s="14">
        <f>'5A DétailsCoûtsProjetés'!M9+'5A DétailsCoûtsProjetés'!M51</f>
        <v>0</v>
      </c>
      <c r="M86" s="14">
        <f>'5A DétailsCoûtsProjetés'!N9+'5A DétailsCoûtsProjetés'!N51</f>
        <v>0</v>
      </c>
      <c r="N86" s="14">
        <f>'5A DétailsCoûtsProjetés'!O9+'5A DétailsCoûtsProjetés'!O51</f>
        <v>0</v>
      </c>
      <c r="O86" s="14">
        <f>'5A DétailsCoûtsProjetés'!P9+'5A DétailsCoûtsProjetés'!P51</f>
        <v>0</v>
      </c>
      <c r="P86" s="14">
        <f>'5A DétailsCoûtsProjetés'!Q9+'5A DétailsCoûtsProjetés'!Q51</f>
        <v>0</v>
      </c>
      <c r="Q86" s="14">
        <f>'5A DétailsCoûtsProjetés'!R9+'5A DétailsCoûtsProjetés'!R51</f>
        <v>0</v>
      </c>
      <c r="R86" s="14">
        <f>'5A DétailsCoûtsProjetés'!S9+'5A DétailsCoûtsProjetés'!S51</f>
        <v>0</v>
      </c>
      <c r="S86" s="14">
        <f>'5A DétailsCoûtsProjetés'!T9+'5A DétailsCoûtsProjetés'!T51</f>
        <v>0</v>
      </c>
      <c r="T86" s="14">
        <f>'5A DétailsCoûtsProjetés'!U9+'5A DétailsCoûtsProjetés'!U51</f>
        <v>0</v>
      </c>
      <c r="U86" s="14">
        <f>'5A DétailsCoûtsProjetés'!V9+'5A DétailsCoûtsProjetés'!V51</f>
        <v>0</v>
      </c>
      <c r="V86" s="14">
        <f>'5A DétailsCoûtsProjetés'!W9+'5A DétailsCoûtsProjetés'!W51</f>
        <v>0</v>
      </c>
    </row>
    <row r="87" spans="1:22" x14ac:dyDescent="0.25">
      <c r="A87" s="16" t="s">
        <v>193</v>
      </c>
      <c r="B87" s="14">
        <f>'5A DétailsCoûtsProjetés'!C32+'5A DétailsCoûtsProjetés'!C46</f>
        <v>0</v>
      </c>
      <c r="C87" s="14">
        <f>'5A DétailsCoûtsProjetés'!D32+'5A DétailsCoûtsProjetés'!D46</f>
        <v>0</v>
      </c>
      <c r="D87" s="14">
        <f>'5A DétailsCoûtsProjetés'!E32+'5A DétailsCoûtsProjetés'!E46</f>
        <v>0</v>
      </c>
      <c r="E87" s="14">
        <f>'5A DétailsCoûtsProjetés'!F32+'5A DétailsCoûtsProjetés'!F46</f>
        <v>0</v>
      </c>
      <c r="F87" s="14">
        <f>'5A DétailsCoûtsProjetés'!G32+'5A DétailsCoûtsProjetés'!G46</f>
        <v>0</v>
      </c>
      <c r="G87" s="14">
        <f>'5A DétailsCoûtsProjetés'!H32+'5A DétailsCoûtsProjetés'!H46</f>
        <v>0</v>
      </c>
      <c r="H87" s="14">
        <f>'5A DétailsCoûtsProjetés'!I32+'5A DétailsCoûtsProjetés'!I46</f>
        <v>0</v>
      </c>
      <c r="I87" s="14">
        <f>'5A DétailsCoûtsProjetés'!J32+'5A DétailsCoûtsProjetés'!J46</f>
        <v>0</v>
      </c>
      <c r="J87" s="14">
        <f>'5A DétailsCoûtsProjetés'!K32+'5A DétailsCoûtsProjetés'!K46</f>
        <v>0</v>
      </c>
      <c r="K87" s="14">
        <f>'5A DétailsCoûtsProjetés'!L32+'5A DétailsCoûtsProjetés'!L46</f>
        <v>0</v>
      </c>
      <c r="L87" s="14">
        <f>'5A DétailsCoûtsProjetés'!M32+'5A DétailsCoûtsProjetés'!M46</f>
        <v>0</v>
      </c>
      <c r="M87" s="14">
        <f>'5A DétailsCoûtsProjetés'!N32+'5A DétailsCoûtsProjetés'!N46</f>
        <v>0</v>
      </c>
      <c r="N87" s="14">
        <f>'5A DétailsCoûtsProjetés'!O32+'5A DétailsCoûtsProjetés'!O46</f>
        <v>0</v>
      </c>
      <c r="O87" s="14">
        <f>'5A DétailsCoûtsProjetés'!P32+'5A DétailsCoûtsProjetés'!P46</f>
        <v>0</v>
      </c>
      <c r="P87" s="14">
        <f>'5A DétailsCoûtsProjetés'!Q32+'5A DétailsCoûtsProjetés'!Q46</f>
        <v>0</v>
      </c>
      <c r="Q87" s="14">
        <f>'5A DétailsCoûtsProjetés'!R32+'5A DétailsCoûtsProjetés'!R46</f>
        <v>0</v>
      </c>
      <c r="R87" s="14">
        <f>'5A DétailsCoûtsProjetés'!S32+'5A DétailsCoûtsProjetés'!S46</f>
        <v>0</v>
      </c>
      <c r="S87" s="14">
        <f>'5A DétailsCoûtsProjetés'!T32+'5A DétailsCoûtsProjetés'!T46</f>
        <v>0</v>
      </c>
      <c r="T87" s="14">
        <f>'5A DétailsCoûtsProjetés'!U32+'5A DétailsCoûtsProjetés'!U46</f>
        <v>0</v>
      </c>
      <c r="U87" s="14">
        <f>'5A DétailsCoûtsProjetés'!V32+'5A DétailsCoûtsProjetés'!V46</f>
        <v>0</v>
      </c>
      <c r="V87" s="14">
        <f>'5A DétailsCoûtsProjetés'!W32+'5A DétailsCoûtsProjetés'!W46</f>
        <v>0</v>
      </c>
    </row>
    <row r="88" spans="1:22" x14ac:dyDescent="0.25">
      <c r="A88" s="16" t="s">
        <v>194</v>
      </c>
      <c r="B88" s="14">
        <f>'5A DétailsCoûtsProjetés'!C33+'5A DétailsCoûtsProjetés'!C47</f>
        <v>0</v>
      </c>
      <c r="C88" s="14">
        <f>'5A DétailsCoûtsProjetés'!D33+'5A DétailsCoûtsProjetés'!D47</f>
        <v>0</v>
      </c>
      <c r="D88" s="14">
        <f>'5A DétailsCoûtsProjetés'!E33+'5A DétailsCoûtsProjetés'!E47</f>
        <v>0</v>
      </c>
      <c r="E88" s="14">
        <f>'5A DétailsCoûtsProjetés'!F33+'5A DétailsCoûtsProjetés'!F47</f>
        <v>0</v>
      </c>
      <c r="F88" s="14">
        <f>'5A DétailsCoûtsProjetés'!G33+'5A DétailsCoûtsProjetés'!G47</f>
        <v>0</v>
      </c>
      <c r="G88" s="14">
        <f>'5A DétailsCoûtsProjetés'!H33+'5A DétailsCoûtsProjetés'!H47</f>
        <v>0</v>
      </c>
      <c r="H88" s="14">
        <f>'5A DétailsCoûtsProjetés'!I33+'5A DétailsCoûtsProjetés'!I47</f>
        <v>0</v>
      </c>
      <c r="I88" s="14">
        <f>'5A DétailsCoûtsProjetés'!J33+'5A DétailsCoûtsProjetés'!J47</f>
        <v>0</v>
      </c>
      <c r="J88" s="14">
        <f>'5A DétailsCoûtsProjetés'!K33+'5A DétailsCoûtsProjetés'!K47</f>
        <v>0</v>
      </c>
      <c r="K88" s="14">
        <f>'5A DétailsCoûtsProjetés'!L33+'5A DétailsCoûtsProjetés'!L47</f>
        <v>0</v>
      </c>
      <c r="L88" s="14">
        <f>'5A DétailsCoûtsProjetés'!M33+'5A DétailsCoûtsProjetés'!M47</f>
        <v>0</v>
      </c>
      <c r="M88" s="14">
        <f>'5A DétailsCoûtsProjetés'!N33+'5A DétailsCoûtsProjetés'!N47</f>
        <v>0</v>
      </c>
      <c r="N88" s="14">
        <f>'5A DétailsCoûtsProjetés'!O33+'5A DétailsCoûtsProjetés'!O47</f>
        <v>0</v>
      </c>
      <c r="O88" s="14">
        <f>'5A DétailsCoûtsProjetés'!P33+'5A DétailsCoûtsProjetés'!P47</f>
        <v>0</v>
      </c>
      <c r="P88" s="14">
        <f>'5A DétailsCoûtsProjetés'!Q33+'5A DétailsCoûtsProjetés'!Q47</f>
        <v>0</v>
      </c>
      <c r="Q88" s="14">
        <f>'5A DétailsCoûtsProjetés'!R33+'5A DétailsCoûtsProjetés'!R47</f>
        <v>0</v>
      </c>
      <c r="R88" s="14">
        <f>'5A DétailsCoûtsProjetés'!S33+'5A DétailsCoûtsProjetés'!S47</f>
        <v>0</v>
      </c>
      <c r="S88" s="14">
        <f>'5A DétailsCoûtsProjetés'!T33+'5A DétailsCoûtsProjetés'!T47</f>
        <v>0</v>
      </c>
      <c r="T88" s="14">
        <f>'5A DétailsCoûtsProjetés'!U33+'5A DétailsCoûtsProjetés'!U47</f>
        <v>0</v>
      </c>
      <c r="U88" s="14">
        <f>'5A DétailsCoûtsProjetés'!V33+'5A DétailsCoûtsProjetés'!V47</f>
        <v>0</v>
      </c>
      <c r="V88" s="14">
        <f>'5A DétailsCoûtsProjetés'!W33+'5A DétailsCoûtsProjetés'!W47</f>
        <v>0</v>
      </c>
    </row>
    <row r="89" spans="1:22" x14ac:dyDescent="0.25">
      <c r="A89" s="16" t="s">
        <v>252</v>
      </c>
      <c r="B89" s="14">
        <f>'5A DétailsCoûtsProjetés'!C34+'5A DétailsCoûtsProjetés'!C48</f>
        <v>0</v>
      </c>
      <c r="C89" s="14">
        <f>'5A DétailsCoûtsProjetés'!D34+'5A DétailsCoûtsProjetés'!D48</f>
        <v>0</v>
      </c>
      <c r="D89" s="14">
        <f>'5A DétailsCoûtsProjetés'!E34+'5A DétailsCoûtsProjetés'!E48</f>
        <v>0</v>
      </c>
      <c r="E89" s="14">
        <f>'5A DétailsCoûtsProjetés'!F34+'5A DétailsCoûtsProjetés'!F48</f>
        <v>0</v>
      </c>
      <c r="F89" s="14">
        <f>'5A DétailsCoûtsProjetés'!G34+'5A DétailsCoûtsProjetés'!G48</f>
        <v>0</v>
      </c>
      <c r="G89" s="14">
        <f>'5A DétailsCoûtsProjetés'!H34+'5A DétailsCoûtsProjetés'!H48</f>
        <v>0</v>
      </c>
      <c r="H89" s="14">
        <f>'5A DétailsCoûtsProjetés'!I34+'5A DétailsCoûtsProjetés'!I48</f>
        <v>0</v>
      </c>
      <c r="I89" s="14">
        <f>'5A DétailsCoûtsProjetés'!J34+'5A DétailsCoûtsProjetés'!J48</f>
        <v>0</v>
      </c>
      <c r="J89" s="14">
        <f>'5A DétailsCoûtsProjetés'!K34+'5A DétailsCoûtsProjetés'!K48</f>
        <v>0</v>
      </c>
      <c r="K89" s="14">
        <f>'5A DétailsCoûtsProjetés'!L34+'5A DétailsCoûtsProjetés'!L48</f>
        <v>0</v>
      </c>
      <c r="L89" s="14">
        <f>'5A DétailsCoûtsProjetés'!M34+'5A DétailsCoûtsProjetés'!M48</f>
        <v>0</v>
      </c>
      <c r="M89" s="14">
        <f>'5A DétailsCoûtsProjetés'!N34+'5A DétailsCoûtsProjetés'!N48</f>
        <v>0</v>
      </c>
      <c r="N89" s="14">
        <f>'5A DétailsCoûtsProjetés'!O34+'5A DétailsCoûtsProjetés'!O48</f>
        <v>0</v>
      </c>
      <c r="O89" s="14">
        <f>'5A DétailsCoûtsProjetés'!P34+'5A DétailsCoûtsProjetés'!P48</f>
        <v>0</v>
      </c>
      <c r="P89" s="14">
        <f>'5A DétailsCoûtsProjetés'!Q34+'5A DétailsCoûtsProjetés'!Q48</f>
        <v>0</v>
      </c>
      <c r="Q89" s="14">
        <f>'5A DétailsCoûtsProjetés'!R34+'5A DétailsCoûtsProjetés'!R48</f>
        <v>0</v>
      </c>
      <c r="R89" s="14">
        <f>'5A DétailsCoûtsProjetés'!S34+'5A DétailsCoûtsProjetés'!S48</f>
        <v>0</v>
      </c>
      <c r="S89" s="14">
        <f>'5A DétailsCoûtsProjetés'!T34+'5A DétailsCoûtsProjetés'!T48</f>
        <v>0</v>
      </c>
      <c r="T89" s="14">
        <f>'5A DétailsCoûtsProjetés'!U34+'5A DétailsCoûtsProjetés'!U48</f>
        <v>0</v>
      </c>
      <c r="U89" s="14">
        <f>'5A DétailsCoûtsProjetés'!V34+'5A DétailsCoûtsProjetés'!V48</f>
        <v>0</v>
      </c>
      <c r="V89" s="14">
        <f>'5A DétailsCoûtsProjetés'!W34+'5A DétailsCoûtsProjetés'!W48</f>
        <v>0</v>
      </c>
    </row>
    <row r="90" spans="1:22" x14ac:dyDescent="0.25">
      <c r="A90" s="16" t="s">
        <v>257</v>
      </c>
      <c r="B90" s="14">
        <f>'5A DétailsCoûtsProjetés'!C36+'5A DétailsCoûtsProjetés'!C50</f>
        <v>0</v>
      </c>
      <c r="C90" s="14">
        <f>'5A DétailsCoûtsProjetés'!D36+'5A DétailsCoûtsProjetés'!D50</f>
        <v>0</v>
      </c>
      <c r="D90" s="14">
        <f>'5A DétailsCoûtsProjetés'!E36+'5A DétailsCoûtsProjetés'!E50</f>
        <v>0</v>
      </c>
      <c r="E90" s="14">
        <f>'5A DétailsCoûtsProjetés'!F36+'5A DétailsCoûtsProjetés'!F50</f>
        <v>0</v>
      </c>
      <c r="F90" s="14">
        <f>'5A DétailsCoûtsProjetés'!G36+'5A DétailsCoûtsProjetés'!G50</f>
        <v>0</v>
      </c>
      <c r="G90" s="14">
        <f>'5A DétailsCoûtsProjetés'!H36+'5A DétailsCoûtsProjetés'!H50</f>
        <v>0</v>
      </c>
      <c r="H90" s="14">
        <f>'5A DétailsCoûtsProjetés'!I36+'5A DétailsCoûtsProjetés'!I50</f>
        <v>0</v>
      </c>
      <c r="I90" s="14">
        <f>'5A DétailsCoûtsProjetés'!J36+'5A DétailsCoûtsProjetés'!J50</f>
        <v>0</v>
      </c>
      <c r="J90" s="14">
        <f>'5A DétailsCoûtsProjetés'!K36+'5A DétailsCoûtsProjetés'!K50</f>
        <v>0</v>
      </c>
      <c r="K90" s="14">
        <f>'5A DétailsCoûtsProjetés'!L36+'5A DétailsCoûtsProjetés'!L50</f>
        <v>0</v>
      </c>
      <c r="L90" s="14">
        <f>'5A DétailsCoûtsProjetés'!M36+'5A DétailsCoûtsProjetés'!M50</f>
        <v>0</v>
      </c>
      <c r="M90" s="14">
        <f>'5A DétailsCoûtsProjetés'!N36+'5A DétailsCoûtsProjetés'!N50</f>
        <v>0</v>
      </c>
      <c r="N90" s="14">
        <f>'5A DétailsCoûtsProjetés'!O36+'5A DétailsCoûtsProjetés'!O50</f>
        <v>0</v>
      </c>
      <c r="O90" s="14">
        <f>'5A DétailsCoûtsProjetés'!P36+'5A DétailsCoûtsProjetés'!P50</f>
        <v>0</v>
      </c>
      <c r="P90" s="14">
        <f>'5A DétailsCoûtsProjetés'!Q36+'5A DétailsCoûtsProjetés'!Q50</f>
        <v>0</v>
      </c>
      <c r="Q90" s="14">
        <f>'5A DétailsCoûtsProjetés'!R36+'5A DétailsCoûtsProjetés'!R50</f>
        <v>0</v>
      </c>
      <c r="R90" s="14">
        <f>'5A DétailsCoûtsProjetés'!S36+'5A DétailsCoûtsProjetés'!S50</f>
        <v>0</v>
      </c>
      <c r="S90" s="14">
        <f>'5A DétailsCoûtsProjetés'!T36+'5A DétailsCoûtsProjetés'!T50</f>
        <v>0</v>
      </c>
      <c r="T90" s="14">
        <f>'5A DétailsCoûtsProjetés'!U36+'5A DétailsCoûtsProjetés'!U50</f>
        <v>0</v>
      </c>
      <c r="U90" s="14">
        <f>'5A DétailsCoûtsProjetés'!V36+'5A DétailsCoûtsProjetés'!V50</f>
        <v>0</v>
      </c>
      <c r="V90" s="14">
        <f>'5A DétailsCoûtsProjetés'!W36+'5A DétailsCoûtsProjetés'!W50</f>
        <v>0</v>
      </c>
    </row>
    <row r="91" spans="1:22" x14ac:dyDescent="0.25">
      <c r="A91" s="16" t="s">
        <v>258</v>
      </c>
      <c r="B91" s="14">
        <f>'5A DétailsCoûtsProjetés'!C37+'5A DétailsCoûtsProjetés'!C51</f>
        <v>0</v>
      </c>
      <c r="C91" s="14">
        <f>'5A DétailsCoûtsProjetés'!D37+'5A DétailsCoûtsProjetés'!D51</f>
        <v>0</v>
      </c>
      <c r="D91" s="14">
        <f>'5A DétailsCoûtsProjetés'!E37+'5A DétailsCoûtsProjetés'!E51</f>
        <v>0</v>
      </c>
      <c r="E91" s="14">
        <f>'5A DétailsCoûtsProjetés'!F37+'5A DétailsCoûtsProjetés'!F51</f>
        <v>0</v>
      </c>
      <c r="F91" s="14">
        <f>'5A DétailsCoûtsProjetés'!G37+'5A DétailsCoûtsProjetés'!G51</f>
        <v>0</v>
      </c>
      <c r="G91" s="14">
        <f>'5A DétailsCoûtsProjetés'!H37+'5A DétailsCoûtsProjetés'!H51</f>
        <v>0</v>
      </c>
      <c r="H91" s="14">
        <f>'5A DétailsCoûtsProjetés'!I37+'5A DétailsCoûtsProjetés'!I51</f>
        <v>0</v>
      </c>
      <c r="I91" s="14">
        <f>'5A DétailsCoûtsProjetés'!J37+'5A DétailsCoûtsProjetés'!J51</f>
        <v>0</v>
      </c>
      <c r="J91" s="14">
        <f>'5A DétailsCoûtsProjetés'!K37+'5A DétailsCoûtsProjetés'!K51</f>
        <v>0</v>
      </c>
      <c r="K91" s="14">
        <f>'5A DétailsCoûtsProjetés'!L37+'5A DétailsCoûtsProjetés'!L51</f>
        <v>0</v>
      </c>
      <c r="L91" s="14">
        <f>'5A DétailsCoûtsProjetés'!M37+'5A DétailsCoûtsProjetés'!M51</f>
        <v>0</v>
      </c>
      <c r="M91" s="14">
        <f>'5A DétailsCoûtsProjetés'!N37+'5A DétailsCoûtsProjetés'!N51</f>
        <v>0</v>
      </c>
      <c r="N91" s="14">
        <f>'5A DétailsCoûtsProjetés'!O37+'5A DétailsCoûtsProjetés'!O51</f>
        <v>0</v>
      </c>
      <c r="O91" s="14">
        <f>'5A DétailsCoûtsProjetés'!P37+'5A DétailsCoûtsProjetés'!P51</f>
        <v>0</v>
      </c>
      <c r="P91" s="14">
        <f>'5A DétailsCoûtsProjetés'!Q37+'5A DétailsCoûtsProjetés'!Q51</f>
        <v>0</v>
      </c>
      <c r="Q91" s="14">
        <f>'5A DétailsCoûtsProjetés'!R37+'5A DétailsCoûtsProjetés'!R51</f>
        <v>0</v>
      </c>
      <c r="R91" s="14">
        <f>'5A DétailsCoûtsProjetés'!S37+'5A DétailsCoûtsProjetés'!S51</f>
        <v>0</v>
      </c>
      <c r="S91" s="14">
        <f>'5A DétailsCoûtsProjetés'!T37+'5A DétailsCoûtsProjetés'!T51</f>
        <v>0</v>
      </c>
      <c r="T91" s="14">
        <f>'5A DétailsCoûtsProjetés'!U37+'5A DétailsCoûtsProjetés'!U51</f>
        <v>0</v>
      </c>
      <c r="U91" s="14">
        <f>'5A DétailsCoûtsProjetés'!V37+'5A DétailsCoûtsProjetés'!V51</f>
        <v>0</v>
      </c>
      <c r="V91" s="14">
        <f>'5A DétailsCoûtsProjetés'!W37+'5A DétailsCoûtsProjetés'!W51</f>
        <v>0</v>
      </c>
    </row>
  </sheetData>
  <sheetProtection algorithmName="SHA-512" hashValue="9CgKG3tcl8jvDAFUQKvFxU/xBeF7GyJb3BGMMdz7ixGHMZKzKBdi63uj2FIK7L8W5ryHTDmNBot1tq5kQ8h0oQ==" saltValue="dozvZwjuZiGpu71lsJO4bw==" spinCount="100000" sheet="1" scenarios="1" formatColumns="0" formatRows="0"/>
  <pageMargins left="0.43307086614173229" right="0.23622047244094488" top="0.74803149606299213" bottom="0.74803149606299213" header="0.31496062992125984" footer="0.31496062992125984"/>
  <pageSetup scale="5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49:V62"/>
  <sheetViews>
    <sheetView workbookViewId="0"/>
  </sheetViews>
  <sheetFormatPr baseColWidth="10" defaultRowHeight="15" x14ac:dyDescent="0.25"/>
  <cols>
    <col min="1" max="1" width="44.7109375" style="16" customWidth="1"/>
    <col min="2" max="16384" width="11.42578125" style="16"/>
  </cols>
  <sheetData>
    <row r="49" spans="1:22" x14ac:dyDescent="0.25">
      <c r="A49" s="12" t="s">
        <v>12</v>
      </c>
    </row>
    <row r="50" spans="1:22" x14ac:dyDescent="0.25">
      <c r="B50" s="16">
        <f>'5A DétailsCoûtsProjetés'!C3</f>
        <v>0</v>
      </c>
      <c r="C50" s="16">
        <f>'5A DétailsCoûtsProjetés'!D3</f>
        <v>1</v>
      </c>
      <c r="D50" s="16">
        <f>'5A DétailsCoûtsProjetés'!E3</f>
        <v>2</v>
      </c>
      <c r="E50" s="16">
        <f>'5A DétailsCoûtsProjetés'!F3</f>
        <v>3</v>
      </c>
      <c r="F50" s="16">
        <f>'5A DétailsCoûtsProjetés'!G3</f>
        <v>4</v>
      </c>
      <c r="G50" s="16">
        <f>'5A DétailsCoûtsProjetés'!H3</f>
        <v>5</v>
      </c>
      <c r="H50" s="16">
        <f>'5A DétailsCoûtsProjetés'!I3</f>
        <v>6</v>
      </c>
      <c r="I50" s="16">
        <f>'5A DétailsCoûtsProjetés'!J3</f>
        <v>7</v>
      </c>
      <c r="J50" s="16">
        <f>'5A DétailsCoûtsProjetés'!K3</f>
        <v>8</v>
      </c>
      <c r="K50" s="16">
        <f>'5A DétailsCoûtsProjetés'!L3</f>
        <v>9</v>
      </c>
      <c r="L50" s="16">
        <f>'5A DétailsCoûtsProjetés'!M3</f>
        <v>10</v>
      </c>
      <c r="M50" s="16">
        <f>'5A DétailsCoûtsProjetés'!N3</f>
        <v>11</v>
      </c>
      <c r="N50" s="16">
        <f>'5A DétailsCoûtsProjetés'!O3</f>
        <v>12</v>
      </c>
      <c r="O50" s="16">
        <f>'5A DétailsCoûtsProjetés'!P3</f>
        <v>13</v>
      </c>
      <c r="P50" s="16">
        <f>'5A DétailsCoûtsProjetés'!Q3</f>
        <v>14</v>
      </c>
      <c r="Q50" s="16">
        <f>'5A DétailsCoûtsProjetés'!R3</f>
        <v>15</v>
      </c>
      <c r="R50" s="16">
        <f>'5A DétailsCoûtsProjetés'!S3</f>
        <v>16</v>
      </c>
      <c r="S50" s="16">
        <f>'5A DétailsCoûtsProjetés'!T3</f>
        <v>17</v>
      </c>
      <c r="T50" s="16">
        <f>'5A DétailsCoûtsProjetés'!U3</f>
        <v>18</v>
      </c>
      <c r="U50" s="16">
        <f>'5A DétailsCoûtsProjetés'!V3</f>
        <v>19</v>
      </c>
      <c r="V50" s="16">
        <f>'5A DétailsCoûtsProjetés'!W3</f>
        <v>20</v>
      </c>
    </row>
    <row r="51" spans="1:22" x14ac:dyDescent="0.25">
      <c r="A51" s="16" t="s">
        <v>125</v>
      </c>
      <c r="B51" s="14">
        <f>'5A DétailsCoûtsProjetés'!C10</f>
        <v>0</v>
      </c>
      <c r="C51" s="14">
        <f>'5A DétailsCoûtsProjetés'!D10</f>
        <v>0</v>
      </c>
      <c r="D51" s="14">
        <f>'5A DétailsCoûtsProjetés'!E10</f>
        <v>0</v>
      </c>
      <c r="E51" s="14">
        <f>'5A DétailsCoûtsProjetés'!F10</f>
        <v>0</v>
      </c>
      <c r="F51" s="14">
        <f>'5A DétailsCoûtsProjetés'!G10</f>
        <v>0</v>
      </c>
      <c r="G51" s="14">
        <f>'5A DétailsCoûtsProjetés'!H10</f>
        <v>0</v>
      </c>
      <c r="H51" s="14">
        <f>'5A DétailsCoûtsProjetés'!I10</f>
        <v>0</v>
      </c>
      <c r="I51" s="14">
        <f>'5A DétailsCoûtsProjetés'!J10</f>
        <v>0</v>
      </c>
      <c r="J51" s="14">
        <f>'5A DétailsCoûtsProjetés'!K10</f>
        <v>0</v>
      </c>
      <c r="K51" s="14">
        <f>'5A DétailsCoûtsProjetés'!L10</f>
        <v>0</v>
      </c>
      <c r="L51" s="14">
        <f>'5A DétailsCoûtsProjetés'!M10</f>
        <v>0</v>
      </c>
      <c r="M51" s="14">
        <f>'5A DétailsCoûtsProjetés'!N10</f>
        <v>0</v>
      </c>
      <c r="N51" s="14">
        <f>'5A DétailsCoûtsProjetés'!O10</f>
        <v>0</v>
      </c>
      <c r="O51" s="14">
        <f>'5A DétailsCoûtsProjetés'!P10</f>
        <v>0</v>
      </c>
      <c r="P51" s="14">
        <f>'5A DétailsCoûtsProjetés'!Q10</f>
        <v>0</v>
      </c>
      <c r="Q51" s="14">
        <f>'5A DétailsCoûtsProjetés'!R10</f>
        <v>0</v>
      </c>
      <c r="R51" s="14">
        <f>'5A DétailsCoûtsProjetés'!S10</f>
        <v>0</v>
      </c>
      <c r="S51" s="14">
        <f>'5A DétailsCoûtsProjetés'!T10</f>
        <v>0</v>
      </c>
      <c r="T51" s="14">
        <f>'5A DétailsCoûtsProjetés'!U10</f>
        <v>0</v>
      </c>
      <c r="U51" s="14">
        <f>'5A DétailsCoûtsProjetés'!V10</f>
        <v>0</v>
      </c>
      <c r="V51" s="14">
        <f>'5A DétailsCoûtsProjetés'!W10</f>
        <v>0</v>
      </c>
    </row>
    <row r="52" spans="1:22" x14ac:dyDescent="0.25">
      <c r="A52" s="16" t="s">
        <v>126</v>
      </c>
      <c r="B52" s="14">
        <f>'5A DétailsCoûtsProjetés'!C17</f>
        <v>0</v>
      </c>
      <c r="C52" s="14">
        <f>'5A DétailsCoûtsProjetés'!D17</f>
        <v>0</v>
      </c>
      <c r="D52" s="14">
        <f>'5A DétailsCoûtsProjetés'!E17</f>
        <v>0</v>
      </c>
      <c r="E52" s="14">
        <f>'5A DétailsCoûtsProjetés'!F17</f>
        <v>0</v>
      </c>
      <c r="F52" s="14">
        <f>'5A DétailsCoûtsProjetés'!G17</f>
        <v>0</v>
      </c>
      <c r="G52" s="14">
        <f>'5A DétailsCoûtsProjetés'!H17</f>
        <v>0</v>
      </c>
      <c r="H52" s="14">
        <f>'5A DétailsCoûtsProjetés'!I17</f>
        <v>0</v>
      </c>
      <c r="I52" s="14">
        <f>'5A DétailsCoûtsProjetés'!J17</f>
        <v>0</v>
      </c>
      <c r="J52" s="14">
        <f>'5A DétailsCoûtsProjetés'!K17</f>
        <v>0</v>
      </c>
      <c r="K52" s="14">
        <f>'5A DétailsCoûtsProjetés'!L17</f>
        <v>0</v>
      </c>
      <c r="L52" s="14">
        <f>'5A DétailsCoûtsProjetés'!M17</f>
        <v>0</v>
      </c>
      <c r="M52" s="14">
        <f>'5A DétailsCoûtsProjetés'!N17</f>
        <v>0</v>
      </c>
      <c r="N52" s="14">
        <f>'5A DétailsCoûtsProjetés'!O17</f>
        <v>0</v>
      </c>
      <c r="O52" s="14">
        <f>'5A DétailsCoûtsProjetés'!P17</f>
        <v>0</v>
      </c>
      <c r="P52" s="14">
        <f>'5A DétailsCoûtsProjetés'!Q17</f>
        <v>0</v>
      </c>
      <c r="Q52" s="14">
        <f>'5A DétailsCoûtsProjetés'!R17</f>
        <v>0</v>
      </c>
      <c r="R52" s="14">
        <f>'5A DétailsCoûtsProjetés'!S17</f>
        <v>0</v>
      </c>
      <c r="S52" s="14">
        <f>'5A DétailsCoûtsProjetés'!T17</f>
        <v>0</v>
      </c>
      <c r="T52" s="14">
        <f>'5A DétailsCoûtsProjetés'!U17</f>
        <v>0</v>
      </c>
      <c r="U52" s="14">
        <f>'5A DétailsCoûtsProjetés'!V17</f>
        <v>0</v>
      </c>
      <c r="V52" s="14">
        <f>'5A DétailsCoûtsProjetés'!W17</f>
        <v>0</v>
      </c>
    </row>
    <row r="53" spans="1:22" x14ac:dyDescent="0.25">
      <c r="A53" s="16" t="s">
        <v>27</v>
      </c>
      <c r="B53" s="14">
        <f>'5A DétailsCoûtsProjetés'!C52</f>
        <v>0</v>
      </c>
      <c r="C53" s="14">
        <f>'5A DétailsCoûtsProjetés'!D52</f>
        <v>0</v>
      </c>
      <c r="D53" s="14">
        <f>'5A DétailsCoûtsProjetés'!E52</f>
        <v>0</v>
      </c>
      <c r="E53" s="14">
        <f>'5A DétailsCoûtsProjetés'!F52</f>
        <v>0</v>
      </c>
      <c r="F53" s="14">
        <f>'5A DétailsCoûtsProjetés'!G52</f>
        <v>0</v>
      </c>
      <c r="G53" s="14">
        <f>'5A DétailsCoûtsProjetés'!H52</f>
        <v>0</v>
      </c>
      <c r="H53" s="14">
        <f>'5A DétailsCoûtsProjetés'!I52</f>
        <v>0</v>
      </c>
      <c r="I53" s="14">
        <f>'5A DétailsCoûtsProjetés'!J52</f>
        <v>0</v>
      </c>
      <c r="J53" s="14">
        <f>'5A DétailsCoûtsProjetés'!K52</f>
        <v>0</v>
      </c>
      <c r="K53" s="14">
        <f>'5A DétailsCoûtsProjetés'!L52</f>
        <v>0</v>
      </c>
      <c r="L53" s="14">
        <f>'5A DétailsCoûtsProjetés'!M52</f>
        <v>0</v>
      </c>
      <c r="M53" s="14">
        <f>'5A DétailsCoûtsProjetés'!N52</f>
        <v>0</v>
      </c>
      <c r="N53" s="14">
        <f>'5A DétailsCoûtsProjetés'!O52</f>
        <v>0</v>
      </c>
      <c r="O53" s="14">
        <f>'5A DétailsCoûtsProjetés'!P52</f>
        <v>0</v>
      </c>
      <c r="P53" s="14">
        <f>'5A DétailsCoûtsProjetés'!Q52</f>
        <v>0</v>
      </c>
      <c r="Q53" s="14">
        <f>'5A DétailsCoûtsProjetés'!R52</f>
        <v>0</v>
      </c>
      <c r="R53" s="14">
        <f>'5A DétailsCoûtsProjetés'!S52</f>
        <v>0</v>
      </c>
      <c r="S53" s="14">
        <f>'5A DétailsCoûtsProjetés'!T52</f>
        <v>0</v>
      </c>
      <c r="T53" s="14">
        <f>'5A DétailsCoûtsProjetés'!U52</f>
        <v>0</v>
      </c>
      <c r="U53" s="14">
        <f>'5A DétailsCoûtsProjetés'!V52</f>
        <v>0</v>
      </c>
      <c r="V53" s="14">
        <f>'5A DétailsCoûtsProjetés'!W52</f>
        <v>0</v>
      </c>
    </row>
    <row r="54" spans="1:22" x14ac:dyDescent="0.25">
      <c r="A54" s="16" t="s">
        <v>14</v>
      </c>
      <c r="B54" s="14">
        <f>'5A DétailsCoûtsProjetés'!C59</f>
        <v>0</v>
      </c>
      <c r="C54" s="14">
        <f>'5A DétailsCoûtsProjetés'!D59</f>
        <v>0</v>
      </c>
      <c r="D54" s="14">
        <f>'5A DétailsCoûtsProjetés'!E59</f>
        <v>0</v>
      </c>
      <c r="E54" s="14">
        <f>'5A DétailsCoûtsProjetés'!F59</f>
        <v>0</v>
      </c>
      <c r="F54" s="14">
        <f>'5A DétailsCoûtsProjetés'!G59</f>
        <v>0</v>
      </c>
      <c r="G54" s="14">
        <f>'5A DétailsCoûtsProjetés'!H59</f>
        <v>0</v>
      </c>
      <c r="H54" s="14">
        <f>'5A DétailsCoûtsProjetés'!I59</f>
        <v>0</v>
      </c>
      <c r="I54" s="14">
        <f>'5A DétailsCoûtsProjetés'!J59</f>
        <v>0</v>
      </c>
      <c r="J54" s="14">
        <f>'5A DétailsCoûtsProjetés'!K59</f>
        <v>0</v>
      </c>
      <c r="K54" s="14">
        <f>'5A DétailsCoûtsProjetés'!L59</f>
        <v>0</v>
      </c>
      <c r="L54" s="14">
        <f>'5A DétailsCoûtsProjetés'!M59</f>
        <v>0</v>
      </c>
      <c r="M54" s="14">
        <f>'5A DétailsCoûtsProjetés'!N59</f>
        <v>0</v>
      </c>
      <c r="N54" s="14">
        <f>'5A DétailsCoûtsProjetés'!O59</f>
        <v>0</v>
      </c>
      <c r="O54" s="14">
        <f>'5A DétailsCoûtsProjetés'!P59</f>
        <v>0</v>
      </c>
      <c r="P54" s="14">
        <f>'5A DétailsCoûtsProjetés'!Q59</f>
        <v>0</v>
      </c>
      <c r="Q54" s="14">
        <f>'5A DétailsCoûtsProjetés'!R59</f>
        <v>0</v>
      </c>
      <c r="R54" s="14">
        <f>'5A DétailsCoûtsProjetés'!S59</f>
        <v>0</v>
      </c>
      <c r="S54" s="14">
        <f>'5A DétailsCoûtsProjetés'!T59</f>
        <v>0</v>
      </c>
      <c r="T54" s="14">
        <f>'5A DétailsCoûtsProjetés'!U59</f>
        <v>0</v>
      </c>
      <c r="U54" s="14">
        <f>'5A DétailsCoûtsProjetés'!V59</f>
        <v>0</v>
      </c>
      <c r="V54" s="14">
        <f>'5A DétailsCoûtsProjetés'!W59</f>
        <v>0</v>
      </c>
    </row>
    <row r="55" spans="1:22" x14ac:dyDescent="0.25">
      <c r="A55" s="16" t="s">
        <v>127</v>
      </c>
      <c r="B55" s="14">
        <f>B51+B53</f>
        <v>0</v>
      </c>
      <c r="C55" s="14">
        <f t="shared" ref="C55:V55" si="0">C51+C53</f>
        <v>0</v>
      </c>
      <c r="D55" s="14">
        <f t="shared" si="0"/>
        <v>0</v>
      </c>
      <c r="E55" s="14">
        <f t="shared" si="0"/>
        <v>0</v>
      </c>
      <c r="F55" s="14">
        <f t="shared" si="0"/>
        <v>0</v>
      </c>
      <c r="G55" s="14">
        <f t="shared" si="0"/>
        <v>0</v>
      </c>
      <c r="H55" s="14">
        <f t="shared" si="0"/>
        <v>0</v>
      </c>
      <c r="I55" s="14">
        <f t="shared" si="0"/>
        <v>0</v>
      </c>
      <c r="J55" s="14">
        <f t="shared" si="0"/>
        <v>0</v>
      </c>
      <c r="K55" s="14">
        <f t="shared" si="0"/>
        <v>0</v>
      </c>
      <c r="L55" s="14">
        <f t="shared" si="0"/>
        <v>0</v>
      </c>
      <c r="M55" s="14">
        <f t="shared" si="0"/>
        <v>0</v>
      </c>
      <c r="N55" s="14">
        <f t="shared" si="0"/>
        <v>0</v>
      </c>
      <c r="O55" s="14">
        <f t="shared" si="0"/>
        <v>0</v>
      </c>
      <c r="P55" s="14">
        <f t="shared" si="0"/>
        <v>0</v>
      </c>
      <c r="Q55" s="14">
        <f t="shared" si="0"/>
        <v>0</v>
      </c>
      <c r="R55" s="14">
        <f t="shared" si="0"/>
        <v>0</v>
      </c>
      <c r="S55" s="14">
        <f t="shared" si="0"/>
        <v>0</v>
      </c>
      <c r="T55" s="14">
        <f t="shared" si="0"/>
        <v>0</v>
      </c>
      <c r="U55" s="14">
        <f t="shared" si="0"/>
        <v>0</v>
      </c>
      <c r="V55" s="14">
        <f t="shared" si="0"/>
        <v>0</v>
      </c>
    </row>
    <row r="56" spans="1:22" x14ac:dyDescent="0.25">
      <c r="A56" s="16" t="s">
        <v>128</v>
      </c>
      <c r="B56" s="14">
        <f>B52+B54</f>
        <v>0</v>
      </c>
      <c r="C56" s="14">
        <f t="shared" ref="C56:V56" si="1">C52+C54</f>
        <v>0</v>
      </c>
      <c r="D56" s="14">
        <f t="shared" si="1"/>
        <v>0</v>
      </c>
      <c r="E56" s="14">
        <f t="shared" si="1"/>
        <v>0</v>
      </c>
      <c r="F56" s="14">
        <f t="shared" si="1"/>
        <v>0</v>
      </c>
      <c r="G56" s="14">
        <f t="shared" si="1"/>
        <v>0</v>
      </c>
      <c r="H56" s="14">
        <f t="shared" si="1"/>
        <v>0</v>
      </c>
      <c r="I56" s="14">
        <f t="shared" si="1"/>
        <v>0</v>
      </c>
      <c r="J56" s="14">
        <f t="shared" si="1"/>
        <v>0</v>
      </c>
      <c r="K56" s="14">
        <f t="shared" si="1"/>
        <v>0</v>
      </c>
      <c r="L56" s="14">
        <f t="shared" si="1"/>
        <v>0</v>
      </c>
      <c r="M56" s="14">
        <f t="shared" si="1"/>
        <v>0</v>
      </c>
      <c r="N56" s="14">
        <f t="shared" si="1"/>
        <v>0</v>
      </c>
      <c r="O56" s="14">
        <f t="shared" si="1"/>
        <v>0</v>
      </c>
      <c r="P56" s="14">
        <f t="shared" si="1"/>
        <v>0</v>
      </c>
      <c r="Q56" s="14">
        <f t="shared" si="1"/>
        <v>0</v>
      </c>
      <c r="R56" s="14">
        <f t="shared" si="1"/>
        <v>0</v>
      </c>
      <c r="S56" s="14">
        <f t="shared" si="1"/>
        <v>0</v>
      </c>
      <c r="T56" s="14">
        <f t="shared" si="1"/>
        <v>0</v>
      </c>
      <c r="U56" s="14">
        <f t="shared" si="1"/>
        <v>0</v>
      </c>
      <c r="V56" s="14">
        <f t="shared" si="1"/>
        <v>0</v>
      </c>
    </row>
    <row r="57" spans="1:22" x14ac:dyDescent="0.25">
      <c r="A57" s="16" t="s">
        <v>117</v>
      </c>
      <c r="B57" s="14">
        <f>'5A DétailsCoûtsProjetés'!C38</f>
        <v>0</v>
      </c>
      <c r="C57" s="14">
        <f>'5A DétailsCoûtsProjetés'!D38</f>
        <v>0</v>
      </c>
      <c r="D57" s="14">
        <f>'5A DétailsCoûtsProjetés'!E38</f>
        <v>0</v>
      </c>
      <c r="E57" s="14">
        <f>'5A DétailsCoûtsProjetés'!F38</f>
        <v>0</v>
      </c>
      <c r="F57" s="14">
        <f>'5A DétailsCoûtsProjetés'!G38</f>
        <v>0</v>
      </c>
      <c r="G57" s="14">
        <f>'5A DétailsCoûtsProjetés'!H38</f>
        <v>0</v>
      </c>
      <c r="H57" s="14">
        <f>'5A DétailsCoûtsProjetés'!I38</f>
        <v>0</v>
      </c>
      <c r="I57" s="14">
        <f>'5A DétailsCoûtsProjetés'!J38</f>
        <v>0</v>
      </c>
      <c r="J57" s="14">
        <f>'5A DétailsCoûtsProjetés'!K38</f>
        <v>0</v>
      </c>
      <c r="K57" s="14">
        <f>'5A DétailsCoûtsProjetés'!L38</f>
        <v>0</v>
      </c>
      <c r="L57" s="14">
        <f>'5A DétailsCoûtsProjetés'!M38</f>
        <v>0</v>
      </c>
      <c r="M57" s="14">
        <f>'5A DétailsCoûtsProjetés'!N38</f>
        <v>0</v>
      </c>
      <c r="N57" s="14">
        <f>'5A DétailsCoûtsProjetés'!O38</f>
        <v>0</v>
      </c>
      <c r="O57" s="14">
        <f>'5A DétailsCoûtsProjetés'!P38</f>
        <v>0</v>
      </c>
      <c r="P57" s="14">
        <f>'5A DétailsCoûtsProjetés'!Q38</f>
        <v>0</v>
      </c>
      <c r="Q57" s="14">
        <f>'5A DétailsCoûtsProjetés'!R38</f>
        <v>0</v>
      </c>
      <c r="R57" s="14">
        <f>'5A DétailsCoûtsProjetés'!S38</f>
        <v>0</v>
      </c>
      <c r="S57" s="14">
        <f>'5A DétailsCoûtsProjetés'!T38</f>
        <v>0</v>
      </c>
      <c r="T57" s="14">
        <f>'5A DétailsCoûtsProjetés'!U38</f>
        <v>0</v>
      </c>
      <c r="U57" s="14">
        <f>'5A DétailsCoûtsProjetés'!V38</f>
        <v>0</v>
      </c>
      <c r="V57" s="14">
        <f>'5A DétailsCoûtsProjetés'!W38</f>
        <v>0</v>
      </c>
    </row>
    <row r="58" spans="1:22" x14ac:dyDescent="0.25">
      <c r="A58" s="16" t="s">
        <v>118</v>
      </c>
      <c r="B58" s="14">
        <f>'5A DétailsCoûtsProjetés'!C45</f>
        <v>0</v>
      </c>
      <c r="C58" s="14">
        <f>'5A DétailsCoûtsProjetés'!D45</f>
        <v>0</v>
      </c>
      <c r="D58" s="14">
        <f>'5A DétailsCoûtsProjetés'!E45</f>
        <v>0</v>
      </c>
      <c r="E58" s="14">
        <f>'5A DétailsCoûtsProjetés'!F45</f>
        <v>0</v>
      </c>
      <c r="F58" s="14">
        <f>'5A DétailsCoûtsProjetés'!G45</f>
        <v>0</v>
      </c>
      <c r="G58" s="14">
        <f>'5A DétailsCoûtsProjetés'!H45</f>
        <v>0</v>
      </c>
      <c r="H58" s="14">
        <f>'5A DétailsCoûtsProjetés'!I45</f>
        <v>0</v>
      </c>
      <c r="I58" s="14">
        <f>'5A DétailsCoûtsProjetés'!J45</f>
        <v>0</v>
      </c>
      <c r="J58" s="14">
        <f>'5A DétailsCoûtsProjetés'!K45</f>
        <v>0</v>
      </c>
      <c r="K58" s="14">
        <f>'5A DétailsCoûtsProjetés'!L45</f>
        <v>0</v>
      </c>
      <c r="L58" s="14">
        <f>'5A DétailsCoûtsProjetés'!M45</f>
        <v>0</v>
      </c>
      <c r="M58" s="14">
        <f>'5A DétailsCoûtsProjetés'!N45</f>
        <v>0</v>
      </c>
      <c r="N58" s="14">
        <f>'5A DétailsCoûtsProjetés'!O45</f>
        <v>0</v>
      </c>
      <c r="O58" s="14">
        <f>'5A DétailsCoûtsProjetés'!P45</f>
        <v>0</v>
      </c>
      <c r="P58" s="14">
        <f>'5A DétailsCoûtsProjetés'!Q45</f>
        <v>0</v>
      </c>
      <c r="Q58" s="14">
        <f>'5A DétailsCoûtsProjetés'!R45</f>
        <v>0</v>
      </c>
      <c r="R58" s="14">
        <f>'5A DétailsCoûtsProjetés'!S45</f>
        <v>0</v>
      </c>
      <c r="S58" s="14">
        <f>'5A DétailsCoûtsProjetés'!T45</f>
        <v>0</v>
      </c>
      <c r="T58" s="14">
        <f>'5A DétailsCoûtsProjetés'!U45</f>
        <v>0</v>
      </c>
      <c r="U58" s="14">
        <f>'5A DétailsCoûtsProjetés'!V45</f>
        <v>0</v>
      </c>
      <c r="V58" s="14">
        <f>'5A DétailsCoûtsProjetés'!W45</f>
        <v>0</v>
      </c>
    </row>
    <row r="59" spans="1:22" x14ac:dyDescent="0.25">
      <c r="A59" s="16" t="s">
        <v>129</v>
      </c>
      <c r="B59" s="14">
        <f>B53+B57</f>
        <v>0</v>
      </c>
      <c r="C59" s="14">
        <f t="shared" ref="C59:V59" si="2">C53+C57</f>
        <v>0</v>
      </c>
      <c r="D59" s="14">
        <f t="shared" si="2"/>
        <v>0</v>
      </c>
      <c r="E59" s="14">
        <f t="shared" si="2"/>
        <v>0</v>
      </c>
      <c r="F59" s="14">
        <f t="shared" si="2"/>
        <v>0</v>
      </c>
      <c r="G59" s="14">
        <f t="shared" si="2"/>
        <v>0</v>
      </c>
      <c r="H59" s="14">
        <f t="shared" si="2"/>
        <v>0</v>
      </c>
      <c r="I59" s="14">
        <f t="shared" si="2"/>
        <v>0</v>
      </c>
      <c r="J59" s="14">
        <f t="shared" si="2"/>
        <v>0</v>
      </c>
      <c r="K59" s="14">
        <f t="shared" si="2"/>
        <v>0</v>
      </c>
      <c r="L59" s="14">
        <f t="shared" si="2"/>
        <v>0</v>
      </c>
      <c r="M59" s="14">
        <f t="shared" si="2"/>
        <v>0</v>
      </c>
      <c r="N59" s="14">
        <f t="shared" si="2"/>
        <v>0</v>
      </c>
      <c r="O59" s="14">
        <f t="shared" si="2"/>
        <v>0</v>
      </c>
      <c r="P59" s="14">
        <f t="shared" si="2"/>
        <v>0</v>
      </c>
      <c r="Q59" s="14">
        <f t="shared" si="2"/>
        <v>0</v>
      </c>
      <c r="R59" s="14">
        <f t="shared" si="2"/>
        <v>0</v>
      </c>
      <c r="S59" s="14">
        <f t="shared" si="2"/>
        <v>0</v>
      </c>
      <c r="T59" s="14">
        <f t="shared" si="2"/>
        <v>0</v>
      </c>
      <c r="U59" s="14">
        <f t="shared" si="2"/>
        <v>0</v>
      </c>
      <c r="V59" s="14">
        <f t="shared" si="2"/>
        <v>0</v>
      </c>
    </row>
    <row r="60" spans="1:22" x14ac:dyDescent="0.25">
      <c r="A60" s="16" t="s">
        <v>130</v>
      </c>
      <c r="B60" s="14">
        <f>B54+B58</f>
        <v>0</v>
      </c>
      <c r="C60" s="14">
        <f t="shared" ref="C60:V60" si="3">C54+C58</f>
        <v>0</v>
      </c>
      <c r="D60" s="14">
        <f t="shared" si="3"/>
        <v>0</v>
      </c>
      <c r="E60" s="14">
        <f t="shared" si="3"/>
        <v>0</v>
      </c>
      <c r="F60" s="14">
        <f t="shared" si="3"/>
        <v>0</v>
      </c>
      <c r="G60" s="14">
        <f t="shared" si="3"/>
        <v>0</v>
      </c>
      <c r="H60" s="14">
        <f t="shared" si="3"/>
        <v>0</v>
      </c>
      <c r="I60" s="14">
        <f t="shared" si="3"/>
        <v>0</v>
      </c>
      <c r="J60" s="14">
        <f t="shared" si="3"/>
        <v>0</v>
      </c>
      <c r="K60" s="14">
        <f t="shared" si="3"/>
        <v>0</v>
      </c>
      <c r="L60" s="14">
        <f t="shared" si="3"/>
        <v>0</v>
      </c>
      <c r="M60" s="14">
        <f t="shared" si="3"/>
        <v>0</v>
      </c>
      <c r="N60" s="14">
        <f t="shared" si="3"/>
        <v>0</v>
      </c>
      <c r="O60" s="14">
        <f t="shared" si="3"/>
        <v>0</v>
      </c>
      <c r="P60" s="14">
        <f t="shared" si="3"/>
        <v>0</v>
      </c>
      <c r="Q60" s="14">
        <f t="shared" si="3"/>
        <v>0</v>
      </c>
      <c r="R60" s="14">
        <f t="shared" si="3"/>
        <v>0</v>
      </c>
      <c r="S60" s="14">
        <f t="shared" si="3"/>
        <v>0</v>
      </c>
      <c r="T60" s="14">
        <f t="shared" si="3"/>
        <v>0</v>
      </c>
      <c r="U60" s="14">
        <f t="shared" si="3"/>
        <v>0</v>
      </c>
      <c r="V60" s="14">
        <f t="shared" si="3"/>
        <v>0</v>
      </c>
    </row>
    <row r="61" spans="1:22" x14ac:dyDescent="0.25">
      <c r="A61" s="16" t="s">
        <v>28</v>
      </c>
      <c r="B61" s="14">
        <f>'5A DétailsCoûtsProjetés'!C24</f>
        <v>0</v>
      </c>
      <c r="C61" s="14">
        <f>'5A DétailsCoûtsProjetés'!D24</f>
        <v>0</v>
      </c>
      <c r="D61" s="14">
        <f>'5A DétailsCoûtsProjetés'!E24</f>
        <v>0</v>
      </c>
      <c r="E61" s="14">
        <f>'5A DétailsCoûtsProjetés'!F24</f>
        <v>0</v>
      </c>
      <c r="F61" s="14">
        <f>'5A DétailsCoûtsProjetés'!G24</f>
        <v>0</v>
      </c>
      <c r="G61" s="14">
        <f>'5A DétailsCoûtsProjetés'!H24</f>
        <v>0</v>
      </c>
      <c r="H61" s="14">
        <f>'5A DétailsCoûtsProjetés'!I24</f>
        <v>0</v>
      </c>
      <c r="I61" s="14">
        <f>'5A DétailsCoûtsProjetés'!J24</f>
        <v>0</v>
      </c>
      <c r="J61" s="14">
        <f>'5A DétailsCoûtsProjetés'!K24</f>
        <v>0</v>
      </c>
      <c r="K61" s="14">
        <f>'5A DétailsCoûtsProjetés'!L24</f>
        <v>0</v>
      </c>
      <c r="L61" s="14">
        <f>'5A DétailsCoûtsProjetés'!M24</f>
        <v>0</v>
      </c>
      <c r="M61" s="14">
        <f>'5A DétailsCoûtsProjetés'!N24</f>
        <v>0</v>
      </c>
      <c r="N61" s="14">
        <f>'5A DétailsCoûtsProjetés'!O24</f>
        <v>0</v>
      </c>
      <c r="O61" s="14">
        <f>'5A DétailsCoûtsProjetés'!P24</f>
        <v>0</v>
      </c>
      <c r="P61" s="14">
        <f>'5A DétailsCoûtsProjetés'!Q24</f>
        <v>0</v>
      </c>
      <c r="Q61" s="14">
        <f>'5A DétailsCoûtsProjetés'!R24</f>
        <v>0</v>
      </c>
      <c r="R61" s="14">
        <f>'5A DétailsCoûtsProjetés'!S24</f>
        <v>0</v>
      </c>
      <c r="S61" s="14">
        <f>'5A DétailsCoûtsProjetés'!T24</f>
        <v>0</v>
      </c>
      <c r="T61" s="14">
        <f>'5A DétailsCoûtsProjetés'!U24</f>
        <v>0</v>
      </c>
      <c r="U61" s="14">
        <f>'5A DétailsCoûtsProjetés'!V24</f>
        <v>0</v>
      </c>
      <c r="V61" s="14">
        <f>'5A DétailsCoûtsProjetés'!W24</f>
        <v>0</v>
      </c>
    </row>
    <row r="62" spans="1:22" x14ac:dyDescent="0.25">
      <c r="A62" s="16" t="s">
        <v>15</v>
      </c>
      <c r="B62" s="14">
        <f>'5A DétailsCoûtsProjetés'!C31</f>
        <v>0</v>
      </c>
      <c r="C62" s="14">
        <f>'5A DétailsCoûtsProjetés'!D31</f>
        <v>0</v>
      </c>
      <c r="D62" s="14">
        <f>'5A DétailsCoûtsProjetés'!E31</f>
        <v>0</v>
      </c>
      <c r="E62" s="14">
        <f>'5A DétailsCoûtsProjetés'!F31</f>
        <v>0</v>
      </c>
      <c r="F62" s="14">
        <f>'5A DétailsCoûtsProjetés'!G31</f>
        <v>0</v>
      </c>
      <c r="G62" s="14">
        <f>'5A DétailsCoûtsProjetés'!H31</f>
        <v>0</v>
      </c>
      <c r="H62" s="14">
        <f>'5A DétailsCoûtsProjetés'!I31</f>
        <v>0</v>
      </c>
      <c r="I62" s="14">
        <f>'5A DétailsCoûtsProjetés'!J31</f>
        <v>0</v>
      </c>
      <c r="J62" s="14">
        <f>'5A DétailsCoûtsProjetés'!K31</f>
        <v>0</v>
      </c>
      <c r="K62" s="14">
        <f>'5A DétailsCoûtsProjetés'!L31</f>
        <v>0</v>
      </c>
      <c r="L62" s="14">
        <f>'5A DétailsCoûtsProjetés'!M31</f>
        <v>0</v>
      </c>
      <c r="M62" s="14">
        <f>'5A DétailsCoûtsProjetés'!N31</f>
        <v>0</v>
      </c>
      <c r="N62" s="14">
        <f>'5A DétailsCoûtsProjetés'!O31</f>
        <v>0</v>
      </c>
      <c r="O62" s="14">
        <f>'5A DétailsCoûtsProjetés'!P31</f>
        <v>0</v>
      </c>
      <c r="P62" s="14">
        <f>'5A DétailsCoûtsProjetés'!Q31</f>
        <v>0</v>
      </c>
      <c r="Q62" s="14">
        <f>'5A DétailsCoûtsProjetés'!R31</f>
        <v>0</v>
      </c>
      <c r="R62" s="14">
        <f>'5A DétailsCoûtsProjetés'!S31</f>
        <v>0</v>
      </c>
      <c r="S62" s="14">
        <f>'5A DétailsCoûtsProjetés'!T31</f>
        <v>0</v>
      </c>
      <c r="T62" s="14">
        <f>'5A DétailsCoûtsProjetés'!U31</f>
        <v>0</v>
      </c>
      <c r="U62" s="14">
        <f>'5A DétailsCoûtsProjetés'!V31</f>
        <v>0</v>
      </c>
      <c r="V62" s="14">
        <f>'5A DétailsCoûtsProjetés'!W31</f>
        <v>0</v>
      </c>
    </row>
  </sheetData>
  <sheetProtection algorithmName="SHA-512" hashValue="GwfjMFoPtVxzCcteMpyqOY5QL+z4j1svkNwPDObEEtZ4bsODGMjDTdm5FxMjZARGMuU7ITO9jG8wrCVyDlOeBQ==" saltValue="quh6XNSElOcopo/+uHX3tg==" spinCount="100000" sheet="1" scenarios="1" formatColumns="0" formatRows="0"/>
  <pageMargins left="0.43307086614173229" right="0.23622047244094488" top="0.74803149606299213" bottom="0.74803149606299213" header="0.31496062992125984" footer="0.31496062992125984"/>
  <pageSetup scale="6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50:V103"/>
  <sheetViews>
    <sheetView workbookViewId="0">
      <selection activeCell="V2" sqref="V2"/>
    </sheetView>
  </sheetViews>
  <sheetFormatPr baseColWidth="10" defaultRowHeight="15" x14ac:dyDescent="0.25"/>
  <cols>
    <col min="1" max="1" width="39.5703125" style="16" customWidth="1"/>
    <col min="2" max="22" width="9.28515625" style="16" customWidth="1"/>
    <col min="23" max="16384" width="11.42578125" style="16"/>
  </cols>
  <sheetData>
    <row r="50" spans="1:22" x14ac:dyDescent="0.25">
      <c r="A50" s="12" t="s">
        <v>29</v>
      </c>
    </row>
    <row r="51" spans="1:22" x14ac:dyDescent="0.25">
      <c r="B51" s="16">
        <f>'5A DétailsCoûtsProjetés'!C3</f>
        <v>0</v>
      </c>
      <c r="C51" s="16">
        <f>'5A DétailsCoûtsProjetés'!D3</f>
        <v>1</v>
      </c>
      <c r="D51" s="16">
        <f>'5A DétailsCoûtsProjetés'!E3</f>
        <v>2</v>
      </c>
      <c r="E51" s="16">
        <f>'5A DétailsCoûtsProjetés'!F3</f>
        <v>3</v>
      </c>
      <c r="F51" s="16">
        <f>'5A DétailsCoûtsProjetés'!G3</f>
        <v>4</v>
      </c>
      <c r="G51" s="16">
        <f>'5A DétailsCoûtsProjetés'!H3</f>
        <v>5</v>
      </c>
      <c r="H51" s="16">
        <f>'5A DétailsCoûtsProjetés'!I3</f>
        <v>6</v>
      </c>
      <c r="I51" s="16">
        <f>'5A DétailsCoûtsProjetés'!J3</f>
        <v>7</v>
      </c>
      <c r="J51" s="16">
        <f>'5A DétailsCoûtsProjetés'!K3</f>
        <v>8</v>
      </c>
      <c r="K51" s="16">
        <f>'5A DétailsCoûtsProjetés'!L3</f>
        <v>9</v>
      </c>
      <c r="L51" s="16">
        <f>'5A DétailsCoûtsProjetés'!M3</f>
        <v>10</v>
      </c>
      <c r="M51" s="16">
        <f>'5A DétailsCoûtsProjetés'!N3</f>
        <v>11</v>
      </c>
      <c r="N51" s="16">
        <f>'5A DétailsCoûtsProjetés'!O3</f>
        <v>12</v>
      </c>
      <c r="O51" s="16">
        <f>'5A DétailsCoûtsProjetés'!P3</f>
        <v>13</v>
      </c>
      <c r="P51" s="16">
        <f>'5A DétailsCoûtsProjetés'!Q3</f>
        <v>14</v>
      </c>
      <c r="Q51" s="16">
        <f>'5A DétailsCoûtsProjetés'!R3</f>
        <v>15</v>
      </c>
      <c r="R51" s="16">
        <f>'5A DétailsCoûtsProjetés'!S3</f>
        <v>16</v>
      </c>
      <c r="S51" s="16">
        <f>'5A DétailsCoûtsProjetés'!T3</f>
        <v>17</v>
      </c>
      <c r="T51" s="16">
        <f>'5A DétailsCoûtsProjetés'!U3</f>
        <v>18</v>
      </c>
      <c r="U51" s="16">
        <f>'5A DétailsCoûtsProjetés'!V3</f>
        <v>19</v>
      </c>
      <c r="V51" s="16">
        <f>'5A DétailsCoûtsProjetés'!W3</f>
        <v>20</v>
      </c>
    </row>
    <row r="52" spans="1:22" x14ac:dyDescent="0.25">
      <c r="A52" s="16" t="s">
        <v>66</v>
      </c>
      <c r="B52" s="14">
        <f>'5A DétailsCoûtsProjetés'!C18</f>
        <v>0</v>
      </c>
      <c r="C52" s="14">
        <f>'5A DétailsCoûtsProjetés'!D18</f>
        <v>0</v>
      </c>
      <c r="D52" s="14">
        <f>'5A DétailsCoûtsProjetés'!E18</f>
        <v>0</v>
      </c>
      <c r="E52" s="14">
        <f>'5A DétailsCoûtsProjetés'!F18</f>
        <v>0</v>
      </c>
      <c r="F52" s="14">
        <f>'5A DétailsCoûtsProjetés'!G18</f>
        <v>0</v>
      </c>
      <c r="G52" s="14">
        <f>'5A DétailsCoûtsProjetés'!H18</f>
        <v>0</v>
      </c>
      <c r="H52" s="14">
        <f>'5A DétailsCoûtsProjetés'!I18</f>
        <v>0</v>
      </c>
      <c r="I52" s="14">
        <f>'5A DétailsCoûtsProjetés'!J18</f>
        <v>0</v>
      </c>
      <c r="J52" s="14">
        <f>'5A DétailsCoûtsProjetés'!K18</f>
        <v>0</v>
      </c>
      <c r="K52" s="14">
        <f>'5A DétailsCoûtsProjetés'!L18</f>
        <v>0</v>
      </c>
      <c r="L52" s="14">
        <f>'5A DétailsCoûtsProjetés'!M18</f>
        <v>0</v>
      </c>
      <c r="M52" s="14">
        <f>'5A DétailsCoûtsProjetés'!N18</f>
        <v>0</v>
      </c>
      <c r="N52" s="14">
        <f>'5A DétailsCoûtsProjetés'!O18</f>
        <v>0</v>
      </c>
      <c r="O52" s="14">
        <f>'5A DétailsCoûtsProjetés'!P18</f>
        <v>0</v>
      </c>
      <c r="P52" s="14">
        <f>'5A DétailsCoûtsProjetés'!Q18</f>
        <v>0</v>
      </c>
      <c r="Q52" s="14">
        <f>'5A DétailsCoûtsProjetés'!R18</f>
        <v>0</v>
      </c>
      <c r="R52" s="14">
        <f>'5A DétailsCoûtsProjetés'!S18</f>
        <v>0</v>
      </c>
      <c r="S52" s="14">
        <f>'5A DétailsCoûtsProjetés'!T18</f>
        <v>0</v>
      </c>
      <c r="T52" s="14">
        <f>'5A DétailsCoûtsProjetés'!U18</f>
        <v>0</v>
      </c>
      <c r="U52" s="14">
        <f>'5A DétailsCoûtsProjetés'!V18</f>
        <v>0</v>
      </c>
      <c r="V52" s="14">
        <f>'5A DétailsCoûtsProjetés'!W18</f>
        <v>0</v>
      </c>
    </row>
    <row r="53" spans="1:22" x14ac:dyDescent="0.25">
      <c r="A53" s="16" t="s">
        <v>90</v>
      </c>
      <c r="B53" s="14">
        <f>'5A DétailsCoûtsProjetés'!C19</f>
        <v>0</v>
      </c>
      <c r="C53" s="14">
        <f>'5A DétailsCoûtsProjetés'!D19</f>
        <v>0</v>
      </c>
      <c r="D53" s="14">
        <f>'5A DétailsCoûtsProjetés'!E19</f>
        <v>0</v>
      </c>
      <c r="E53" s="14">
        <f>'5A DétailsCoûtsProjetés'!F19</f>
        <v>0</v>
      </c>
      <c r="F53" s="14">
        <f>'5A DétailsCoûtsProjetés'!G19</f>
        <v>0</v>
      </c>
      <c r="G53" s="14">
        <f>'5A DétailsCoûtsProjetés'!H19</f>
        <v>0</v>
      </c>
      <c r="H53" s="14">
        <f>'5A DétailsCoûtsProjetés'!I19</f>
        <v>0</v>
      </c>
      <c r="I53" s="14">
        <f>'5A DétailsCoûtsProjetés'!J19</f>
        <v>0</v>
      </c>
      <c r="J53" s="14">
        <f>'5A DétailsCoûtsProjetés'!K19</f>
        <v>0</v>
      </c>
      <c r="K53" s="14">
        <f>'5A DétailsCoûtsProjetés'!L19</f>
        <v>0</v>
      </c>
      <c r="L53" s="14">
        <f>'5A DétailsCoûtsProjetés'!M19</f>
        <v>0</v>
      </c>
      <c r="M53" s="14">
        <f>'5A DétailsCoûtsProjetés'!N19</f>
        <v>0</v>
      </c>
      <c r="N53" s="14">
        <f>'5A DétailsCoûtsProjetés'!O19</f>
        <v>0</v>
      </c>
      <c r="O53" s="14">
        <f>'5A DétailsCoûtsProjetés'!P19</f>
        <v>0</v>
      </c>
      <c r="P53" s="14">
        <f>'5A DétailsCoûtsProjetés'!Q19</f>
        <v>0</v>
      </c>
      <c r="Q53" s="14">
        <f>'5A DétailsCoûtsProjetés'!R19</f>
        <v>0</v>
      </c>
      <c r="R53" s="14">
        <f>'5A DétailsCoûtsProjetés'!S19</f>
        <v>0</v>
      </c>
      <c r="S53" s="14">
        <f>'5A DétailsCoûtsProjetés'!T19</f>
        <v>0</v>
      </c>
      <c r="T53" s="14">
        <f>'5A DétailsCoûtsProjetés'!U19</f>
        <v>0</v>
      </c>
      <c r="U53" s="14">
        <f>'5A DétailsCoûtsProjetés'!V19</f>
        <v>0</v>
      </c>
      <c r="V53" s="14">
        <f>'5A DétailsCoûtsProjetés'!W19</f>
        <v>0</v>
      </c>
    </row>
    <row r="54" spans="1:22" x14ac:dyDescent="0.25">
      <c r="A54" s="16" t="s">
        <v>250</v>
      </c>
      <c r="B54" s="14">
        <f>'5A DétailsCoûtsProjetés'!C20</f>
        <v>0</v>
      </c>
      <c r="C54" s="14">
        <f>'5A DétailsCoûtsProjetés'!D20</f>
        <v>0</v>
      </c>
      <c r="D54" s="14">
        <f>'5A DétailsCoûtsProjetés'!E20</f>
        <v>0</v>
      </c>
      <c r="E54" s="14">
        <f>'5A DétailsCoûtsProjetés'!F20</f>
        <v>0</v>
      </c>
      <c r="F54" s="14">
        <f>'5A DétailsCoûtsProjetés'!G20</f>
        <v>0</v>
      </c>
      <c r="G54" s="14">
        <f>'5A DétailsCoûtsProjetés'!H20</f>
        <v>0</v>
      </c>
      <c r="H54" s="14">
        <f>'5A DétailsCoûtsProjetés'!I20</f>
        <v>0</v>
      </c>
      <c r="I54" s="14">
        <f>'5A DétailsCoûtsProjetés'!J20</f>
        <v>0</v>
      </c>
      <c r="J54" s="14">
        <f>'5A DétailsCoûtsProjetés'!K20</f>
        <v>0</v>
      </c>
      <c r="K54" s="14">
        <f>'5A DétailsCoûtsProjetés'!L20</f>
        <v>0</v>
      </c>
      <c r="L54" s="14">
        <f>'5A DétailsCoûtsProjetés'!M20</f>
        <v>0</v>
      </c>
      <c r="M54" s="14">
        <f>'5A DétailsCoûtsProjetés'!N20</f>
        <v>0</v>
      </c>
      <c r="N54" s="14">
        <f>'5A DétailsCoûtsProjetés'!O20</f>
        <v>0</v>
      </c>
      <c r="O54" s="14">
        <f>'5A DétailsCoûtsProjetés'!P20</f>
        <v>0</v>
      </c>
      <c r="P54" s="14">
        <f>'5A DétailsCoûtsProjetés'!Q20</f>
        <v>0</v>
      </c>
      <c r="Q54" s="14">
        <f>'5A DétailsCoûtsProjetés'!R20</f>
        <v>0</v>
      </c>
      <c r="R54" s="14">
        <f>'5A DétailsCoûtsProjetés'!S20</f>
        <v>0</v>
      </c>
      <c r="S54" s="14">
        <f>'5A DétailsCoûtsProjetés'!T20</f>
        <v>0</v>
      </c>
      <c r="T54" s="14">
        <f>'5A DétailsCoûtsProjetés'!U20</f>
        <v>0</v>
      </c>
      <c r="U54" s="14">
        <f>'5A DétailsCoûtsProjetés'!V20</f>
        <v>0</v>
      </c>
      <c r="V54" s="14">
        <f>'5A DétailsCoûtsProjetés'!W20</f>
        <v>0</v>
      </c>
    </row>
    <row r="55" spans="1:22" x14ac:dyDescent="0.25">
      <c r="A55" s="16" t="s">
        <v>253</v>
      </c>
      <c r="B55" s="14">
        <f>'5A DétailsCoûtsProjetés'!C22</f>
        <v>0</v>
      </c>
      <c r="C55" s="14">
        <f>'5A DétailsCoûtsProjetés'!D22</f>
        <v>0</v>
      </c>
      <c r="D55" s="14">
        <f>'5A DétailsCoûtsProjetés'!E22</f>
        <v>0</v>
      </c>
      <c r="E55" s="14">
        <f>'5A DétailsCoûtsProjetés'!F22</f>
        <v>0</v>
      </c>
      <c r="F55" s="14">
        <f>'5A DétailsCoûtsProjetés'!G22</f>
        <v>0</v>
      </c>
      <c r="G55" s="14">
        <f>'5A DétailsCoûtsProjetés'!H22</f>
        <v>0</v>
      </c>
      <c r="H55" s="14">
        <f>'5A DétailsCoûtsProjetés'!I22</f>
        <v>0</v>
      </c>
      <c r="I55" s="14">
        <f>'5A DétailsCoûtsProjetés'!J22</f>
        <v>0</v>
      </c>
      <c r="J55" s="14">
        <f>'5A DétailsCoûtsProjetés'!K22</f>
        <v>0</v>
      </c>
      <c r="K55" s="14">
        <f>'5A DétailsCoûtsProjetés'!L22</f>
        <v>0</v>
      </c>
      <c r="L55" s="14">
        <f>'5A DétailsCoûtsProjetés'!M22</f>
        <v>0</v>
      </c>
      <c r="M55" s="14">
        <f>'5A DétailsCoûtsProjetés'!N22</f>
        <v>0</v>
      </c>
      <c r="N55" s="14">
        <f>'5A DétailsCoûtsProjetés'!O22</f>
        <v>0</v>
      </c>
      <c r="O55" s="14">
        <f>'5A DétailsCoûtsProjetés'!P22</f>
        <v>0</v>
      </c>
      <c r="P55" s="14">
        <f>'5A DétailsCoûtsProjetés'!Q22</f>
        <v>0</v>
      </c>
      <c r="Q55" s="14">
        <f>'5A DétailsCoûtsProjetés'!R22</f>
        <v>0</v>
      </c>
      <c r="R55" s="14">
        <f>'5A DétailsCoûtsProjetés'!S22</f>
        <v>0</v>
      </c>
      <c r="S55" s="14">
        <f>'5A DétailsCoûtsProjetés'!T22</f>
        <v>0</v>
      </c>
      <c r="T55" s="14">
        <f>'5A DétailsCoûtsProjetés'!U22</f>
        <v>0</v>
      </c>
      <c r="U55" s="14">
        <f>'5A DétailsCoûtsProjetés'!V22</f>
        <v>0</v>
      </c>
      <c r="V55" s="14">
        <f>'5A DétailsCoûtsProjetés'!W22</f>
        <v>0</v>
      </c>
    </row>
    <row r="56" spans="1:22" x14ac:dyDescent="0.25">
      <c r="A56" s="16" t="s">
        <v>254</v>
      </c>
      <c r="B56" s="14">
        <f>'5A DétailsCoûtsProjetés'!C23</f>
        <v>0</v>
      </c>
      <c r="C56" s="14">
        <f>'5A DétailsCoûtsProjetés'!D23</f>
        <v>0</v>
      </c>
      <c r="D56" s="14">
        <f>'5A DétailsCoûtsProjetés'!E23</f>
        <v>0</v>
      </c>
      <c r="E56" s="14">
        <f>'5A DétailsCoûtsProjetés'!F23</f>
        <v>0</v>
      </c>
      <c r="F56" s="14">
        <f>'5A DétailsCoûtsProjetés'!G23</f>
        <v>0</v>
      </c>
      <c r="G56" s="14">
        <f>'5A DétailsCoûtsProjetés'!H23</f>
        <v>0</v>
      </c>
      <c r="H56" s="14">
        <f>'5A DétailsCoûtsProjetés'!I23</f>
        <v>0</v>
      </c>
      <c r="I56" s="14">
        <f>'5A DétailsCoûtsProjetés'!J23</f>
        <v>0</v>
      </c>
      <c r="J56" s="14">
        <f>'5A DétailsCoûtsProjetés'!K23</f>
        <v>0</v>
      </c>
      <c r="K56" s="14">
        <f>'5A DétailsCoûtsProjetés'!L23</f>
        <v>0</v>
      </c>
      <c r="L56" s="14">
        <f>'5A DétailsCoûtsProjetés'!M23</f>
        <v>0</v>
      </c>
      <c r="M56" s="14">
        <f>'5A DétailsCoûtsProjetés'!N23</f>
        <v>0</v>
      </c>
      <c r="N56" s="14">
        <f>'5A DétailsCoûtsProjetés'!O23</f>
        <v>0</v>
      </c>
      <c r="O56" s="14">
        <f>'5A DétailsCoûtsProjetés'!P23</f>
        <v>0</v>
      </c>
      <c r="P56" s="14">
        <f>'5A DétailsCoûtsProjetés'!Q23</f>
        <v>0</v>
      </c>
      <c r="Q56" s="14">
        <f>'5A DétailsCoûtsProjetés'!R23</f>
        <v>0</v>
      </c>
      <c r="R56" s="14">
        <f>'5A DétailsCoûtsProjetés'!S23</f>
        <v>0</v>
      </c>
      <c r="S56" s="14">
        <f>'5A DétailsCoûtsProjetés'!T23</f>
        <v>0</v>
      </c>
      <c r="T56" s="14">
        <f>'5A DétailsCoûtsProjetés'!U23</f>
        <v>0</v>
      </c>
      <c r="U56" s="14">
        <f>'5A DétailsCoûtsProjetés'!V23</f>
        <v>0</v>
      </c>
      <c r="V56" s="14">
        <f>'5A DétailsCoûtsProjetés'!W23</f>
        <v>0</v>
      </c>
    </row>
    <row r="58" spans="1:22" x14ac:dyDescent="0.25">
      <c r="A58" s="12" t="s">
        <v>15</v>
      </c>
    </row>
    <row r="59" spans="1:22" x14ac:dyDescent="0.25">
      <c r="B59" s="16">
        <f>'5A DétailsCoûtsProjetés'!C3</f>
        <v>0</v>
      </c>
      <c r="C59" s="16">
        <f>'5A DétailsCoûtsProjetés'!D3</f>
        <v>1</v>
      </c>
      <c r="D59" s="16">
        <f>'5A DétailsCoûtsProjetés'!E3</f>
        <v>2</v>
      </c>
      <c r="E59" s="16">
        <f>'5A DétailsCoûtsProjetés'!F3</f>
        <v>3</v>
      </c>
      <c r="F59" s="16">
        <f>'5A DétailsCoûtsProjetés'!G3</f>
        <v>4</v>
      </c>
      <c r="G59" s="16">
        <f>'5A DétailsCoûtsProjetés'!H3</f>
        <v>5</v>
      </c>
      <c r="H59" s="16">
        <f>'5A DétailsCoûtsProjetés'!I3</f>
        <v>6</v>
      </c>
      <c r="I59" s="16">
        <f>'5A DétailsCoûtsProjetés'!J3</f>
        <v>7</v>
      </c>
      <c r="J59" s="16">
        <f>'5A DétailsCoûtsProjetés'!K3</f>
        <v>8</v>
      </c>
      <c r="K59" s="16">
        <f>'5A DétailsCoûtsProjetés'!L3</f>
        <v>9</v>
      </c>
      <c r="L59" s="16">
        <f>'5A DétailsCoûtsProjetés'!M3</f>
        <v>10</v>
      </c>
      <c r="M59" s="16">
        <f>'5A DétailsCoûtsProjetés'!N3</f>
        <v>11</v>
      </c>
      <c r="N59" s="16">
        <f>'5A DétailsCoûtsProjetés'!O3</f>
        <v>12</v>
      </c>
      <c r="O59" s="16">
        <f>'5A DétailsCoûtsProjetés'!P3</f>
        <v>13</v>
      </c>
      <c r="P59" s="16">
        <f>'5A DétailsCoûtsProjetés'!Q3</f>
        <v>14</v>
      </c>
      <c r="Q59" s="16">
        <f>'5A DétailsCoûtsProjetés'!R3</f>
        <v>15</v>
      </c>
      <c r="R59" s="16">
        <f>'5A DétailsCoûtsProjetés'!S3</f>
        <v>16</v>
      </c>
      <c r="S59" s="16">
        <f>'5A DétailsCoûtsProjetés'!T3</f>
        <v>17</v>
      </c>
      <c r="T59" s="16">
        <f>'5A DétailsCoûtsProjetés'!U3</f>
        <v>18</v>
      </c>
      <c r="U59" s="16">
        <f>'5A DétailsCoûtsProjetés'!V3</f>
        <v>19</v>
      </c>
      <c r="V59" s="16">
        <f>'5A DétailsCoûtsProjetés'!W3</f>
        <v>20</v>
      </c>
    </row>
    <row r="60" spans="1:22" x14ac:dyDescent="0.25">
      <c r="A60" s="16" t="s">
        <v>66</v>
      </c>
      <c r="B60" s="14">
        <f>'5A DétailsCoûtsProjetés'!C25</f>
        <v>0</v>
      </c>
      <c r="C60" s="14">
        <f>'5A DétailsCoûtsProjetés'!D25</f>
        <v>0</v>
      </c>
      <c r="D60" s="14">
        <f>'5A DétailsCoûtsProjetés'!E25</f>
        <v>0</v>
      </c>
      <c r="E60" s="14">
        <f>'5A DétailsCoûtsProjetés'!F25</f>
        <v>0</v>
      </c>
      <c r="F60" s="14">
        <f>'5A DétailsCoûtsProjetés'!G25</f>
        <v>0</v>
      </c>
      <c r="G60" s="14">
        <f>'5A DétailsCoûtsProjetés'!H25</f>
        <v>0</v>
      </c>
      <c r="H60" s="14">
        <f>'5A DétailsCoûtsProjetés'!I25</f>
        <v>0</v>
      </c>
      <c r="I60" s="14">
        <f>'5A DétailsCoûtsProjetés'!J25</f>
        <v>0</v>
      </c>
      <c r="J60" s="14">
        <f>'5A DétailsCoûtsProjetés'!K25</f>
        <v>0</v>
      </c>
      <c r="K60" s="14">
        <f>'5A DétailsCoûtsProjetés'!L25</f>
        <v>0</v>
      </c>
      <c r="L60" s="14">
        <f>'5A DétailsCoûtsProjetés'!M25</f>
        <v>0</v>
      </c>
      <c r="M60" s="14">
        <f>'5A DétailsCoûtsProjetés'!N25</f>
        <v>0</v>
      </c>
      <c r="N60" s="14">
        <f>'5A DétailsCoûtsProjetés'!O25</f>
        <v>0</v>
      </c>
      <c r="O60" s="14">
        <f>'5A DétailsCoûtsProjetés'!P25</f>
        <v>0</v>
      </c>
      <c r="P60" s="14">
        <f>'5A DétailsCoûtsProjetés'!Q25</f>
        <v>0</v>
      </c>
      <c r="Q60" s="14">
        <f>'5A DétailsCoûtsProjetés'!R25</f>
        <v>0</v>
      </c>
      <c r="R60" s="14">
        <f>'5A DétailsCoûtsProjetés'!S25</f>
        <v>0</v>
      </c>
      <c r="S60" s="14">
        <f>'5A DétailsCoûtsProjetés'!T25</f>
        <v>0</v>
      </c>
      <c r="T60" s="14">
        <f>'5A DétailsCoûtsProjetés'!U25</f>
        <v>0</v>
      </c>
      <c r="U60" s="14">
        <f>'5A DétailsCoûtsProjetés'!V25</f>
        <v>0</v>
      </c>
      <c r="V60" s="14">
        <f>'5A DétailsCoûtsProjetés'!W25</f>
        <v>0</v>
      </c>
    </row>
    <row r="61" spans="1:22" x14ac:dyDescent="0.25">
      <c r="A61" s="16" t="s">
        <v>90</v>
      </c>
      <c r="B61" s="14">
        <f>'5A DétailsCoûtsProjetés'!C26</f>
        <v>0</v>
      </c>
      <c r="C61" s="14">
        <f>'5A DétailsCoûtsProjetés'!D26</f>
        <v>0</v>
      </c>
      <c r="D61" s="14">
        <f>'5A DétailsCoûtsProjetés'!E26</f>
        <v>0</v>
      </c>
      <c r="E61" s="14">
        <f>'5A DétailsCoûtsProjetés'!F26</f>
        <v>0</v>
      </c>
      <c r="F61" s="14">
        <f>'5A DétailsCoûtsProjetés'!G26</f>
        <v>0</v>
      </c>
      <c r="G61" s="14">
        <f>'5A DétailsCoûtsProjetés'!H26</f>
        <v>0</v>
      </c>
      <c r="H61" s="14">
        <f>'5A DétailsCoûtsProjetés'!I26</f>
        <v>0</v>
      </c>
      <c r="I61" s="14">
        <f>'5A DétailsCoûtsProjetés'!J26</f>
        <v>0</v>
      </c>
      <c r="J61" s="14">
        <f>'5A DétailsCoûtsProjetés'!K26</f>
        <v>0</v>
      </c>
      <c r="K61" s="14">
        <f>'5A DétailsCoûtsProjetés'!L26</f>
        <v>0</v>
      </c>
      <c r="L61" s="14">
        <f>'5A DétailsCoûtsProjetés'!M26</f>
        <v>0</v>
      </c>
      <c r="M61" s="14">
        <f>'5A DétailsCoûtsProjetés'!N26</f>
        <v>0</v>
      </c>
      <c r="N61" s="14">
        <f>'5A DétailsCoûtsProjetés'!O26</f>
        <v>0</v>
      </c>
      <c r="O61" s="14">
        <f>'5A DétailsCoûtsProjetés'!P26</f>
        <v>0</v>
      </c>
      <c r="P61" s="14">
        <f>'5A DétailsCoûtsProjetés'!Q26</f>
        <v>0</v>
      </c>
      <c r="Q61" s="14">
        <f>'5A DétailsCoûtsProjetés'!R26</f>
        <v>0</v>
      </c>
      <c r="R61" s="14">
        <f>'5A DétailsCoûtsProjetés'!S26</f>
        <v>0</v>
      </c>
      <c r="S61" s="14">
        <f>'5A DétailsCoûtsProjetés'!T26</f>
        <v>0</v>
      </c>
      <c r="T61" s="14">
        <f>'5A DétailsCoûtsProjetés'!U26</f>
        <v>0</v>
      </c>
      <c r="U61" s="14">
        <f>'5A DétailsCoûtsProjetés'!V26</f>
        <v>0</v>
      </c>
      <c r="V61" s="14">
        <f>'5A DétailsCoûtsProjetés'!W26</f>
        <v>0</v>
      </c>
    </row>
    <row r="62" spans="1:22" x14ac:dyDescent="0.25">
      <c r="A62" s="16" t="s">
        <v>250</v>
      </c>
      <c r="B62" s="14">
        <f>'5A DétailsCoûtsProjetés'!C27</f>
        <v>0</v>
      </c>
      <c r="C62" s="14">
        <f>'5A DétailsCoûtsProjetés'!D27</f>
        <v>0</v>
      </c>
      <c r="D62" s="14">
        <f>'5A DétailsCoûtsProjetés'!E27</f>
        <v>0</v>
      </c>
      <c r="E62" s="14">
        <f>'5A DétailsCoûtsProjetés'!F27</f>
        <v>0</v>
      </c>
      <c r="F62" s="14">
        <f>'5A DétailsCoûtsProjetés'!G27</f>
        <v>0</v>
      </c>
      <c r="G62" s="14">
        <f>'5A DétailsCoûtsProjetés'!H27</f>
        <v>0</v>
      </c>
      <c r="H62" s="14">
        <f>'5A DétailsCoûtsProjetés'!I27</f>
        <v>0</v>
      </c>
      <c r="I62" s="14">
        <f>'5A DétailsCoûtsProjetés'!J27</f>
        <v>0</v>
      </c>
      <c r="J62" s="14">
        <f>'5A DétailsCoûtsProjetés'!K27</f>
        <v>0</v>
      </c>
      <c r="K62" s="14">
        <f>'5A DétailsCoûtsProjetés'!L27</f>
        <v>0</v>
      </c>
      <c r="L62" s="14">
        <f>'5A DétailsCoûtsProjetés'!M27</f>
        <v>0</v>
      </c>
      <c r="M62" s="14">
        <f>'5A DétailsCoûtsProjetés'!N27</f>
        <v>0</v>
      </c>
      <c r="N62" s="14">
        <f>'5A DétailsCoûtsProjetés'!O27</f>
        <v>0</v>
      </c>
      <c r="O62" s="14">
        <f>'5A DétailsCoûtsProjetés'!P27</f>
        <v>0</v>
      </c>
      <c r="P62" s="14">
        <f>'5A DétailsCoûtsProjetés'!Q27</f>
        <v>0</v>
      </c>
      <c r="Q62" s="14">
        <f>'5A DétailsCoûtsProjetés'!R27</f>
        <v>0</v>
      </c>
      <c r="R62" s="14">
        <f>'5A DétailsCoûtsProjetés'!S27</f>
        <v>0</v>
      </c>
      <c r="S62" s="14">
        <f>'5A DétailsCoûtsProjetés'!T27</f>
        <v>0</v>
      </c>
      <c r="T62" s="14">
        <f>'5A DétailsCoûtsProjetés'!U27</f>
        <v>0</v>
      </c>
      <c r="U62" s="14">
        <f>'5A DétailsCoûtsProjetés'!V27</f>
        <v>0</v>
      </c>
      <c r="V62" s="14">
        <f>'5A DétailsCoûtsProjetés'!W27</f>
        <v>0</v>
      </c>
    </row>
    <row r="63" spans="1:22" x14ac:dyDescent="0.25">
      <c r="A63" s="16" t="s">
        <v>253</v>
      </c>
      <c r="B63" s="14">
        <f>'5A DétailsCoûtsProjetés'!C29</f>
        <v>0</v>
      </c>
      <c r="C63" s="14">
        <f>'5A DétailsCoûtsProjetés'!D29</f>
        <v>0</v>
      </c>
      <c r="D63" s="14">
        <f>'5A DétailsCoûtsProjetés'!E29</f>
        <v>0</v>
      </c>
      <c r="E63" s="14">
        <f>'5A DétailsCoûtsProjetés'!F29</f>
        <v>0</v>
      </c>
      <c r="F63" s="14">
        <f>'5A DétailsCoûtsProjetés'!G29</f>
        <v>0</v>
      </c>
      <c r="G63" s="14">
        <f>'5A DétailsCoûtsProjetés'!H29</f>
        <v>0</v>
      </c>
      <c r="H63" s="14">
        <f>'5A DétailsCoûtsProjetés'!I29</f>
        <v>0</v>
      </c>
      <c r="I63" s="14">
        <f>'5A DétailsCoûtsProjetés'!J29</f>
        <v>0</v>
      </c>
      <c r="J63" s="14">
        <f>'5A DétailsCoûtsProjetés'!K29</f>
        <v>0</v>
      </c>
      <c r="K63" s="14">
        <f>'5A DétailsCoûtsProjetés'!L29</f>
        <v>0</v>
      </c>
      <c r="L63" s="14">
        <f>'5A DétailsCoûtsProjetés'!M29</f>
        <v>0</v>
      </c>
      <c r="M63" s="14">
        <f>'5A DétailsCoûtsProjetés'!N29</f>
        <v>0</v>
      </c>
      <c r="N63" s="14">
        <f>'5A DétailsCoûtsProjetés'!O29</f>
        <v>0</v>
      </c>
      <c r="O63" s="14">
        <f>'5A DétailsCoûtsProjetés'!P29</f>
        <v>0</v>
      </c>
      <c r="P63" s="14">
        <f>'5A DétailsCoûtsProjetés'!Q29</f>
        <v>0</v>
      </c>
      <c r="Q63" s="14">
        <f>'5A DétailsCoûtsProjetés'!R29</f>
        <v>0</v>
      </c>
      <c r="R63" s="14">
        <f>'5A DétailsCoûtsProjetés'!S29</f>
        <v>0</v>
      </c>
      <c r="S63" s="14">
        <f>'5A DétailsCoûtsProjetés'!T29</f>
        <v>0</v>
      </c>
      <c r="T63" s="14">
        <f>'5A DétailsCoûtsProjetés'!U29</f>
        <v>0</v>
      </c>
      <c r="U63" s="14">
        <f>'5A DétailsCoûtsProjetés'!V29</f>
        <v>0</v>
      </c>
      <c r="V63" s="14">
        <f>'5A DétailsCoûtsProjetés'!W29</f>
        <v>0</v>
      </c>
    </row>
    <row r="64" spans="1:22" x14ac:dyDescent="0.25">
      <c r="A64" s="16" t="s">
        <v>254</v>
      </c>
      <c r="B64" s="14">
        <f>'5A DétailsCoûtsProjetés'!C30</f>
        <v>0</v>
      </c>
      <c r="C64" s="14">
        <f>'5A DétailsCoûtsProjetés'!D30</f>
        <v>0</v>
      </c>
      <c r="D64" s="14">
        <f>'5A DétailsCoûtsProjetés'!E30</f>
        <v>0</v>
      </c>
      <c r="E64" s="14">
        <f>'5A DétailsCoûtsProjetés'!F30</f>
        <v>0</v>
      </c>
      <c r="F64" s="14">
        <f>'5A DétailsCoûtsProjetés'!G30</f>
        <v>0</v>
      </c>
      <c r="G64" s="14">
        <f>'5A DétailsCoûtsProjetés'!H30</f>
        <v>0</v>
      </c>
      <c r="H64" s="14">
        <f>'5A DétailsCoûtsProjetés'!I30</f>
        <v>0</v>
      </c>
      <c r="I64" s="14">
        <f>'5A DétailsCoûtsProjetés'!J30</f>
        <v>0</v>
      </c>
      <c r="J64" s="14">
        <f>'5A DétailsCoûtsProjetés'!K30</f>
        <v>0</v>
      </c>
      <c r="K64" s="14">
        <f>'5A DétailsCoûtsProjetés'!L30</f>
        <v>0</v>
      </c>
      <c r="L64" s="14">
        <f>'5A DétailsCoûtsProjetés'!M30</f>
        <v>0</v>
      </c>
      <c r="M64" s="14">
        <f>'5A DétailsCoûtsProjetés'!N30</f>
        <v>0</v>
      </c>
      <c r="N64" s="14">
        <f>'5A DétailsCoûtsProjetés'!O30</f>
        <v>0</v>
      </c>
      <c r="O64" s="14">
        <f>'5A DétailsCoûtsProjetés'!P30</f>
        <v>0</v>
      </c>
      <c r="P64" s="14">
        <f>'5A DétailsCoûtsProjetés'!Q30</f>
        <v>0</v>
      </c>
      <c r="Q64" s="14">
        <f>'5A DétailsCoûtsProjetés'!R30</f>
        <v>0</v>
      </c>
      <c r="R64" s="14">
        <f>'5A DétailsCoûtsProjetés'!S30</f>
        <v>0</v>
      </c>
      <c r="S64" s="14">
        <f>'5A DétailsCoûtsProjetés'!T30</f>
        <v>0</v>
      </c>
      <c r="T64" s="14">
        <f>'5A DétailsCoûtsProjetés'!U30</f>
        <v>0</v>
      </c>
      <c r="U64" s="14">
        <f>'5A DétailsCoûtsProjetés'!V30</f>
        <v>0</v>
      </c>
      <c r="V64" s="14">
        <f>'5A DétailsCoûtsProjetés'!W30</f>
        <v>0</v>
      </c>
    </row>
    <row r="66" spans="1:22" x14ac:dyDescent="0.25">
      <c r="A66" s="12" t="s">
        <v>192</v>
      </c>
    </row>
    <row r="67" spans="1:22" x14ac:dyDescent="0.25">
      <c r="B67" s="16">
        <f>'5A DétailsCoûtsProjetés'!C3</f>
        <v>0</v>
      </c>
      <c r="C67" s="16">
        <f>'5A DétailsCoûtsProjetés'!D3</f>
        <v>1</v>
      </c>
      <c r="D67" s="16">
        <f>'5A DétailsCoûtsProjetés'!E3</f>
        <v>2</v>
      </c>
      <c r="E67" s="16">
        <f>'5A DétailsCoûtsProjetés'!F3</f>
        <v>3</v>
      </c>
      <c r="F67" s="16">
        <f>'5A DétailsCoûtsProjetés'!G3</f>
        <v>4</v>
      </c>
      <c r="G67" s="16">
        <f>'5A DétailsCoûtsProjetés'!H3</f>
        <v>5</v>
      </c>
      <c r="H67" s="16">
        <f>'5A DétailsCoûtsProjetés'!I3</f>
        <v>6</v>
      </c>
      <c r="I67" s="16">
        <f>'5A DétailsCoûtsProjetés'!J3</f>
        <v>7</v>
      </c>
      <c r="J67" s="16">
        <f>'5A DétailsCoûtsProjetés'!K3</f>
        <v>8</v>
      </c>
      <c r="K67" s="16">
        <f>'5A DétailsCoûtsProjetés'!L3</f>
        <v>9</v>
      </c>
      <c r="L67" s="16">
        <f>'5A DétailsCoûtsProjetés'!M3</f>
        <v>10</v>
      </c>
      <c r="M67" s="16">
        <f>'5A DétailsCoûtsProjetés'!N3</f>
        <v>11</v>
      </c>
      <c r="N67" s="16">
        <f>'5A DétailsCoûtsProjetés'!O3</f>
        <v>12</v>
      </c>
      <c r="O67" s="16">
        <f>'5A DétailsCoûtsProjetés'!P3</f>
        <v>13</v>
      </c>
      <c r="P67" s="16">
        <f>'5A DétailsCoûtsProjetés'!Q3</f>
        <v>14</v>
      </c>
      <c r="Q67" s="16">
        <f>'5A DétailsCoûtsProjetés'!R3</f>
        <v>15</v>
      </c>
      <c r="R67" s="16">
        <f>'5A DétailsCoûtsProjetés'!S3</f>
        <v>16</v>
      </c>
      <c r="S67" s="16">
        <f>'5A DétailsCoûtsProjetés'!T3</f>
        <v>17</v>
      </c>
      <c r="T67" s="16">
        <f>'5A DétailsCoûtsProjetés'!U3</f>
        <v>18</v>
      </c>
      <c r="U67" s="16">
        <f>'5A DétailsCoûtsProjetés'!V3</f>
        <v>19</v>
      </c>
      <c r="V67" s="16">
        <f>'5A DétailsCoûtsProjetés'!W3</f>
        <v>20</v>
      </c>
    </row>
    <row r="68" spans="1:22" x14ac:dyDescent="0.25">
      <c r="A68" s="16" t="s">
        <v>190</v>
      </c>
      <c r="B68" s="14">
        <f>'5A DétailsCoûtsProjetés'!C11+'5A DétailsCoûtsProjetés'!C53</f>
        <v>0</v>
      </c>
      <c r="C68" s="14">
        <f>'5A DétailsCoûtsProjetés'!D11+'5A DétailsCoûtsProjetés'!D53</f>
        <v>0</v>
      </c>
      <c r="D68" s="14">
        <f>'5A DétailsCoûtsProjetés'!E11+'5A DétailsCoûtsProjetés'!E53</f>
        <v>0</v>
      </c>
      <c r="E68" s="14">
        <f>'5A DétailsCoûtsProjetés'!F11+'5A DétailsCoûtsProjetés'!F53</f>
        <v>0</v>
      </c>
      <c r="F68" s="14">
        <f>'5A DétailsCoûtsProjetés'!G11+'5A DétailsCoûtsProjetés'!G53</f>
        <v>0</v>
      </c>
      <c r="G68" s="14">
        <f>'5A DétailsCoûtsProjetés'!H11+'5A DétailsCoûtsProjetés'!H53</f>
        <v>0</v>
      </c>
      <c r="H68" s="14">
        <f>'5A DétailsCoûtsProjetés'!I11+'5A DétailsCoûtsProjetés'!I53</f>
        <v>0</v>
      </c>
      <c r="I68" s="14">
        <f>'5A DétailsCoûtsProjetés'!J11+'5A DétailsCoûtsProjetés'!J53</f>
        <v>0</v>
      </c>
      <c r="J68" s="14">
        <f>'5A DétailsCoûtsProjetés'!K11+'5A DétailsCoûtsProjetés'!K53</f>
        <v>0</v>
      </c>
      <c r="K68" s="14">
        <f>'5A DétailsCoûtsProjetés'!L11+'5A DétailsCoûtsProjetés'!L53</f>
        <v>0</v>
      </c>
      <c r="L68" s="14">
        <f>'5A DétailsCoûtsProjetés'!M11+'5A DétailsCoûtsProjetés'!M53</f>
        <v>0</v>
      </c>
      <c r="M68" s="14">
        <f>'5A DétailsCoûtsProjetés'!N11+'5A DétailsCoûtsProjetés'!N53</f>
        <v>0</v>
      </c>
      <c r="N68" s="14">
        <f>'5A DétailsCoûtsProjetés'!O11+'5A DétailsCoûtsProjetés'!O53</f>
        <v>0</v>
      </c>
      <c r="O68" s="14">
        <f>'5A DétailsCoûtsProjetés'!P11+'5A DétailsCoûtsProjetés'!P53</f>
        <v>0</v>
      </c>
      <c r="P68" s="14">
        <f>'5A DétailsCoûtsProjetés'!Q11+'5A DétailsCoûtsProjetés'!Q53</f>
        <v>0</v>
      </c>
      <c r="Q68" s="14">
        <f>'5A DétailsCoûtsProjetés'!R11+'5A DétailsCoûtsProjetés'!R53</f>
        <v>0</v>
      </c>
      <c r="R68" s="14">
        <f>'5A DétailsCoûtsProjetés'!S11+'5A DétailsCoûtsProjetés'!S53</f>
        <v>0</v>
      </c>
      <c r="S68" s="14">
        <f>'5A DétailsCoûtsProjetés'!T11+'5A DétailsCoûtsProjetés'!T53</f>
        <v>0</v>
      </c>
      <c r="T68" s="14">
        <f>'5A DétailsCoûtsProjetés'!U11+'5A DétailsCoûtsProjetés'!U53</f>
        <v>0</v>
      </c>
      <c r="U68" s="14">
        <f>'5A DétailsCoûtsProjetés'!V11+'5A DétailsCoûtsProjetés'!V53</f>
        <v>0</v>
      </c>
      <c r="V68" s="14">
        <f>'5A DétailsCoûtsProjetés'!W11+'5A DétailsCoûtsProjetés'!W53</f>
        <v>0</v>
      </c>
    </row>
    <row r="69" spans="1:22" x14ac:dyDescent="0.25">
      <c r="A69" s="16" t="s">
        <v>191</v>
      </c>
      <c r="B69" s="14">
        <f>'5A DétailsCoûtsProjetés'!C12+'5A DétailsCoûtsProjetés'!C54</f>
        <v>0</v>
      </c>
      <c r="C69" s="14">
        <f>'5A DétailsCoûtsProjetés'!D12+'5A DétailsCoûtsProjetés'!D54</f>
        <v>0</v>
      </c>
      <c r="D69" s="14">
        <f>'5A DétailsCoûtsProjetés'!E12+'5A DétailsCoûtsProjetés'!E54</f>
        <v>0</v>
      </c>
      <c r="E69" s="14">
        <f>'5A DétailsCoûtsProjetés'!F12+'5A DétailsCoûtsProjetés'!F54</f>
        <v>0</v>
      </c>
      <c r="F69" s="14">
        <f>'5A DétailsCoûtsProjetés'!G12+'5A DétailsCoûtsProjetés'!G54</f>
        <v>0</v>
      </c>
      <c r="G69" s="14">
        <f>'5A DétailsCoûtsProjetés'!H12+'5A DétailsCoûtsProjetés'!H54</f>
        <v>0</v>
      </c>
      <c r="H69" s="14">
        <f>'5A DétailsCoûtsProjetés'!I12+'5A DétailsCoûtsProjetés'!I54</f>
        <v>0</v>
      </c>
      <c r="I69" s="14">
        <f>'5A DétailsCoûtsProjetés'!J12+'5A DétailsCoûtsProjetés'!J54</f>
        <v>0</v>
      </c>
      <c r="J69" s="14">
        <f>'5A DétailsCoûtsProjetés'!K12+'5A DétailsCoûtsProjetés'!K54</f>
        <v>0</v>
      </c>
      <c r="K69" s="14">
        <f>'5A DétailsCoûtsProjetés'!L12+'5A DétailsCoûtsProjetés'!L54</f>
        <v>0</v>
      </c>
      <c r="L69" s="14">
        <f>'5A DétailsCoûtsProjetés'!M12+'5A DétailsCoûtsProjetés'!M54</f>
        <v>0</v>
      </c>
      <c r="M69" s="14">
        <f>'5A DétailsCoûtsProjetés'!N12+'5A DétailsCoûtsProjetés'!N54</f>
        <v>0</v>
      </c>
      <c r="N69" s="14">
        <f>'5A DétailsCoûtsProjetés'!O12+'5A DétailsCoûtsProjetés'!O54</f>
        <v>0</v>
      </c>
      <c r="O69" s="14">
        <f>'5A DétailsCoûtsProjetés'!P12+'5A DétailsCoûtsProjetés'!P54</f>
        <v>0</v>
      </c>
      <c r="P69" s="14">
        <f>'5A DétailsCoûtsProjetés'!Q12+'5A DétailsCoûtsProjetés'!Q54</f>
        <v>0</v>
      </c>
      <c r="Q69" s="14">
        <f>'5A DétailsCoûtsProjetés'!R12+'5A DétailsCoûtsProjetés'!R54</f>
        <v>0</v>
      </c>
      <c r="R69" s="14">
        <f>'5A DétailsCoûtsProjetés'!S12+'5A DétailsCoûtsProjetés'!S54</f>
        <v>0</v>
      </c>
      <c r="S69" s="14">
        <f>'5A DétailsCoûtsProjetés'!T12+'5A DétailsCoûtsProjetés'!T54</f>
        <v>0</v>
      </c>
      <c r="T69" s="14">
        <f>'5A DétailsCoûtsProjetés'!U12+'5A DétailsCoûtsProjetés'!U54</f>
        <v>0</v>
      </c>
      <c r="U69" s="14">
        <f>'5A DétailsCoûtsProjetés'!V12+'5A DétailsCoûtsProjetés'!V54</f>
        <v>0</v>
      </c>
      <c r="V69" s="14">
        <f>'5A DétailsCoûtsProjetés'!W12+'5A DétailsCoûtsProjetés'!W54</f>
        <v>0</v>
      </c>
    </row>
    <row r="70" spans="1:22" x14ac:dyDescent="0.25">
      <c r="A70" s="16" t="s">
        <v>251</v>
      </c>
      <c r="B70" s="14">
        <f>'5A DétailsCoûtsProjetés'!C13+'5A DétailsCoûtsProjetés'!C55</f>
        <v>0</v>
      </c>
      <c r="C70" s="14">
        <f>'5A DétailsCoûtsProjetés'!D13+'5A DétailsCoûtsProjetés'!D55</f>
        <v>0</v>
      </c>
      <c r="D70" s="14">
        <f>'5A DétailsCoûtsProjetés'!E13+'5A DétailsCoûtsProjetés'!E55</f>
        <v>0</v>
      </c>
      <c r="E70" s="14">
        <f>'5A DétailsCoûtsProjetés'!F13+'5A DétailsCoûtsProjetés'!F55</f>
        <v>0</v>
      </c>
      <c r="F70" s="14">
        <f>'5A DétailsCoûtsProjetés'!G13+'5A DétailsCoûtsProjetés'!G55</f>
        <v>0</v>
      </c>
      <c r="G70" s="14">
        <f>'5A DétailsCoûtsProjetés'!H13+'5A DétailsCoûtsProjetés'!H55</f>
        <v>0</v>
      </c>
      <c r="H70" s="14">
        <f>'5A DétailsCoûtsProjetés'!I13+'5A DétailsCoûtsProjetés'!I55</f>
        <v>0</v>
      </c>
      <c r="I70" s="14">
        <f>'5A DétailsCoûtsProjetés'!J13+'5A DétailsCoûtsProjetés'!J55</f>
        <v>0</v>
      </c>
      <c r="J70" s="14">
        <f>'5A DétailsCoûtsProjetés'!K13+'5A DétailsCoûtsProjetés'!K55</f>
        <v>0</v>
      </c>
      <c r="K70" s="14">
        <f>'5A DétailsCoûtsProjetés'!L13+'5A DétailsCoûtsProjetés'!L55</f>
        <v>0</v>
      </c>
      <c r="L70" s="14">
        <f>'5A DétailsCoûtsProjetés'!M13+'5A DétailsCoûtsProjetés'!M55</f>
        <v>0</v>
      </c>
      <c r="M70" s="14">
        <f>'5A DétailsCoûtsProjetés'!N13+'5A DétailsCoûtsProjetés'!N55</f>
        <v>0</v>
      </c>
      <c r="N70" s="14">
        <f>'5A DétailsCoûtsProjetés'!O13+'5A DétailsCoûtsProjetés'!O55</f>
        <v>0</v>
      </c>
      <c r="O70" s="14">
        <f>'5A DétailsCoûtsProjetés'!P13+'5A DétailsCoûtsProjetés'!P55</f>
        <v>0</v>
      </c>
      <c r="P70" s="14">
        <f>'5A DétailsCoûtsProjetés'!Q13+'5A DétailsCoûtsProjetés'!Q55</f>
        <v>0</v>
      </c>
      <c r="Q70" s="14">
        <f>'5A DétailsCoûtsProjetés'!R13+'5A DétailsCoûtsProjetés'!R55</f>
        <v>0</v>
      </c>
      <c r="R70" s="14">
        <f>'5A DétailsCoûtsProjetés'!S13+'5A DétailsCoûtsProjetés'!S55</f>
        <v>0</v>
      </c>
      <c r="S70" s="14">
        <f>'5A DétailsCoûtsProjetés'!T13+'5A DétailsCoûtsProjetés'!T55</f>
        <v>0</v>
      </c>
      <c r="T70" s="14">
        <f>'5A DétailsCoûtsProjetés'!U13+'5A DétailsCoûtsProjetés'!U55</f>
        <v>0</v>
      </c>
      <c r="U70" s="14">
        <f>'5A DétailsCoûtsProjetés'!V13+'5A DétailsCoûtsProjetés'!V55</f>
        <v>0</v>
      </c>
      <c r="V70" s="14">
        <f>'5A DétailsCoûtsProjetés'!W13+'5A DétailsCoûtsProjetés'!W55</f>
        <v>0</v>
      </c>
    </row>
    <row r="71" spans="1:22" x14ac:dyDescent="0.25">
      <c r="A71" s="16" t="s">
        <v>255</v>
      </c>
      <c r="B71" s="14">
        <f>'5A DétailsCoûtsProjetés'!C15+'5A DétailsCoûtsProjetés'!C57</f>
        <v>0</v>
      </c>
      <c r="C71" s="14">
        <f>'5A DétailsCoûtsProjetés'!D15+'5A DétailsCoûtsProjetés'!D57</f>
        <v>0</v>
      </c>
      <c r="D71" s="14">
        <f>'5A DétailsCoûtsProjetés'!E15+'5A DétailsCoûtsProjetés'!E57</f>
        <v>0</v>
      </c>
      <c r="E71" s="14">
        <f>'5A DétailsCoûtsProjetés'!F15+'5A DétailsCoûtsProjetés'!F57</f>
        <v>0</v>
      </c>
      <c r="F71" s="14">
        <f>'5A DétailsCoûtsProjetés'!G15+'5A DétailsCoûtsProjetés'!G57</f>
        <v>0</v>
      </c>
      <c r="G71" s="14">
        <f>'5A DétailsCoûtsProjetés'!H15+'5A DétailsCoûtsProjetés'!H57</f>
        <v>0</v>
      </c>
      <c r="H71" s="14">
        <f>'5A DétailsCoûtsProjetés'!I15+'5A DétailsCoûtsProjetés'!I57</f>
        <v>0</v>
      </c>
      <c r="I71" s="14">
        <f>'5A DétailsCoûtsProjetés'!J15+'5A DétailsCoûtsProjetés'!J57</f>
        <v>0</v>
      </c>
      <c r="J71" s="14">
        <f>'5A DétailsCoûtsProjetés'!K15+'5A DétailsCoûtsProjetés'!K57</f>
        <v>0</v>
      </c>
      <c r="K71" s="14">
        <f>'5A DétailsCoûtsProjetés'!L15+'5A DétailsCoûtsProjetés'!L57</f>
        <v>0</v>
      </c>
      <c r="L71" s="14">
        <f>'5A DétailsCoûtsProjetés'!M15+'5A DétailsCoûtsProjetés'!M57</f>
        <v>0</v>
      </c>
      <c r="M71" s="14">
        <f>'5A DétailsCoûtsProjetés'!N15+'5A DétailsCoûtsProjetés'!N57</f>
        <v>0</v>
      </c>
      <c r="N71" s="14">
        <f>'5A DétailsCoûtsProjetés'!O15+'5A DétailsCoûtsProjetés'!O57</f>
        <v>0</v>
      </c>
      <c r="O71" s="14">
        <f>'5A DétailsCoûtsProjetés'!P15+'5A DétailsCoûtsProjetés'!P57</f>
        <v>0</v>
      </c>
      <c r="P71" s="14">
        <f>'5A DétailsCoûtsProjetés'!Q15+'5A DétailsCoûtsProjetés'!Q57</f>
        <v>0</v>
      </c>
      <c r="Q71" s="14">
        <f>'5A DétailsCoûtsProjetés'!R15+'5A DétailsCoûtsProjetés'!R57</f>
        <v>0</v>
      </c>
      <c r="R71" s="14">
        <f>'5A DétailsCoûtsProjetés'!S15+'5A DétailsCoûtsProjetés'!S57</f>
        <v>0</v>
      </c>
      <c r="S71" s="14">
        <f>'5A DétailsCoûtsProjetés'!T15+'5A DétailsCoûtsProjetés'!T57</f>
        <v>0</v>
      </c>
      <c r="T71" s="14">
        <f>'5A DétailsCoûtsProjetés'!U15+'5A DétailsCoûtsProjetés'!U57</f>
        <v>0</v>
      </c>
      <c r="U71" s="14">
        <f>'5A DétailsCoûtsProjetés'!V15+'5A DétailsCoûtsProjetés'!V57</f>
        <v>0</v>
      </c>
      <c r="V71" s="14">
        <f>'5A DétailsCoûtsProjetés'!W15+'5A DétailsCoûtsProjetés'!W57</f>
        <v>0</v>
      </c>
    </row>
    <row r="72" spans="1:22" x14ac:dyDescent="0.25">
      <c r="A72" s="16" t="s">
        <v>256</v>
      </c>
      <c r="B72" s="14">
        <f>'5A DétailsCoûtsProjetés'!C16+'5A DétailsCoûtsProjetés'!C58</f>
        <v>0</v>
      </c>
      <c r="C72" s="14">
        <f>'5A DétailsCoûtsProjetés'!D16+'5A DétailsCoûtsProjetés'!D58</f>
        <v>0</v>
      </c>
      <c r="D72" s="14">
        <f>'5A DétailsCoûtsProjetés'!E16+'5A DétailsCoûtsProjetés'!E58</f>
        <v>0</v>
      </c>
      <c r="E72" s="14">
        <f>'5A DétailsCoûtsProjetés'!F16+'5A DétailsCoûtsProjetés'!F58</f>
        <v>0</v>
      </c>
      <c r="F72" s="14">
        <f>'5A DétailsCoûtsProjetés'!G16+'5A DétailsCoûtsProjetés'!G58</f>
        <v>0</v>
      </c>
      <c r="G72" s="14">
        <f>'5A DétailsCoûtsProjetés'!H16+'5A DétailsCoûtsProjetés'!H58</f>
        <v>0</v>
      </c>
      <c r="H72" s="14">
        <f>'5A DétailsCoûtsProjetés'!I16+'5A DétailsCoûtsProjetés'!I58</f>
        <v>0</v>
      </c>
      <c r="I72" s="14">
        <f>'5A DétailsCoûtsProjetés'!J16+'5A DétailsCoûtsProjetés'!J58</f>
        <v>0</v>
      </c>
      <c r="J72" s="14">
        <f>'5A DétailsCoûtsProjetés'!K16+'5A DétailsCoûtsProjetés'!K58</f>
        <v>0</v>
      </c>
      <c r="K72" s="14">
        <f>'5A DétailsCoûtsProjetés'!L16+'5A DétailsCoûtsProjetés'!L58</f>
        <v>0</v>
      </c>
      <c r="L72" s="14">
        <f>'5A DétailsCoûtsProjetés'!M16+'5A DétailsCoûtsProjetés'!M58</f>
        <v>0</v>
      </c>
      <c r="M72" s="14">
        <f>'5A DétailsCoûtsProjetés'!N16+'5A DétailsCoûtsProjetés'!N58</f>
        <v>0</v>
      </c>
      <c r="N72" s="14">
        <f>'5A DétailsCoûtsProjetés'!O16+'5A DétailsCoûtsProjetés'!O58</f>
        <v>0</v>
      </c>
      <c r="O72" s="14">
        <f>'5A DétailsCoûtsProjetés'!P16+'5A DétailsCoûtsProjetés'!P58</f>
        <v>0</v>
      </c>
      <c r="P72" s="14">
        <f>'5A DétailsCoûtsProjetés'!Q16+'5A DétailsCoûtsProjetés'!Q58</f>
        <v>0</v>
      </c>
      <c r="Q72" s="14">
        <f>'5A DétailsCoûtsProjetés'!R16+'5A DétailsCoûtsProjetés'!R58</f>
        <v>0</v>
      </c>
      <c r="R72" s="14">
        <f>'5A DétailsCoûtsProjetés'!S16+'5A DétailsCoûtsProjetés'!S58</f>
        <v>0</v>
      </c>
      <c r="S72" s="14">
        <f>'5A DétailsCoûtsProjetés'!T16+'5A DétailsCoûtsProjetés'!T58</f>
        <v>0</v>
      </c>
      <c r="T72" s="14">
        <f>'5A DétailsCoûtsProjetés'!U16+'5A DétailsCoûtsProjetés'!U58</f>
        <v>0</v>
      </c>
      <c r="U72" s="14">
        <f>'5A DétailsCoûtsProjetés'!V16+'5A DétailsCoûtsProjetés'!V58</f>
        <v>0</v>
      </c>
      <c r="V72" s="14">
        <f>'5A DétailsCoûtsProjetés'!W16+'5A DétailsCoûtsProjetés'!W58</f>
        <v>0</v>
      </c>
    </row>
    <row r="73" spans="1:22" x14ac:dyDescent="0.25">
      <c r="A73" s="16" t="s">
        <v>193</v>
      </c>
      <c r="B73" s="14">
        <f>'5A DétailsCoûtsProjetés'!C39+'5A DétailsCoûtsProjetés'!C53</f>
        <v>0</v>
      </c>
      <c r="C73" s="14">
        <f>'5A DétailsCoûtsProjetés'!D39+'5A DétailsCoûtsProjetés'!D53</f>
        <v>0</v>
      </c>
      <c r="D73" s="14">
        <f>'5A DétailsCoûtsProjetés'!E39+'5A DétailsCoûtsProjetés'!E53</f>
        <v>0</v>
      </c>
      <c r="E73" s="14">
        <f>'5A DétailsCoûtsProjetés'!F39+'5A DétailsCoûtsProjetés'!F53</f>
        <v>0</v>
      </c>
      <c r="F73" s="14">
        <f>'5A DétailsCoûtsProjetés'!G39+'5A DétailsCoûtsProjetés'!G53</f>
        <v>0</v>
      </c>
      <c r="G73" s="14">
        <f>'5A DétailsCoûtsProjetés'!H39+'5A DétailsCoûtsProjetés'!H53</f>
        <v>0</v>
      </c>
      <c r="H73" s="14">
        <f>'5A DétailsCoûtsProjetés'!I39+'5A DétailsCoûtsProjetés'!I53</f>
        <v>0</v>
      </c>
      <c r="I73" s="14">
        <f>'5A DétailsCoûtsProjetés'!J39+'5A DétailsCoûtsProjetés'!J53</f>
        <v>0</v>
      </c>
      <c r="J73" s="14">
        <f>'5A DétailsCoûtsProjetés'!K39+'5A DétailsCoûtsProjetés'!K53</f>
        <v>0</v>
      </c>
      <c r="K73" s="14">
        <f>'5A DétailsCoûtsProjetés'!L39+'5A DétailsCoûtsProjetés'!L53</f>
        <v>0</v>
      </c>
      <c r="L73" s="14">
        <f>'5A DétailsCoûtsProjetés'!M39+'5A DétailsCoûtsProjetés'!M53</f>
        <v>0</v>
      </c>
      <c r="M73" s="14">
        <f>'5A DétailsCoûtsProjetés'!N39+'5A DétailsCoûtsProjetés'!N53</f>
        <v>0</v>
      </c>
      <c r="N73" s="14">
        <f>'5A DétailsCoûtsProjetés'!O39+'5A DétailsCoûtsProjetés'!O53</f>
        <v>0</v>
      </c>
      <c r="O73" s="14">
        <f>'5A DétailsCoûtsProjetés'!P39+'5A DétailsCoûtsProjetés'!P53</f>
        <v>0</v>
      </c>
      <c r="P73" s="14">
        <f>'5A DétailsCoûtsProjetés'!Q39+'5A DétailsCoûtsProjetés'!Q53</f>
        <v>0</v>
      </c>
      <c r="Q73" s="14">
        <f>'5A DétailsCoûtsProjetés'!R39+'5A DétailsCoûtsProjetés'!R53</f>
        <v>0</v>
      </c>
      <c r="R73" s="14">
        <f>'5A DétailsCoûtsProjetés'!S39+'5A DétailsCoûtsProjetés'!S53</f>
        <v>0</v>
      </c>
      <c r="S73" s="14">
        <f>'5A DétailsCoûtsProjetés'!T39+'5A DétailsCoûtsProjetés'!T53</f>
        <v>0</v>
      </c>
      <c r="T73" s="14">
        <f>'5A DétailsCoûtsProjetés'!U39+'5A DétailsCoûtsProjetés'!U53</f>
        <v>0</v>
      </c>
      <c r="U73" s="14">
        <f>'5A DétailsCoûtsProjetés'!V39+'5A DétailsCoûtsProjetés'!V53</f>
        <v>0</v>
      </c>
      <c r="V73" s="14">
        <f>'5A DétailsCoûtsProjetés'!W39+'5A DétailsCoûtsProjetés'!W53</f>
        <v>0</v>
      </c>
    </row>
    <row r="74" spans="1:22" x14ac:dyDescent="0.25">
      <c r="A74" s="16" t="s">
        <v>194</v>
      </c>
      <c r="B74" s="14">
        <f>'5A DétailsCoûtsProjetés'!C40+'5A DétailsCoûtsProjetés'!C54</f>
        <v>0</v>
      </c>
      <c r="C74" s="14">
        <f>'5A DétailsCoûtsProjetés'!D40+'5A DétailsCoûtsProjetés'!D54</f>
        <v>0</v>
      </c>
      <c r="D74" s="14">
        <f>'5A DétailsCoûtsProjetés'!E40+'5A DétailsCoûtsProjetés'!E54</f>
        <v>0</v>
      </c>
      <c r="E74" s="14">
        <f>'5A DétailsCoûtsProjetés'!F40+'5A DétailsCoûtsProjetés'!F54</f>
        <v>0</v>
      </c>
      <c r="F74" s="14">
        <f>'5A DétailsCoûtsProjetés'!G40+'5A DétailsCoûtsProjetés'!G54</f>
        <v>0</v>
      </c>
      <c r="G74" s="14">
        <f>'5A DétailsCoûtsProjetés'!H40+'5A DétailsCoûtsProjetés'!H54</f>
        <v>0</v>
      </c>
      <c r="H74" s="14">
        <f>'5A DétailsCoûtsProjetés'!I40+'5A DétailsCoûtsProjetés'!I54</f>
        <v>0</v>
      </c>
      <c r="I74" s="14">
        <f>'5A DétailsCoûtsProjetés'!J40+'5A DétailsCoûtsProjetés'!J54</f>
        <v>0</v>
      </c>
      <c r="J74" s="14">
        <f>'5A DétailsCoûtsProjetés'!K40+'5A DétailsCoûtsProjetés'!K54</f>
        <v>0</v>
      </c>
      <c r="K74" s="14">
        <f>'5A DétailsCoûtsProjetés'!L40+'5A DétailsCoûtsProjetés'!L54</f>
        <v>0</v>
      </c>
      <c r="L74" s="14">
        <f>'5A DétailsCoûtsProjetés'!M40+'5A DétailsCoûtsProjetés'!M54</f>
        <v>0</v>
      </c>
      <c r="M74" s="14">
        <f>'5A DétailsCoûtsProjetés'!N40+'5A DétailsCoûtsProjetés'!N54</f>
        <v>0</v>
      </c>
      <c r="N74" s="14">
        <f>'5A DétailsCoûtsProjetés'!O40+'5A DétailsCoûtsProjetés'!O54</f>
        <v>0</v>
      </c>
      <c r="O74" s="14">
        <f>'5A DétailsCoûtsProjetés'!P40+'5A DétailsCoûtsProjetés'!P54</f>
        <v>0</v>
      </c>
      <c r="P74" s="14">
        <f>'5A DétailsCoûtsProjetés'!Q40+'5A DétailsCoûtsProjetés'!Q54</f>
        <v>0</v>
      </c>
      <c r="Q74" s="14">
        <f>'5A DétailsCoûtsProjetés'!R40+'5A DétailsCoûtsProjetés'!R54</f>
        <v>0</v>
      </c>
      <c r="R74" s="14">
        <f>'5A DétailsCoûtsProjetés'!S40+'5A DétailsCoûtsProjetés'!S54</f>
        <v>0</v>
      </c>
      <c r="S74" s="14">
        <f>'5A DétailsCoûtsProjetés'!T40+'5A DétailsCoûtsProjetés'!T54</f>
        <v>0</v>
      </c>
      <c r="T74" s="14">
        <f>'5A DétailsCoûtsProjetés'!U40+'5A DétailsCoûtsProjetés'!U54</f>
        <v>0</v>
      </c>
      <c r="U74" s="14">
        <f>'5A DétailsCoûtsProjetés'!V40+'5A DétailsCoûtsProjetés'!V54</f>
        <v>0</v>
      </c>
      <c r="V74" s="14">
        <f>'5A DétailsCoûtsProjetés'!W40+'5A DétailsCoûtsProjetés'!W54</f>
        <v>0</v>
      </c>
    </row>
    <row r="75" spans="1:22" x14ac:dyDescent="0.25">
      <c r="A75" s="16" t="s">
        <v>252</v>
      </c>
      <c r="B75" s="14">
        <f>'5A DétailsCoûtsProjetés'!C41+'5A DétailsCoûtsProjetés'!C55</f>
        <v>0</v>
      </c>
      <c r="C75" s="14">
        <f>'5A DétailsCoûtsProjetés'!D41+'5A DétailsCoûtsProjetés'!D55</f>
        <v>0</v>
      </c>
      <c r="D75" s="14">
        <f>'5A DétailsCoûtsProjetés'!E41+'5A DétailsCoûtsProjetés'!E55</f>
        <v>0</v>
      </c>
      <c r="E75" s="14">
        <f>'5A DétailsCoûtsProjetés'!F41+'5A DétailsCoûtsProjetés'!F55</f>
        <v>0</v>
      </c>
      <c r="F75" s="14">
        <f>'5A DétailsCoûtsProjetés'!G41+'5A DétailsCoûtsProjetés'!G55</f>
        <v>0</v>
      </c>
      <c r="G75" s="14">
        <f>'5A DétailsCoûtsProjetés'!H41+'5A DétailsCoûtsProjetés'!H55</f>
        <v>0</v>
      </c>
      <c r="H75" s="14">
        <f>'5A DétailsCoûtsProjetés'!I41+'5A DétailsCoûtsProjetés'!I55</f>
        <v>0</v>
      </c>
      <c r="I75" s="14">
        <f>'5A DétailsCoûtsProjetés'!J41+'5A DétailsCoûtsProjetés'!J55</f>
        <v>0</v>
      </c>
      <c r="J75" s="14">
        <f>'5A DétailsCoûtsProjetés'!K41+'5A DétailsCoûtsProjetés'!K55</f>
        <v>0</v>
      </c>
      <c r="K75" s="14">
        <f>'5A DétailsCoûtsProjetés'!L41+'5A DétailsCoûtsProjetés'!L55</f>
        <v>0</v>
      </c>
      <c r="L75" s="14">
        <f>'5A DétailsCoûtsProjetés'!M41+'5A DétailsCoûtsProjetés'!M55</f>
        <v>0</v>
      </c>
      <c r="M75" s="14">
        <f>'5A DétailsCoûtsProjetés'!N41+'5A DétailsCoûtsProjetés'!N55</f>
        <v>0</v>
      </c>
      <c r="N75" s="14">
        <f>'5A DétailsCoûtsProjetés'!O41+'5A DétailsCoûtsProjetés'!O55</f>
        <v>0</v>
      </c>
      <c r="O75" s="14">
        <f>'5A DétailsCoûtsProjetés'!P41+'5A DétailsCoûtsProjetés'!P55</f>
        <v>0</v>
      </c>
      <c r="P75" s="14">
        <f>'5A DétailsCoûtsProjetés'!Q41+'5A DétailsCoûtsProjetés'!Q55</f>
        <v>0</v>
      </c>
      <c r="Q75" s="14">
        <f>'5A DétailsCoûtsProjetés'!R41+'5A DétailsCoûtsProjetés'!R55</f>
        <v>0</v>
      </c>
      <c r="R75" s="14">
        <f>'5A DétailsCoûtsProjetés'!S41+'5A DétailsCoûtsProjetés'!S55</f>
        <v>0</v>
      </c>
      <c r="S75" s="14">
        <f>'5A DétailsCoûtsProjetés'!T41+'5A DétailsCoûtsProjetés'!T55</f>
        <v>0</v>
      </c>
      <c r="T75" s="14">
        <f>'5A DétailsCoûtsProjetés'!U41+'5A DétailsCoûtsProjetés'!U55</f>
        <v>0</v>
      </c>
      <c r="U75" s="14">
        <f>'5A DétailsCoûtsProjetés'!V41+'5A DétailsCoûtsProjetés'!V55</f>
        <v>0</v>
      </c>
      <c r="V75" s="14">
        <f>'5A DétailsCoûtsProjetés'!W41+'5A DétailsCoûtsProjetés'!W55</f>
        <v>0</v>
      </c>
    </row>
    <row r="76" spans="1:22" x14ac:dyDescent="0.25">
      <c r="A76" s="16" t="s">
        <v>257</v>
      </c>
      <c r="B76" s="14">
        <f>'5A DétailsCoûtsProjetés'!C43+'5A DétailsCoûtsProjetés'!C57</f>
        <v>0</v>
      </c>
      <c r="C76" s="14">
        <f>'5A DétailsCoûtsProjetés'!D43+'5A DétailsCoûtsProjetés'!D57</f>
        <v>0</v>
      </c>
      <c r="D76" s="14">
        <f>'5A DétailsCoûtsProjetés'!E43+'5A DétailsCoûtsProjetés'!E57</f>
        <v>0</v>
      </c>
      <c r="E76" s="14">
        <f>'5A DétailsCoûtsProjetés'!F43+'5A DétailsCoûtsProjetés'!F57</f>
        <v>0</v>
      </c>
      <c r="F76" s="14">
        <f>'5A DétailsCoûtsProjetés'!G43+'5A DétailsCoûtsProjetés'!G57</f>
        <v>0</v>
      </c>
      <c r="G76" s="14">
        <f>'5A DétailsCoûtsProjetés'!H43+'5A DétailsCoûtsProjetés'!H57</f>
        <v>0</v>
      </c>
      <c r="H76" s="14">
        <f>'5A DétailsCoûtsProjetés'!I43+'5A DétailsCoûtsProjetés'!I57</f>
        <v>0</v>
      </c>
      <c r="I76" s="14">
        <f>'5A DétailsCoûtsProjetés'!J43+'5A DétailsCoûtsProjetés'!J57</f>
        <v>0</v>
      </c>
      <c r="J76" s="14">
        <f>'5A DétailsCoûtsProjetés'!K43+'5A DétailsCoûtsProjetés'!K57</f>
        <v>0</v>
      </c>
      <c r="K76" s="14">
        <f>'5A DétailsCoûtsProjetés'!L43+'5A DétailsCoûtsProjetés'!L57</f>
        <v>0</v>
      </c>
      <c r="L76" s="14">
        <f>'5A DétailsCoûtsProjetés'!M43+'5A DétailsCoûtsProjetés'!M57</f>
        <v>0</v>
      </c>
      <c r="M76" s="14">
        <f>'5A DétailsCoûtsProjetés'!N43+'5A DétailsCoûtsProjetés'!N57</f>
        <v>0</v>
      </c>
      <c r="N76" s="14">
        <f>'5A DétailsCoûtsProjetés'!O43+'5A DétailsCoûtsProjetés'!O57</f>
        <v>0</v>
      </c>
      <c r="O76" s="14">
        <f>'5A DétailsCoûtsProjetés'!P43+'5A DétailsCoûtsProjetés'!P57</f>
        <v>0</v>
      </c>
      <c r="P76" s="14">
        <f>'5A DétailsCoûtsProjetés'!Q43+'5A DétailsCoûtsProjetés'!Q57</f>
        <v>0</v>
      </c>
      <c r="Q76" s="14">
        <f>'5A DétailsCoûtsProjetés'!R43+'5A DétailsCoûtsProjetés'!R57</f>
        <v>0</v>
      </c>
      <c r="R76" s="14">
        <f>'5A DétailsCoûtsProjetés'!S43+'5A DétailsCoûtsProjetés'!S57</f>
        <v>0</v>
      </c>
      <c r="S76" s="14">
        <f>'5A DétailsCoûtsProjetés'!T43+'5A DétailsCoûtsProjetés'!T57</f>
        <v>0</v>
      </c>
      <c r="T76" s="14">
        <f>'5A DétailsCoûtsProjetés'!U43+'5A DétailsCoûtsProjetés'!U57</f>
        <v>0</v>
      </c>
      <c r="U76" s="14">
        <f>'5A DétailsCoûtsProjetés'!V43+'5A DétailsCoûtsProjetés'!V57</f>
        <v>0</v>
      </c>
      <c r="V76" s="14">
        <f>'5A DétailsCoûtsProjetés'!W43+'5A DétailsCoûtsProjetés'!W57</f>
        <v>0</v>
      </c>
    </row>
    <row r="77" spans="1:22" x14ac:dyDescent="0.25">
      <c r="A77" s="16" t="s">
        <v>258</v>
      </c>
      <c r="B77" s="14">
        <f>'5A DétailsCoûtsProjetés'!C44+'5A DétailsCoûtsProjetés'!C58</f>
        <v>0</v>
      </c>
      <c r="C77" s="14">
        <f>'5A DétailsCoûtsProjetés'!D44+'5A DétailsCoûtsProjetés'!D58</f>
        <v>0</v>
      </c>
      <c r="D77" s="14">
        <f>'5A DétailsCoûtsProjetés'!E44+'5A DétailsCoûtsProjetés'!E58</f>
        <v>0</v>
      </c>
      <c r="E77" s="14">
        <f>'5A DétailsCoûtsProjetés'!F44+'5A DétailsCoûtsProjetés'!F58</f>
        <v>0</v>
      </c>
      <c r="F77" s="14">
        <f>'5A DétailsCoûtsProjetés'!G44+'5A DétailsCoûtsProjetés'!G58</f>
        <v>0</v>
      </c>
      <c r="G77" s="14">
        <f>'5A DétailsCoûtsProjetés'!H44+'5A DétailsCoûtsProjetés'!H58</f>
        <v>0</v>
      </c>
      <c r="H77" s="14">
        <f>'5A DétailsCoûtsProjetés'!I44+'5A DétailsCoûtsProjetés'!I58</f>
        <v>0</v>
      </c>
      <c r="I77" s="14">
        <f>'5A DétailsCoûtsProjetés'!J44+'5A DétailsCoûtsProjetés'!J58</f>
        <v>0</v>
      </c>
      <c r="J77" s="14">
        <f>'5A DétailsCoûtsProjetés'!K44+'5A DétailsCoûtsProjetés'!K58</f>
        <v>0</v>
      </c>
      <c r="K77" s="14">
        <f>'5A DétailsCoûtsProjetés'!L44+'5A DétailsCoûtsProjetés'!L58</f>
        <v>0</v>
      </c>
      <c r="L77" s="14">
        <f>'5A DétailsCoûtsProjetés'!M44+'5A DétailsCoûtsProjetés'!M58</f>
        <v>0</v>
      </c>
      <c r="M77" s="14">
        <f>'5A DétailsCoûtsProjetés'!N44+'5A DétailsCoûtsProjetés'!N58</f>
        <v>0</v>
      </c>
      <c r="N77" s="14">
        <f>'5A DétailsCoûtsProjetés'!O44+'5A DétailsCoûtsProjetés'!O58</f>
        <v>0</v>
      </c>
      <c r="O77" s="14">
        <f>'5A DétailsCoûtsProjetés'!P44+'5A DétailsCoûtsProjetés'!P58</f>
        <v>0</v>
      </c>
      <c r="P77" s="14">
        <f>'5A DétailsCoûtsProjetés'!Q44+'5A DétailsCoûtsProjetés'!Q58</f>
        <v>0</v>
      </c>
      <c r="Q77" s="14">
        <f>'5A DétailsCoûtsProjetés'!R44+'5A DétailsCoûtsProjetés'!R58</f>
        <v>0</v>
      </c>
      <c r="R77" s="14">
        <f>'5A DétailsCoûtsProjetés'!S44+'5A DétailsCoûtsProjetés'!S58</f>
        <v>0</v>
      </c>
      <c r="S77" s="14">
        <f>'5A DétailsCoûtsProjetés'!T44+'5A DétailsCoûtsProjetés'!T58</f>
        <v>0</v>
      </c>
      <c r="T77" s="14">
        <f>'5A DétailsCoûtsProjetés'!U44+'5A DétailsCoûtsProjetés'!U58</f>
        <v>0</v>
      </c>
      <c r="U77" s="14">
        <f>'5A DétailsCoûtsProjetés'!V44+'5A DétailsCoûtsProjetés'!V58</f>
        <v>0</v>
      </c>
      <c r="V77" s="14">
        <f>'5A DétailsCoûtsProjetés'!W44+'5A DétailsCoûtsProjetés'!W58</f>
        <v>0</v>
      </c>
    </row>
    <row r="78" spans="1:22" x14ac:dyDescent="0.25"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</row>
    <row r="79" spans="1:22" x14ac:dyDescent="0.25">
      <c r="A79" s="12" t="s">
        <v>195</v>
      </c>
    </row>
    <row r="80" spans="1:22" x14ac:dyDescent="0.25">
      <c r="B80" s="16">
        <f>'5A DétailsCoûtsProjetés'!C3</f>
        <v>0</v>
      </c>
      <c r="C80" s="16">
        <f>'5A DétailsCoûtsProjetés'!D3</f>
        <v>1</v>
      </c>
      <c r="D80" s="16">
        <f>'5A DétailsCoûtsProjetés'!E3</f>
        <v>2</v>
      </c>
      <c r="E80" s="16">
        <f>'5A DétailsCoûtsProjetés'!F3</f>
        <v>3</v>
      </c>
      <c r="F80" s="16">
        <f>'5A DétailsCoûtsProjetés'!G3</f>
        <v>4</v>
      </c>
      <c r="G80" s="16">
        <f>'5A DétailsCoûtsProjetés'!H3</f>
        <v>5</v>
      </c>
      <c r="H80" s="16">
        <f>'5A DétailsCoûtsProjetés'!I3</f>
        <v>6</v>
      </c>
      <c r="I80" s="16">
        <f>'5A DétailsCoûtsProjetés'!J3</f>
        <v>7</v>
      </c>
      <c r="J80" s="16">
        <f>'5A DétailsCoûtsProjetés'!K3</f>
        <v>8</v>
      </c>
      <c r="K80" s="16">
        <f>'5A DétailsCoûtsProjetés'!L3</f>
        <v>9</v>
      </c>
      <c r="L80" s="16">
        <f>'5A DétailsCoûtsProjetés'!M3</f>
        <v>10</v>
      </c>
      <c r="M80" s="16">
        <f>'5A DétailsCoûtsProjetés'!N3</f>
        <v>11</v>
      </c>
      <c r="N80" s="16">
        <f>'5A DétailsCoûtsProjetés'!O3</f>
        <v>12</v>
      </c>
      <c r="O80" s="16">
        <f>'5A DétailsCoûtsProjetés'!P3</f>
        <v>13</v>
      </c>
      <c r="P80" s="16">
        <f>'5A DétailsCoûtsProjetés'!Q3</f>
        <v>14</v>
      </c>
      <c r="Q80" s="16">
        <f>'5A DétailsCoûtsProjetés'!R3</f>
        <v>15</v>
      </c>
      <c r="R80" s="16">
        <f>'5A DétailsCoûtsProjetés'!S3</f>
        <v>16</v>
      </c>
      <c r="S80" s="16">
        <f>'5A DétailsCoûtsProjetés'!T3</f>
        <v>17</v>
      </c>
      <c r="T80" s="16">
        <f>'5A DétailsCoûtsProjetés'!U3</f>
        <v>18</v>
      </c>
      <c r="U80" s="16">
        <f>'5A DétailsCoûtsProjetés'!V3</f>
        <v>19</v>
      </c>
      <c r="V80" s="16">
        <f>'5A DétailsCoûtsProjetés'!W3</f>
        <v>20</v>
      </c>
    </row>
    <row r="81" spans="1:22" x14ac:dyDescent="0.25">
      <c r="A81" s="16" t="s">
        <v>190</v>
      </c>
      <c r="B81" s="14">
        <f>'5A DétailsCoûtsProjetés'!C4+'5A DétailsCoûtsProjetés'!C46</f>
        <v>0</v>
      </c>
      <c r="C81" s="14">
        <f>'5A DétailsCoûtsProjetés'!D4+'5A DétailsCoûtsProjetés'!D46</f>
        <v>0</v>
      </c>
      <c r="D81" s="14">
        <f>'5A DétailsCoûtsProjetés'!E4+'5A DétailsCoûtsProjetés'!E46</f>
        <v>0</v>
      </c>
      <c r="E81" s="14">
        <f>'5A DétailsCoûtsProjetés'!F4+'5A DétailsCoûtsProjetés'!F46</f>
        <v>0</v>
      </c>
      <c r="F81" s="14">
        <f>'5A DétailsCoûtsProjetés'!G4+'5A DétailsCoûtsProjetés'!G46</f>
        <v>0</v>
      </c>
      <c r="G81" s="14">
        <f>'5A DétailsCoûtsProjetés'!H4+'5A DétailsCoûtsProjetés'!H46</f>
        <v>0</v>
      </c>
      <c r="H81" s="14">
        <f>'5A DétailsCoûtsProjetés'!I4+'5A DétailsCoûtsProjetés'!I46</f>
        <v>0</v>
      </c>
      <c r="I81" s="14">
        <f>'5A DétailsCoûtsProjetés'!J4+'5A DétailsCoûtsProjetés'!J46</f>
        <v>0</v>
      </c>
      <c r="J81" s="14">
        <f>'5A DétailsCoûtsProjetés'!K4+'5A DétailsCoûtsProjetés'!K46</f>
        <v>0</v>
      </c>
      <c r="K81" s="14">
        <f>'5A DétailsCoûtsProjetés'!L4+'5A DétailsCoûtsProjetés'!L46</f>
        <v>0</v>
      </c>
      <c r="L81" s="14">
        <f>'5A DétailsCoûtsProjetés'!M4+'5A DétailsCoûtsProjetés'!M46</f>
        <v>0</v>
      </c>
      <c r="M81" s="14">
        <f>'5A DétailsCoûtsProjetés'!N4+'5A DétailsCoûtsProjetés'!N46</f>
        <v>0</v>
      </c>
      <c r="N81" s="14">
        <f>'5A DétailsCoûtsProjetés'!O4+'5A DétailsCoûtsProjetés'!O46</f>
        <v>0</v>
      </c>
      <c r="O81" s="14">
        <f>'5A DétailsCoûtsProjetés'!P4+'5A DétailsCoûtsProjetés'!P46</f>
        <v>0</v>
      </c>
      <c r="P81" s="14">
        <f>'5A DétailsCoûtsProjetés'!Q4+'5A DétailsCoûtsProjetés'!Q46</f>
        <v>0</v>
      </c>
      <c r="Q81" s="14">
        <f>'5A DétailsCoûtsProjetés'!R4+'5A DétailsCoûtsProjetés'!R46</f>
        <v>0</v>
      </c>
      <c r="R81" s="14">
        <f>'5A DétailsCoûtsProjetés'!S4+'5A DétailsCoûtsProjetés'!S46</f>
        <v>0</v>
      </c>
      <c r="S81" s="14">
        <f>'5A DétailsCoûtsProjetés'!T4+'5A DétailsCoûtsProjetés'!T46</f>
        <v>0</v>
      </c>
      <c r="T81" s="14">
        <f>'5A DétailsCoûtsProjetés'!U4+'5A DétailsCoûtsProjetés'!U46</f>
        <v>0</v>
      </c>
      <c r="U81" s="14">
        <f>'5A DétailsCoûtsProjetés'!V4+'5A DétailsCoûtsProjetés'!V46</f>
        <v>0</v>
      </c>
      <c r="V81" s="14">
        <f>'5A DétailsCoûtsProjetés'!W4+'5A DétailsCoûtsProjetés'!W46</f>
        <v>0</v>
      </c>
    </row>
    <row r="82" spans="1:22" x14ac:dyDescent="0.25">
      <c r="A82" s="16" t="s">
        <v>191</v>
      </c>
      <c r="B82" s="14">
        <f>'5A DétailsCoûtsProjetés'!C5+'5A DétailsCoûtsProjetés'!C47</f>
        <v>0</v>
      </c>
      <c r="C82" s="14">
        <f>'5A DétailsCoûtsProjetés'!D5+'5A DétailsCoûtsProjetés'!D47</f>
        <v>0</v>
      </c>
      <c r="D82" s="14">
        <f>'5A DétailsCoûtsProjetés'!E5+'5A DétailsCoûtsProjetés'!E47</f>
        <v>0</v>
      </c>
      <c r="E82" s="14">
        <f>'5A DétailsCoûtsProjetés'!F5+'5A DétailsCoûtsProjetés'!F47</f>
        <v>0</v>
      </c>
      <c r="F82" s="14">
        <f>'5A DétailsCoûtsProjetés'!G5+'5A DétailsCoûtsProjetés'!G47</f>
        <v>0</v>
      </c>
      <c r="G82" s="14">
        <f>'5A DétailsCoûtsProjetés'!H5+'5A DétailsCoûtsProjetés'!H47</f>
        <v>0</v>
      </c>
      <c r="H82" s="14">
        <f>'5A DétailsCoûtsProjetés'!I5+'5A DétailsCoûtsProjetés'!I47</f>
        <v>0</v>
      </c>
      <c r="I82" s="14">
        <f>'5A DétailsCoûtsProjetés'!J5+'5A DétailsCoûtsProjetés'!J47</f>
        <v>0</v>
      </c>
      <c r="J82" s="14">
        <f>'5A DétailsCoûtsProjetés'!K5+'5A DétailsCoûtsProjetés'!K47</f>
        <v>0</v>
      </c>
      <c r="K82" s="14">
        <f>'5A DétailsCoûtsProjetés'!L5+'5A DétailsCoûtsProjetés'!L47</f>
        <v>0</v>
      </c>
      <c r="L82" s="14">
        <f>'5A DétailsCoûtsProjetés'!M5+'5A DétailsCoûtsProjetés'!M47</f>
        <v>0</v>
      </c>
      <c r="M82" s="14">
        <f>'5A DétailsCoûtsProjetés'!N5+'5A DétailsCoûtsProjetés'!N47</f>
        <v>0</v>
      </c>
      <c r="N82" s="14">
        <f>'5A DétailsCoûtsProjetés'!O5+'5A DétailsCoûtsProjetés'!O47</f>
        <v>0</v>
      </c>
      <c r="O82" s="14">
        <f>'5A DétailsCoûtsProjetés'!P5+'5A DétailsCoûtsProjetés'!P47</f>
        <v>0</v>
      </c>
      <c r="P82" s="14">
        <f>'5A DétailsCoûtsProjetés'!Q5+'5A DétailsCoûtsProjetés'!Q47</f>
        <v>0</v>
      </c>
      <c r="Q82" s="14">
        <f>'5A DétailsCoûtsProjetés'!R5+'5A DétailsCoûtsProjetés'!R47</f>
        <v>0</v>
      </c>
      <c r="R82" s="14">
        <f>'5A DétailsCoûtsProjetés'!S5+'5A DétailsCoûtsProjetés'!S47</f>
        <v>0</v>
      </c>
      <c r="S82" s="14">
        <f>'5A DétailsCoûtsProjetés'!T5+'5A DétailsCoûtsProjetés'!T47</f>
        <v>0</v>
      </c>
      <c r="T82" s="14">
        <f>'5A DétailsCoûtsProjetés'!U5+'5A DétailsCoûtsProjetés'!U47</f>
        <v>0</v>
      </c>
      <c r="U82" s="14">
        <f>'5A DétailsCoûtsProjetés'!V5+'5A DétailsCoûtsProjetés'!V47</f>
        <v>0</v>
      </c>
      <c r="V82" s="14">
        <f>'5A DétailsCoûtsProjetés'!W5+'5A DétailsCoûtsProjetés'!W47</f>
        <v>0</v>
      </c>
    </row>
    <row r="83" spans="1:22" x14ac:dyDescent="0.25">
      <c r="A83" s="16" t="s">
        <v>251</v>
      </c>
      <c r="B83" s="14">
        <f>'5A DétailsCoûtsProjetés'!C6+'5A DétailsCoûtsProjetés'!C48</f>
        <v>0</v>
      </c>
      <c r="C83" s="14">
        <f>'5A DétailsCoûtsProjetés'!D6+'5A DétailsCoûtsProjetés'!D48</f>
        <v>0</v>
      </c>
      <c r="D83" s="14">
        <f>'5A DétailsCoûtsProjetés'!E6+'5A DétailsCoûtsProjetés'!E48</f>
        <v>0</v>
      </c>
      <c r="E83" s="14">
        <f>'5A DétailsCoûtsProjetés'!F6+'5A DétailsCoûtsProjetés'!F48</f>
        <v>0</v>
      </c>
      <c r="F83" s="14">
        <f>'5A DétailsCoûtsProjetés'!G6+'5A DétailsCoûtsProjetés'!G48</f>
        <v>0</v>
      </c>
      <c r="G83" s="14">
        <f>'5A DétailsCoûtsProjetés'!H6+'5A DétailsCoûtsProjetés'!H48</f>
        <v>0</v>
      </c>
      <c r="H83" s="14">
        <f>'5A DétailsCoûtsProjetés'!I6+'5A DétailsCoûtsProjetés'!I48</f>
        <v>0</v>
      </c>
      <c r="I83" s="14">
        <f>'5A DétailsCoûtsProjetés'!J6+'5A DétailsCoûtsProjetés'!J48</f>
        <v>0</v>
      </c>
      <c r="J83" s="14">
        <f>'5A DétailsCoûtsProjetés'!K6+'5A DétailsCoûtsProjetés'!K48</f>
        <v>0</v>
      </c>
      <c r="K83" s="14">
        <f>'5A DétailsCoûtsProjetés'!L6+'5A DétailsCoûtsProjetés'!L48</f>
        <v>0</v>
      </c>
      <c r="L83" s="14">
        <f>'5A DétailsCoûtsProjetés'!M6+'5A DétailsCoûtsProjetés'!M48</f>
        <v>0</v>
      </c>
      <c r="M83" s="14">
        <f>'5A DétailsCoûtsProjetés'!N6+'5A DétailsCoûtsProjetés'!N48</f>
        <v>0</v>
      </c>
      <c r="N83" s="14">
        <f>'5A DétailsCoûtsProjetés'!O6+'5A DétailsCoûtsProjetés'!O48</f>
        <v>0</v>
      </c>
      <c r="O83" s="14">
        <f>'5A DétailsCoûtsProjetés'!P6+'5A DétailsCoûtsProjetés'!P48</f>
        <v>0</v>
      </c>
      <c r="P83" s="14">
        <f>'5A DétailsCoûtsProjetés'!Q6+'5A DétailsCoûtsProjetés'!Q48</f>
        <v>0</v>
      </c>
      <c r="Q83" s="14">
        <f>'5A DétailsCoûtsProjetés'!R6+'5A DétailsCoûtsProjetés'!R48</f>
        <v>0</v>
      </c>
      <c r="R83" s="14">
        <f>'5A DétailsCoûtsProjetés'!S6+'5A DétailsCoûtsProjetés'!S48</f>
        <v>0</v>
      </c>
      <c r="S83" s="14">
        <f>'5A DétailsCoûtsProjetés'!T6+'5A DétailsCoûtsProjetés'!T48</f>
        <v>0</v>
      </c>
      <c r="T83" s="14">
        <f>'5A DétailsCoûtsProjetés'!U6+'5A DétailsCoûtsProjetés'!U48</f>
        <v>0</v>
      </c>
      <c r="U83" s="14">
        <f>'5A DétailsCoûtsProjetés'!V6+'5A DétailsCoûtsProjetés'!V48</f>
        <v>0</v>
      </c>
      <c r="V83" s="14">
        <f>'5A DétailsCoûtsProjetés'!W6+'5A DétailsCoûtsProjetés'!W48</f>
        <v>0</v>
      </c>
    </row>
    <row r="84" spans="1:22" x14ac:dyDescent="0.25">
      <c r="A84" s="16" t="s">
        <v>255</v>
      </c>
      <c r="B84" s="14">
        <f>'5A DétailsCoûtsProjetés'!C8+'5A DétailsCoûtsProjetés'!C50</f>
        <v>0</v>
      </c>
      <c r="C84" s="14">
        <f>'5A DétailsCoûtsProjetés'!D8+'5A DétailsCoûtsProjetés'!D50</f>
        <v>0</v>
      </c>
      <c r="D84" s="14">
        <f>'5A DétailsCoûtsProjetés'!E8+'5A DétailsCoûtsProjetés'!E50</f>
        <v>0</v>
      </c>
      <c r="E84" s="14">
        <f>'5A DétailsCoûtsProjetés'!F8+'5A DétailsCoûtsProjetés'!F50</f>
        <v>0</v>
      </c>
      <c r="F84" s="14">
        <f>'5A DétailsCoûtsProjetés'!G8+'5A DétailsCoûtsProjetés'!G50</f>
        <v>0</v>
      </c>
      <c r="G84" s="14">
        <f>'5A DétailsCoûtsProjetés'!H8+'5A DétailsCoûtsProjetés'!H50</f>
        <v>0</v>
      </c>
      <c r="H84" s="14">
        <f>'5A DétailsCoûtsProjetés'!I8+'5A DétailsCoûtsProjetés'!I50</f>
        <v>0</v>
      </c>
      <c r="I84" s="14">
        <f>'5A DétailsCoûtsProjetés'!J8+'5A DétailsCoûtsProjetés'!J50</f>
        <v>0</v>
      </c>
      <c r="J84" s="14">
        <f>'5A DétailsCoûtsProjetés'!K8+'5A DétailsCoûtsProjetés'!K50</f>
        <v>0</v>
      </c>
      <c r="K84" s="14">
        <f>'5A DétailsCoûtsProjetés'!L8+'5A DétailsCoûtsProjetés'!L50</f>
        <v>0</v>
      </c>
      <c r="L84" s="14">
        <f>'5A DétailsCoûtsProjetés'!M8+'5A DétailsCoûtsProjetés'!M50</f>
        <v>0</v>
      </c>
      <c r="M84" s="14">
        <f>'5A DétailsCoûtsProjetés'!N8+'5A DétailsCoûtsProjetés'!N50</f>
        <v>0</v>
      </c>
      <c r="N84" s="14">
        <f>'5A DétailsCoûtsProjetés'!O8+'5A DétailsCoûtsProjetés'!O50</f>
        <v>0</v>
      </c>
      <c r="O84" s="14">
        <f>'5A DétailsCoûtsProjetés'!P8+'5A DétailsCoûtsProjetés'!P50</f>
        <v>0</v>
      </c>
      <c r="P84" s="14">
        <f>'5A DétailsCoûtsProjetés'!Q8+'5A DétailsCoûtsProjetés'!Q50</f>
        <v>0</v>
      </c>
      <c r="Q84" s="14">
        <f>'5A DétailsCoûtsProjetés'!R8+'5A DétailsCoûtsProjetés'!R50</f>
        <v>0</v>
      </c>
      <c r="R84" s="14">
        <f>'5A DétailsCoûtsProjetés'!S8+'5A DétailsCoûtsProjetés'!S50</f>
        <v>0</v>
      </c>
      <c r="S84" s="14">
        <f>'5A DétailsCoûtsProjetés'!T8+'5A DétailsCoûtsProjetés'!T50</f>
        <v>0</v>
      </c>
      <c r="T84" s="14">
        <f>'5A DétailsCoûtsProjetés'!U8+'5A DétailsCoûtsProjetés'!U50</f>
        <v>0</v>
      </c>
      <c r="U84" s="14">
        <f>'5A DétailsCoûtsProjetés'!V8+'5A DétailsCoûtsProjetés'!V50</f>
        <v>0</v>
      </c>
      <c r="V84" s="14">
        <f>'5A DétailsCoûtsProjetés'!W8+'5A DétailsCoûtsProjetés'!W50</f>
        <v>0</v>
      </c>
    </row>
    <row r="85" spans="1:22" x14ac:dyDescent="0.25">
      <c r="A85" s="16" t="s">
        <v>256</v>
      </c>
      <c r="B85" s="14">
        <f>'5A DétailsCoûtsProjetés'!C9+'5A DétailsCoûtsProjetés'!C51</f>
        <v>0</v>
      </c>
      <c r="C85" s="14">
        <f>'5A DétailsCoûtsProjetés'!D9+'5A DétailsCoûtsProjetés'!D51</f>
        <v>0</v>
      </c>
      <c r="D85" s="14">
        <f>'5A DétailsCoûtsProjetés'!E9+'5A DétailsCoûtsProjetés'!E51</f>
        <v>0</v>
      </c>
      <c r="E85" s="14">
        <f>'5A DétailsCoûtsProjetés'!F9+'5A DétailsCoûtsProjetés'!F51</f>
        <v>0</v>
      </c>
      <c r="F85" s="14">
        <f>'5A DétailsCoûtsProjetés'!G9+'5A DétailsCoûtsProjetés'!G51</f>
        <v>0</v>
      </c>
      <c r="G85" s="14">
        <f>'5A DétailsCoûtsProjetés'!H9+'5A DétailsCoûtsProjetés'!H51</f>
        <v>0</v>
      </c>
      <c r="H85" s="14">
        <f>'5A DétailsCoûtsProjetés'!I9+'5A DétailsCoûtsProjetés'!I51</f>
        <v>0</v>
      </c>
      <c r="I85" s="14">
        <f>'5A DétailsCoûtsProjetés'!J9+'5A DétailsCoûtsProjetés'!J51</f>
        <v>0</v>
      </c>
      <c r="J85" s="14">
        <f>'5A DétailsCoûtsProjetés'!K9+'5A DétailsCoûtsProjetés'!K51</f>
        <v>0</v>
      </c>
      <c r="K85" s="14">
        <f>'5A DétailsCoûtsProjetés'!L9+'5A DétailsCoûtsProjetés'!L51</f>
        <v>0</v>
      </c>
      <c r="L85" s="14">
        <f>'5A DétailsCoûtsProjetés'!M9+'5A DétailsCoûtsProjetés'!M51</f>
        <v>0</v>
      </c>
      <c r="M85" s="14">
        <f>'5A DétailsCoûtsProjetés'!N9+'5A DétailsCoûtsProjetés'!N51</f>
        <v>0</v>
      </c>
      <c r="N85" s="14">
        <f>'5A DétailsCoûtsProjetés'!O9+'5A DétailsCoûtsProjetés'!O51</f>
        <v>0</v>
      </c>
      <c r="O85" s="14">
        <f>'5A DétailsCoûtsProjetés'!P9+'5A DétailsCoûtsProjetés'!P51</f>
        <v>0</v>
      </c>
      <c r="P85" s="14">
        <f>'5A DétailsCoûtsProjetés'!Q9+'5A DétailsCoûtsProjetés'!Q51</f>
        <v>0</v>
      </c>
      <c r="Q85" s="14">
        <f>'5A DétailsCoûtsProjetés'!R9+'5A DétailsCoûtsProjetés'!R51</f>
        <v>0</v>
      </c>
      <c r="R85" s="14">
        <f>'5A DétailsCoûtsProjetés'!S9+'5A DétailsCoûtsProjetés'!S51</f>
        <v>0</v>
      </c>
      <c r="S85" s="14">
        <f>'5A DétailsCoûtsProjetés'!T9+'5A DétailsCoûtsProjetés'!T51</f>
        <v>0</v>
      </c>
      <c r="T85" s="14">
        <f>'5A DétailsCoûtsProjetés'!U9+'5A DétailsCoûtsProjetés'!U51</f>
        <v>0</v>
      </c>
      <c r="U85" s="14">
        <f>'5A DétailsCoûtsProjetés'!V9+'5A DétailsCoûtsProjetés'!V51</f>
        <v>0</v>
      </c>
      <c r="V85" s="14">
        <f>'5A DétailsCoûtsProjetés'!W9+'5A DétailsCoûtsProjetés'!W51</f>
        <v>0</v>
      </c>
    </row>
    <row r="86" spans="1:22" x14ac:dyDescent="0.25">
      <c r="A86" s="16" t="s">
        <v>193</v>
      </c>
      <c r="B86" s="14">
        <f>'5A DétailsCoûtsProjetés'!C32+'5A DétailsCoûtsProjetés'!C46</f>
        <v>0</v>
      </c>
      <c r="C86" s="14">
        <f>'5A DétailsCoûtsProjetés'!D32+'5A DétailsCoûtsProjetés'!D46</f>
        <v>0</v>
      </c>
      <c r="D86" s="14">
        <f>'5A DétailsCoûtsProjetés'!E32+'5A DétailsCoûtsProjetés'!E46</f>
        <v>0</v>
      </c>
      <c r="E86" s="14">
        <f>'5A DétailsCoûtsProjetés'!F32+'5A DétailsCoûtsProjetés'!F46</f>
        <v>0</v>
      </c>
      <c r="F86" s="14">
        <f>'5A DétailsCoûtsProjetés'!G32+'5A DétailsCoûtsProjetés'!G46</f>
        <v>0</v>
      </c>
      <c r="G86" s="14">
        <f>'5A DétailsCoûtsProjetés'!H32+'5A DétailsCoûtsProjetés'!H46</f>
        <v>0</v>
      </c>
      <c r="H86" s="14">
        <f>'5A DétailsCoûtsProjetés'!I32+'5A DétailsCoûtsProjetés'!I46</f>
        <v>0</v>
      </c>
      <c r="I86" s="14">
        <f>'5A DétailsCoûtsProjetés'!J32+'5A DétailsCoûtsProjetés'!J46</f>
        <v>0</v>
      </c>
      <c r="J86" s="14">
        <f>'5A DétailsCoûtsProjetés'!K32+'5A DétailsCoûtsProjetés'!K46</f>
        <v>0</v>
      </c>
      <c r="K86" s="14">
        <f>'5A DétailsCoûtsProjetés'!L32+'5A DétailsCoûtsProjetés'!L46</f>
        <v>0</v>
      </c>
      <c r="L86" s="14">
        <f>'5A DétailsCoûtsProjetés'!M32+'5A DétailsCoûtsProjetés'!M46</f>
        <v>0</v>
      </c>
      <c r="M86" s="14">
        <f>'5A DétailsCoûtsProjetés'!N32+'5A DétailsCoûtsProjetés'!N46</f>
        <v>0</v>
      </c>
      <c r="N86" s="14">
        <f>'5A DétailsCoûtsProjetés'!O32+'5A DétailsCoûtsProjetés'!O46</f>
        <v>0</v>
      </c>
      <c r="O86" s="14">
        <f>'5A DétailsCoûtsProjetés'!P32+'5A DétailsCoûtsProjetés'!P46</f>
        <v>0</v>
      </c>
      <c r="P86" s="14">
        <f>'5A DétailsCoûtsProjetés'!Q32+'5A DétailsCoûtsProjetés'!Q46</f>
        <v>0</v>
      </c>
      <c r="Q86" s="14">
        <f>'5A DétailsCoûtsProjetés'!R32+'5A DétailsCoûtsProjetés'!R46</f>
        <v>0</v>
      </c>
      <c r="R86" s="14">
        <f>'5A DétailsCoûtsProjetés'!S32+'5A DétailsCoûtsProjetés'!S46</f>
        <v>0</v>
      </c>
      <c r="S86" s="14">
        <f>'5A DétailsCoûtsProjetés'!T32+'5A DétailsCoûtsProjetés'!T46</f>
        <v>0</v>
      </c>
      <c r="T86" s="14">
        <f>'5A DétailsCoûtsProjetés'!U32+'5A DétailsCoûtsProjetés'!U46</f>
        <v>0</v>
      </c>
      <c r="U86" s="14">
        <f>'5A DétailsCoûtsProjetés'!V32+'5A DétailsCoûtsProjetés'!V46</f>
        <v>0</v>
      </c>
      <c r="V86" s="14">
        <f>'5A DétailsCoûtsProjetés'!W32+'5A DétailsCoûtsProjetés'!W46</f>
        <v>0</v>
      </c>
    </row>
    <row r="87" spans="1:22" x14ac:dyDescent="0.25">
      <c r="A87" s="16" t="s">
        <v>194</v>
      </c>
      <c r="B87" s="14">
        <f>'5A DétailsCoûtsProjetés'!C33+'5A DétailsCoûtsProjetés'!C47</f>
        <v>0</v>
      </c>
      <c r="C87" s="14">
        <f>'5A DétailsCoûtsProjetés'!D33+'5A DétailsCoûtsProjetés'!D47</f>
        <v>0</v>
      </c>
      <c r="D87" s="14">
        <f>'5A DétailsCoûtsProjetés'!E33+'5A DétailsCoûtsProjetés'!E47</f>
        <v>0</v>
      </c>
      <c r="E87" s="14">
        <f>'5A DétailsCoûtsProjetés'!F33+'5A DétailsCoûtsProjetés'!F47</f>
        <v>0</v>
      </c>
      <c r="F87" s="14">
        <f>'5A DétailsCoûtsProjetés'!G33+'5A DétailsCoûtsProjetés'!G47</f>
        <v>0</v>
      </c>
      <c r="G87" s="14">
        <f>'5A DétailsCoûtsProjetés'!H33+'5A DétailsCoûtsProjetés'!H47</f>
        <v>0</v>
      </c>
      <c r="H87" s="14">
        <f>'5A DétailsCoûtsProjetés'!I33+'5A DétailsCoûtsProjetés'!I47</f>
        <v>0</v>
      </c>
      <c r="I87" s="14">
        <f>'5A DétailsCoûtsProjetés'!J33+'5A DétailsCoûtsProjetés'!J47</f>
        <v>0</v>
      </c>
      <c r="J87" s="14">
        <f>'5A DétailsCoûtsProjetés'!K33+'5A DétailsCoûtsProjetés'!K47</f>
        <v>0</v>
      </c>
      <c r="K87" s="14">
        <f>'5A DétailsCoûtsProjetés'!L33+'5A DétailsCoûtsProjetés'!L47</f>
        <v>0</v>
      </c>
      <c r="L87" s="14">
        <f>'5A DétailsCoûtsProjetés'!M33+'5A DétailsCoûtsProjetés'!M47</f>
        <v>0</v>
      </c>
      <c r="M87" s="14">
        <f>'5A DétailsCoûtsProjetés'!N33+'5A DétailsCoûtsProjetés'!N47</f>
        <v>0</v>
      </c>
      <c r="N87" s="14">
        <f>'5A DétailsCoûtsProjetés'!O33+'5A DétailsCoûtsProjetés'!O47</f>
        <v>0</v>
      </c>
      <c r="O87" s="14">
        <f>'5A DétailsCoûtsProjetés'!P33+'5A DétailsCoûtsProjetés'!P47</f>
        <v>0</v>
      </c>
      <c r="P87" s="14">
        <f>'5A DétailsCoûtsProjetés'!Q33+'5A DétailsCoûtsProjetés'!Q47</f>
        <v>0</v>
      </c>
      <c r="Q87" s="14">
        <f>'5A DétailsCoûtsProjetés'!R33+'5A DétailsCoûtsProjetés'!R47</f>
        <v>0</v>
      </c>
      <c r="R87" s="14">
        <f>'5A DétailsCoûtsProjetés'!S33+'5A DétailsCoûtsProjetés'!S47</f>
        <v>0</v>
      </c>
      <c r="S87" s="14">
        <f>'5A DétailsCoûtsProjetés'!T33+'5A DétailsCoûtsProjetés'!T47</f>
        <v>0</v>
      </c>
      <c r="T87" s="14">
        <f>'5A DétailsCoûtsProjetés'!U33+'5A DétailsCoûtsProjetés'!U47</f>
        <v>0</v>
      </c>
      <c r="U87" s="14">
        <f>'5A DétailsCoûtsProjetés'!V33+'5A DétailsCoûtsProjetés'!V47</f>
        <v>0</v>
      </c>
      <c r="V87" s="14">
        <f>'5A DétailsCoûtsProjetés'!W33+'5A DétailsCoûtsProjetés'!W47</f>
        <v>0</v>
      </c>
    </row>
    <row r="88" spans="1:22" x14ac:dyDescent="0.25">
      <c r="A88" s="16" t="s">
        <v>252</v>
      </c>
      <c r="B88" s="14">
        <f>'5A DétailsCoûtsProjetés'!C34+'5A DétailsCoûtsProjetés'!C48</f>
        <v>0</v>
      </c>
      <c r="C88" s="14">
        <f>'5A DétailsCoûtsProjetés'!D34+'5A DétailsCoûtsProjetés'!D48</f>
        <v>0</v>
      </c>
      <c r="D88" s="14">
        <f>'5A DétailsCoûtsProjetés'!E34+'5A DétailsCoûtsProjetés'!E48</f>
        <v>0</v>
      </c>
      <c r="E88" s="14">
        <f>'5A DétailsCoûtsProjetés'!F34+'5A DétailsCoûtsProjetés'!F48</f>
        <v>0</v>
      </c>
      <c r="F88" s="14">
        <f>'5A DétailsCoûtsProjetés'!G34+'5A DétailsCoûtsProjetés'!G48</f>
        <v>0</v>
      </c>
      <c r="G88" s="14">
        <f>'5A DétailsCoûtsProjetés'!H34+'5A DétailsCoûtsProjetés'!H48</f>
        <v>0</v>
      </c>
      <c r="H88" s="14">
        <f>'5A DétailsCoûtsProjetés'!I34+'5A DétailsCoûtsProjetés'!I48</f>
        <v>0</v>
      </c>
      <c r="I88" s="14">
        <f>'5A DétailsCoûtsProjetés'!J34+'5A DétailsCoûtsProjetés'!J48</f>
        <v>0</v>
      </c>
      <c r="J88" s="14">
        <f>'5A DétailsCoûtsProjetés'!K34+'5A DétailsCoûtsProjetés'!K48</f>
        <v>0</v>
      </c>
      <c r="K88" s="14">
        <f>'5A DétailsCoûtsProjetés'!L34+'5A DétailsCoûtsProjetés'!L48</f>
        <v>0</v>
      </c>
      <c r="L88" s="14">
        <f>'5A DétailsCoûtsProjetés'!M34+'5A DétailsCoûtsProjetés'!M48</f>
        <v>0</v>
      </c>
      <c r="M88" s="14">
        <f>'5A DétailsCoûtsProjetés'!N34+'5A DétailsCoûtsProjetés'!N48</f>
        <v>0</v>
      </c>
      <c r="N88" s="14">
        <f>'5A DétailsCoûtsProjetés'!O34+'5A DétailsCoûtsProjetés'!O48</f>
        <v>0</v>
      </c>
      <c r="O88" s="14">
        <f>'5A DétailsCoûtsProjetés'!P34+'5A DétailsCoûtsProjetés'!P48</f>
        <v>0</v>
      </c>
      <c r="P88" s="14">
        <f>'5A DétailsCoûtsProjetés'!Q34+'5A DétailsCoûtsProjetés'!Q48</f>
        <v>0</v>
      </c>
      <c r="Q88" s="14">
        <f>'5A DétailsCoûtsProjetés'!R34+'5A DétailsCoûtsProjetés'!R48</f>
        <v>0</v>
      </c>
      <c r="R88" s="14">
        <f>'5A DétailsCoûtsProjetés'!S34+'5A DétailsCoûtsProjetés'!S48</f>
        <v>0</v>
      </c>
      <c r="S88" s="14">
        <f>'5A DétailsCoûtsProjetés'!T34+'5A DétailsCoûtsProjetés'!T48</f>
        <v>0</v>
      </c>
      <c r="T88" s="14">
        <f>'5A DétailsCoûtsProjetés'!U34+'5A DétailsCoûtsProjetés'!U48</f>
        <v>0</v>
      </c>
      <c r="U88" s="14">
        <f>'5A DétailsCoûtsProjetés'!V34+'5A DétailsCoûtsProjetés'!V48</f>
        <v>0</v>
      </c>
      <c r="V88" s="14">
        <f>'5A DétailsCoûtsProjetés'!W34+'5A DétailsCoûtsProjetés'!W48</f>
        <v>0</v>
      </c>
    </row>
    <row r="89" spans="1:22" x14ac:dyDescent="0.25">
      <c r="A89" s="16" t="s">
        <v>257</v>
      </c>
      <c r="B89" s="14">
        <f>'5A DétailsCoûtsProjetés'!C36+'5A DétailsCoûtsProjetés'!C50</f>
        <v>0</v>
      </c>
      <c r="C89" s="14">
        <f>'5A DétailsCoûtsProjetés'!D36+'5A DétailsCoûtsProjetés'!D50</f>
        <v>0</v>
      </c>
      <c r="D89" s="14">
        <f>'5A DétailsCoûtsProjetés'!E36+'5A DétailsCoûtsProjetés'!E50</f>
        <v>0</v>
      </c>
      <c r="E89" s="14">
        <f>'5A DétailsCoûtsProjetés'!F36+'5A DétailsCoûtsProjetés'!F50</f>
        <v>0</v>
      </c>
      <c r="F89" s="14">
        <f>'5A DétailsCoûtsProjetés'!G36+'5A DétailsCoûtsProjetés'!G50</f>
        <v>0</v>
      </c>
      <c r="G89" s="14">
        <f>'5A DétailsCoûtsProjetés'!H36+'5A DétailsCoûtsProjetés'!H50</f>
        <v>0</v>
      </c>
      <c r="H89" s="14">
        <f>'5A DétailsCoûtsProjetés'!I36+'5A DétailsCoûtsProjetés'!I50</f>
        <v>0</v>
      </c>
      <c r="I89" s="14">
        <f>'5A DétailsCoûtsProjetés'!J36+'5A DétailsCoûtsProjetés'!J50</f>
        <v>0</v>
      </c>
      <c r="J89" s="14">
        <f>'5A DétailsCoûtsProjetés'!K36+'5A DétailsCoûtsProjetés'!K50</f>
        <v>0</v>
      </c>
      <c r="K89" s="14">
        <f>'5A DétailsCoûtsProjetés'!L36+'5A DétailsCoûtsProjetés'!L50</f>
        <v>0</v>
      </c>
      <c r="L89" s="14">
        <f>'5A DétailsCoûtsProjetés'!M36+'5A DétailsCoûtsProjetés'!M50</f>
        <v>0</v>
      </c>
      <c r="M89" s="14">
        <f>'5A DétailsCoûtsProjetés'!N36+'5A DétailsCoûtsProjetés'!N50</f>
        <v>0</v>
      </c>
      <c r="N89" s="14">
        <f>'5A DétailsCoûtsProjetés'!O36+'5A DétailsCoûtsProjetés'!O50</f>
        <v>0</v>
      </c>
      <c r="O89" s="14">
        <f>'5A DétailsCoûtsProjetés'!P36+'5A DétailsCoûtsProjetés'!P50</f>
        <v>0</v>
      </c>
      <c r="P89" s="14">
        <f>'5A DétailsCoûtsProjetés'!Q36+'5A DétailsCoûtsProjetés'!Q50</f>
        <v>0</v>
      </c>
      <c r="Q89" s="14">
        <f>'5A DétailsCoûtsProjetés'!R36+'5A DétailsCoûtsProjetés'!R50</f>
        <v>0</v>
      </c>
      <c r="R89" s="14">
        <f>'5A DétailsCoûtsProjetés'!S36+'5A DétailsCoûtsProjetés'!S50</f>
        <v>0</v>
      </c>
      <c r="S89" s="14">
        <f>'5A DétailsCoûtsProjetés'!T36+'5A DétailsCoûtsProjetés'!T50</f>
        <v>0</v>
      </c>
      <c r="T89" s="14">
        <f>'5A DétailsCoûtsProjetés'!U36+'5A DétailsCoûtsProjetés'!U50</f>
        <v>0</v>
      </c>
      <c r="U89" s="14">
        <f>'5A DétailsCoûtsProjetés'!V36+'5A DétailsCoûtsProjetés'!V50</f>
        <v>0</v>
      </c>
      <c r="V89" s="14">
        <f>'5A DétailsCoûtsProjetés'!W36+'5A DétailsCoûtsProjetés'!W50</f>
        <v>0</v>
      </c>
    </row>
    <row r="90" spans="1:22" x14ac:dyDescent="0.25">
      <c r="A90" s="16" t="s">
        <v>258</v>
      </c>
      <c r="B90" s="14">
        <f>'5A DétailsCoûtsProjetés'!C37+'5A DétailsCoûtsProjetés'!C51</f>
        <v>0</v>
      </c>
      <c r="C90" s="14">
        <f>'5A DétailsCoûtsProjetés'!D37+'5A DétailsCoûtsProjetés'!D51</f>
        <v>0</v>
      </c>
      <c r="D90" s="14">
        <f>'5A DétailsCoûtsProjetés'!E37+'5A DétailsCoûtsProjetés'!E51</f>
        <v>0</v>
      </c>
      <c r="E90" s="14">
        <f>'5A DétailsCoûtsProjetés'!F37+'5A DétailsCoûtsProjetés'!F51</f>
        <v>0</v>
      </c>
      <c r="F90" s="14">
        <f>'5A DétailsCoûtsProjetés'!G37+'5A DétailsCoûtsProjetés'!G51</f>
        <v>0</v>
      </c>
      <c r="G90" s="14">
        <f>'5A DétailsCoûtsProjetés'!H37+'5A DétailsCoûtsProjetés'!H51</f>
        <v>0</v>
      </c>
      <c r="H90" s="14">
        <f>'5A DétailsCoûtsProjetés'!I37+'5A DétailsCoûtsProjetés'!I51</f>
        <v>0</v>
      </c>
      <c r="I90" s="14">
        <f>'5A DétailsCoûtsProjetés'!J37+'5A DétailsCoûtsProjetés'!J51</f>
        <v>0</v>
      </c>
      <c r="J90" s="14">
        <f>'5A DétailsCoûtsProjetés'!K37+'5A DétailsCoûtsProjetés'!K51</f>
        <v>0</v>
      </c>
      <c r="K90" s="14">
        <f>'5A DétailsCoûtsProjetés'!L37+'5A DétailsCoûtsProjetés'!L51</f>
        <v>0</v>
      </c>
      <c r="L90" s="14">
        <f>'5A DétailsCoûtsProjetés'!M37+'5A DétailsCoûtsProjetés'!M51</f>
        <v>0</v>
      </c>
      <c r="M90" s="14">
        <f>'5A DétailsCoûtsProjetés'!N37+'5A DétailsCoûtsProjetés'!N51</f>
        <v>0</v>
      </c>
      <c r="N90" s="14">
        <f>'5A DétailsCoûtsProjetés'!O37+'5A DétailsCoûtsProjetés'!O51</f>
        <v>0</v>
      </c>
      <c r="O90" s="14">
        <f>'5A DétailsCoûtsProjetés'!P37+'5A DétailsCoûtsProjetés'!P51</f>
        <v>0</v>
      </c>
      <c r="P90" s="14">
        <f>'5A DétailsCoûtsProjetés'!Q37+'5A DétailsCoûtsProjetés'!Q51</f>
        <v>0</v>
      </c>
      <c r="Q90" s="14">
        <f>'5A DétailsCoûtsProjetés'!R37+'5A DétailsCoûtsProjetés'!R51</f>
        <v>0</v>
      </c>
      <c r="R90" s="14">
        <f>'5A DétailsCoûtsProjetés'!S37+'5A DétailsCoûtsProjetés'!S51</f>
        <v>0</v>
      </c>
      <c r="S90" s="14">
        <f>'5A DétailsCoûtsProjetés'!T37+'5A DétailsCoûtsProjetés'!T51</f>
        <v>0</v>
      </c>
      <c r="T90" s="14">
        <f>'5A DétailsCoûtsProjetés'!U37+'5A DétailsCoûtsProjetés'!U51</f>
        <v>0</v>
      </c>
      <c r="U90" s="14">
        <f>'5A DétailsCoûtsProjetés'!V37+'5A DétailsCoûtsProjetés'!V51</f>
        <v>0</v>
      </c>
      <c r="V90" s="14">
        <f>'5A DétailsCoûtsProjetés'!W37+'5A DétailsCoûtsProjetés'!W51</f>
        <v>0</v>
      </c>
    </row>
    <row r="92" spans="1:22" x14ac:dyDescent="0.25">
      <c r="A92" s="12" t="s">
        <v>267</v>
      </c>
    </row>
    <row r="93" spans="1:22" x14ac:dyDescent="0.25">
      <c r="B93" s="16">
        <f>'5A DétailsCoûtsProjetés'!C3</f>
        <v>0</v>
      </c>
      <c r="C93" s="16">
        <f>'5A DétailsCoûtsProjetés'!D3</f>
        <v>1</v>
      </c>
      <c r="D93" s="16">
        <f>'5A DétailsCoûtsProjetés'!E3</f>
        <v>2</v>
      </c>
      <c r="E93" s="16">
        <f>'5A DétailsCoûtsProjetés'!F3</f>
        <v>3</v>
      </c>
      <c r="F93" s="16">
        <f>'5A DétailsCoûtsProjetés'!G3</f>
        <v>4</v>
      </c>
      <c r="G93" s="16">
        <f>'5A DétailsCoûtsProjetés'!H3</f>
        <v>5</v>
      </c>
      <c r="H93" s="16">
        <f>'5A DétailsCoûtsProjetés'!I3</f>
        <v>6</v>
      </c>
      <c r="I93" s="16">
        <f>'5A DétailsCoûtsProjetés'!J3</f>
        <v>7</v>
      </c>
      <c r="J93" s="16">
        <f>'5A DétailsCoûtsProjetés'!K3</f>
        <v>8</v>
      </c>
      <c r="K93" s="16">
        <f>'5A DétailsCoûtsProjetés'!L3</f>
        <v>9</v>
      </c>
      <c r="L93" s="16">
        <f>'5A DétailsCoûtsProjetés'!M3</f>
        <v>10</v>
      </c>
      <c r="M93" s="16">
        <f>'5A DétailsCoûtsProjetés'!N3</f>
        <v>11</v>
      </c>
      <c r="N93" s="16">
        <f>'5A DétailsCoûtsProjetés'!O3</f>
        <v>12</v>
      </c>
      <c r="O93" s="16">
        <f>'5A DétailsCoûtsProjetés'!P3</f>
        <v>13</v>
      </c>
      <c r="P93" s="16">
        <f>'5A DétailsCoûtsProjetés'!Q3</f>
        <v>14</v>
      </c>
      <c r="Q93" s="16">
        <f>'5A DétailsCoûtsProjetés'!R3</f>
        <v>15</v>
      </c>
      <c r="R93" s="16">
        <f>'5A DétailsCoûtsProjetés'!S3</f>
        <v>16</v>
      </c>
      <c r="S93" s="16">
        <f>'5A DétailsCoûtsProjetés'!T3</f>
        <v>17</v>
      </c>
      <c r="T93" s="16">
        <f>'5A DétailsCoûtsProjetés'!U3</f>
        <v>18</v>
      </c>
      <c r="U93" s="16">
        <f>'5A DétailsCoûtsProjetés'!V3</f>
        <v>19</v>
      </c>
      <c r="V93" s="16">
        <f>'5A DétailsCoûtsProjetés'!W3</f>
        <v>20</v>
      </c>
    </row>
    <row r="94" spans="1:22" x14ac:dyDescent="0.25">
      <c r="A94" s="16" t="s">
        <v>190</v>
      </c>
      <c r="B94" s="8">
        <f>B68+B81</f>
        <v>0</v>
      </c>
      <c r="C94" s="8">
        <f t="shared" ref="C94:V94" si="0">C68+C81</f>
        <v>0</v>
      </c>
      <c r="D94" s="8">
        <f t="shared" si="0"/>
        <v>0</v>
      </c>
      <c r="E94" s="8">
        <f t="shared" si="0"/>
        <v>0</v>
      </c>
      <c r="F94" s="8">
        <f t="shared" si="0"/>
        <v>0</v>
      </c>
      <c r="G94" s="8">
        <f t="shared" si="0"/>
        <v>0</v>
      </c>
      <c r="H94" s="8">
        <f t="shared" si="0"/>
        <v>0</v>
      </c>
      <c r="I94" s="8">
        <f t="shared" si="0"/>
        <v>0</v>
      </c>
      <c r="J94" s="8">
        <f t="shared" si="0"/>
        <v>0</v>
      </c>
      <c r="K94" s="8">
        <f t="shared" si="0"/>
        <v>0</v>
      </c>
      <c r="L94" s="8">
        <f t="shared" si="0"/>
        <v>0</v>
      </c>
      <c r="M94" s="8">
        <f t="shared" si="0"/>
        <v>0</v>
      </c>
      <c r="N94" s="8">
        <f t="shared" si="0"/>
        <v>0</v>
      </c>
      <c r="O94" s="8">
        <f t="shared" si="0"/>
        <v>0</v>
      </c>
      <c r="P94" s="8">
        <f t="shared" si="0"/>
        <v>0</v>
      </c>
      <c r="Q94" s="8">
        <f t="shared" si="0"/>
        <v>0</v>
      </c>
      <c r="R94" s="8">
        <f t="shared" si="0"/>
        <v>0</v>
      </c>
      <c r="S94" s="8">
        <f t="shared" si="0"/>
        <v>0</v>
      </c>
      <c r="T94" s="8">
        <f t="shared" si="0"/>
        <v>0</v>
      </c>
      <c r="U94" s="8">
        <f t="shared" si="0"/>
        <v>0</v>
      </c>
      <c r="V94" s="8">
        <f t="shared" si="0"/>
        <v>0</v>
      </c>
    </row>
    <row r="95" spans="1:22" x14ac:dyDescent="0.25">
      <c r="A95" s="16" t="s">
        <v>191</v>
      </c>
      <c r="B95" s="8">
        <f t="shared" ref="B95:V95" si="1">B69+B82</f>
        <v>0</v>
      </c>
      <c r="C95" s="8">
        <f t="shared" si="1"/>
        <v>0</v>
      </c>
      <c r="D95" s="8">
        <f t="shared" si="1"/>
        <v>0</v>
      </c>
      <c r="E95" s="8">
        <f t="shared" si="1"/>
        <v>0</v>
      </c>
      <c r="F95" s="8">
        <f t="shared" si="1"/>
        <v>0</v>
      </c>
      <c r="G95" s="8">
        <f t="shared" si="1"/>
        <v>0</v>
      </c>
      <c r="H95" s="8">
        <f t="shared" si="1"/>
        <v>0</v>
      </c>
      <c r="I95" s="8">
        <f t="shared" si="1"/>
        <v>0</v>
      </c>
      <c r="J95" s="8">
        <f t="shared" si="1"/>
        <v>0</v>
      </c>
      <c r="K95" s="8">
        <f t="shared" si="1"/>
        <v>0</v>
      </c>
      <c r="L95" s="8">
        <f t="shared" si="1"/>
        <v>0</v>
      </c>
      <c r="M95" s="8">
        <f t="shared" si="1"/>
        <v>0</v>
      </c>
      <c r="N95" s="8">
        <f t="shared" si="1"/>
        <v>0</v>
      </c>
      <c r="O95" s="8">
        <f t="shared" si="1"/>
        <v>0</v>
      </c>
      <c r="P95" s="8">
        <f t="shared" si="1"/>
        <v>0</v>
      </c>
      <c r="Q95" s="8">
        <f t="shared" si="1"/>
        <v>0</v>
      </c>
      <c r="R95" s="8">
        <f t="shared" si="1"/>
        <v>0</v>
      </c>
      <c r="S95" s="8">
        <f t="shared" si="1"/>
        <v>0</v>
      </c>
      <c r="T95" s="8">
        <f t="shared" si="1"/>
        <v>0</v>
      </c>
      <c r="U95" s="8">
        <f t="shared" si="1"/>
        <v>0</v>
      </c>
      <c r="V95" s="8">
        <f t="shared" si="1"/>
        <v>0</v>
      </c>
    </row>
    <row r="96" spans="1:22" x14ac:dyDescent="0.25">
      <c r="A96" s="16" t="s">
        <v>251</v>
      </c>
      <c r="B96" s="8">
        <f t="shared" ref="B96:V96" si="2">B70+B83</f>
        <v>0</v>
      </c>
      <c r="C96" s="8">
        <f t="shared" si="2"/>
        <v>0</v>
      </c>
      <c r="D96" s="8">
        <f t="shared" si="2"/>
        <v>0</v>
      </c>
      <c r="E96" s="8">
        <f t="shared" si="2"/>
        <v>0</v>
      </c>
      <c r="F96" s="8">
        <f t="shared" si="2"/>
        <v>0</v>
      </c>
      <c r="G96" s="8">
        <f t="shared" si="2"/>
        <v>0</v>
      </c>
      <c r="H96" s="8">
        <f t="shared" si="2"/>
        <v>0</v>
      </c>
      <c r="I96" s="8">
        <f t="shared" si="2"/>
        <v>0</v>
      </c>
      <c r="J96" s="8">
        <f t="shared" si="2"/>
        <v>0</v>
      </c>
      <c r="K96" s="8">
        <f t="shared" si="2"/>
        <v>0</v>
      </c>
      <c r="L96" s="8">
        <f t="shared" si="2"/>
        <v>0</v>
      </c>
      <c r="M96" s="8">
        <f t="shared" si="2"/>
        <v>0</v>
      </c>
      <c r="N96" s="8">
        <f t="shared" si="2"/>
        <v>0</v>
      </c>
      <c r="O96" s="8">
        <f t="shared" si="2"/>
        <v>0</v>
      </c>
      <c r="P96" s="8">
        <f t="shared" si="2"/>
        <v>0</v>
      </c>
      <c r="Q96" s="8">
        <f t="shared" si="2"/>
        <v>0</v>
      </c>
      <c r="R96" s="8">
        <f t="shared" si="2"/>
        <v>0</v>
      </c>
      <c r="S96" s="8">
        <f t="shared" si="2"/>
        <v>0</v>
      </c>
      <c r="T96" s="8">
        <f t="shared" si="2"/>
        <v>0</v>
      </c>
      <c r="U96" s="8">
        <f t="shared" si="2"/>
        <v>0</v>
      </c>
      <c r="V96" s="8">
        <f t="shared" si="2"/>
        <v>0</v>
      </c>
    </row>
    <row r="97" spans="1:22" x14ac:dyDescent="0.25">
      <c r="A97" s="16" t="s">
        <v>255</v>
      </c>
      <c r="B97" s="8">
        <f t="shared" ref="B97:V97" si="3">B71+B84</f>
        <v>0</v>
      </c>
      <c r="C97" s="8">
        <f t="shared" si="3"/>
        <v>0</v>
      </c>
      <c r="D97" s="8">
        <f t="shared" si="3"/>
        <v>0</v>
      </c>
      <c r="E97" s="8">
        <f t="shared" si="3"/>
        <v>0</v>
      </c>
      <c r="F97" s="8">
        <f t="shared" si="3"/>
        <v>0</v>
      </c>
      <c r="G97" s="8">
        <f t="shared" si="3"/>
        <v>0</v>
      </c>
      <c r="H97" s="8">
        <f t="shared" si="3"/>
        <v>0</v>
      </c>
      <c r="I97" s="8">
        <f t="shared" si="3"/>
        <v>0</v>
      </c>
      <c r="J97" s="8">
        <f t="shared" si="3"/>
        <v>0</v>
      </c>
      <c r="K97" s="8">
        <f t="shared" si="3"/>
        <v>0</v>
      </c>
      <c r="L97" s="8">
        <f t="shared" si="3"/>
        <v>0</v>
      </c>
      <c r="M97" s="8">
        <f t="shared" si="3"/>
        <v>0</v>
      </c>
      <c r="N97" s="8">
        <f t="shared" si="3"/>
        <v>0</v>
      </c>
      <c r="O97" s="8">
        <f t="shared" si="3"/>
        <v>0</v>
      </c>
      <c r="P97" s="8">
        <f t="shared" si="3"/>
        <v>0</v>
      </c>
      <c r="Q97" s="8">
        <f t="shared" si="3"/>
        <v>0</v>
      </c>
      <c r="R97" s="8">
        <f t="shared" si="3"/>
        <v>0</v>
      </c>
      <c r="S97" s="8">
        <f t="shared" si="3"/>
        <v>0</v>
      </c>
      <c r="T97" s="8">
        <f t="shared" si="3"/>
        <v>0</v>
      </c>
      <c r="U97" s="8">
        <f t="shared" si="3"/>
        <v>0</v>
      </c>
      <c r="V97" s="8">
        <f t="shared" si="3"/>
        <v>0</v>
      </c>
    </row>
    <row r="98" spans="1:22" x14ac:dyDescent="0.25">
      <c r="A98" s="16" t="s">
        <v>256</v>
      </c>
      <c r="B98" s="8">
        <f t="shared" ref="B98:V98" si="4">B72+B85</f>
        <v>0</v>
      </c>
      <c r="C98" s="8">
        <f t="shared" si="4"/>
        <v>0</v>
      </c>
      <c r="D98" s="8">
        <f t="shared" si="4"/>
        <v>0</v>
      </c>
      <c r="E98" s="8">
        <f t="shared" si="4"/>
        <v>0</v>
      </c>
      <c r="F98" s="8">
        <f t="shared" si="4"/>
        <v>0</v>
      </c>
      <c r="G98" s="8">
        <f t="shared" si="4"/>
        <v>0</v>
      </c>
      <c r="H98" s="8">
        <f t="shared" si="4"/>
        <v>0</v>
      </c>
      <c r="I98" s="8">
        <f t="shared" si="4"/>
        <v>0</v>
      </c>
      <c r="J98" s="8">
        <f t="shared" si="4"/>
        <v>0</v>
      </c>
      <c r="K98" s="8">
        <f t="shared" si="4"/>
        <v>0</v>
      </c>
      <c r="L98" s="8">
        <f t="shared" si="4"/>
        <v>0</v>
      </c>
      <c r="M98" s="8">
        <f t="shared" si="4"/>
        <v>0</v>
      </c>
      <c r="N98" s="8">
        <f t="shared" si="4"/>
        <v>0</v>
      </c>
      <c r="O98" s="8">
        <f t="shared" si="4"/>
        <v>0</v>
      </c>
      <c r="P98" s="8">
        <f t="shared" si="4"/>
        <v>0</v>
      </c>
      <c r="Q98" s="8">
        <f t="shared" si="4"/>
        <v>0</v>
      </c>
      <c r="R98" s="8">
        <f t="shared" si="4"/>
        <v>0</v>
      </c>
      <c r="S98" s="8">
        <f t="shared" si="4"/>
        <v>0</v>
      </c>
      <c r="T98" s="8">
        <f t="shared" si="4"/>
        <v>0</v>
      </c>
      <c r="U98" s="8">
        <f t="shared" si="4"/>
        <v>0</v>
      </c>
      <c r="V98" s="8">
        <f t="shared" si="4"/>
        <v>0</v>
      </c>
    </row>
    <row r="99" spans="1:22" x14ac:dyDescent="0.25">
      <c r="A99" s="16" t="s">
        <v>193</v>
      </c>
      <c r="B99" s="8">
        <f t="shared" ref="B99:V99" si="5">B73+B86</f>
        <v>0</v>
      </c>
      <c r="C99" s="8">
        <f t="shared" si="5"/>
        <v>0</v>
      </c>
      <c r="D99" s="8">
        <f t="shared" si="5"/>
        <v>0</v>
      </c>
      <c r="E99" s="8">
        <f t="shared" si="5"/>
        <v>0</v>
      </c>
      <c r="F99" s="8">
        <f t="shared" si="5"/>
        <v>0</v>
      </c>
      <c r="G99" s="8">
        <f t="shared" si="5"/>
        <v>0</v>
      </c>
      <c r="H99" s="8">
        <f t="shared" si="5"/>
        <v>0</v>
      </c>
      <c r="I99" s="8">
        <f t="shared" si="5"/>
        <v>0</v>
      </c>
      <c r="J99" s="8">
        <f t="shared" si="5"/>
        <v>0</v>
      </c>
      <c r="K99" s="8">
        <f t="shared" si="5"/>
        <v>0</v>
      </c>
      <c r="L99" s="8">
        <f t="shared" si="5"/>
        <v>0</v>
      </c>
      <c r="M99" s="8">
        <f t="shared" si="5"/>
        <v>0</v>
      </c>
      <c r="N99" s="8">
        <f t="shared" si="5"/>
        <v>0</v>
      </c>
      <c r="O99" s="8">
        <f t="shared" si="5"/>
        <v>0</v>
      </c>
      <c r="P99" s="8">
        <f t="shared" si="5"/>
        <v>0</v>
      </c>
      <c r="Q99" s="8">
        <f t="shared" si="5"/>
        <v>0</v>
      </c>
      <c r="R99" s="8">
        <f t="shared" si="5"/>
        <v>0</v>
      </c>
      <c r="S99" s="8">
        <f t="shared" si="5"/>
        <v>0</v>
      </c>
      <c r="T99" s="8">
        <f t="shared" si="5"/>
        <v>0</v>
      </c>
      <c r="U99" s="8">
        <f t="shared" si="5"/>
        <v>0</v>
      </c>
      <c r="V99" s="8">
        <f t="shared" si="5"/>
        <v>0</v>
      </c>
    </row>
    <row r="100" spans="1:22" x14ac:dyDescent="0.25">
      <c r="A100" s="16" t="s">
        <v>194</v>
      </c>
      <c r="B100" s="8">
        <f t="shared" ref="B100:V100" si="6">B74+B87</f>
        <v>0</v>
      </c>
      <c r="C100" s="8">
        <f t="shared" si="6"/>
        <v>0</v>
      </c>
      <c r="D100" s="8">
        <f t="shared" si="6"/>
        <v>0</v>
      </c>
      <c r="E100" s="8">
        <f t="shared" si="6"/>
        <v>0</v>
      </c>
      <c r="F100" s="8">
        <f t="shared" si="6"/>
        <v>0</v>
      </c>
      <c r="G100" s="8">
        <f t="shared" si="6"/>
        <v>0</v>
      </c>
      <c r="H100" s="8">
        <f t="shared" si="6"/>
        <v>0</v>
      </c>
      <c r="I100" s="8">
        <f t="shared" si="6"/>
        <v>0</v>
      </c>
      <c r="J100" s="8">
        <f t="shared" si="6"/>
        <v>0</v>
      </c>
      <c r="K100" s="8">
        <f t="shared" si="6"/>
        <v>0</v>
      </c>
      <c r="L100" s="8">
        <f t="shared" si="6"/>
        <v>0</v>
      </c>
      <c r="M100" s="8">
        <f t="shared" si="6"/>
        <v>0</v>
      </c>
      <c r="N100" s="8">
        <f t="shared" si="6"/>
        <v>0</v>
      </c>
      <c r="O100" s="8">
        <f t="shared" si="6"/>
        <v>0</v>
      </c>
      <c r="P100" s="8">
        <f t="shared" si="6"/>
        <v>0</v>
      </c>
      <c r="Q100" s="8">
        <f t="shared" si="6"/>
        <v>0</v>
      </c>
      <c r="R100" s="8">
        <f t="shared" si="6"/>
        <v>0</v>
      </c>
      <c r="S100" s="8">
        <f t="shared" si="6"/>
        <v>0</v>
      </c>
      <c r="T100" s="8">
        <f t="shared" si="6"/>
        <v>0</v>
      </c>
      <c r="U100" s="8">
        <f t="shared" si="6"/>
        <v>0</v>
      </c>
      <c r="V100" s="8">
        <f t="shared" si="6"/>
        <v>0</v>
      </c>
    </row>
    <row r="101" spans="1:22" x14ac:dyDescent="0.25">
      <c r="A101" s="16" t="s">
        <v>252</v>
      </c>
      <c r="B101" s="8">
        <f t="shared" ref="B101:V101" si="7">B75+B88</f>
        <v>0</v>
      </c>
      <c r="C101" s="8">
        <f t="shared" si="7"/>
        <v>0</v>
      </c>
      <c r="D101" s="8">
        <f t="shared" si="7"/>
        <v>0</v>
      </c>
      <c r="E101" s="8">
        <f t="shared" si="7"/>
        <v>0</v>
      </c>
      <c r="F101" s="8">
        <f t="shared" si="7"/>
        <v>0</v>
      </c>
      <c r="G101" s="8">
        <f t="shared" si="7"/>
        <v>0</v>
      </c>
      <c r="H101" s="8">
        <f t="shared" si="7"/>
        <v>0</v>
      </c>
      <c r="I101" s="8">
        <f t="shared" si="7"/>
        <v>0</v>
      </c>
      <c r="J101" s="8">
        <f t="shared" si="7"/>
        <v>0</v>
      </c>
      <c r="K101" s="8">
        <f t="shared" si="7"/>
        <v>0</v>
      </c>
      <c r="L101" s="8">
        <f t="shared" si="7"/>
        <v>0</v>
      </c>
      <c r="M101" s="8">
        <f t="shared" si="7"/>
        <v>0</v>
      </c>
      <c r="N101" s="8">
        <f t="shared" si="7"/>
        <v>0</v>
      </c>
      <c r="O101" s="8">
        <f t="shared" si="7"/>
        <v>0</v>
      </c>
      <c r="P101" s="8">
        <f t="shared" si="7"/>
        <v>0</v>
      </c>
      <c r="Q101" s="8">
        <f t="shared" si="7"/>
        <v>0</v>
      </c>
      <c r="R101" s="8">
        <f t="shared" si="7"/>
        <v>0</v>
      </c>
      <c r="S101" s="8">
        <f t="shared" si="7"/>
        <v>0</v>
      </c>
      <c r="T101" s="8">
        <f t="shared" si="7"/>
        <v>0</v>
      </c>
      <c r="U101" s="8">
        <f t="shared" si="7"/>
        <v>0</v>
      </c>
      <c r="V101" s="8">
        <f t="shared" si="7"/>
        <v>0</v>
      </c>
    </row>
    <row r="102" spans="1:22" x14ac:dyDescent="0.25">
      <c r="A102" s="16" t="s">
        <v>257</v>
      </c>
      <c r="B102" s="8">
        <f t="shared" ref="B102:V102" si="8">B76+B89</f>
        <v>0</v>
      </c>
      <c r="C102" s="8">
        <f t="shared" si="8"/>
        <v>0</v>
      </c>
      <c r="D102" s="8">
        <f t="shared" si="8"/>
        <v>0</v>
      </c>
      <c r="E102" s="8">
        <f t="shared" si="8"/>
        <v>0</v>
      </c>
      <c r="F102" s="8">
        <f t="shared" si="8"/>
        <v>0</v>
      </c>
      <c r="G102" s="8">
        <f t="shared" si="8"/>
        <v>0</v>
      </c>
      <c r="H102" s="8">
        <f t="shared" si="8"/>
        <v>0</v>
      </c>
      <c r="I102" s="8">
        <f t="shared" si="8"/>
        <v>0</v>
      </c>
      <c r="J102" s="8">
        <f t="shared" si="8"/>
        <v>0</v>
      </c>
      <c r="K102" s="8">
        <f t="shared" si="8"/>
        <v>0</v>
      </c>
      <c r="L102" s="8">
        <f t="shared" si="8"/>
        <v>0</v>
      </c>
      <c r="M102" s="8">
        <f t="shared" si="8"/>
        <v>0</v>
      </c>
      <c r="N102" s="8">
        <f t="shared" si="8"/>
        <v>0</v>
      </c>
      <c r="O102" s="8">
        <f t="shared" si="8"/>
        <v>0</v>
      </c>
      <c r="P102" s="8">
        <f t="shared" si="8"/>
        <v>0</v>
      </c>
      <c r="Q102" s="8">
        <f t="shared" si="8"/>
        <v>0</v>
      </c>
      <c r="R102" s="8">
        <f t="shared" si="8"/>
        <v>0</v>
      </c>
      <c r="S102" s="8">
        <f t="shared" si="8"/>
        <v>0</v>
      </c>
      <c r="T102" s="8">
        <f t="shared" si="8"/>
        <v>0</v>
      </c>
      <c r="U102" s="8">
        <f t="shared" si="8"/>
        <v>0</v>
      </c>
      <c r="V102" s="8">
        <f t="shared" si="8"/>
        <v>0</v>
      </c>
    </row>
    <row r="103" spans="1:22" x14ac:dyDescent="0.25">
      <c r="A103" s="16" t="s">
        <v>258</v>
      </c>
      <c r="B103" s="8">
        <f t="shared" ref="B103:V103" si="9">B77+B90</f>
        <v>0</v>
      </c>
      <c r="C103" s="8">
        <f t="shared" si="9"/>
        <v>0</v>
      </c>
      <c r="D103" s="8">
        <f t="shared" si="9"/>
        <v>0</v>
      </c>
      <c r="E103" s="8">
        <f t="shared" si="9"/>
        <v>0</v>
      </c>
      <c r="F103" s="8">
        <f t="shared" si="9"/>
        <v>0</v>
      </c>
      <c r="G103" s="8">
        <f t="shared" si="9"/>
        <v>0</v>
      </c>
      <c r="H103" s="8">
        <f t="shared" si="9"/>
        <v>0</v>
      </c>
      <c r="I103" s="8">
        <f t="shared" si="9"/>
        <v>0</v>
      </c>
      <c r="J103" s="8">
        <f t="shared" si="9"/>
        <v>0</v>
      </c>
      <c r="K103" s="8">
        <f t="shared" si="9"/>
        <v>0</v>
      </c>
      <c r="L103" s="8">
        <f t="shared" si="9"/>
        <v>0</v>
      </c>
      <c r="M103" s="8">
        <f t="shared" si="9"/>
        <v>0</v>
      </c>
      <c r="N103" s="8">
        <f t="shared" si="9"/>
        <v>0</v>
      </c>
      <c r="O103" s="8">
        <f t="shared" si="9"/>
        <v>0</v>
      </c>
      <c r="P103" s="8">
        <f t="shared" si="9"/>
        <v>0</v>
      </c>
      <c r="Q103" s="8">
        <f t="shared" si="9"/>
        <v>0</v>
      </c>
      <c r="R103" s="8">
        <f t="shared" si="9"/>
        <v>0</v>
      </c>
      <c r="S103" s="8">
        <f t="shared" si="9"/>
        <v>0</v>
      </c>
      <c r="T103" s="8">
        <f t="shared" si="9"/>
        <v>0</v>
      </c>
      <c r="U103" s="8">
        <f t="shared" si="9"/>
        <v>0</v>
      </c>
      <c r="V103" s="8">
        <f t="shared" si="9"/>
        <v>0</v>
      </c>
    </row>
  </sheetData>
  <sheetProtection algorithmName="SHA-512" hashValue="MH1V6HwmbBuF5xXkRuA2GioIOHszbbpHztUtQsXn47UR30kDGzm/5Uo2ueKIsnhiFeY1ztRtoHfdtVM7mMo5ug==" saltValue="/vIxnjN0+RI74pNpP6IJhQ==" spinCount="100000" sheet="1" scenarios="1" formatColumns="0" formatRows="0"/>
  <pageMargins left="0.43307086614173229" right="0.23622047244094488" top="0.74803149606299213" bottom="0.74803149606299213" header="0.31496062992125984" footer="0.31496062992125984"/>
  <pageSetup scale="5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F20"/>
  <sheetViews>
    <sheetView workbookViewId="0">
      <selection activeCell="C5" sqref="C5"/>
    </sheetView>
  </sheetViews>
  <sheetFormatPr baseColWidth="10" defaultRowHeight="15" x14ac:dyDescent="0.25"/>
  <cols>
    <col min="1" max="1" width="14.85546875" style="16" customWidth="1"/>
    <col min="2" max="2" width="12.85546875" style="16" customWidth="1"/>
    <col min="3" max="3" width="32.42578125" style="16" customWidth="1"/>
    <col min="4" max="4" width="62.28515625" style="16" customWidth="1"/>
    <col min="5" max="5" width="16.85546875" style="5" customWidth="1"/>
    <col min="6" max="6" width="18.7109375" style="5" customWidth="1"/>
    <col min="7" max="16384" width="11.42578125" style="16"/>
  </cols>
  <sheetData>
    <row r="1" spans="1:6" ht="21" customHeight="1" x14ac:dyDescent="0.35">
      <c r="A1" s="2" t="s">
        <v>9</v>
      </c>
      <c r="B1" s="15"/>
    </row>
    <row r="2" spans="1:6" ht="9.75" customHeight="1" thickBot="1" x14ac:dyDescent="0.3">
      <c r="D2" s="7"/>
    </row>
    <row r="3" spans="1:6" s="7" customFormat="1" ht="37.5" customHeight="1" thickBot="1" x14ac:dyDescent="0.3">
      <c r="A3" s="67" t="s">
        <v>7</v>
      </c>
      <c r="B3" s="48" t="s">
        <v>10</v>
      </c>
      <c r="C3" s="49" t="s">
        <v>24</v>
      </c>
      <c r="D3" s="50" t="s">
        <v>17</v>
      </c>
      <c r="E3" s="51" t="s">
        <v>175</v>
      </c>
      <c r="F3" s="53" t="s">
        <v>155</v>
      </c>
    </row>
    <row r="4" spans="1:6" s="7" customFormat="1" ht="26.25" customHeight="1" x14ac:dyDescent="0.25">
      <c r="A4" s="56" t="s">
        <v>11</v>
      </c>
      <c r="B4" s="57"/>
      <c r="C4" s="58" t="s">
        <v>73</v>
      </c>
      <c r="D4" s="54" t="s">
        <v>156</v>
      </c>
      <c r="E4" s="59" t="s">
        <v>158</v>
      </c>
      <c r="F4" s="60" t="s">
        <v>157</v>
      </c>
    </row>
    <row r="5" spans="1:6" s="7" customFormat="1" ht="37.5" customHeight="1" thickBot="1" x14ac:dyDescent="0.3">
      <c r="A5" s="61" t="s">
        <v>23</v>
      </c>
      <c r="B5" s="62"/>
      <c r="C5" s="63" t="s">
        <v>74</v>
      </c>
      <c r="D5" s="64" t="s">
        <v>75</v>
      </c>
      <c r="E5" s="65" t="s">
        <v>158</v>
      </c>
      <c r="F5" s="66" t="s">
        <v>157</v>
      </c>
    </row>
    <row r="6" spans="1:6" ht="37.5" customHeight="1" x14ac:dyDescent="0.25">
      <c r="A6" s="543" t="s">
        <v>152</v>
      </c>
      <c r="B6" s="70" t="s">
        <v>2</v>
      </c>
      <c r="C6" s="71" t="s">
        <v>70</v>
      </c>
      <c r="D6" s="54" t="s">
        <v>160</v>
      </c>
      <c r="E6" s="547" t="s">
        <v>163</v>
      </c>
      <c r="F6" s="522" t="s">
        <v>161</v>
      </c>
    </row>
    <row r="7" spans="1:6" ht="37.5" customHeight="1" thickBot="1" x14ac:dyDescent="0.3">
      <c r="A7" s="544"/>
      <c r="B7" s="72" t="s">
        <v>151</v>
      </c>
      <c r="C7" s="73" t="s">
        <v>81</v>
      </c>
      <c r="D7" s="55" t="s">
        <v>204</v>
      </c>
      <c r="E7" s="546"/>
      <c r="F7" s="523"/>
    </row>
    <row r="8" spans="1:6" ht="37.5" customHeight="1" x14ac:dyDescent="0.25">
      <c r="A8" s="548" t="s">
        <v>159</v>
      </c>
      <c r="B8" s="74" t="s">
        <v>1</v>
      </c>
      <c r="C8" s="75" t="s">
        <v>71</v>
      </c>
      <c r="D8" s="47" t="s">
        <v>180</v>
      </c>
      <c r="E8" s="545" t="s">
        <v>164</v>
      </c>
      <c r="F8" s="524" t="s">
        <v>162</v>
      </c>
    </row>
    <row r="9" spans="1:6" ht="37.5" customHeight="1" x14ac:dyDescent="0.25">
      <c r="A9" s="549"/>
      <c r="B9" s="76" t="s">
        <v>153</v>
      </c>
      <c r="C9" s="77" t="s">
        <v>104</v>
      </c>
      <c r="D9" s="18" t="s">
        <v>182</v>
      </c>
      <c r="E9" s="545"/>
      <c r="F9" s="524"/>
    </row>
    <row r="10" spans="1:6" ht="37.5" customHeight="1" thickBot="1" x14ac:dyDescent="0.3">
      <c r="A10" s="550"/>
      <c r="B10" s="78" t="s">
        <v>154</v>
      </c>
      <c r="C10" s="79" t="s">
        <v>72</v>
      </c>
      <c r="D10" s="19" t="s">
        <v>181</v>
      </c>
      <c r="E10" s="546"/>
      <c r="F10" s="523"/>
    </row>
    <row r="11" spans="1:6" ht="51" customHeight="1" thickBot="1" x14ac:dyDescent="0.3">
      <c r="A11" s="80" t="s">
        <v>84</v>
      </c>
      <c r="B11" s="81" t="s">
        <v>0</v>
      </c>
      <c r="C11" s="82" t="s">
        <v>165</v>
      </c>
      <c r="D11" s="32" t="s">
        <v>82</v>
      </c>
      <c r="E11" s="52" t="s">
        <v>206</v>
      </c>
      <c r="F11" s="33" t="s">
        <v>157</v>
      </c>
    </row>
    <row r="12" spans="1:6" ht="37.5" customHeight="1" x14ac:dyDescent="0.25">
      <c r="A12" s="537" t="s">
        <v>166</v>
      </c>
      <c r="B12" s="83" t="s">
        <v>5</v>
      </c>
      <c r="C12" s="84" t="s">
        <v>83</v>
      </c>
      <c r="D12" s="20" t="s">
        <v>169</v>
      </c>
      <c r="E12" s="540" t="s">
        <v>168</v>
      </c>
      <c r="F12" s="525" t="s">
        <v>167</v>
      </c>
    </row>
    <row r="13" spans="1:6" ht="37.5" customHeight="1" x14ac:dyDescent="0.25">
      <c r="A13" s="538"/>
      <c r="B13" s="85" t="s">
        <v>6</v>
      </c>
      <c r="C13" s="86" t="s">
        <v>119</v>
      </c>
      <c r="D13" s="18" t="s">
        <v>171</v>
      </c>
      <c r="E13" s="541"/>
      <c r="F13" s="526"/>
    </row>
    <row r="14" spans="1:6" ht="37.5" customHeight="1" x14ac:dyDescent="0.25">
      <c r="A14" s="538"/>
      <c r="B14" s="87" t="s">
        <v>120</v>
      </c>
      <c r="C14" s="88" t="s">
        <v>121</v>
      </c>
      <c r="D14" s="31" t="s">
        <v>172</v>
      </c>
      <c r="E14" s="541"/>
      <c r="F14" s="526"/>
    </row>
    <row r="15" spans="1:6" ht="37.5" customHeight="1" thickBot="1" x14ac:dyDescent="0.3">
      <c r="A15" s="539"/>
      <c r="B15" s="89" t="s">
        <v>122</v>
      </c>
      <c r="C15" s="90" t="s">
        <v>123</v>
      </c>
      <c r="D15" s="21" t="s">
        <v>173</v>
      </c>
      <c r="E15" s="542"/>
      <c r="F15" s="527"/>
    </row>
    <row r="16" spans="1:6" ht="51" customHeight="1" x14ac:dyDescent="0.25">
      <c r="A16" s="534" t="s">
        <v>170</v>
      </c>
      <c r="B16" s="361" t="s">
        <v>124</v>
      </c>
      <c r="C16" s="362" t="s">
        <v>177</v>
      </c>
      <c r="D16" s="363" t="s">
        <v>174</v>
      </c>
      <c r="E16" s="528" t="s">
        <v>168</v>
      </c>
      <c r="F16" s="531" t="s">
        <v>157</v>
      </c>
    </row>
    <row r="17" spans="1:6" ht="51" customHeight="1" x14ac:dyDescent="0.25">
      <c r="A17" s="535"/>
      <c r="B17" s="91" t="s">
        <v>178</v>
      </c>
      <c r="C17" s="92" t="s">
        <v>261</v>
      </c>
      <c r="D17" s="68" t="s">
        <v>220</v>
      </c>
      <c r="E17" s="529"/>
      <c r="F17" s="532"/>
    </row>
    <row r="18" spans="1:6" ht="48" customHeight="1" x14ac:dyDescent="0.25">
      <c r="A18" s="535"/>
      <c r="B18" s="91" t="s">
        <v>179</v>
      </c>
      <c r="C18" s="92" t="s">
        <v>263</v>
      </c>
      <c r="D18" s="68" t="s">
        <v>221</v>
      </c>
      <c r="E18" s="529"/>
      <c r="F18" s="532"/>
    </row>
    <row r="19" spans="1:6" ht="45" x14ac:dyDescent="0.25">
      <c r="A19" s="535"/>
      <c r="B19" s="364" t="s">
        <v>259</v>
      </c>
      <c r="C19" s="365" t="s">
        <v>262</v>
      </c>
      <c r="D19" s="68" t="s">
        <v>265</v>
      </c>
      <c r="E19" s="529"/>
      <c r="F19" s="532"/>
    </row>
    <row r="20" spans="1:6" ht="45.75" thickBot="1" x14ac:dyDescent="0.3">
      <c r="A20" s="536"/>
      <c r="B20" s="93" t="s">
        <v>260</v>
      </c>
      <c r="C20" s="94" t="s">
        <v>264</v>
      </c>
      <c r="D20" s="69" t="s">
        <v>266</v>
      </c>
      <c r="E20" s="530"/>
      <c r="F20" s="533"/>
    </row>
  </sheetData>
  <sheetProtection algorithmName="SHA-512" hashValue="OwQiIeYx4kkJcXkFyXrKkdVCajdICeqjGoAOSQS9N4TiI3ox2HvXOpQq1S2y5PgRm4pxLPBbtv95MepplzMh1Q==" saltValue="lGAzXqeB1TTxG9R54zYHAQ==" spinCount="100000" sheet="1" objects="1" scenarios="1"/>
  <mergeCells count="12">
    <mergeCell ref="A16:A20"/>
    <mergeCell ref="A12:A15"/>
    <mergeCell ref="E12:E15"/>
    <mergeCell ref="A6:A7"/>
    <mergeCell ref="E8:E10"/>
    <mergeCell ref="E6:E7"/>
    <mergeCell ref="A8:A10"/>
    <mergeCell ref="F6:F7"/>
    <mergeCell ref="F8:F10"/>
    <mergeCell ref="F12:F15"/>
    <mergeCell ref="E16:E20"/>
    <mergeCell ref="F16:F20"/>
  </mergeCells>
  <pageMargins left="0.62992125984251968" right="0.23622047244094491" top="0.74803149606299213" bottom="0.74803149606299213" header="0.31496062992125984" footer="0.31496062992125984"/>
  <pageSetup scale="5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1FB75"/>
    <pageSetUpPr fitToPage="1"/>
  </sheetPr>
  <dimension ref="A1:H26"/>
  <sheetViews>
    <sheetView zoomScale="95" zoomScaleNormal="95" workbookViewId="0"/>
  </sheetViews>
  <sheetFormatPr baseColWidth="10" defaultRowHeight="15" x14ac:dyDescent="0.25"/>
  <cols>
    <col min="1" max="1" width="31.5703125" style="227" customWidth="1"/>
    <col min="2" max="2" width="33.85546875" style="227" customWidth="1"/>
    <col min="3" max="3" width="25.140625" style="227" customWidth="1"/>
    <col min="4" max="4" width="80.28515625" style="227" customWidth="1"/>
    <col min="5" max="5" width="40" style="227" customWidth="1"/>
    <col min="6" max="6" width="34.28515625" style="227" customWidth="1"/>
    <col min="7" max="7" width="22" style="227" customWidth="1"/>
    <col min="8" max="8" width="48.140625" style="369" customWidth="1"/>
    <col min="9" max="9" width="21.7109375" style="227" customWidth="1"/>
    <col min="10" max="10" width="39" style="227" customWidth="1"/>
    <col min="11" max="16384" width="11.42578125" style="227"/>
  </cols>
  <sheetData>
    <row r="1" spans="1:8" s="367" customFormat="1" ht="22.5" customHeight="1" x14ac:dyDescent="0.35">
      <c r="A1" s="226" t="s">
        <v>146</v>
      </c>
      <c r="B1" s="226"/>
      <c r="D1" s="227"/>
      <c r="H1" s="368"/>
    </row>
    <row r="2" spans="1:8" ht="9.75" customHeight="1" thickBot="1" x14ac:dyDescent="0.3"/>
    <row r="3" spans="1:8" ht="27" customHeight="1" x14ac:dyDescent="0.25">
      <c r="A3" s="370" t="s">
        <v>16</v>
      </c>
      <c r="B3" s="371"/>
      <c r="C3" s="551"/>
      <c r="D3" s="552"/>
      <c r="H3" s="227"/>
    </row>
    <row r="4" spans="1:8" ht="37.5" customHeight="1" thickBot="1" x14ac:dyDescent="0.3">
      <c r="A4" s="372" t="s">
        <v>62</v>
      </c>
      <c r="B4" s="373"/>
      <c r="C4" s="553"/>
      <c r="D4" s="554"/>
      <c r="H4" s="227"/>
    </row>
    <row r="5" spans="1:8" ht="21" customHeight="1" x14ac:dyDescent="0.25">
      <c r="A5" s="374" t="s">
        <v>57</v>
      </c>
      <c r="B5" s="375"/>
      <c r="C5" s="107"/>
      <c r="D5" s="376" t="s">
        <v>58</v>
      </c>
    </row>
    <row r="6" spans="1:8" ht="24" customHeight="1" x14ac:dyDescent="0.25">
      <c r="A6" s="372" t="s">
        <v>18</v>
      </c>
      <c r="B6" s="377"/>
      <c r="C6" s="555"/>
      <c r="D6" s="556"/>
    </row>
    <row r="7" spans="1:8" s="367" customFormat="1" ht="37.5" customHeight="1" thickBot="1" x14ac:dyDescent="0.3">
      <c r="A7" s="378" t="s">
        <v>147</v>
      </c>
      <c r="B7" s="379"/>
      <c r="C7" s="557"/>
      <c r="D7" s="558"/>
      <c r="H7" s="368"/>
    </row>
    <row r="8" spans="1:8" s="381" customFormat="1" ht="16.5" customHeight="1" x14ac:dyDescent="0.25">
      <c r="A8" s="380"/>
      <c r="B8" s="380"/>
      <c r="H8" s="382"/>
    </row>
    <row r="9" spans="1:8" ht="23.25" customHeight="1" x14ac:dyDescent="0.35">
      <c r="A9" s="226" t="s">
        <v>149</v>
      </c>
      <c r="B9" s="226"/>
      <c r="D9" s="367"/>
    </row>
    <row r="10" spans="1:8" ht="9.75" customHeight="1" thickBot="1" x14ac:dyDescent="0.3">
      <c r="A10" s="367"/>
      <c r="B10" s="367"/>
    </row>
    <row r="11" spans="1:8" ht="21" customHeight="1" thickBot="1" x14ac:dyDescent="0.3">
      <c r="A11" s="383" t="s">
        <v>59</v>
      </c>
      <c r="B11" s="384" t="s">
        <v>60</v>
      </c>
      <c r="C11" s="385" t="s">
        <v>61</v>
      </c>
      <c r="D11" s="386" t="s">
        <v>150</v>
      </c>
    </row>
    <row r="12" spans="1:8" ht="17.25" customHeight="1" x14ac:dyDescent="0.25">
      <c r="A12" s="387" t="s">
        <v>89</v>
      </c>
      <c r="B12" s="388"/>
      <c r="C12" s="389"/>
      <c r="D12" s="390"/>
    </row>
    <row r="13" spans="1:8" ht="17.25" customHeight="1" x14ac:dyDescent="0.25">
      <c r="A13" s="391" t="s">
        <v>176</v>
      </c>
      <c r="B13" s="392" t="s">
        <v>207</v>
      </c>
      <c r="C13" s="393" t="s">
        <v>208</v>
      </c>
      <c r="D13" s="394"/>
    </row>
    <row r="14" spans="1:8" ht="17.25" customHeight="1" thickBot="1" x14ac:dyDescent="0.3">
      <c r="A14" s="391" t="s">
        <v>30</v>
      </c>
      <c r="B14" s="392" t="s">
        <v>148</v>
      </c>
      <c r="C14" s="393">
        <v>2020</v>
      </c>
      <c r="D14" s="394"/>
    </row>
    <row r="15" spans="1:8" ht="17.25" customHeight="1" x14ac:dyDescent="0.25">
      <c r="A15" s="197"/>
      <c r="B15" s="198"/>
      <c r="C15" s="199"/>
      <c r="D15" s="200"/>
    </row>
    <row r="16" spans="1:8" ht="17.25" customHeight="1" x14ac:dyDescent="0.25">
      <c r="A16" s="201"/>
      <c r="B16" s="202"/>
      <c r="C16" s="203"/>
      <c r="D16" s="204"/>
    </row>
    <row r="17" spans="1:4" ht="17.25" customHeight="1" x14ac:dyDescent="0.25">
      <c r="A17" s="201"/>
      <c r="B17" s="202"/>
      <c r="C17" s="203"/>
      <c r="D17" s="204"/>
    </row>
    <row r="18" spans="1:4" ht="17.25" customHeight="1" x14ac:dyDescent="0.25">
      <c r="A18" s="201"/>
      <c r="B18" s="202"/>
      <c r="C18" s="203"/>
      <c r="D18" s="204"/>
    </row>
    <row r="19" spans="1:4" ht="17.25" customHeight="1" x14ac:dyDescent="0.25">
      <c r="A19" s="201"/>
      <c r="B19" s="202"/>
      <c r="C19" s="203"/>
      <c r="D19" s="204"/>
    </row>
    <row r="20" spans="1:4" ht="17.25" customHeight="1" x14ac:dyDescent="0.25">
      <c r="A20" s="201"/>
      <c r="B20" s="202"/>
      <c r="C20" s="203"/>
      <c r="D20" s="204"/>
    </row>
    <row r="21" spans="1:4" ht="17.25" customHeight="1" x14ac:dyDescent="0.25">
      <c r="A21" s="201"/>
      <c r="B21" s="202"/>
      <c r="C21" s="203"/>
      <c r="D21" s="204"/>
    </row>
    <row r="22" spans="1:4" ht="17.25" customHeight="1" x14ac:dyDescent="0.25">
      <c r="A22" s="201"/>
      <c r="B22" s="202"/>
      <c r="C22" s="203"/>
      <c r="D22" s="204"/>
    </row>
    <row r="23" spans="1:4" ht="17.25" customHeight="1" x14ac:dyDescent="0.25">
      <c r="A23" s="201"/>
      <c r="B23" s="202"/>
      <c r="C23" s="203"/>
      <c r="D23" s="204"/>
    </row>
    <row r="24" spans="1:4" ht="17.25" customHeight="1" x14ac:dyDescent="0.25">
      <c r="A24" s="201"/>
      <c r="B24" s="202"/>
      <c r="C24" s="203"/>
      <c r="D24" s="204"/>
    </row>
    <row r="25" spans="1:4" ht="17.25" customHeight="1" x14ac:dyDescent="0.25">
      <c r="A25" s="201"/>
      <c r="B25" s="202"/>
      <c r="C25" s="203"/>
      <c r="D25" s="204"/>
    </row>
    <row r="26" spans="1:4" ht="17.25" customHeight="1" thickBot="1" x14ac:dyDescent="0.3">
      <c r="A26" s="205"/>
      <c r="B26" s="206"/>
      <c r="C26" s="207"/>
      <c r="D26" s="208"/>
    </row>
  </sheetData>
  <sheetProtection algorithmName="SHA-512" hashValue="W7tCcQ1UNvtlM+uueOotmfqe5/CpGBqwMEGMgIFojt+hkzst/7ueJS8SjHQxFKNPULpKF8gg3izC1F0tWb1FTw==" saltValue="7i6Hnuw9qn7kA4IxDeB1wA==" spinCount="100000" sheet="1" objects="1" scenarios="1" formatColumns="0"/>
  <mergeCells count="4">
    <mergeCell ref="C3:D3"/>
    <mergeCell ref="C4:D4"/>
    <mergeCell ref="C6:D6"/>
    <mergeCell ref="C7:D7"/>
  </mergeCells>
  <dataValidations count="1">
    <dataValidation type="whole" allowBlank="1" showInputMessage="1" showErrorMessage="1" errorTitle="Attention" error="Inscrire seulement l'année de départ pour l'analyse des données à l'aide de ce fichier" sqref="C5">
      <formula1>2020</formula1>
      <formula2>2050</formula2>
    </dataValidation>
  </dataValidations>
  <pageMargins left="0.70866141732283472" right="0.70866141732283472" top="0.74803149606299213" bottom="0.74803149606299213" header="0.31496062992125984" footer="0.31496062992125984"/>
  <pageSetup scale="7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1FB75"/>
    <pageSetUpPr fitToPage="1"/>
  </sheetPr>
  <dimension ref="A1:BC805"/>
  <sheetViews>
    <sheetView zoomScale="86" zoomScaleNormal="86" workbookViewId="0">
      <pane ySplit="3" topLeftCell="A4" activePane="bottomLeft" state="frozen"/>
      <selection pane="bottomLeft" activeCell="E13" sqref="E13"/>
    </sheetView>
  </sheetViews>
  <sheetFormatPr baseColWidth="10" defaultRowHeight="15" x14ac:dyDescent="0.25"/>
  <cols>
    <col min="1" max="1" width="9" style="420" customWidth="1"/>
    <col min="2" max="3" width="10.28515625" style="420" customWidth="1"/>
    <col min="4" max="4" width="11.85546875" style="420" customWidth="1"/>
    <col min="5" max="5" width="26.28515625" style="420" customWidth="1"/>
    <col min="6" max="6" width="25.85546875" style="420" customWidth="1"/>
    <col min="7" max="7" width="28.140625" style="420" customWidth="1"/>
    <col min="8" max="9" width="10.42578125" style="420" customWidth="1"/>
    <col min="10" max="10" width="12.85546875" style="420" customWidth="1"/>
    <col min="11" max="11" width="15.7109375" style="420" customWidth="1"/>
    <col min="12" max="12" width="21.85546875" style="420" customWidth="1"/>
    <col min="13" max="13" width="15.140625" style="420" customWidth="1"/>
    <col min="14" max="14" width="27.140625" style="420" customWidth="1"/>
    <col min="15" max="15" width="15.5703125" style="420" customWidth="1"/>
    <col min="16" max="16" width="11.85546875" style="420" customWidth="1"/>
    <col min="17" max="16384" width="11.42578125" style="227"/>
  </cols>
  <sheetData>
    <row r="1" spans="1:16" ht="21.75" customHeight="1" thickBot="1" x14ac:dyDescent="0.3">
      <c r="A1" s="395" t="s">
        <v>96</v>
      </c>
      <c r="B1" s="396"/>
      <c r="C1" s="396"/>
      <c r="D1" s="396"/>
      <c r="E1" s="396"/>
      <c r="F1" s="396"/>
      <c r="G1" s="396"/>
      <c r="H1" s="396"/>
      <c r="I1" s="397"/>
      <c r="J1" s="395" t="s">
        <v>98</v>
      </c>
      <c r="K1" s="398"/>
      <c r="L1" s="396"/>
      <c r="M1" s="396"/>
      <c r="N1" s="396"/>
      <c r="O1" s="396"/>
      <c r="P1" s="397"/>
    </row>
    <row r="2" spans="1:16" ht="20.25" customHeight="1" x14ac:dyDescent="0.25">
      <c r="A2" s="399" t="s">
        <v>35</v>
      </c>
      <c r="B2" s="400"/>
      <c r="C2" s="400"/>
      <c r="D2" s="400"/>
      <c r="E2" s="401" t="s">
        <v>34</v>
      </c>
      <c r="F2" s="400"/>
      <c r="G2" s="400"/>
      <c r="H2" s="400"/>
      <c r="I2" s="402"/>
      <c r="J2" s="399" t="s">
        <v>97</v>
      </c>
      <c r="K2" s="403" t="s">
        <v>176</v>
      </c>
      <c r="L2" s="400"/>
      <c r="M2" s="400"/>
      <c r="N2" s="400"/>
      <c r="O2" s="401" t="s">
        <v>30</v>
      </c>
      <c r="P2" s="404"/>
    </row>
    <row r="3" spans="1:16" s="408" customFormat="1" ht="52.5" customHeight="1" thickBot="1" x14ac:dyDescent="0.3">
      <c r="A3" s="405" t="s">
        <v>36</v>
      </c>
      <c r="B3" s="406" t="s">
        <v>131</v>
      </c>
      <c r="C3" s="406" t="s">
        <v>222</v>
      </c>
      <c r="D3" s="406" t="s">
        <v>223</v>
      </c>
      <c r="E3" s="406" t="s">
        <v>19</v>
      </c>
      <c r="F3" s="406" t="s">
        <v>20</v>
      </c>
      <c r="G3" s="406" t="s">
        <v>21</v>
      </c>
      <c r="H3" s="406" t="s">
        <v>33</v>
      </c>
      <c r="I3" s="407" t="s">
        <v>32</v>
      </c>
      <c r="J3" s="405" t="s">
        <v>22</v>
      </c>
      <c r="K3" s="406" t="s">
        <v>198</v>
      </c>
      <c r="L3" s="406" t="s">
        <v>199</v>
      </c>
      <c r="M3" s="406" t="s">
        <v>200</v>
      </c>
      <c r="N3" s="406" t="s">
        <v>197</v>
      </c>
      <c r="O3" s="406" t="s">
        <v>37</v>
      </c>
      <c r="P3" s="407" t="s">
        <v>38</v>
      </c>
    </row>
    <row r="4" spans="1:16" s="408" customFormat="1" ht="18.75" customHeight="1" x14ac:dyDescent="0.25">
      <c r="A4" s="409" t="s">
        <v>65</v>
      </c>
      <c r="B4" s="410"/>
      <c r="C4" s="410"/>
      <c r="D4" s="410"/>
      <c r="E4" s="410"/>
      <c r="F4" s="410"/>
      <c r="G4" s="410"/>
      <c r="H4" s="410"/>
      <c r="I4" s="411"/>
      <c r="J4" s="412"/>
      <c r="K4" s="410"/>
      <c r="L4" s="410"/>
      <c r="M4" s="410"/>
      <c r="N4" s="410"/>
      <c r="O4" s="410"/>
      <c r="P4" s="411"/>
    </row>
    <row r="5" spans="1:16" s="408" customFormat="1" ht="21" customHeight="1" thickBot="1" x14ac:dyDescent="0.3">
      <c r="A5" s="413">
        <v>36</v>
      </c>
      <c r="B5" s="414">
        <v>44</v>
      </c>
      <c r="C5" s="414" t="s">
        <v>76</v>
      </c>
      <c r="D5" s="414" t="s">
        <v>3</v>
      </c>
      <c r="E5" s="415" t="s">
        <v>78</v>
      </c>
      <c r="F5" s="415" t="s">
        <v>79</v>
      </c>
      <c r="G5" s="415" t="s">
        <v>80</v>
      </c>
      <c r="H5" s="414">
        <v>173</v>
      </c>
      <c r="I5" s="416">
        <v>5.7</v>
      </c>
      <c r="J5" s="413">
        <v>1981</v>
      </c>
      <c r="K5" s="414">
        <v>2010</v>
      </c>
      <c r="L5" s="414" t="s">
        <v>77</v>
      </c>
      <c r="M5" s="414" t="s">
        <v>48</v>
      </c>
      <c r="N5" s="414"/>
      <c r="O5" s="414">
        <v>90</v>
      </c>
      <c r="P5" s="416">
        <v>1</v>
      </c>
    </row>
    <row r="6" spans="1:16" s="417" customFormat="1" ht="15" customHeight="1" x14ac:dyDescent="0.25">
      <c r="A6" s="282"/>
      <c r="B6" s="283"/>
      <c r="C6" s="284"/>
      <c r="D6" s="284"/>
      <c r="E6" s="285"/>
      <c r="F6" s="283"/>
      <c r="G6" s="283"/>
      <c r="H6" s="286"/>
      <c r="I6" s="287"/>
      <c r="J6" s="282"/>
      <c r="K6" s="288"/>
      <c r="L6" s="289"/>
      <c r="M6" s="288"/>
      <c r="N6" s="289"/>
      <c r="O6" s="288"/>
      <c r="P6" s="290"/>
    </row>
    <row r="7" spans="1:16" s="417" customFormat="1" x14ac:dyDescent="0.25">
      <c r="A7" s="291"/>
      <c r="B7" s="292"/>
      <c r="C7" s="293"/>
      <c r="D7" s="293"/>
      <c r="E7" s="292"/>
      <c r="F7" s="292"/>
      <c r="G7" s="292"/>
      <c r="H7" s="294"/>
      <c r="I7" s="295"/>
      <c r="J7" s="296"/>
      <c r="K7" s="297"/>
      <c r="L7" s="298"/>
      <c r="M7" s="297"/>
      <c r="N7" s="298"/>
      <c r="O7" s="297"/>
      <c r="P7" s="299"/>
    </row>
    <row r="8" spans="1:16" s="417" customFormat="1" ht="15" customHeight="1" x14ac:dyDescent="0.25">
      <c r="A8" s="291"/>
      <c r="B8" s="292"/>
      <c r="C8" s="293"/>
      <c r="D8" s="293"/>
      <c r="E8" s="292"/>
      <c r="F8" s="292"/>
      <c r="G8" s="292"/>
      <c r="H8" s="294"/>
      <c r="I8" s="295"/>
      <c r="J8" s="296"/>
      <c r="K8" s="297"/>
      <c r="L8" s="298"/>
      <c r="M8" s="297"/>
      <c r="N8" s="298"/>
      <c r="O8" s="297"/>
      <c r="P8" s="299"/>
    </row>
    <row r="9" spans="1:16" s="417" customFormat="1" x14ac:dyDescent="0.25">
      <c r="A9" s="291"/>
      <c r="B9" s="292"/>
      <c r="C9" s="293"/>
      <c r="D9" s="293"/>
      <c r="E9" s="292"/>
      <c r="F9" s="292"/>
      <c r="G9" s="292"/>
      <c r="H9" s="294"/>
      <c r="I9" s="295"/>
      <c r="J9" s="296"/>
      <c r="K9" s="297"/>
      <c r="L9" s="298"/>
      <c r="M9" s="297"/>
      <c r="N9" s="298"/>
      <c r="O9" s="297"/>
      <c r="P9" s="299"/>
    </row>
    <row r="10" spans="1:16" s="417" customFormat="1" x14ac:dyDescent="0.25">
      <c r="A10" s="291"/>
      <c r="B10" s="292"/>
      <c r="C10" s="293"/>
      <c r="D10" s="293"/>
      <c r="E10" s="300"/>
      <c r="F10" s="292"/>
      <c r="G10" s="292"/>
      <c r="H10" s="294"/>
      <c r="I10" s="295"/>
      <c r="J10" s="296"/>
      <c r="K10" s="297"/>
      <c r="L10" s="298"/>
      <c r="M10" s="297"/>
      <c r="N10" s="298"/>
      <c r="O10" s="297"/>
      <c r="P10" s="299"/>
    </row>
    <row r="11" spans="1:16" s="417" customFormat="1" x14ac:dyDescent="0.25">
      <c r="A11" s="291"/>
      <c r="B11" s="292"/>
      <c r="C11" s="293"/>
      <c r="D11" s="293"/>
      <c r="E11" s="292"/>
      <c r="F11" s="292"/>
      <c r="G11" s="292"/>
      <c r="H11" s="294"/>
      <c r="I11" s="295"/>
      <c r="J11" s="296"/>
      <c r="K11" s="297"/>
      <c r="L11" s="298"/>
      <c r="M11" s="297"/>
      <c r="N11" s="298"/>
      <c r="O11" s="297"/>
      <c r="P11" s="299"/>
    </row>
    <row r="12" spans="1:16" s="417" customFormat="1" x14ac:dyDescent="0.25">
      <c r="A12" s="291"/>
      <c r="B12" s="292"/>
      <c r="C12" s="293"/>
      <c r="D12" s="293"/>
      <c r="E12" s="292"/>
      <c r="F12" s="292"/>
      <c r="G12" s="292"/>
      <c r="H12" s="294"/>
      <c r="I12" s="295"/>
      <c r="J12" s="296"/>
      <c r="K12" s="297"/>
      <c r="L12" s="298"/>
      <c r="M12" s="297"/>
      <c r="N12" s="298"/>
      <c r="O12" s="297"/>
      <c r="P12" s="299"/>
    </row>
    <row r="13" spans="1:16" s="417" customFormat="1" x14ac:dyDescent="0.25">
      <c r="A13" s="291"/>
      <c r="B13" s="301"/>
      <c r="C13" s="293"/>
      <c r="D13" s="293"/>
      <c r="E13" s="301"/>
      <c r="F13" s="301"/>
      <c r="G13" s="301"/>
      <c r="H13" s="302"/>
      <c r="I13" s="303"/>
      <c r="J13" s="304"/>
      <c r="K13" s="297"/>
      <c r="L13" s="298"/>
      <c r="M13" s="297"/>
      <c r="N13" s="298"/>
      <c r="O13" s="297"/>
      <c r="P13" s="299"/>
    </row>
    <row r="14" spans="1:16" s="417" customFormat="1" x14ac:dyDescent="0.25">
      <c r="A14" s="291"/>
      <c r="B14" s="292"/>
      <c r="C14" s="293"/>
      <c r="D14" s="293"/>
      <c r="E14" s="292"/>
      <c r="F14" s="292"/>
      <c r="G14" s="292"/>
      <c r="H14" s="294"/>
      <c r="I14" s="295"/>
      <c r="J14" s="296"/>
      <c r="K14" s="297"/>
      <c r="L14" s="298"/>
      <c r="M14" s="297"/>
      <c r="N14" s="298"/>
      <c r="O14" s="297"/>
      <c r="P14" s="299"/>
    </row>
    <row r="15" spans="1:16" s="417" customFormat="1" x14ac:dyDescent="0.25">
      <c r="A15" s="291"/>
      <c r="B15" s="292"/>
      <c r="C15" s="293"/>
      <c r="D15" s="293"/>
      <c r="E15" s="292"/>
      <c r="F15" s="292"/>
      <c r="G15" s="292"/>
      <c r="H15" s="294"/>
      <c r="I15" s="295"/>
      <c r="J15" s="296"/>
      <c r="K15" s="297"/>
      <c r="L15" s="298"/>
      <c r="M15" s="297"/>
      <c r="N15" s="298"/>
      <c r="O15" s="297"/>
      <c r="P15" s="299"/>
    </row>
    <row r="16" spans="1:16" s="417" customFormat="1" x14ac:dyDescent="0.25">
      <c r="A16" s="291"/>
      <c r="B16" s="292"/>
      <c r="C16" s="293"/>
      <c r="D16" s="293"/>
      <c r="E16" s="292"/>
      <c r="F16" s="292"/>
      <c r="G16" s="292"/>
      <c r="H16" s="294"/>
      <c r="I16" s="295"/>
      <c r="J16" s="296"/>
      <c r="K16" s="297"/>
      <c r="L16" s="298"/>
      <c r="M16" s="297"/>
      <c r="N16" s="298"/>
      <c r="O16" s="297"/>
      <c r="P16" s="299"/>
    </row>
    <row r="17" spans="1:55" s="417" customFormat="1" x14ac:dyDescent="0.25">
      <c r="A17" s="291"/>
      <c r="B17" s="292"/>
      <c r="C17" s="293"/>
      <c r="D17" s="293"/>
      <c r="E17" s="292"/>
      <c r="F17" s="292"/>
      <c r="G17" s="292"/>
      <c r="H17" s="294"/>
      <c r="I17" s="295"/>
      <c r="J17" s="296"/>
      <c r="K17" s="297"/>
      <c r="L17" s="298"/>
      <c r="M17" s="297"/>
      <c r="N17" s="298"/>
      <c r="O17" s="297"/>
      <c r="P17" s="299"/>
    </row>
    <row r="18" spans="1:55" s="417" customFormat="1" x14ac:dyDescent="0.25">
      <c r="A18" s="291"/>
      <c r="B18" s="292"/>
      <c r="C18" s="293"/>
      <c r="D18" s="293"/>
      <c r="E18" s="292"/>
      <c r="F18" s="292"/>
      <c r="G18" s="305"/>
      <c r="H18" s="294"/>
      <c r="I18" s="295"/>
      <c r="J18" s="296"/>
      <c r="K18" s="297"/>
      <c r="L18" s="298"/>
      <c r="M18" s="297"/>
      <c r="N18" s="298"/>
      <c r="O18" s="297"/>
      <c r="P18" s="299"/>
    </row>
    <row r="19" spans="1:55" s="417" customFormat="1" x14ac:dyDescent="0.25">
      <c r="A19" s="291"/>
      <c r="B19" s="292"/>
      <c r="C19" s="293"/>
      <c r="D19" s="293"/>
      <c r="E19" s="292"/>
      <c r="F19" s="292"/>
      <c r="G19" s="292"/>
      <c r="H19" s="294"/>
      <c r="I19" s="295"/>
      <c r="J19" s="296"/>
      <c r="K19" s="297"/>
      <c r="L19" s="298"/>
      <c r="M19" s="297"/>
      <c r="N19" s="298"/>
      <c r="O19" s="297"/>
      <c r="P19" s="299"/>
    </row>
    <row r="20" spans="1:55" s="417" customFormat="1" x14ac:dyDescent="0.25">
      <c r="A20" s="291"/>
      <c r="B20" s="292"/>
      <c r="C20" s="293"/>
      <c r="D20" s="293"/>
      <c r="E20" s="292"/>
      <c r="F20" s="292"/>
      <c r="G20" s="292"/>
      <c r="H20" s="294"/>
      <c r="I20" s="295"/>
      <c r="J20" s="296"/>
      <c r="K20" s="297"/>
      <c r="L20" s="298"/>
      <c r="M20" s="297"/>
      <c r="N20" s="298"/>
      <c r="O20" s="297"/>
      <c r="P20" s="299"/>
    </row>
    <row r="21" spans="1:55" s="417" customFormat="1" x14ac:dyDescent="0.25">
      <c r="A21" s="291"/>
      <c r="B21" s="292"/>
      <c r="C21" s="293"/>
      <c r="D21" s="293"/>
      <c r="E21" s="292"/>
      <c r="F21" s="292"/>
      <c r="G21" s="292"/>
      <c r="H21" s="294"/>
      <c r="I21" s="295"/>
      <c r="J21" s="296"/>
      <c r="K21" s="297"/>
      <c r="L21" s="298"/>
      <c r="M21" s="297"/>
      <c r="N21" s="298"/>
      <c r="O21" s="297"/>
      <c r="P21" s="299"/>
    </row>
    <row r="22" spans="1:55" s="417" customFormat="1" x14ac:dyDescent="0.25">
      <c r="A22" s="291"/>
      <c r="B22" s="292"/>
      <c r="C22" s="293"/>
      <c r="D22" s="293"/>
      <c r="E22" s="292"/>
      <c r="F22" s="292"/>
      <c r="G22" s="292"/>
      <c r="H22" s="294"/>
      <c r="I22" s="295"/>
      <c r="J22" s="296"/>
      <c r="K22" s="297"/>
      <c r="L22" s="298"/>
      <c r="M22" s="297"/>
      <c r="N22" s="298"/>
      <c r="O22" s="297"/>
      <c r="P22" s="299"/>
    </row>
    <row r="23" spans="1:55" s="417" customFormat="1" x14ac:dyDescent="0.25">
      <c r="A23" s="291"/>
      <c r="B23" s="292"/>
      <c r="C23" s="293"/>
      <c r="D23" s="293"/>
      <c r="E23" s="292"/>
      <c r="F23" s="292"/>
      <c r="G23" s="292"/>
      <c r="H23" s="294"/>
      <c r="I23" s="295"/>
      <c r="J23" s="296"/>
      <c r="K23" s="297"/>
      <c r="L23" s="298"/>
      <c r="M23" s="297"/>
      <c r="N23" s="298"/>
      <c r="O23" s="297"/>
      <c r="P23" s="299"/>
    </row>
    <row r="24" spans="1:55" s="419" customFormat="1" x14ac:dyDescent="0.25">
      <c r="A24" s="291"/>
      <c r="B24" s="292"/>
      <c r="C24" s="293"/>
      <c r="D24" s="293"/>
      <c r="E24" s="292"/>
      <c r="F24" s="292"/>
      <c r="G24" s="292"/>
      <c r="H24" s="294"/>
      <c r="I24" s="295"/>
      <c r="J24" s="296"/>
      <c r="K24" s="297"/>
      <c r="L24" s="298"/>
      <c r="M24" s="297"/>
      <c r="N24" s="298"/>
      <c r="O24" s="297"/>
      <c r="P24" s="299"/>
      <c r="Q24" s="418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8"/>
      <c r="AH24" s="418"/>
      <c r="AI24" s="418"/>
      <c r="AJ24" s="418"/>
      <c r="AK24" s="418"/>
      <c r="AL24" s="418"/>
      <c r="AM24" s="418"/>
      <c r="AN24" s="418"/>
      <c r="AO24" s="418"/>
      <c r="AP24" s="418"/>
      <c r="AQ24" s="418"/>
      <c r="AR24" s="418"/>
      <c r="AS24" s="418"/>
      <c r="AT24" s="418"/>
      <c r="AU24" s="418"/>
      <c r="AV24" s="418"/>
      <c r="AW24" s="418"/>
      <c r="AX24" s="418"/>
      <c r="AY24" s="418"/>
      <c r="AZ24" s="418"/>
      <c r="BA24" s="418"/>
      <c r="BB24" s="418"/>
      <c r="BC24" s="418"/>
    </row>
    <row r="25" spans="1:55" s="417" customFormat="1" x14ac:dyDescent="0.25">
      <c r="A25" s="291"/>
      <c r="B25" s="292"/>
      <c r="C25" s="293"/>
      <c r="D25" s="293"/>
      <c r="E25" s="292"/>
      <c r="F25" s="292"/>
      <c r="G25" s="292"/>
      <c r="H25" s="294"/>
      <c r="I25" s="295"/>
      <c r="J25" s="296"/>
      <c r="K25" s="297"/>
      <c r="L25" s="298"/>
      <c r="M25" s="297"/>
      <c r="N25" s="298"/>
      <c r="O25" s="297"/>
      <c r="P25" s="299"/>
    </row>
    <row r="26" spans="1:55" s="417" customFormat="1" x14ac:dyDescent="0.25">
      <c r="A26" s="291"/>
      <c r="B26" s="292"/>
      <c r="C26" s="293"/>
      <c r="D26" s="293"/>
      <c r="E26" s="292"/>
      <c r="F26" s="292"/>
      <c r="G26" s="292"/>
      <c r="H26" s="294"/>
      <c r="I26" s="295"/>
      <c r="J26" s="296"/>
      <c r="K26" s="297"/>
      <c r="L26" s="298"/>
      <c r="M26" s="297"/>
      <c r="N26" s="298"/>
      <c r="O26" s="297"/>
      <c r="P26" s="299"/>
    </row>
    <row r="27" spans="1:55" s="417" customFormat="1" x14ac:dyDescent="0.25">
      <c r="A27" s="291"/>
      <c r="B27" s="292"/>
      <c r="C27" s="293"/>
      <c r="D27" s="293"/>
      <c r="E27" s="292"/>
      <c r="F27" s="292"/>
      <c r="G27" s="292"/>
      <c r="H27" s="294"/>
      <c r="I27" s="295"/>
      <c r="J27" s="296"/>
      <c r="K27" s="297"/>
      <c r="L27" s="298"/>
      <c r="M27" s="297"/>
      <c r="N27" s="298"/>
      <c r="O27" s="297"/>
      <c r="P27" s="299"/>
    </row>
    <row r="28" spans="1:55" s="417" customFormat="1" ht="15" customHeight="1" x14ac:dyDescent="0.25">
      <c r="A28" s="291"/>
      <c r="B28" s="292"/>
      <c r="C28" s="293"/>
      <c r="D28" s="293"/>
      <c r="E28" s="292"/>
      <c r="F28" s="292"/>
      <c r="G28" s="292"/>
      <c r="H28" s="294"/>
      <c r="I28" s="295"/>
      <c r="J28" s="296"/>
      <c r="K28" s="297"/>
      <c r="L28" s="298"/>
      <c r="M28" s="297"/>
      <c r="N28" s="298"/>
      <c r="O28" s="297"/>
      <c r="P28" s="299"/>
    </row>
    <row r="29" spans="1:55" s="417" customFormat="1" x14ac:dyDescent="0.25">
      <c r="A29" s="291"/>
      <c r="B29" s="292"/>
      <c r="C29" s="293"/>
      <c r="D29" s="293"/>
      <c r="E29" s="292"/>
      <c r="F29" s="292"/>
      <c r="G29" s="292"/>
      <c r="H29" s="294"/>
      <c r="I29" s="295"/>
      <c r="J29" s="296"/>
      <c r="K29" s="297"/>
      <c r="L29" s="298"/>
      <c r="M29" s="297"/>
      <c r="N29" s="298"/>
      <c r="O29" s="297"/>
      <c r="P29" s="299"/>
    </row>
    <row r="30" spans="1:55" s="417" customFormat="1" x14ac:dyDescent="0.25">
      <c r="A30" s="291"/>
      <c r="B30" s="292"/>
      <c r="C30" s="293"/>
      <c r="D30" s="293"/>
      <c r="E30" s="292"/>
      <c r="F30" s="292"/>
      <c r="G30" s="292"/>
      <c r="H30" s="294"/>
      <c r="I30" s="295"/>
      <c r="J30" s="296"/>
      <c r="K30" s="297"/>
      <c r="L30" s="298"/>
      <c r="M30" s="297"/>
      <c r="N30" s="298"/>
      <c r="O30" s="297"/>
      <c r="P30" s="299"/>
    </row>
    <row r="31" spans="1:55" s="417" customFormat="1" x14ac:dyDescent="0.25">
      <c r="A31" s="291"/>
      <c r="B31" s="292"/>
      <c r="C31" s="293"/>
      <c r="D31" s="293"/>
      <c r="E31" s="292"/>
      <c r="F31" s="292"/>
      <c r="G31" s="292"/>
      <c r="H31" s="294"/>
      <c r="I31" s="295"/>
      <c r="J31" s="296"/>
      <c r="K31" s="297"/>
      <c r="L31" s="298"/>
      <c r="M31" s="297"/>
      <c r="N31" s="298"/>
      <c r="O31" s="297"/>
      <c r="P31" s="299"/>
    </row>
    <row r="32" spans="1:55" s="417" customFormat="1" x14ac:dyDescent="0.25">
      <c r="A32" s="291"/>
      <c r="B32" s="292"/>
      <c r="C32" s="293"/>
      <c r="D32" s="293"/>
      <c r="E32" s="292"/>
      <c r="F32" s="292"/>
      <c r="G32" s="292"/>
      <c r="H32" s="294"/>
      <c r="I32" s="295"/>
      <c r="J32" s="296"/>
      <c r="K32" s="297"/>
      <c r="L32" s="298"/>
      <c r="M32" s="297"/>
      <c r="N32" s="298"/>
      <c r="O32" s="297"/>
      <c r="P32" s="299"/>
    </row>
    <row r="33" spans="1:39" s="417" customFormat="1" x14ac:dyDescent="0.25">
      <c r="A33" s="291"/>
      <c r="B33" s="292"/>
      <c r="C33" s="293"/>
      <c r="D33" s="293"/>
      <c r="E33" s="292"/>
      <c r="F33" s="292"/>
      <c r="G33" s="292"/>
      <c r="H33" s="294"/>
      <c r="I33" s="295"/>
      <c r="J33" s="296"/>
      <c r="K33" s="297"/>
      <c r="L33" s="298"/>
      <c r="M33" s="297"/>
      <c r="N33" s="298"/>
      <c r="O33" s="297"/>
      <c r="P33" s="299"/>
    </row>
    <row r="34" spans="1:39" s="417" customFormat="1" x14ac:dyDescent="0.25">
      <c r="A34" s="291"/>
      <c r="B34" s="292"/>
      <c r="C34" s="293"/>
      <c r="D34" s="293"/>
      <c r="E34" s="292"/>
      <c r="F34" s="292"/>
      <c r="G34" s="292"/>
      <c r="H34" s="294"/>
      <c r="I34" s="295"/>
      <c r="J34" s="296"/>
      <c r="K34" s="297"/>
      <c r="L34" s="298"/>
      <c r="M34" s="297"/>
      <c r="N34" s="298"/>
      <c r="O34" s="297"/>
      <c r="P34" s="299"/>
    </row>
    <row r="35" spans="1:39" s="417" customFormat="1" x14ac:dyDescent="0.25">
      <c r="A35" s="291"/>
      <c r="B35" s="292"/>
      <c r="C35" s="293"/>
      <c r="D35" s="293"/>
      <c r="E35" s="292"/>
      <c r="F35" s="292"/>
      <c r="G35" s="292"/>
      <c r="H35" s="294"/>
      <c r="I35" s="295"/>
      <c r="J35" s="296"/>
      <c r="K35" s="297"/>
      <c r="L35" s="298"/>
      <c r="M35" s="297"/>
      <c r="N35" s="298"/>
      <c r="O35" s="297"/>
      <c r="P35" s="299"/>
    </row>
    <row r="36" spans="1:39" s="417" customFormat="1" x14ac:dyDescent="0.25">
      <c r="A36" s="291"/>
      <c r="B36" s="292"/>
      <c r="C36" s="293"/>
      <c r="D36" s="293"/>
      <c r="E36" s="292"/>
      <c r="F36" s="292"/>
      <c r="G36" s="292"/>
      <c r="H36" s="294"/>
      <c r="I36" s="295"/>
      <c r="J36" s="296"/>
      <c r="K36" s="297"/>
      <c r="L36" s="298"/>
      <c r="M36" s="297"/>
      <c r="N36" s="298"/>
      <c r="O36" s="297"/>
      <c r="P36" s="299"/>
    </row>
    <row r="37" spans="1:39" s="417" customFormat="1" x14ac:dyDescent="0.25">
      <c r="A37" s="291"/>
      <c r="B37" s="292"/>
      <c r="C37" s="293"/>
      <c r="D37" s="293"/>
      <c r="E37" s="292"/>
      <c r="F37" s="292"/>
      <c r="G37" s="292"/>
      <c r="H37" s="294"/>
      <c r="I37" s="295"/>
      <c r="J37" s="296"/>
      <c r="K37" s="297"/>
      <c r="L37" s="298"/>
      <c r="M37" s="297"/>
      <c r="N37" s="298"/>
      <c r="O37" s="297"/>
      <c r="P37" s="299"/>
    </row>
    <row r="38" spans="1:39" s="417" customFormat="1" x14ac:dyDescent="0.25">
      <c r="A38" s="291"/>
      <c r="B38" s="292"/>
      <c r="C38" s="293"/>
      <c r="D38" s="293"/>
      <c r="E38" s="292"/>
      <c r="F38" s="292"/>
      <c r="G38" s="292"/>
      <c r="H38" s="294"/>
      <c r="I38" s="295"/>
      <c r="J38" s="296"/>
      <c r="K38" s="297"/>
      <c r="L38" s="298"/>
      <c r="M38" s="297"/>
      <c r="N38" s="298"/>
      <c r="O38" s="297"/>
      <c r="P38" s="299"/>
    </row>
    <row r="39" spans="1:39" s="419" customFormat="1" x14ac:dyDescent="0.25">
      <c r="A39" s="291"/>
      <c r="B39" s="292"/>
      <c r="C39" s="293"/>
      <c r="D39" s="293"/>
      <c r="E39" s="292"/>
      <c r="F39" s="292"/>
      <c r="G39" s="292"/>
      <c r="H39" s="294"/>
      <c r="I39" s="295"/>
      <c r="J39" s="296"/>
      <c r="K39" s="297"/>
      <c r="L39" s="298"/>
      <c r="M39" s="297"/>
      <c r="N39" s="298"/>
      <c r="O39" s="297"/>
      <c r="P39" s="299"/>
      <c r="Q39" s="418"/>
      <c r="R39" s="418"/>
      <c r="S39" s="418"/>
      <c r="T39" s="418"/>
      <c r="U39" s="418"/>
      <c r="V39" s="418"/>
      <c r="W39" s="418"/>
      <c r="X39" s="418"/>
      <c r="Y39" s="418"/>
      <c r="Z39" s="418"/>
      <c r="AA39" s="418"/>
      <c r="AB39" s="418"/>
      <c r="AC39" s="418"/>
      <c r="AD39" s="418"/>
      <c r="AE39" s="418"/>
      <c r="AF39" s="418"/>
      <c r="AG39" s="418"/>
      <c r="AH39" s="418"/>
      <c r="AI39" s="418"/>
      <c r="AJ39" s="418"/>
      <c r="AK39" s="418"/>
      <c r="AL39" s="418"/>
      <c r="AM39" s="418"/>
    </row>
    <row r="40" spans="1:39" s="417" customFormat="1" x14ac:dyDescent="0.25">
      <c r="A40" s="291"/>
      <c r="B40" s="292"/>
      <c r="C40" s="293"/>
      <c r="D40" s="293"/>
      <c r="E40" s="292"/>
      <c r="F40" s="292"/>
      <c r="G40" s="292"/>
      <c r="H40" s="294"/>
      <c r="I40" s="295"/>
      <c r="J40" s="296"/>
      <c r="K40" s="297"/>
      <c r="L40" s="298"/>
      <c r="M40" s="297"/>
      <c r="N40" s="298"/>
      <c r="O40" s="297"/>
      <c r="P40" s="299"/>
    </row>
    <row r="41" spans="1:39" s="417" customFormat="1" x14ac:dyDescent="0.25">
      <c r="A41" s="291"/>
      <c r="B41" s="292"/>
      <c r="C41" s="293"/>
      <c r="D41" s="293"/>
      <c r="E41" s="292"/>
      <c r="F41" s="292"/>
      <c r="G41" s="292"/>
      <c r="H41" s="294"/>
      <c r="I41" s="295"/>
      <c r="J41" s="296"/>
      <c r="K41" s="297"/>
      <c r="L41" s="298"/>
      <c r="M41" s="297"/>
      <c r="N41" s="298"/>
      <c r="O41" s="297"/>
      <c r="P41" s="299"/>
    </row>
    <row r="42" spans="1:39" s="417" customFormat="1" x14ac:dyDescent="0.25">
      <c r="A42" s="291"/>
      <c r="B42" s="292"/>
      <c r="C42" s="293"/>
      <c r="D42" s="293"/>
      <c r="E42" s="292"/>
      <c r="F42" s="292"/>
      <c r="G42" s="292"/>
      <c r="H42" s="294"/>
      <c r="I42" s="295"/>
      <c r="J42" s="296"/>
      <c r="K42" s="297"/>
      <c r="L42" s="298"/>
      <c r="M42" s="297"/>
      <c r="N42" s="298"/>
      <c r="O42" s="297"/>
      <c r="P42" s="299"/>
    </row>
    <row r="43" spans="1:39" s="417" customFormat="1" x14ac:dyDescent="0.25">
      <c r="A43" s="291"/>
      <c r="B43" s="292"/>
      <c r="C43" s="293"/>
      <c r="D43" s="293"/>
      <c r="E43" s="292"/>
      <c r="F43" s="292"/>
      <c r="G43" s="292"/>
      <c r="H43" s="294"/>
      <c r="I43" s="295"/>
      <c r="J43" s="296"/>
      <c r="K43" s="297"/>
      <c r="L43" s="298"/>
      <c r="M43" s="297"/>
      <c r="N43" s="298"/>
      <c r="O43" s="297"/>
      <c r="P43" s="299"/>
    </row>
    <row r="44" spans="1:39" s="417" customFormat="1" x14ac:dyDescent="0.25">
      <c r="A44" s="291"/>
      <c r="B44" s="292"/>
      <c r="C44" s="293"/>
      <c r="D44" s="293"/>
      <c r="E44" s="292"/>
      <c r="F44" s="292"/>
      <c r="G44" s="292"/>
      <c r="H44" s="294"/>
      <c r="I44" s="295"/>
      <c r="J44" s="296"/>
      <c r="K44" s="297"/>
      <c r="L44" s="298"/>
      <c r="M44" s="297"/>
      <c r="N44" s="298"/>
      <c r="O44" s="297"/>
      <c r="P44" s="299"/>
    </row>
    <row r="45" spans="1:39" s="417" customFormat="1" x14ac:dyDescent="0.25">
      <c r="A45" s="291"/>
      <c r="B45" s="292"/>
      <c r="C45" s="293"/>
      <c r="D45" s="293"/>
      <c r="E45" s="292"/>
      <c r="F45" s="292"/>
      <c r="G45" s="292"/>
      <c r="H45" s="294"/>
      <c r="I45" s="295"/>
      <c r="J45" s="296"/>
      <c r="K45" s="297"/>
      <c r="L45" s="298"/>
      <c r="M45" s="297"/>
      <c r="N45" s="298"/>
      <c r="O45" s="297"/>
      <c r="P45" s="299"/>
    </row>
    <row r="46" spans="1:39" s="417" customFormat="1" x14ac:dyDescent="0.25">
      <c r="A46" s="291"/>
      <c r="B46" s="292"/>
      <c r="C46" s="293"/>
      <c r="D46" s="293"/>
      <c r="E46" s="292"/>
      <c r="F46" s="292"/>
      <c r="G46" s="292"/>
      <c r="H46" s="294"/>
      <c r="I46" s="295"/>
      <c r="J46" s="296"/>
      <c r="K46" s="297"/>
      <c r="L46" s="298"/>
      <c r="M46" s="297"/>
      <c r="N46" s="298"/>
      <c r="O46" s="297"/>
      <c r="P46" s="299"/>
    </row>
    <row r="47" spans="1:39" s="417" customFormat="1" x14ac:dyDescent="0.25">
      <c r="A47" s="291"/>
      <c r="B47" s="292"/>
      <c r="C47" s="293"/>
      <c r="D47" s="293"/>
      <c r="E47" s="292"/>
      <c r="F47" s="292"/>
      <c r="G47" s="292"/>
      <c r="H47" s="294"/>
      <c r="I47" s="295"/>
      <c r="J47" s="296"/>
      <c r="K47" s="297"/>
      <c r="L47" s="298"/>
      <c r="M47" s="297"/>
      <c r="N47" s="298"/>
      <c r="O47" s="297"/>
      <c r="P47" s="299"/>
    </row>
    <row r="48" spans="1:39" s="417" customFormat="1" x14ac:dyDescent="0.25">
      <c r="A48" s="291"/>
      <c r="B48" s="292"/>
      <c r="C48" s="293"/>
      <c r="D48" s="293"/>
      <c r="E48" s="292"/>
      <c r="F48" s="292"/>
      <c r="G48" s="292"/>
      <c r="H48" s="294"/>
      <c r="I48" s="295"/>
      <c r="J48" s="296"/>
      <c r="K48" s="297"/>
      <c r="L48" s="298"/>
      <c r="M48" s="297"/>
      <c r="N48" s="298"/>
      <c r="O48" s="297"/>
      <c r="P48" s="299"/>
    </row>
    <row r="49" spans="1:39" s="417" customFormat="1" x14ac:dyDescent="0.25">
      <c r="A49" s="291"/>
      <c r="B49" s="292"/>
      <c r="C49" s="293"/>
      <c r="D49" s="293"/>
      <c r="E49" s="292"/>
      <c r="F49" s="292"/>
      <c r="G49" s="292"/>
      <c r="H49" s="294"/>
      <c r="I49" s="295"/>
      <c r="J49" s="296"/>
      <c r="K49" s="297"/>
      <c r="L49" s="298"/>
      <c r="M49" s="297"/>
      <c r="N49" s="298"/>
      <c r="O49" s="297"/>
      <c r="P49" s="299"/>
    </row>
    <row r="50" spans="1:39" s="417" customFormat="1" x14ac:dyDescent="0.25">
      <c r="A50" s="291"/>
      <c r="B50" s="292"/>
      <c r="C50" s="293"/>
      <c r="D50" s="293"/>
      <c r="E50" s="292"/>
      <c r="F50" s="292"/>
      <c r="G50" s="292"/>
      <c r="H50" s="294"/>
      <c r="I50" s="295"/>
      <c r="J50" s="296"/>
      <c r="K50" s="297"/>
      <c r="L50" s="298"/>
      <c r="M50" s="297"/>
      <c r="N50" s="298"/>
      <c r="O50" s="297"/>
      <c r="P50" s="299"/>
    </row>
    <row r="51" spans="1:39" s="417" customFormat="1" x14ac:dyDescent="0.25">
      <c r="A51" s="291"/>
      <c r="B51" s="292"/>
      <c r="C51" s="293"/>
      <c r="D51" s="293"/>
      <c r="E51" s="292"/>
      <c r="F51" s="292"/>
      <c r="G51" s="292"/>
      <c r="H51" s="294"/>
      <c r="I51" s="295"/>
      <c r="J51" s="296"/>
      <c r="K51" s="297"/>
      <c r="L51" s="298"/>
      <c r="M51" s="297"/>
      <c r="N51" s="298"/>
      <c r="O51" s="297"/>
      <c r="P51" s="299"/>
    </row>
    <row r="52" spans="1:39" s="417" customFormat="1" x14ac:dyDescent="0.25">
      <c r="A52" s="291"/>
      <c r="B52" s="292"/>
      <c r="C52" s="293"/>
      <c r="D52" s="293"/>
      <c r="E52" s="292"/>
      <c r="F52" s="292"/>
      <c r="G52" s="292"/>
      <c r="H52" s="294"/>
      <c r="I52" s="295"/>
      <c r="J52" s="296"/>
      <c r="K52" s="297"/>
      <c r="L52" s="298"/>
      <c r="M52" s="297"/>
      <c r="N52" s="298"/>
      <c r="O52" s="297"/>
      <c r="P52" s="299"/>
    </row>
    <row r="53" spans="1:39" s="417" customFormat="1" x14ac:dyDescent="0.25">
      <c r="A53" s="291"/>
      <c r="B53" s="292"/>
      <c r="C53" s="293"/>
      <c r="D53" s="293"/>
      <c r="E53" s="292"/>
      <c r="F53" s="292"/>
      <c r="G53" s="292"/>
      <c r="H53" s="294"/>
      <c r="I53" s="295"/>
      <c r="J53" s="296"/>
      <c r="K53" s="297"/>
      <c r="L53" s="298"/>
      <c r="M53" s="297"/>
      <c r="N53" s="298"/>
      <c r="O53" s="297"/>
      <c r="P53" s="299"/>
    </row>
    <row r="54" spans="1:39" s="417" customFormat="1" x14ac:dyDescent="0.25">
      <c r="A54" s="291"/>
      <c r="B54" s="292"/>
      <c r="C54" s="293"/>
      <c r="D54" s="293"/>
      <c r="E54" s="292"/>
      <c r="F54" s="292"/>
      <c r="G54" s="292"/>
      <c r="H54" s="294"/>
      <c r="I54" s="295"/>
      <c r="J54" s="296"/>
      <c r="K54" s="297"/>
      <c r="L54" s="298"/>
      <c r="M54" s="297"/>
      <c r="N54" s="298"/>
      <c r="O54" s="297"/>
      <c r="P54" s="299"/>
    </row>
    <row r="55" spans="1:39" s="417" customFormat="1" x14ac:dyDescent="0.25">
      <c r="A55" s="291"/>
      <c r="B55" s="292"/>
      <c r="C55" s="293"/>
      <c r="D55" s="293"/>
      <c r="E55" s="292"/>
      <c r="F55" s="292"/>
      <c r="G55" s="292"/>
      <c r="H55" s="294"/>
      <c r="I55" s="295"/>
      <c r="J55" s="296"/>
      <c r="K55" s="297"/>
      <c r="L55" s="298"/>
      <c r="M55" s="297"/>
      <c r="N55" s="298"/>
      <c r="O55" s="297"/>
      <c r="P55" s="299"/>
    </row>
    <row r="56" spans="1:39" s="419" customFormat="1" x14ac:dyDescent="0.25">
      <c r="A56" s="291"/>
      <c r="B56" s="292"/>
      <c r="C56" s="293"/>
      <c r="D56" s="293"/>
      <c r="E56" s="292"/>
      <c r="F56" s="292"/>
      <c r="G56" s="292"/>
      <c r="H56" s="294"/>
      <c r="I56" s="295"/>
      <c r="J56" s="296"/>
      <c r="K56" s="297"/>
      <c r="L56" s="298"/>
      <c r="M56" s="297"/>
      <c r="N56" s="298"/>
      <c r="O56" s="297"/>
      <c r="P56" s="299"/>
      <c r="Q56" s="418"/>
      <c r="R56" s="418"/>
      <c r="S56" s="418"/>
      <c r="T56" s="418"/>
      <c r="U56" s="418"/>
      <c r="V56" s="418"/>
      <c r="W56" s="418"/>
      <c r="X56" s="418"/>
      <c r="Y56" s="418"/>
      <c r="Z56" s="418"/>
      <c r="AA56" s="418"/>
      <c r="AB56" s="418"/>
      <c r="AC56" s="418"/>
      <c r="AD56" s="418"/>
      <c r="AE56" s="418"/>
      <c r="AF56" s="418"/>
      <c r="AG56" s="418"/>
      <c r="AH56" s="418"/>
      <c r="AI56" s="418"/>
      <c r="AJ56" s="418"/>
      <c r="AK56" s="418"/>
      <c r="AL56" s="418"/>
      <c r="AM56" s="418"/>
    </row>
    <row r="57" spans="1:39" s="417" customFormat="1" x14ac:dyDescent="0.25">
      <c r="A57" s="291"/>
      <c r="B57" s="292"/>
      <c r="C57" s="293"/>
      <c r="D57" s="293"/>
      <c r="E57" s="292"/>
      <c r="F57" s="292"/>
      <c r="G57" s="292"/>
      <c r="H57" s="294"/>
      <c r="I57" s="295"/>
      <c r="J57" s="296"/>
      <c r="K57" s="297"/>
      <c r="L57" s="298"/>
      <c r="M57" s="297"/>
      <c r="N57" s="298"/>
      <c r="O57" s="297"/>
      <c r="P57" s="299"/>
    </row>
    <row r="58" spans="1:39" s="417" customFormat="1" x14ac:dyDescent="0.25">
      <c r="A58" s="291"/>
      <c r="B58" s="292"/>
      <c r="C58" s="293"/>
      <c r="D58" s="293"/>
      <c r="E58" s="292"/>
      <c r="F58" s="292"/>
      <c r="G58" s="292"/>
      <c r="H58" s="294"/>
      <c r="I58" s="295"/>
      <c r="J58" s="296"/>
      <c r="K58" s="297"/>
      <c r="L58" s="298"/>
      <c r="M58" s="297"/>
      <c r="N58" s="298"/>
      <c r="O58" s="297"/>
      <c r="P58" s="299"/>
    </row>
    <row r="59" spans="1:39" s="417" customFormat="1" x14ac:dyDescent="0.25">
      <c r="A59" s="291"/>
      <c r="B59" s="292"/>
      <c r="C59" s="293"/>
      <c r="D59" s="293"/>
      <c r="E59" s="292"/>
      <c r="F59" s="292"/>
      <c r="G59" s="292"/>
      <c r="H59" s="294"/>
      <c r="I59" s="295"/>
      <c r="J59" s="296"/>
      <c r="K59" s="297"/>
      <c r="L59" s="298"/>
      <c r="M59" s="297"/>
      <c r="N59" s="298"/>
      <c r="O59" s="297"/>
      <c r="P59" s="299"/>
    </row>
    <row r="60" spans="1:39" s="417" customFormat="1" x14ac:dyDescent="0.25">
      <c r="A60" s="291"/>
      <c r="B60" s="292"/>
      <c r="C60" s="293"/>
      <c r="D60" s="293"/>
      <c r="E60" s="292"/>
      <c r="F60" s="292"/>
      <c r="G60" s="292"/>
      <c r="H60" s="294"/>
      <c r="I60" s="295"/>
      <c r="J60" s="296"/>
      <c r="K60" s="297"/>
      <c r="L60" s="298"/>
      <c r="M60" s="297"/>
      <c r="N60" s="298"/>
      <c r="O60" s="297"/>
      <c r="P60" s="299"/>
    </row>
    <row r="61" spans="1:39" s="417" customFormat="1" x14ac:dyDescent="0.25">
      <c r="A61" s="291"/>
      <c r="B61" s="292"/>
      <c r="C61" s="293"/>
      <c r="D61" s="293"/>
      <c r="E61" s="292"/>
      <c r="F61" s="292"/>
      <c r="G61" s="292"/>
      <c r="H61" s="294"/>
      <c r="I61" s="295"/>
      <c r="J61" s="296"/>
      <c r="K61" s="297"/>
      <c r="L61" s="298"/>
      <c r="M61" s="297"/>
      <c r="N61" s="298"/>
      <c r="O61" s="297"/>
      <c r="P61" s="299"/>
    </row>
    <row r="62" spans="1:39" s="417" customFormat="1" x14ac:dyDescent="0.25">
      <c r="A62" s="291"/>
      <c r="B62" s="292"/>
      <c r="C62" s="293"/>
      <c r="D62" s="293"/>
      <c r="E62" s="292"/>
      <c r="F62" s="292"/>
      <c r="G62" s="292"/>
      <c r="H62" s="294"/>
      <c r="I62" s="295"/>
      <c r="J62" s="296"/>
      <c r="K62" s="297"/>
      <c r="L62" s="298"/>
      <c r="M62" s="297"/>
      <c r="N62" s="298"/>
      <c r="O62" s="297"/>
      <c r="P62" s="299"/>
    </row>
    <row r="63" spans="1:39" s="417" customFormat="1" x14ac:dyDescent="0.25">
      <c r="A63" s="291"/>
      <c r="B63" s="292"/>
      <c r="C63" s="293"/>
      <c r="D63" s="293"/>
      <c r="E63" s="292"/>
      <c r="F63" s="292"/>
      <c r="G63" s="292"/>
      <c r="H63" s="294"/>
      <c r="I63" s="295"/>
      <c r="J63" s="296"/>
      <c r="K63" s="297"/>
      <c r="L63" s="298"/>
      <c r="M63" s="297"/>
      <c r="N63" s="298"/>
      <c r="O63" s="297"/>
      <c r="P63" s="299"/>
    </row>
    <row r="64" spans="1:39" s="417" customFormat="1" x14ac:dyDescent="0.25">
      <c r="A64" s="291"/>
      <c r="B64" s="292"/>
      <c r="C64" s="293"/>
      <c r="D64" s="293"/>
      <c r="E64" s="292"/>
      <c r="F64" s="292"/>
      <c r="G64" s="292"/>
      <c r="H64" s="294"/>
      <c r="I64" s="295"/>
      <c r="J64" s="296"/>
      <c r="K64" s="297"/>
      <c r="L64" s="298"/>
      <c r="M64" s="297"/>
      <c r="N64" s="298"/>
      <c r="O64" s="297"/>
      <c r="P64" s="299"/>
    </row>
    <row r="65" spans="1:16" x14ac:dyDescent="0.25">
      <c r="A65" s="291"/>
      <c r="B65" s="292"/>
      <c r="C65" s="293"/>
      <c r="D65" s="293"/>
      <c r="E65" s="292"/>
      <c r="F65" s="292"/>
      <c r="G65" s="292"/>
      <c r="H65" s="294"/>
      <c r="I65" s="295"/>
      <c r="J65" s="296"/>
      <c r="K65" s="306"/>
      <c r="L65" s="307"/>
      <c r="M65" s="306"/>
      <c r="N65" s="307"/>
      <c r="O65" s="306"/>
      <c r="P65" s="308"/>
    </row>
    <row r="66" spans="1:16" x14ac:dyDescent="0.25">
      <c r="A66" s="291"/>
      <c r="B66" s="292"/>
      <c r="C66" s="293"/>
      <c r="D66" s="293"/>
      <c r="E66" s="292"/>
      <c r="F66" s="292"/>
      <c r="G66" s="292"/>
      <c r="H66" s="294"/>
      <c r="I66" s="295"/>
      <c r="J66" s="296"/>
      <c r="K66" s="306"/>
      <c r="L66" s="307"/>
      <c r="M66" s="306"/>
      <c r="N66" s="307"/>
      <c r="O66" s="306"/>
      <c r="P66" s="308"/>
    </row>
    <row r="67" spans="1:16" x14ac:dyDescent="0.25">
      <c r="A67" s="291"/>
      <c r="B67" s="292"/>
      <c r="C67" s="293"/>
      <c r="D67" s="293"/>
      <c r="E67" s="292"/>
      <c r="F67" s="292"/>
      <c r="G67" s="292"/>
      <c r="H67" s="294"/>
      <c r="I67" s="295"/>
      <c r="J67" s="296"/>
      <c r="K67" s="306"/>
      <c r="L67" s="307"/>
      <c r="M67" s="306"/>
      <c r="N67" s="298"/>
      <c r="O67" s="306"/>
      <c r="P67" s="308"/>
    </row>
    <row r="68" spans="1:16" x14ac:dyDescent="0.25">
      <c r="A68" s="291"/>
      <c r="B68" s="292"/>
      <c r="C68" s="293"/>
      <c r="D68" s="293"/>
      <c r="E68" s="292"/>
      <c r="F68" s="292"/>
      <c r="G68" s="292"/>
      <c r="H68" s="294"/>
      <c r="I68" s="295"/>
      <c r="J68" s="296"/>
      <c r="K68" s="306"/>
      <c r="L68" s="307"/>
      <c r="M68" s="306"/>
      <c r="N68" s="298"/>
      <c r="O68" s="306"/>
      <c r="P68" s="308"/>
    </row>
    <row r="69" spans="1:16" x14ac:dyDescent="0.25">
      <c r="A69" s="291"/>
      <c r="B69" s="292"/>
      <c r="C69" s="293"/>
      <c r="D69" s="293"/>
      <c r="E69" s="292"/>
      <c r="F69" s="292"/>
      <c r="G69" s="292"/>
      <c r="H69" s="294"/>
      <c r="I69" s="295"/>
      <c r="J69" s="296"/>
      <c r="K69" s="306"/>
      <c r="L69" s="307"/>
      <c r="M69" s="306"/>
      <c r="N69" s="298"/>
      <c r="O69" s="306"/>
      <c r="P69" s="308"/>
    </row>
    <row r="70" spans="1:16" x14ac:dyDescent="0.25">
      <c r="A70" s="291"/>
      <c r="B70" s="292"/>
      <c r="C70" s="293"/>
      <c r="D70" s="293"/>
      <c r="E70" s="292"/>
      <c r="F70" s="292"/>
      <c r="G70" s="292"/>
      <c r="H70" s="294"/>
      <c r="I70" s="295"/>
      <c r="J70" s="296"/>
      <c r="K70" s="306"/>
      <c r="L70" s="307"/>
      <c r="M70" s="306"/>
      <c r="N70" s="298"/>
      <c r="O70" s="306"/>
      <c r="P70" s="308"/>
    </row>
    <row r="71" spans="1:16" x14ac:dyDescent="0.25">
      <c r="A71" s="291"/>
      <c r="B71" s="292"/>
      <c r="C71" s="293"/>
      <c r="D71" s="293"/>
      <c r="E71" s="292"/>
      <c r="F71" s="292"/>
      <c r="G71" s="292"/>
      <c r="H71" s="294"/>
      <c r="I71" s="295"/>
      <c r="J71" s="296"/>
      <c r="K71" s="306"/>
      <c r="L71" s="307"/>
      <c r="M71" s="306"/>
      <c r="N71" s="298"/>
      <c r="O71" s="306"/>
      <c r="P71" s="308"/>
    </row>
    <row r="72" spans="1:16" x14ac:dyDescent="0.25">
      <c r="A72" s="291"/>
      <c r="B72" s="292"/>
      <c r="C72" s="293"/>
      <c r="D72" s="293"/>
      <c r="E72" s="292"/>
      <c r="F72" s="292"/>
      <c r="G72" s="292"/>
      <c r="H72" s="294"/>
      <c r="I72" s="295"/>
      <c r="J72" s="296"/>
      <c r="K72" s="306"/>
      <c r="L72" s="307"/>
      <c r="M72" s="306"/>
      <c r="N72" s="298"/>
      <c r="O72" s="306"/>
      <c r="P72" s="308"/>
    </row>
    <row r="73" spans="1:16" x14ac:dyDescent="0.25">
      <c r="A73" s="291"/>
      <c r="B73" s="292"/>
      <c r="C73" s="293"/>
      <c r="D73" s="293"/>
      <c r="E73" s="292"/>
      <c r="F73" s="292"/>
      <c r="G73" s="292"/>
      <c r="H73" s="294"/>
      <c r="I73" s="295"/>
      <c r="J73" s="296"/>
      <c r="K73" s="306"/>
      <c r="L73" s="307"/>
      <c r="M73" s="306"/>
      <c r="N73" s="307"/>
      <c r="O73" s="306"/>
      <c r="P73" s="308"/>
    </row>
    <row r="74" spans="1:16" x14ac:dyDescent="0.25">
      <c r="A74" s="291"/>
      <c r="B74" s="292"/>
      <c r="C74" s="293"/>
      <c r="D74" s="293"/>
      <c r="E74" s="292"/>
      <c r="F74" s="292"/>
      <c r="G74" s="292"/>
      <c r="H74" s="294"/>
      <c r="I74" s="295"/>
      <c r="J74" s="296"/>
      <c r="K74" s="306"/>
      <c r="L74" s="307"/>
      <c r="M74" s="306"/>
      <c r="N74" s="307"/>
      <c r="O74" s="306"/>
      <c r="P74" s="308"/>
    </row>
    <row r="75" spans="1:16" x14ac:dyDescent="0.25">
      <c r="A75" s="291"/>
      <c r="B75" s="292"/>
      <c r="C75" s="293"/>
      <c r="D75" s="293"/>
      <c r="E75" s="292"/>
      <c r="F75" s="292"/>
      <c r="G75" s="292"/>
      <c r="H75" s="294"/>
      <c r="I75" s="295"/>
      <c r="J75" s="296"/>
      <c r="K75" s="306"/>
      <c r="L75" s="307"/>
      <c r="M75" s="306"/>
      <c r="N75" s="307"/>
      <c r="O75" s="306"/>
      <c r="P75" s="308"/>
    </row>
    <row r="76" spans="1:16" x14ac:dyDescent="0.25">
      <c r="A76" s="291"/>
      <c r="B76" s="292"/>
      <c r="C76" s="293"/>
      <c r="D76" s="293"/>
      <c r="E76" s="292"/>
      <c r="F76" s="292"/>
      <c r="G76" s="292"/>
      <c r="H76" s="294"/>
      <c r="I76" s="295"/>
      <c r="J76" s="296"/>
      <c r="K76" s="306"/>
      <c r="L76" s="307"/>
      <c r="M76" s="306"/>
      <c r="N76" s="298"/>
      <c r="O76" s="306"/>
      <c r="P76" s="308"/>
    </row>
    <row r="77" spans="1:16" x14ac:dyDescent="0.25">
      <c r="A77" s="291"/>
      <c r="B77" s="292"/>
      <c r="C77" s="293"/>
      <c r="D77" s="293"/>
      <c r="E77" s="292"/>
      <c r="F77" s="292"/>
      <c r="G77" s="292"/>
      <c r="H77" s="294"/>
      <c r="I77" s="295"/>
      <c r="J77" s="296"/>
      <c r="K77" s="306"/>
      <c r="L77" s="307"/>
      <c r="M77" s="306"/>
      <c r="N77" s="298"/>
      <c r="O77" s="306"/>
      <c r="P77" s="308"/>
    </row>
    <row r="78" spans="1:16" x14ac:dyDescent="0.25">
      <c r="A78" s="291"/>
      <c r="B78" s="292"/>
      <c r="C78" s="293"/>
      <c r="D78" s="293"/>
      <c r="E78" s="292"/>
      <c r="F78" s="292"/>
      <c r="G78" s="292"/>
      <c r="H78" s="294"/>
      <c r="I78" s="295"/>
      <c r="J78" s="296"/>
      <c r="K78" s="306"/>
      <c r="L78" s="307"/>
      <c r="M78" s="306"/>
      <c r="N78" s="298"/>
      <c r="O78" s="306"/>
      <c r="P78" s="308"/>
    </row>
    <row r="79" spans="1:16" x14ac:dyDescent="0.25">
      <c r="A79" s="291"/>
      <c r="B79" s="292"/>
      <c r="C79" s="293"/>
      <c r="D79" s="293"/>
      <c r="E79" s="292"/>
      <c r="F79" s="292"/>
      <c r="G79" s="292"/>
      <c r="H79" s="294"/>
      <c r="I79" s="295"/>
      <c r="J79" s="296"/>
      <c r="K79" s="306"/>
      <c r="L79" s="307"/>
      <c r="M79" s="306"/>
      <c r="N79" s="298"/>
      <c r="O79" s="306"/>
      <c r="P79" s="308"/>
    </row>
    <row r="80" spans="1:16" x14ac:dyDescent="0.25">
      <c r="A80" s="291"/>
      <c r="B80" s="292"/>
      <c r="C80" s="293"/>
      <c r="D80" s="293"/>
      <c r="E80" s="292"/>
      <c r="F80" s="292"/>
      <c r="G80" s="292"/>
      <c r="H80" s="294"/>
      <c r="I80" s="295"/>
      <c r="J80" s="296"/>
      <c r="K80" s="306"/>
      <c r="L80" s="307"/>
      <c r="M80" s="306"/>
      <c r="N80" s="298"/>
      <c r="O80" s="306"/>
      <c r="P80" s="308"/>
    </row>
    <row r="81" spans="1:16" x14ac:dyDescent="0.25">
      <c r="A81" s="291"/>
      <c r="B81" s="292"/>
      <c r="C81" s="293"/>
      <c r="D81" s="293"/>
      <c r="E81" s="292"/>
      <c r="F81" s="292"/>
      <c r="G81" s="292"/>
      <c r="H81" s="294"/>
      <c r="I81" s="295"/>
      <c r="J81" s="296"/>
      <c r="K81" s="306"/>
      <c r="L81" s="307"/>
      <c r="M81" s="306"/>
      <c r="N81" s="298"/>
      <c r="O81" s="306"/>
      <c r="P81" s="308"/>
    </row>
    <row r="82" spans="1:16" x14ac:dyDescent="0.25">
      <c r="A82" s="291"/>
      <c r="B82" s="292"/>
      <c r="C82" s="293"/>
      <c r="D82" s="293"/>
      <c r="E82" s="292"/>
      <c r="F82" s="292"/>
      <c r="G82" s="292"/>
      <c r="H82" s="294"/>
      <c r="I82" s="295"/>
      <c r="J82" s="296"/>
      <c r="K82" s="306"/>
      <c r="L82" s="307"/>
      <c r="M82" s="306"/>
      <c r="N82" s="298"/>
      <c r="O82" s="306"/>
      <c r="P82" s="308"/>
    </row>
    <row r="83" spans="1:16" x14ac:dyDescent="0.25">
      <c r="A83" s="291"/>
      <c r="B83" s="292"/>
      <c r="C83" s="293"/>
      <c r="D83" s="293"/>
      <c r="E83" s="292"/>
      <c r="F83" s="292"/>
      <c r="G83" s="292"/>
      <c r="H83" s="294"/>
      <c r="I83" s="295"/>
      <c r="J83" s="296"/>
      <c r="K83" s="306"/>
      <c r="L83" s="307"/>
      <c r="M83" s="306"/>
      <c r="N83" s="307"/>
      <c r="O83" s="306"/>
      <c r="P83" s="308"/>
    </row>
    <row r="84" spans="1:16" x14ac:dyDescent="0.25">
      <c r="A84" s="291"/>
      <c r="B84" s="292"/>
      <c r="C84" s="293"/>
      <c r="D84" s="293"/>
      <c r="E84" s="292"/>
      <c r="F84" s="292"/>
      <c r="G84" s="292"/>
      <c r="H84" s="294"/>
      <c r="I84" s="295"/>
      <c r="J84" s="296"/>
      <c r="K84" s="306"/>
      <c r="L84" s="307"/>
      <c r="M84" s="306"/>
      <c r="N84" s="298"/>
      <c r="O84" s="306"/>
      <c r="P84" s="308"/>
    </row>
    <row r="85" spans="1:16" x14ac:dyDescent="0.25">
      <c r="A85" s="291"/>
      <c r="B85" s="292"/>
      <c r="C85" s="293"/>
      <c r="D85" s="293"/>
      <c r="E85" s="292"/>
      <c r="F85" s="292"/>
      <c r="G85" s="292"/>
      <c r="H85" s="294"/>
      <c r="I85" s="295"/>
      <c r="J85" s="296"/>
      <c r="K85" s="306"/>
      <c r="L85" s="307"/>
      <c r="M85" s="306"/>
      <c r="N85" s="298"/>
      <c r="O85" s="306"/>
      <c r="P85" s="308"/>
    </row>
    <row r="86" spans="1:16" x14ac:dyDescent="0.25">
      <c r="A86" s="291"/>
      <c r="B86" s="292"/>
      <c r="C86" s="293"/>
      <c r="D86" s="293"/>
      <c r="E86" s="292"/>
      <c r="F86" s="292"/>
      <c r="G86" s="292"/>
      <c r="H86" s="294"/>
      <c r="I86" s="295"/>
      <c r="J86" s="296"/>
      <c r="K86" s="306"/>
      <c r="L86" s="307"/>
      <c r="M86" s="306"/>
      <c r="N86" s="307"/>
      <c r="O86" s="306"/>
      <c r="P86" s="308"/>
    </row>
    <row r="87" spans="1:16" x14ac:dyDescent="0.25">
      <c r="A87" s="291"/>
      <c r="B87" s="292"/>
      <c r="C87" s="293"/>
      <c r="D87" s="293"/>
      <c r="E87" s="292"/>
      <c r="F87" s="292"/>
      <c r="G87" s="292"/>
      <c r="H87" s="294"/>
      <c r="I87" s="295"/>
      <c r="J87" s="296"/>
      <c r="K87" s="306"/>
      <c r="L87" s="307"/>
      <c r="M87" s="306"/>
      <c r="N87" s="307"/>
      <c r="O87" s="306"/>
      <c r="P87" s="308"/>
    </row>
    <row r="88" spans="1:16" x14ac:dyDescent="0.25">
      <c r="A88" s="291"/>
      <c r="B88" s="292"/>
      <c r="C88" s="293"/>
      <c r="D88" s="293"/>
      <c r="E88" s="292"/>
      <c r="F88" s="292"/>
      <c r="G88" s="292"/>
      <c r="H88" s="294"/>
      <c r="I88" s="295"/>
      <c r="J88" s="296"/>
      <c r="K88" s="306"/>
      <c r="L88" s="307"/>
      <c r="M88" s="306"/>
      <c r="N88" s="307"/>
      <c r="O88" s="306"/>
      <c r="P88" s="308"/>
    </row>
    <row r="89" spans="1:16" x14ac:dyDescent="0.25">
      <c r="A89" s="291"/>
      <c r="B89" s="292"/>
      <c r="C89" s="293"/>
      <c r="D89" s="293"/>
      <c r="E89" s="292"/>
      <c r="F89" s="292"/>
      <c r="G89" s="292"/>
      <c r="H89" s="294"/>
      <c r="I89" s="295"/>
      <c r="J89" s="296"/>
      <c r="K89" s="306"/>
      <c r="L89" s="307"/>
      <c r="M89" s="306"/>
      <c r="N89" s="298"/>
      <c r="O89" s="306"/>
      <c r="P89" s="308"/>
    </row>
    <row r="90" spans="1:16" x14ac:dyDescent="0.25">
      <c r="A90" s="291"/>
      <c r="B90" s="292"/>
      <c r="C90" s="293"/>
      <c r="D90" s="293"/>
      <c r="E90" s="292"/>
      <c r="F90" s="292"/>
      <c r="G90" s="292"/>
      <c r="H90" s="294"/>
      <c r="I90" s="295"/>
      <c r="J90" s="296"/>
      <c r="K90" s="306"/>
      <c r="L90" s="307"/>
      <c r="M90" s="306"/>
      <c r="N90" s="298"/>
      <c r="O90" s="306"/>
      <c r="P90" s="308"/>
    </row>
    <row r="91" spans="1:16" x14ac:dyDescent="0.25">
      <c r="A91" s="291"/>
      <c r="B91" s="292"/>
      <c r="C91" s="293"/>
      <c r="D91" s="293"/>
      <c r="E91" s="292"/>
      <c r="F91" s="292"/>
      <c r="G91" s="292"/>
      <c r="H91" s="294"/>
      <c r="I91" s="295"/>
      <c r="J91" s="296"/>
      <c r="K91" s="306"/>
      <c r="L91" s="307"/>
      <c r="M91" s="306"/>
      <c r="N91" s="307"/>
      <c r="O91" s="306"/>
      <c r="P91" s="308"/>
    </row>
    <row r="92" spans="1:16" x14ac:dyDescent="0.25">
      <c r="A92" s="291"/>
      <c r="B92" s="292"/>
      <c r="C92" s="293"/>
      <c r="D92" s="293"/>
      <c r="E92" s="292"/>
      <c r="F92" s="292"/>
      <c r="G92" s="292"/>
      <c r="H92" s="294"/>
      <c r="I92" s="295"/>
      <c r="J92" s="296"/>
      <c r="K92" s="306"/>
      <c r="L92" s="307"/>
      <c r="M92" s="306"/>
      <c r="N92" s="307"/>
      <c r="O92" s="306"/>
      <c r="P92" s="308"/>
    </row>
    <row r="93" spans="1:16" x14ac:dyDescent="0.25">
      <c r="A93" s="291"/>
      <c r="B93" s="292"/>
      <c r="C93" s="293"/>
      <c r="D93" s="293"/>
      <c r="E93" s="292"/>
      <c r="F93" s="292"/>
      <c r="G93" s="292"/>
      <c r="H93" s="294"/>
      <c r="I93" s="295"/>
      <c r="J93" s="296"/>
      <c r="K93" s="306"/>
      <c r="L93" s="307"/>
      <c r="M93" s="306"/>
      <c r="N93" s="298"/>
      <c r="O93" s="306"/>
      <c r="P93" s="308"/>
    </row>
    <row r="94" spans="1:16" x14ac:dyDescent="0.25">
      <c r="A94" s="291"/>
      <c r="B94" s="292"/>
      <c r="C94" s="293"/>
      <c r="D94" s="293"/>
      <c r="E94" s="292"/>
      <c r="F94" s="292"/>
      <c r="G94" s="292"/>
      <c r="H94" s="294"/>
      <c r="I94" s="295"/>
      <c r="J94" s="296"/>
      <c r="K94" s="306"/>
      <c r="L94" s="307"/>
      <c r="M94" s="306"/>
      <c r="N94" s="298"/>
      <c r="O94" s="306"/>
      <c r="P94" s="308"/>
    </row>
    <row r="95" spans="1:16" x14ac:dyDescent="0.25">
      <c r="A95" s="291"/>
      <c r="B95" s="292"/>
      <c r="C95" s="293"/>
      <c r="D95" s="293"/>
      <c r="E95" s="292"/>
      <c r="F95" s="292"/>
      <c r="G95" s="292"/>
      <c r="H95" s="294"/>
      <c r="I95" s="295"/>
      <c r="J95" s="296"/>
      <c r="K95" s="306"/>
      <c r="L95" s="307"/>
      <c r="M95" s="306"/>
      <c r="N95" s="298"/>
      <c r="O95" s="306"/>
      <c r="P95" s="308"/>
    </row>
    <row r="96" spans="1:16" x14ac:dyDescent="0.25">
      <c r="A96" s="291"/>
      <c r="B96" s="292"/>
      <c r="C96" s="293"/>
      <c r="D96" s="293"/>
      <c r="E96" s="292"/>
      <c r="F96" s="292"/>
      <c r="G96" s="292"/>
      <c r="H96" s="294"/>
      <c r="I96" s="295"/>
      <c r="J96" s="296"/>
      <c r="K96" s="306"/>
      <c r="L96" s="307"/>
      <c r="M96" s="306"/>
      <c r="N96" s="298"/>
      <c r="O96" s="306"/>
      <c r="P96" s="308"/>
    </row>
    <row r="97" spans="1:16" x14ac:dyDescent="0.25">
      <c r="A97" s="291"/>
      <c r="B97" s="292"/>
      <c r="C97" s="293"/>
      <c r="D97" s="293"/>
      <c r="E97" s="292"/>
      <c r="F97" s="292"/>
      <c r="G97" s="292"/>
      <c r="H97" s="294"/>
      <c r="I97" s="295"/>
      <c r="J97" s="296"/>
      <c r="K97" s="306"/>
      <c r="L97" s="307"/>
      <c r="M97" s="306"/>
      <c r="N97" s="298"/>
      <c r="O97" s="306"/>
      <c r="P97" s="308"/>
    </row>
    <row r="98" spans="1:16" x14ac:dyDescent="0.25">
      <c r="A98" s="291"/>
      <c r="B98" s="292"/>
      <c r="C98" s="293"/>
      <c r="D98" s="293"/>
      <c r="E98" s="292"/>
      <c r="F98" s="292"/>
      <c r="G98" s="292"/>
      <c r="H98" s="294"/>
      <c r="I98" s="295"/>
      <c r="J98" s="296"/>
      <c r="K98" s="306"/>
      <c r="L98" s="307"/>
      <c r="M98" s="306"/>
      <c r="N98" s="298"/>
      <c r="O98" s="306"/>
      <c r="P98" s="308"/>
    </row>
    <row r="99" spans="1:16" x14ac:dyDescent="0.25">
      <c r="A99" s="291"/>
      <c r="B99" s="292"/>
      <c r="C99" s="293"/>
      <c r="D99" s="293"/>
      <c r="E99" s="292"/>
      <c r="F99" s="292"/>
      <c r="G99" s="292"/>
      <c r="H99" s="294"/>
      <c r="I99" s="295"/>
      <c r="J99" s="296"/>
      <c r="K99" s="306"/>
      <c r="L99" s="307"/>
      <c r="M99" s="306"/>
      <c r="N99" s="298"/>
      <c r="O99" s="306"/>
      <c r="P99" s="308"/>
    </row>
    <row r="100" spans="1:16" x14ac:dyDescent="0.25">
      <c r="A100" s="291"/>
      <c r="B100" s="292"/>
      <c r="C100" s="293"/>
      <c r="D100" s="293"/>
      <c r="E100" s="292"/>
      <c r="F100" s="292"/>
      <c r="G100" s="292"/>
      <c r="H100" s="294"/>
      <c r="I100" s="295"/>
      <c r="J100" s="296"/>
      <c r="K100" s="306"/>
      <c r="L100" s="307"/>
      <c r="M100" s="306"/>
      <c r="N100" s="298"/>
      <c r="O100" s="306"/>
      <c r="P100" s="308"/>
    </row>
    <row r="101" spans="1:16" x14ac:dyDescent="0.25">
      <c r="A101" s="291"/>
      <c r="B101" s="292"/>
      <c r="C101" s="293"/>
      <c r="D101" s="293"/>
      <c r="E101" s="292"/>
      <c r="F101" s="292"/>
      <c r="G101" s="292"/>
      <c r="H101" s="294"/>
      <c r="I101" s="295"/>
      <c r="J101" s="296"/>
      <c r="K101" s="306"/>
      <c r="L101" s="307"/>
      <c r="M101" s="306"/>
      <c r="N101" s="298"/>
      <c r="O101" s="306"/>
      <c r="P101" s="308"/>
    </row>
    <row r="102" spans="1:16" x14ac:dyDescent="0.25">
      <c r="A102" s="291"/>
      <c r="B102" s="292"/>
      <c r="C102" s="293"/>
      <c r="D102" s="293"/>
      <c r="E102" s="292"/>
      <c r="F102" s="292"/>
      <c r="G102" s="292"/>
      <c r="H102" s="294"/>
      <c r="I102" s="295"/>
      <c r="J102" s="296"/>
      <c r="K102" s="306"/>
      <c r="L102" s="307"/>
      <c r="M102" s="306"/>
      <c r="N102" s="298"/>
      <c r="O102" s="306"/>
      <c r="P102" s="308"/>
    </row>
    <row r="103" spans="1:16" x14ac:dyDescent="0.25">
      <c r="A103" s="291"/>
      <c r="B103" s="292"/>
      <c r="C103" s="293"/>
      <c r="D103" s="293"/>
      <c r="E103" s="292"/>
      <c r="F103" s="292"/>
      <c r="G103" s="292"/>
      <c r="H103" s="294"/>
      <c r="I103" s="295"/>
      <c r="J103" s="296"/>
      <c r="K103" s="306"/>
      <c r="L103" s="307"/>
      <c r="M103" s="306"/>
      <c r="N103" s="298"/>
      <c r="O103" s="306"/>
      <c r="P103" s="308"/>
    </row>
    <row r="104" spans="1:16" x14ac:dyDescent="0.25">
      <c r="A104" s="291"/>
      <c r="B104" s="292"/>
      <c r="C104" s="293"/>
      <c r="D104" s="293"/>
      <c r="E104" s="292"/>
      <c r="F104" s="292"/>
      <c r="G104" s="292"/>
      <c r="H104" s="294"/>
      <c r="I104" s="295"/>
      <c r="J104" s="296"/>
      <c r="K104" s="306"/>
      <c r="L104" s="307"/>
      <c r="M104" s="306"/>
      <c r="N104" s="298"/>
      <c r="O104" s="306"/>
      <c r="P104" s="308"/>
    </row>
    <row r="105" spans="1:16" x14ac:dyDescent="0.25">
      <c r="A105" s="291"/>
      <c r="B105" s="292"/>
      <c r="C105" s="293"/>
      <c r="D105" s="293"/>
      <c r="E105" s="292"/>
      <c r="F105" s="292"/>
      <c r="G105" s="292"/>
      <c r="H105" s="294"/>
      <c r="I105" s="295"/>
      <c r="J105" s="296"/>
      <c r="K105" s="306"/>
      <c r="L105" s="307"/>
      <c r="M105" s="306"/>
      <c r="N105" s="298"/>
      <c r="O105" s="306"/>
      <c r="P105" s="308"/>
    </row>
    <row r="106" spans="1:16" x14ac:dyDescent="0.25">
      <c r="A106" s="108"/>
      <c r="B106" s="110"/>
      <c r="C106" s="109"/>
      <c r="D106" s="109"/>
      <c r="E106" s="110"/>
      <c r="F106" s="110"/>
      <c r="G106" s="110"/>
      <c r="H106" s="111"/>
      <c r="I106" s="112"/>
      <c r="J106" s="296"/>
      <c r="K106" s="115"/>
      <c r="L106" s="116"/>
      <c r="M106" s="115"/>
      <c r="N106" s="114"/>
      <c r="O106" s="115"/>
      <c r="P106" s="117"/>
    </row>
    <row r="107" spans="1:16" x14ac:dyDescent="0.25">
      <c r="A107" s="108"/>
      <c r="B107" s="110"/>
      <c r="C107" s="109"/>
      <c r="D107" s="109"/>
      <c r="E107" s="110"/>
      <c r="F107" s="110"/>
      <c r="G107" s="110"/>
      <c r="H107" s="111"/>
      <c r="I107" s="112"/>
      <c r="J107" s="296"/>
      <c r="K107" s="115"/>
      <c r="L107" s="116"/>
      <c r="M107" s="115"/>
      <c r="N107" s="114"/>
      <c r="O107" s="115"/>
      <c r="P107" s="117"/>
    </row>
    <row r="108" spans="1:16" x14ac:dyDescent="0.25">
      <c r="A108" s="108"/>
      <c r="B108" s="110"/>
      <c r="C108" s="109"/>
      <c r="D108" s="109"/>
      <c r="E108" s="110"/>
      <c r="F108" s="110"/>
      <c r="G108" s="110"/>
      <c r="H108" s="111"/>
      <c r="I108" s="112"/>
      <c r="J108" s="296"/>
      <c r="K108" s="115"/>
      <c r="L108" s="116"/>
      <c r="M108" s="115"/>
      <c r="N108" s="114"/>
      <c r="O108" s="115"/>
      <c r="P108" s="117"/>
    </row>
    <row r="109" spans="1:16" x14ac:dyDescent="0.25">
      <c r="A109" s="108"/>
      <c r="B109" s="110"/>
      <c r="C109" s="109"/>
      <c r="D109" s="109"/>
      <c r="E109" s="110"/>
      <c r="F109" s="110"/>
      <c r="G109" s="110"/>
      <c r="H109" s="111"/>
      <c r="I109" s="112"/>
      <c r="J109" s="113"/>
      <c r="K109" s="115"/>
      <c r="L109" s="116"/>
      <c r="M109" s="115"/>
      <c r="N109" s="114"/>
      <c r="O109" s="115"/>
      <c r="P109" s="117"/>
    </row>
    <row r="110" spans="1:16" x14ac:dyDescent="0.25">
      <c r="A110" s="108"/>
      <c r="B110" s="110"/>
      <c r="C110" s="109"/>
      <c r="D110" s="109"/>
      <c r="E110" s="110"/>
      <c r="F110" s="110"/>
      <c r="G110" s="110"/>
      <c r="H110" s="111"/>
      <c r="I110" s="112"/>
      <c r="J110" s="113"/>
      <c r="K110" s="115"/>
      <c r="L110" s="116"/>
      <c r="M110" s="115"/>
      <c r="N110" s="114"/>
      <c r="O110" s="115"/>
      <c r="P110" s="117"/>
    </row>
    <row r="111" spans="1:16" x14ac:dyDescent="0.25">
      <c r="A111" s="108"/>
      <c r="B111" s="110"/>
      <c r="C111" s="109"/>
      <c r="D111" s="109"/>
      <c r="E111" s="110"/>
      <c r="F111" s="110"/>
      <c r="G111" s="110"/>
      <c r="H111" s="111"/>
      <c r="I111" s="112"/>
      <c r="J111" s="113"/>
      <c r="K111" s="115"/>
      <c r="L111" s="116"/>
      <c r="M111" s="115"/>
      <c r="N111" s="114"/>
      <c r="O111" s="115"/>
      <c r="P111" s="117"/>
    </row>
    <row r="112" spans="1:16" x14ac:dyDescent="0.25">
      <c r="A112" s="108"/>
      <c r="B112" s="110"/>
      <c r="C112" s="109"/>
      <c r="D112" s="109"/>
      <c r="E112" s="110"/>
      <c r="F112" s="110"/>
      <c r="G112" s="110"/>
      <c r="H112" s="111"/>
      <c r="I112" s="112"/>
      <c r="J112" s="113"/>
      <c r="K112" s="115"/>
      <c r="L112" s="116"/>
      <c r="M112" s="115"/>
      <c r="N112" s="116"/>
      <c r="O112" s="115"/>
      <c r="P112" s="117"/>
    </row>
    <row r="113" spans="1:16" x14ac:dyDescent="0.25">
      <c r="A113" s="108"/>
      <c r="B113" s="110"/>
      <c r="C113" s="109"/>
      <c r="D113" s="109"/>
      <c r="E113" s="110"/>
      <c r="F113" s="110"/>
      <c r="G113" s="110"/>
      <c r="H113" s="111"/>
      <c r="I113" s="112"/>
      <c r="J113" s="113"/>
      <c r="K113" s="115"/>
      <c r="L113" s="116"/>
      <c r="M113" s="115"/>
      <c r="N113" s="116"/>
      <c r="O113" s="115"/>
      <c r="P113" s="117"/>
    </row>
    <row r="114" spans="1:16" x14ac:dyDescent="0.25">
      <c r="A114" s="108"/>
      <c r="B114" s="110"/>
      <c r="C114" s="109"/>
      <c r="D114" s="109"/>
      <c r="E114" s="110"/>
      <c r="F114" s="110"/>
      <c r="G114" s="110"/>
      <c r="H114" s="111"/>
      <c r="I114" s="112"/>
      <c r="J114" s="113"/>
      <c r="K114" s="115"/>
      <c r="L114" s="116"/>
      <c r="M114" s="115"/>
      <c r="N114" s="116"/>
      <c r="O114" s="115"/>
      <c r="P114" s="117"/>
    </row>
    <row r="115" spans="1:16" x14ac:dyDescent="0.25">
      <c r="A115" s="108"/>
      <c r="B115" s="110"/>
      <c r="C115" s="118"/>
      <c r="D115" s="118"/>
      <c r="E115" s="110"/>
      <c r="F115" s="110"/>
      <c r="G115" s="110"/>
      <c r="H115" s="294"/>
      <c r="I115" s="112"/>
      <c r="J115" s="296"/>
      <c r="K115" s="115"/>
      <c r="L115" s="116"/>
      <c r="M115" s="115"/>
      <c r="N115" s="116"/>
      <c r="O115" s="115"/>
      <c r="P115" s="117"/>
    </row>
    <row r="116" spans="1:16" x14ac:dyDescent="0.25">
      <c r="A116" s="108"/>
      <c r="B116" s="110"/>
      <c r="C116" s="118"/>
      <c r="D116" s="118"/>
      <c r="E116" s="110"/>
      <c r="F116" s="110"/>
      <c r="G116" s="110"/>
      <c r="H116" s="294"/>
      <c r="I116" s="112"/>
      <c r="J116" s="296"/>
      <c r="K116" s="115"/>
      <c r="L116" s="116"/>
      <c r="M116" s="115"/>
      <c r="N116" s="116"/>
      <c r="O116" s="115"/>
      <c r="P116" s="117"/>
    </row>
    <row r="117" spans="1:16" x14ac:dyDescent="0.25">
      <c r="A117" s="108"/>
      <c r="B117" s="110"/>
      <c r="C117" s="118"/>
      <c r="D117" s="118"/>
      <c r="E117" s="110"/>
      <c r="F117" s="110"/>
      <c r="G117" s="110"/>
      <c r="H117" s="294"/>
      <c r="I117" s="112"/>
      <c r="J117" s="296"/>
      <c r="K117" s="115"/>
      <c r="L117" s="116"/>
      <c r="M117" s="115"/>
      <c r="N117" s="116"/>
      <c r="O117" s="115"/>
      <c r="P117" s="117"/>
    </row>
    <row r="118" spans="1:16" x14ac:dyDescent="0.25">
      <c r="A118" s="108"/>
      <c r="B118" s="110"/>
      <c r="C118" s="118"/>
      <c r="D118" s="118"/>
      <c r="E118" s="110"/>
      <c r="F118" s="110"/>
      <c r="G118" s="110"/>
      <c r="H118" s="294"/>
      <c r="I118" s="112"/>
      <c r="J118" s="113"/>
      <c r="K118" s="115"/>
      <c r="L118" s="116"/>
      <c r="M118" s="115"/>
      <c r="N118" s="116"/>
      <c r="O118" s="115"/>
      <c r="P118" s="117"/>
    </row>
    <row r="119" spans="1:16" x14ac:dyDescent="0.25">
      <c r="A119" s="108"/>
      <c r="B119" s="110"/>
      <c r="C119" s="118"/>
      <c r="D119" s="118"/>
      <c r="E119" s="110"/>
      <c r="F119" s="110"/>
      <c r="G119" s="110"/>
      <c r="H119" s="294"/>
      <c r="I119" s="112"/>
      <c r="J119" s="113"/>
      <c r="K119" s="115"/>
      <c r="L119" s="116"/>
      <c r="M119" s="115"/>
      <c r="N119" s="116"/>
      <c r="O119" s="115"/>
      <c r="P119" s="117"/>
    </row>
    <row r="120" spans="1:16" x14ac:dyDescent="0.25">
      <c r="A120" s="108"/>
      <c r="B120" s="110"/>
      <c r="C120" s="118"/>
      <c r="D120" s="118"/>
      <c r="E120" s="110"/>
      <c r="F120" s="110"/>
      <c r="G120" s="110"/>
      <c r="H120" s="294"/>
      <c r="I120" s="112"/>
      <c r="J120" s="113"/>
      <c r="K120" s="115"/>
      <c r="L120" s="116"/>
      <c r="M120" s="115"/>
      <c r="N120" s="116"/>
      <c r="O120" s="115"/>
      <c r="P120" s="117"/>
    </row>
    <row r="121" spans="1:16" x14ac:dyDescent="0.25">
      <c r="A121" s="108"/>
      <c r="B121" s="110"/>
      <c r="C121" s="118"/>
      <c r="D121" s="118"/>
      <c r="E121" s="110"/>
      <c r="F121" s="110"/>
      <c r="G121" s="110"/>
      <c r="H121" s="294"/>
      <c r="I121" s="112"/>
      <c r="J121" s="113"/>
      <c r="K121" s="115"/>
      <c r="L121" s="116"/>
      <c r="M121" s="115"/>
      <c r="N121" s="116"/>
      <c r="O121" s="115"/>
      <c r="P121" s="117"/>
    </row>
    <row r="122" spans="1:16" x14ac:dyDescent="0.25">
      <c r="A122" s="108"/>
      <c r="B122" s="110"/>
      <c r="C122" s="118"/>
      <c r="D122" s="118"/>
      <c r="E122" s="110"/>
      <c r="F122" s="110"/>
      <c r="G122" s="110"/>
      <c r="H122" s="294"/>
      <c r="I122" s="112"/>
      <c r="J122" s="113"/>
      <c r="K122" s="115"/>
      <c r="L122" s="116"/>
      <c r="M122" s="115"/>
      <c r="N122" s="116"/>
      <c r="O122" s="115"/>
      <c r="P122" s="117"/>
    </row>
    <row r="123" spans="1:16" x14ac:dyDescent="0.25">
      <c r="A123" s="108"/>
      <c r="B123" s="110"/>
      <c r="C123" s="118"/>
      <c r="D123" s="118"/>
      <c r="E123" s="110"/>
      <c r="F123" s="110"/>
      <c r="G123" s="110"/>
      <c r="H123" s="111"/>
      <c r="I123" s="112"/>
      <c r="J123" s="113"/>
      <c r="K123" s="115"/>
      <c r="L123" s="116"/>
      <c r="M123" s="115"/>
      <c r="N123" s="116"/>
      <c r="O123" s="115"/>
      <c r="P123" s="117"/>
    </row>
    <row r="124" spans="1:16" x14ac:dyDescent="0.25">
      <c r="A124" s="108"/>
      <c r="B124" s="110"/>
      <c r="C124" s="118"/>
      <c r="D124" s="118"/>
      <c r="E124" s="110"/>
      <c r="F124" s="110"/>
      <c r="G124" s="110"/>
      <c r="H124" s="111"/>
      <c r="I124" s="112"/>
      <c r="J124" s="113"/>
      <c r="K124" s="115"/>
      <c r="L124" s="116"/>
      <c r="M124" s="115"/>
      <c r="N124" s="114"/>
      <c r="O124" s="115"/>
      <c r="P124" s="117"/>
    </row>
    <row r="125" spans="1:16" x14ac:dyDescent="0.25">
      <c r="A125" s="108"/>
      <c r="B125" s="110"/>
      <c r="C125" s="118"/>
      <c r="D125" s="118"/>
      <c r="E125" s="110"/>
      <c r="F125" s="110"/>
      <c r="G125" s="110"/>
      <c r="H125" s="111"/>
      <c r="I125" s="112"/>
      <c r="J125" s="113"/>
      <c r="K125" s="115"/>
      <c r="L125" s="116"/>
      <c r="M125" s="115"/>
      <c r="N125" s="116"/>
      <c r="O125" s="115"/>
      <c r="P125" s="117"/>
    </row>
    <row r="126" spans="1:16" x14ac:dyDescent="0.25">
      <c r="A126" s="108"/>
      <c r="B126" s="110"/>
      <c r="C126" s="118"/>
      <c r="D126" s="118"/>
      <c r="E126" s="110"/>
      <c r="F126" s="110"/>
      <c r="G126" s="110"/>
      <c r="H126" s="111"/>
      <c r="I126" s="112"/>
      <c r="J126" s="113"/>
      <c r="K126" s="115"/>
      <c r="L126" s="116"/>
      <c r="M126" s="115"/>
      <c r="N126" s="116"/>
      <c r="O126" s="115"/>
      <c r="P126" s="117"/>
    </row>
    <row r="127" spans="1:16" x14ac:dyDescent="0.25">
      <c r="A127" s="108"/>
      <c r="B127" s="110"/>
      <c r="C127" s="118"/>
      <c r="D127" s="118"/>
      <c r="E127" s="110"/>
      <c r="F127" s="110"/>
      <c r="G127" s="110"/>
      <c r="H127" s="111"/>
      <c r="I127" s="112"/>
      <c r="J127" s="113"/>
      <c r="K127" s="115"/>
      <c r="L127" s="116"/>
      <c r="M127" s="115"/>
      <c r="N127" s="116"/>
      <c r="O127" s="115"/>
      <c r="P127" s="117"/>
    </row>
    <row r="128" spans="1:16" x14ac:dyDescent="0.25">
      <c r="A128" s="108"/>
      <c r="B128" s="110"/>
      <c r="C128" s="118"/>
      <c r="D128" s="118"/>
      <c r="E128" s="110"/>
      <c r="F128" s="110"/>
      <c r="G128" s="110"/>
      <c r="H128" s="111"/>
      <c r="I128" s="112"/>
      <c r="J128" s="113"/>
      <c r="K128" s="115"/>
      <c r="L128" s="116"/>
      <c r="M128" s="115"/>
      <c r="N128" s="116"/>
      <c r="O128" s="115"/>
      <c r="P128" s="117"/>
    </row>
    <row r="129" spans="1:16" x14ac:dyDescent="0.25">
      <c r="A129" s="108"/>
      <c r="B129" s="110"/>
      <c r="C129" s="118"/>
      <c r="D129" s="118"/>
      <c r="E129" s="110"/>
      <c r="F129" s="110"/>
      <c r="G129" s="110"/>
      <c r="H129" s="111"/>
      <c r="I129" s="112"/>
      <c r="J129" s="113"/>
      <c r="K129" s="115"/>
      <c r="L129" s="116"/>
      <c r="M129" s="115"/>
      <c r="N129" s="116"/>
      <c r="O129" s="115"/>
      <c r="P129" s="117"/>
    </row>
    <row r="130" spans="1:16" x14ac:dyDescent="0.25">
      <c r="A130" s="108"/>
      <c r="B130" s="110"/>
      <c r="C130" s="118"/>
      <c r="D130" s="118"/>
      <c r="E130" s="110"/>
      <c r="F130" s="110"/>
      <c r="G130" s="110"/>
      <c r="H130" s="111"/>
      <c r="I130" s="112"/>
      <c r="J130" s="113"/>
      <c r="K130" s="115"/>
      <c r="L130" s="116"/>
      <c r="M130" s="115"/>
      <c r="N130" s="116"/>
      <c r="O130" s="115"/>
      <c r="P130" s="117"/>
    </row>
    <row r="131" spans="1:16" x14ac:dyDescent="0.25">
      <c r="A131" s="108"/>
      <c r="B131" s="110"/>
      <c r="C131" s="118"/>
      <c r="D131" s="118"/>
      <c r="E131" s="110"/>
      <c r="F131" s="110"/>
      <c r="G131" s="110"/>
      <c r="H131" s="111"/>
      <c r="I131" s="112"/>
      <c r="J131" s="113"/>
      <c r="K131" s="115"/>
      <c r="L131" s="116"/>
      <c r="M131" s="115"/>
      <c r="N131" s="116"/>
      <c r="O131" s="115"/>
      <c r="P131" s="117"/>
    </row>
    <row r="132" spans="1:16" x14ac:dyDescent="0.25">
      <c r="A132" s="108"/>
      <c r="B132" s="110"/>
      <c r="C132" s="118"/>
      <c r="D132" s="118"/>
      <c r="E132" s="110"/>
      <c r="F132" s="110"/>
      <c r="G132" s="110"/>
      <c r="H132" s="111"/>
      <c r="I132" s="112"/>
      <c r="J132" s="113"/>
      <c r="K132" s="115"/>
      <c r="L132" s="116"/>
      <c r="M132" s="115"/>
      <c r="N132" s="116"/>
      <c r="O132" s="115"/>
      <c r="P132" s="117"/>
    </row>
    <row r="133" spans="1:16" x14ac:dyDescent="0.25">
      <c r="A133" s="108"/>
      <c r="B133" s="110"/>
      <c r="C133" s="118"/>
      <c r="D133" s="118"/>
      <c r="E133" s="110"/>
      <c r="F133" s="110"/>
      <c r="G133" s="110"/>
      <c r="H133" s="111"/>
      <c r="I133" s="112"/>
      <c r="J133" s="113"/>
      <c r="K133" s="115"/>
      <c r="L133" s="116"/>
      <c r="M133" s="115"/>
      <c r="N133" s="116"/>
      <c r="O133" s="115"/>
      <c r="P133" s="117"/>
    </row>
    <row r="134" spans="1:16" x14ac:dyDescent="0.25">
      <c r="A134" s="108"/>
      <c r="B134" s="110"/>
      <c r="C134" s="118"/>
      <c r="D134" s="118"/>
      <c r="E134" s="110"/>
      <c r="F134" s="110"/>
      <c r="G134" s="110"/>
      <c r="H134" s="111"/>
      <c r="I134" s="112"/>
      <c r="J134" s="113"/>
      <c r="K134" s="115"/>
      <c r="L134" s="116"/>
      <c r="M134" s="115"/>
      <c r="N134" s="116"/>
      <c r="O134" s="115"/>
      <c r="P134" s="117"/>
    </row>
    <row r="135" spans="1:16" x14ac:dyDescent="0.25">
      <c r="A135" s="108"/>
      <c r="B135" s="110"/>
      <c r="C135" s="118"/>
      <c r="D135" s="118"/>
      <c r="E135" s="110"/>
      <c r="F135" s="110"/>
      <c r="G135" s="110"/>
      <c r="H135" s="111"/>
      <c r="I135" s="112"/>
      <c r="J135" s="113"/>
      <c r="K135" s="115"/>
      <c r="L135" s="116"/>
      <c r="M135" s="115"/>
      <c r="N135" s="116"/>
      <c r="O135" s="115"/>
      <c r="P135" s="117"/>
    </row>
    <row r="136" spans="1:16" x14ac:dyDescent="0.25">
      <c r="A136" s="108"/>
      <c r="B136" s="110"/>
      <c r="C136" s="118"/>
      <c r="D136" s="118"/>
      <c r="E136" s="110"/>
      <c r="F136" s="110"/>
      <c r="G136" s="110"/>
      <c r="H136" s="111"/>
      <c r="I136" s="112"/>
      <c r="J136" s="113"/>
      <c r="K136" s="115"/>
      <c r="L136" s="116"/>
      <c r="M136" s="115"/>
      <c r="N136" s="116"/>
      <c r="O136" s="115"/>
      <c r="P136" s="117"/>
    </row>
    <row r="137" spans="1:16" x14ac:dyDescent="0.25">
      <c r="A137" s="108"/>
      <c r="B137" s="110"/>
      <c r="C137" s="118"/>
      <c r="D137" s="118"/>
      <c r="E137" s="110"/>
      <c r="F137" s="110"/>
      <c r="G137" s="110"/>
      <c r="H137" s="111"/>
      <c r="I137" s="112"/>
      <c r="J137" s="113"/>
      <c r="K137" s="115"/>
      <c r="L137" s="116"/>
      <c r="M137" s="115"/>
      <c r="N137" s="116"/>
      <c r="O137" s="115"/>
      <c r="P137" s="117"/>
    </row>
    <row r="138" spans="1:16" x14ac:dyDescent="0.25">
      <c r="A138" s="108"/>
      <c r="B138" s="110"/>
      <c r="C138" s="118"/>
      <c r="D138" s="118"/>
      <c r="E138" s="110"/>
      <c r="F138" s="110"/>
      <c r="G138" s="110"/>
      <c r="H138" s="111"/>
      <c r="I138" s="112"/>
      <c r="J138" s="113"/>
      <c r="K138" s="115"/>
      <c r="L138" s="116"/>
      <c r="M138" s="115"/>
      <c r="N138" s="116"/>
      <c r="O138" s="115"/>
      <c r="P138" s="117"/>
    </row>
    <row r="139" spans="1:16" x14ac:dyDescent="0.25">
      <c r="A139" s="108"/>
      <c r="B139" s="110"/>
      <c r="C139" s="118"/>
      <c r="D139" s="118"/>
      <c r="E139" s="110"/>
      <c r="F139" s="110"/>
      <c r="G139" s="110"/>
      <c r="H139" s="111"/>
      <c r="I139" s="112"/>
      <c r="J139" s="113"/>
      <c r="K139" s="115"/>
      <c r="L139" s="116"/>
      <c r="M139" s="115"/>
      <c r="N139" s="116"/>
      <c r="O139" s="115"/>
      <c r="P139" s="117"/>
    </row>
    <row r="140" spans="1:16" x14ac:dyDescent="0.25">
      <c r="A140" s="108"/>
      <c r="B140" s="110"/>
      <c r="C140" s="118"/>
      <c r="D140" s="118"/>
      <c r="E140" s="110"/>
      <c r="F140" s="110"/>
      <c r="G140" s="110"/>
      <c r="H140" s="111"/>
      <c r="I140" s="112"/>
      <c r="J140" s="113"/>
      <c r="K140" s="115"/>
      <c r="L140" s="116"/>
      <c r="M140" s="115"/>
      <c r="N140" s="116"/>
      <c r="O140" s="115"/>
      <c r="P140" s="117"/>
    </row>
    <row r="141" spans="1:16" x14ac:dyDescent="0.25">
      <c r="A141" s="108"/>
      <c r="B141" s="110"/>
      <c r="C141" s="118"/>
      <c r="D141" s="118"/>
      <c r="E141" s="110"/>
      <c r="F141" s="110"/>
      <c r="G141" s="110"/>
      <c r="H141" s="111"/>
      <c r="I141" s="112"/>
      <c r="J141" s="113"/>
      <c r="K141" s="115"/>
      <c r="L141" s="116"/>
      <c r="M141" s="115"/>
      <c r="N141" s="116"/>
      <c r="O141" s="115"/>
      <c r="P141" s="117"/>
    </row>
    <row r="142" spans="1:16" x14ac:dyDescent="0.25">
      <c r="A142" s="108"/>
      <c r="B142" s="110"/>
      <c r="C142" s="118"/>
      <c r="D142" s="118"/>
      <c r="E142" s="110"/>
      <c r="F142" s="110"/>
      <c r="G142" s="110"/>
      <c r="H142" s="111"/>
      <c r="I142" s="112"/>
      <c r="J142" s="113"/>
      <c r="K142" s="115"/>
      <c r="L142" s="116"/>
      <c r="M142" s="115"/>
      <c r="N142" s="116"/>
      <c r="O142" s="115"/>
      <c r="P142" s="117"/>
    </row>
    <row r="143" spans="1:16" x14ac:dyDescent="0.25">
      <c r="A143" s="108"/>
      <c r="B143" s="110"/>
      <c r="C143" s="118"/>
      <c r="D143" s="118"/>
      <c r="E143" s="110"/>
      <c r="F143" s="110"/>
      <c r="G143" s="110"/>
      <c r="H143" s="111"/>
      <c r="I143" s="112"/>
      <c r="J143" s="113"/>
      <c r="K143" s="115"/>
      <c r="L143" s="116"/>
      <c r="M143" s="115"/>
      <c r="N143" s="116"/>
      <c r="O143" s="115"/>
      <c r="P143" s="117"/>
    </row>
    <row r="144" spans="1:16" x14ac:dyDescent="0.25">
      <c r="A144" s="108"/>
      <c r="B144" s="110"/>
      <c r="C144" s="118"/>
      <c r="D144" s="118"/>
      <c r="E144" s="110"/>
      <c r="F144" s="110"/>
      <c r="G144" s="110"/>
      <c r="H144" s="111"/>
      <c r="I144" s="112"/>
      <c r="J144" s="113"/>
      <c r="K144" s="115"/>
      <c r="L144" s="116"/>
      <c r="M144" s="115"/>
      <c r="N144" s="116"/>
      <c r="O144" s="115"/>
      <c r="P144" s="117"/>
    </row>
    <row r="145" spans="1:16" x14ac:dyDescent="0.25">
      <c r="A145" s="108"/>
      <c r="B145" s="110"/>
      <c r="C145" s="118"/>
      <c r="D145" s="118"/>
      <c r="E145" s="110"/>
      <c r="F145" s="110"/>
      <c r="G145" s="110"/>
      <c r="H145" s="111"/>
      <c r="I145" s="112"/>
      <c r="J145" s="113"/>
      <c r="K145" s="115"/>
      <c r="L145" s="116"/>
      <c r="M145" s="115"/>
      <c r="N145" s="116"/>
      <c r="O145" s="115"/>
      <c r="P145" s="117"/>
    </row>
    <row r="146" spans="1:16" x14ac:dyDescent="0.25">
      <c r="A146" s="108"/>
      <c r="B146" s="110"/>
      <c r="C146" s="118"/>
      <c r="D146" s="118"/>
      <c r="E146" s="110"/>
      <c r="F146" s="110"/>
      <c r="G146" s="110"/>
      <c r="H146" s="111"/>
      <c r="I146" s="112"/>
      <c r="J146" s="113"/>
      <c r="K146" s="115"/>
      <c r="L146" s="116"/>
      <c r="M146" s="115"/>
      <c r="N146" s="116"/>
      <c r="O146" s="115"/>
      <c r="P146" s="117"/>
    </row>
    <row r="147" spans="1:16" x14ac:dyDescent="0.25">
      <c r="A147" s="108"/>
      <c r="B147" s="110"/>
      <c r="C147" s="118"/>
      <c r="D147" s="118"/>
      <c r="E147" s="110"/>
      <c r="F147" s="110"/>
      <c r="G147" s="110"/>
      <c r="H147" s="111"/>
      <c r="I147" s="112"/>
      <c r="J147" s="113"/>
      <c r="K147" s="115"/>
      <c r="L147" s="116"/>
      <c r="M147" s="115"/>
      <c r="N147" s="116"/>
      <c r="O147" s="115"/>
      <c r="P147" s="117"/>
    </row>
    <row r="148" spans="1:16" x14ac:dyDescent="0.25">
      <c r="A148" s="108"/>
      <c r="B148" s="110"/>
      <c r="C148" s="118"/>
      <c r="D148" s="118"/>
      <c r="E148" s="110"/>
      <c r="F148" s="110"/>
      <c r="G148" s="110"/>
      <c r="H148" s="111"/>
      <c r="I148" s="112"/>
      <c r="J148" s="113"/>
      <c r="K148" s="115"/>
      <c r="L148" s="116"/>
      <c r="M148" s="115"/>
      <c r="N148" s="116"/>
      <c r="O148" s="115"/>
      <c r="P148" s="117"/>
    </row>
    <row r="149" spans="1:16" x14ac:dyDescent="0.25">
      <c r="A149" s="108"/>
      <c r="B149" s="110"/>
      <c r="C149" s="118"/>
      <c r="D149" s="118"/>
      <c r="E149" s="110"/>
      <c r="F149" s="110"/>
      <c r="G149" s="110"/>
      <c r="H149" s="111"/>
      <c r="I149" s="112"/>
      <c r="J149" s="113"/>
      <c r="K149" s="115"/>
      <c r="L149" s="116"/>
      <c r="M149" s="115"/>
      <c r="N149" s="116"/>
      <c r="O149" s="115"/>
      <c r="P149" s="117"/>
    </row>
    <row r="150" spans="1:16" x14ac:dyDescent="0.25">
      <c r="A150" s="108"/>
      <c r="B150" s="110"/>
      <c r="C150" s="118"/>
      <c r="D150" s="118"/>
      <c r="E150" s="110"/>
      <c r="F150" s="110"/>
      <c r="G150" s="110"/>
      <c r="H150" s="111"/>
      <c r="I150" s="112"/>
      <c r="J150" s="113"/>
      <c r="K150" s="115"/>
      <c r="L150" s="116"/>
      <c r="M150" s="115"/>
      <c r="N150" s="116"/>
      <c r="O150" s="115"/>
      <c r="P150" s="117"/>
    </row>
    <row r="151" spans="1:16" x14ac:dyDescent="0.25">
      <c r="A151" s="108"/>
      <c r="B151" s="110"/>
      <c r="C151" s="118"/>
      <c r="D151" s="118"/>
      <c r="E151" s="110"/>
      <c r="F151" s="110"/>
      <c r="G151" s="110"/>
      <c r="H151" s="111"/>
      <c r="I151" s="112"/>
      <c r="J151" s="113"/>
      <c r="K151" s="115"/>
      <c r="L151" s="116"/>
      <c r="M151" s="115"/>
      <c r="N151" s="116"/>
      <c r="O151" s="115"/>
      <c r="P151" s="117"/>
    </row>
    <row r="152" spans="1:16" x14ac:dyDescent="0.25">
      <c r="A152" s="108"/>
      <c r="B152" s="110"/>
      <c r="C152" s="118"/>
      <c r="D152" s="118"/>
      <c r="E152" s="110"/>
      <c r="F152" s="110"/>
      <c r="G152" s="110"/>
      <c r="H152" s="111"/>
      <c r="I152" s="112"/>
      <c r="J152" s="113"/>
      <c r="K152" s="115"/>
      <c r="L152" s="116"/>
      <c r="M152" s="115"/>
      <c r="N152" s="116"/>
      <c r="O152" s="115"/>
      <c r="P152" s="117"/>
    </row>
    <row r="153" spans="1:16" x14ac:dyDescent="0.25">
      <c r="A153" s="108"/>
      <c r="B153" s="110"/>
      <c r="C153" s="118"/>
      <c r="D153" s="118"/>
      <c r="E153" s="110"/>
      <c r="F153" s="110"/>
      <c r="G153" s="110"/>
      <c r="H153" s="111"/>
      <c r="I153" s="112"/>
      <c r="J153" s="113"/>
      <c r="K153" s="115"/>
      <c r="L153" s="116"/>
      <c r="M153" s="115"/>
      <c r="N153" s="116"/>
      <c r="O153" s="115"/>
      <c r="P153" s="117"/>
    </row>
    <row r="154" spans="1:16" x14ac:dyDescent="0.25">
      <c r="A154" s="108"/>
      <c r="B154" s="110"/>
      <c r="C154" s="118"/>
      <c r="D154" s="118"/>
      <c r="E154" s="110"/>
      <c r="F154" s="110"/>
      <c r="G154" s="110"/>
      <c r="H154" s="111"/>
      <c r="I154" s="112"/>
      <c r="J154" s="113"/>
      <c r="K154" s="115"/>
      <c r="L154" s="116"/>
      <c r="M154" s="115"/>
      <c r="N154" s="116"/>
      <c r="O154" s="115"/>
      <c r="P154" s="117"/>
    </row>
    <row r="155" spans="1:16" x14ac:dyDescent="0.25">
      <c r="A155" s="108"/>
      <c r="B155" s="110"/>
      <c r="C155" s="118"/>
      <c r="D155" s="118"/>
      <c r="E155" s="110"/>
      <c r="F155" s="110"/>
      <c r="G155" s="110"/>
      <c r="H155" s="111"/>
      <c r="I155" s="112"/>
      <c r="J155" s="113"/>
      <c r="K155" s="115"/>
      <c r="L155" s="116"/>
      <c r="M155" s="115"/>
      <c r="N155" s="116"/>
      <c r="O155" s="115"/>
      <c r="P155" s="117"/>
    </row>
    <row r="156" spans="1:16" x14ac:dyDescent="0.25">
      <c r="A156" s="108"/>
      <c r="B156" s="110"/>
      <c r="C156" s="118"/>
      <c r="D156" s="118"/>
      <c r="E156" s="110"/>
      <c r="F156" s="110"/>
      <c r="G156" s="110"/>
      <c r="H156" s="111"/>
      <c r="I156" s="112"/>
      <c r="J156" s="113"/>
      <c r="K156" s="115"/>
      <c r="L156" s="116"/>
      <c r="M156" s="115"/>
      <c r="N156" s="116"/>
      <c r="O156" s="115"/>
      <c r="P156" s="117"/>
    </row>
    <row r="157" spans="1:16" x14ac:dyDescent="0.25">
      <c r="A157" s="108"/>
      <c r="B157" s="110"/>
      <c r="C157" s="118"/>
      <c r="D157" s="118"/>
      <c r="E157" s="110"/>
      <c r="F157" s="110"/>
      <c r="G157" s="110"/>
      <c r="H157" s="111"/>
      <c r="I157" s="112"/>
      <c r="J157" s="113"/>
      <c r="K157" s="115"/>
      <c r="L157" s="116"/>
      <c r="M157" s="115"/>
      <c r="N157" s="116"/>
      <c r="O157" s="115"/>
      <c r="P157" s="117"/>
    </row>
    <row r="158" spans="1:16" x14ac:dyDescent="0.25">
      <c r="A158" s="108"/>
      <c r="B158" s="110"/>
      <c r="C158" s="118"/>
      <c r="D158" s="118"/>
      <c r="E158" s="110"/>
      <c r="F158" s="110"/>
      <c r="G158" s="110"/>
      <c r="H158" s="111"/>
      <c r="I158" s="112"/>
      <c r="J158" s="113"/>
      <c r="K158" s="115"/>
      <c r="L158" s="116"/>
      <c r="M158" s="115"/>
      <c r="N158" s="116"/>
      <c r="O158" s="115"/>
      <c r="P158" s="117"/>
    </row>
    <row r="159" spans="1:16" x14ac:dyDescent="0.25">
      <c r="A159" s="108"/>
      <c r="B159" s="110"/>
      <c r="C159" s="118"/>
      <c r="D159" s="118"/>
      <c r="E159" s="110"/>
      <c r="F159" s="110"/>
      <c r="G159" s="110"/>
      <c r="H159" s="111"/>
      <c r="I159" s="112"/>
      <c r="J159" s="113"/>
      <c r="K159" s="115"/>
      <c r="L159" s="116"/>
      <c r="M159" s="115"/>
      <c r="N159" s="116"/>
      <c r="O159" s="115"/>
      <c r="P159" s="117"/>
    </row>
    <row r="160" spans="1:16" x14ac:dyDescent="0.25">
      <c r="A160" s="108"/>
      <c r="B160" s="110"/>
      <c r="C160" s="118"/>
      <c r="D160" s="118"/>
      <c r="E160" s="110"/>
      <c r="F160" s="110"/>
      <c r="G160" s="110"/>
      <c r="H160" s="111"/>
      <c r="I160" s="112"/>
      <c r="J160" s="113"/>
      <c r="K160" s="115"/>
      <c r="L160" s="116"/>
      <c r="M160" s="115"/>
      <c r="N160" s="116"/>
      <c r="O160" s="115"/>
      <c r="P160" s="117"/>
    </row>
    <row r="161" spans="1:16" x14ac:dyDescent="0.25">
      <c r="A161" s="108"/>
      <c r="B161" s="110"/>
      <c r="C161" s="118"/>
      <c r="D161" s="118"/>
      <c r="E161" s="110"/>
      <c r="F161" s="110"/>
      <c r="G161" s="110"/>
      <c r="H161" s="111"/>
      <c r="I161" s="112"/>
      <c r="J161" s="113"/>
      <c r="K161" s="115"/>
      <c r="L161" s="116"/>
      <c r="M161" s="115"/>
      <c r="N161" s="116"/>
      <c r="O161" s="115"/>
      <c r="P161" s="117"/>
    </row>
    <row r="162" spans="1:16" x14ac:dyDescent="0.25">
      <c r="A162" s="108"/>
      <c r="B162" s="110"/>
      <c r="C162" s="118"/>
      <c r="D162" s="118"/>
      <c r="E162" s="110"/>
      <c r="F162" s="110"/>
      <c r="G162" s="110"/>
      <c r="H162" s="111"/>
      <c r="I162" s="112"/>
      <c r="J162" s="113"/>
      <c r="K162" s="115"/>
      <c r="L162" s="116"/>
      <c r="M162" s="115"/>
      <c r="N162" s="116"/>
      <c r="O162" s="115"/>
      <c r="P162" s="117"/>
    </row>
    <row r="163" spans="1:16" x14ac:dyDescent="0.25">
      <c r="A163" s="108"/>
      <c r="B163" s="110"/>
      <c r="C163" s="118"/>
      <c r="D163" s="118"/>
      <c r="E163" s="110"/>
      <c r="F163" s="110"/>
      <c r="G163" s="110"/>
      <c r="H163" s="111"/>
      <c r="I163" s="112"/>
      <c r="J163" s="113"/>
      <c r="K163" s="115"/>
      <c r="L163" s="116"/>
      <c r="M163" s="115"/>
      <c r="N163" s="116"/>
      <c r="O163" s="115"/>
      <c r="P163" s="117"/>
    </row>
    <row r="164" spans="1:16" x14ac:dyDescent="0.25">
      <c r="A164" s="108"/>
      <c r="B164" s="110"/>
      <c r="C164" s="118"/>
      <c r="D164" s="118"/>
      <c r="E164" s="110"/>
      <c r="F164" s="110"/>
      <c r="G164" s="110"/>
      <c r="H164" s="111"/>
      <c r="I164" s="112"/>
      <c r="J164" s="113"/>
      <c r="K164" s="115"/>
      <c r="L164" s="116"/>
      <c r="M164" s="115"/>
      <c r="N164" s="116"/>
      <c r="O164" s="115"/>
      <c r="P164" s="117"/>
    </row>
    <row r="165" spans="1:16" x14ac:dyDescent="0.25">
      <c r="A165" s="108"/>
      <c r="B165" s="110"/>
      <c r="C165" s="118"/>
      <c r="D165" s="118"/>
      <c r="E165" s="110"/>
      <c r="F165" s="110"/>
      <c r="G165" s="110"/>
      <c r="H165" s="111"/>
      <c r="I165" s="112"/>
      <c r="J165" s="113"/>
      <c r="K165" s="115"/>
      <c r="L165" s="116"/>
      <c r="M165" s="115"/>
      <c r="N165" s="116"/>
      <c r="O165" s="115"/>
      <c r="P165" s="117"/>
    </row>
    <row r="166" spans="1:16" x14ac:dyDescent="0.25">
      <c r="A166" s="108"/>
      <c r="B166" s="110"/>
      <c r="C166" s="118"/>
      <c r="D166" s="118"/>
      <c r="E166" s="110"/>
      <c r="F166" s="110"/>
      <c r="G166" s="110"/>
      <c r="H166" s="111"/>
      <c r="I166" s="112"/>
      <c r="J166" s="113"/>
      <c r="K166" s="115"/>
      <c r="L166" s="116"/>
      <c r="M166" s="115"/>
      <c r="N166" s="116"/>
      <c r="O166" s="115"/>
      <c r="P166" s="117"/>
    </row>
    <row r="167" spans="1:16" x14ac:dyDescent="0.25">
      <c r="A167" s="108"/>
      <c r="B167" s="110"/>
      <c r="C167" s="118"/>
      <c r="D167" s="118"/>
      <c r="E167" s="110"/>
      <c r="F167" s="110"/>
      <c r="G167" s="110"/>
      <c r="H167" s="111"/>
      <c r="I167" s="112"/>
      <c r="J167" s="113"/>
      <c r="K167" s="115"/>
      <c r="L167" s="116"/>
      <c r="M167" s="115"/>
      <c r="N167" s="116"/>
      <c r="O167" s="115"/>
      <c r="P167" s="117"/>
    </row>
    <row r="168" spans="1:16" x14ac:dyDescent="0.25">
      <c r="A168" s="108"/>
      <c r="B168" s="110"/>
      <c r="C168" s="118"/>
      <c r="D168" s="118"/>
      <c r="E168" s="110"/>
      <c r="F168" s="110"/>
      <c r="G168" s="110"/>
      <c r="H168" s="111"/>
      <c r="I168" s="112"/>
      <c r="J168" s="113"/>
      <c r="K168" s="115"/>
      <c r="L168" s="116"/>
      <c r="M168" s="115"/>
      <c r="N168" s="116"/>
      <c r="O168" s="115"/>
      <c r="P168" s="117"/>
    </row>
    <row r="169" spans="1:16" x14ac:dyDescent="0.25">
      <c r="A169" s="108"/>
      <c r="B169" s="110"/>
      <c r="C169" s="118"/>
      <c r="D169" s="118"/>
      <c r="E169" s="110"/>
      <c r="F169" s="110"/>
      <c r="G169" s="110"/>
      <c r="H169" s="111"/>
      <c r="I169" s="112"/>
      <c r="J169" s="113"/>
      <c r="K169" s="115"/>
      <c r="L169" s="116"/>
      <c r="M169" s="115"/>
      <c r="N169" s="116"/>
      <c r="O169" s="115"/>
      <c r="P169" s="117"/>
    </row>
    <row r="170" spans="1:16" x14ac:dyDescent="0.25">
      <c r="A170" s="108"/>
      <c r="B170" s="110"/>
      <c r="C170" s="118"/>
      <c r="D170" s="118"/>
      <c r="E170" s="110"/>
      <c r="F170" s="110"/>
      <c r="G170" s="110"/>
      <c r="H170" s="111"/>
      <c r="I170" s="112"/>
      <c r="J170" s="113"/>
      <c r="K170" s="115"/>
      <c r="L170" s="116"/>
      <c r="M170" s="115"/>
      <c r="N170" s="116"/>
      <c r="O170" s="115"/>
      <c r="P170" s="117"/>
    </row>
    <row r="171" spans="1:16" x14ac:dyDescent="0.25">
      <c r="A171" s="108"/>
      <c r="B171" s="110"/>
      <c r="C171" s="118"/>
      <c r="D171" s="118"/>
      <c r="E171" s="110"/>
      <c r="F171" s="110"/>
      <c r="G171" s="110"/>
      <c r="H171" s="111"/>
      <c r="I171" s="112"/>
      <c r="J171" s="113"/>
      <c r="K171" s="115"/>
      <c r="L171" s="116"/>
      <c r="M171" s="115"/>
      <c r="N171" s="116"/>
      <c r="O171" s="115"/>
      <c r="P171" s="117"/>
    </row>
    <row r="172" spans="1:16" x14ac:dyDescent="0.25">
      <c r="A172" s="108"/>
      <c r="B172" s="110"/>
      <c r="C172" s="118"/>
      <c r="D172" s="118"/>
      <c r="E172" s="110"/>
      <c r="F172" s="110"/>
      <c r="G172" s="110"/>
      <c r="H172" s="111"/>
      <c r="I172" s="112"/>
      <c r="J172" s="113"/>
      <c r="K172" s="115"/>
      <c r="L172" s="116"/>
      <c r="M172" s="115"/>
      <c r="N172" s="116"/>
      <c r="O172" s="115"/>
      <c r="P172" s="117"/>
    </row>
    <row r="173" spans="1:16" x14ac:dyDescent="0.25">
      <c r="A173" s="108"/>
      <c r="B173" s="110"/>
      <c r="C173" s="118"/>
      <c r="D173" s="118"/>
      <c r="E173" s="110"/>
      <c r="F173" s="110"/>
      <c r="G173" s="110"/>
      <c r="H173" s="111"/>
      <c r="I173" s="112"/>
      <c r="J173" s="113"/>
      <c r="K173" s="115"/>
      <c r="L173" s="116"/>
      <c r="M173" s="115"/>
      <c r="N173" s="116"/>
      <c r="O173" s="115"/>
      <c r="P173" s="117"/>
    </row>
    <row r="174" spans="1:16" x14ac:dyDescent="0.25">
      <c r="A174" s="108"/>
      <c r="B174" s="110"/>
      <c r="C174" s="118"/>
      <c r="D174" s="118"/>
      <c r="E174" s="110"/>
      <c r="F174" s="110"/>
      <c r="G174" s="110"/>
      <c r="H174" s="111"/>
      <c r="I174" s="112"/>
      <c r="J174" s="113"/>
      <c r="K174" s="115"/>
      <c r="L174" s="116"/>
      <c r="M174" s="115"/>
      <c r="N174" s="116"/>
      <c r="O174" s="115"/>
      <c r="P174" s="117"/>
    </row>
    <row r="175" spans="1:16" x14ac:dyDescent="0.25">
      <c r="A175" s="108"/>
      <c r="B175" s="110"/>
      <c r="C175" s="118"/>
      <c r="D175" s="118"/>
      <c r="E175" s="110"/>
      <c r="F175" s="110"/>
      <c r="G175" s="110"/>
      <c r="H175" s="111"/>
      <c r="I175" s="112"/>
      <c r="J175" s="113"/>
      <c r="K175" s="115"/>
      <c r="L175" s="116"/>
      <c r="M175" s="115"/>
      <c r="N175" s="116"/>
      <c r="O175" s="115"/>
      <c r="P175" s="117"/>
    </row>
    <row r="176" spans="1:16" x14ac:dyDescent="0.25">
      <c r="A176" s="108"/>
      <c r="B176" s="110"/>
      <c r="C176" s="118"/>
      <c r="D176" s="118"/>
      <c r="E176" s="110"/>
      <c r="F176" s="110"/>
      <c r="G176" s="110"/>
      <c r="H176" s="111"/>
      <c r="I176" s="112"/>
      <c r="J176" s="113"/>
      <c r="K176" s="115"/>
      <c r="L176" s="116"/>
      <c r="M176" s="115"/>
      <c r="N176" s="116"/>
      <c r="O176" s="115"/>
      <c r="P176" s="117"/>
    </row>
    <row r="177" spans="1:16" x14ac:dyDescent="0.25">
      <c r="A177" s="113"/>
      <c r="B177" s="110"/>
      <c r="C177" s="111"/>
      <c r="D177" s="111"/>
      <c r="E177" s="110"/>
      <c r="F177" s="110"/>
      <c r="G177" s="110"/>
      <c r="H177" s="111"/>
      <c r="I177" s="112"/>
      <c r="J177" s="113"/>
      <c r="K177" s="115"/>
      <c r="L177" s="116"/>
      <c r="M177" s="115"/>
      <c r="N177" s="116"/>
      <c r="O177" s="115"/>
      <c r="P177" s="117"/>
    </row>
    <row r="178" spans="1:16" x14ac:dyDescent="0.25">
      <c r="A178" s="113"/>
      <c r="B178" s="110"/>
      <c r="C178" s="111"/>
      <c r="D178" s="111"/>
      <c r="E178" s="110"/>
      <c r="F178" s="110"/>
      <c r="G178" s="110"/>
      <c r="H178" s="111"/>
      <c r="I178" s="112"/>
      <c r="J178" s="113"/>
      <c r="K178" s="115"/>
      <c r="L178" s="116"/>
      <c r="M178" s="115"/>
      <c r="N178" s="116"/>
      <c r="O178" s="115"/>
      <c r="P178" s="117"/>
    </row>
    <row r="179" spans="1:16" x14ac:dyDescent="0.25">
      <c r="A179" s="113"/>
      <c r="B179" s="110"/>
      <c r="C179" s="111"/>
      <c r="D179" s="111"/>
      <c r="E179" s="110"/>
      <c r="F179" s="110"/>
      <c r="G179" s="110"/>
      <c r="H179" s="111"/>
      <c r="I179" s="112"/>
      <c r="J179" s="113"/>
      <c r="K179" s="115"/>
      <c r="L179" s="116"/>
      <c r="M179" s="115"/>
      <c r="N179" s="116"/>
      <c r="O179" s="115"/>
      <c r="P179" s="117"/>
    </row>
    <row r="180" spans="1:16" x14ac:dyDescent="0.25">
      <c r="A180" s="113"/>
      <c r="B180" s="110"/>
      <c r="C180" s="111"/>
      <c r="D180" s="111"/>
      <c r="E180" s="110"/>
      <c r="F180" s="110"/>
      <c r="G180" s="110"/>
      <c r="H180" s="111"/>
      <c r="I180" s="112"/>
      <c r="J180" s="113"/>
      <c r="K180" s="115"/>
      <c r="L180" s="116"/>
      <c r="M180" s="115"/>
      <c r="N180" s="116"/>
      <c r="O180" s="115"/>
      <c r="P180" s="117"/>
    </row>
    <row r="181" spans="1:16" x14ac:dyDescent="0.25">
      <c r="A181" s="113"/>
      <c r="B181" s="110"/>
      <c r="C181" s="111"/>
      <c r="D181" s="111"/>
      <c r="E181" s="110"/>
      <c r="F181" s="110"/>
      <c r="G181" s="110"/>
      <c r="H181" s="111"/>
      <c r="I181" s="112"/>
      <c r="J181" s="113"/>
      <c r="K181" s="115"/>
      <c r="L181" s="116"/>
      <c r="M181" s="115"/>
      <c r="N181" s="116"/>
      <c r="O181" s="115"/>
      <c r="P181" s="117"/>
    </row>
    <row r="182" spans="1:16" x14ac:dyDescent="0.25">
      <c r="A182" s="113"/>
      <c r="B182" s="110"/>
      <c r="C182" s="111"/>
      <c r="D182" s="111"/>
      <c r="E182" s="110"/>
      <c r="F182" s="110"/>
      <c r="G182" s="110"/>
      <c r="H182" s="111"/>
      <c r="I182" s="112"/>
      <c r="J182" s="113"/>
      <c r="K182" s="115"/>
      <c r="L182" s="116"/>
      <c r="M182" s="115"/>
      <c r="N182" s="116"/>
      <c r="O182" s="115"/>
      <c r="P182" s="117"/>
    </row>
    <row r="183" spans="1:16" x14ac:dyDescent="0.25">
      <c r="A183" s="113"/>
      <c r="B183" s="110"/>
      <c r="C183" s="111"/>
      <c r="D183" s="111"/>
      <c r="E183" s="110"/>
      <c r="F183" s="110"/>
      <c r="G183" s="110"/>
      <c r="H183" s="111"/>
      <c r="I183" s="112"/>
      <c r="J183" s="113"/>
      <c r="K183" s="115"/>
      <c r="L183" s="116"/>
      <c r="M183" s="115"/>
      <c r="N183" s="116"/>
      <c r="O183" s="115"/>
      <c r="P183" s="117"/>
    </row>
    <row r="184" spans="1:16" x14ac:dyDescent="0.25">
      <c r="A184" s="113"/>
      <c r="B184" s="110"/>
      <c r="C184" s="111"/>
      <c r="D184" s="111"/>
      <c r="E184" s="110"/>
      <c r="F184" s="110"/>
      <c r="G184" s="110"/>
      <c r="H184" s="111"/>
      <c r="I184" s="112"/>
      <c r="J184" s="113"/>
      <c r="K184" s="115"/>
      <c r="L184" s="116"/>
      <c r="M184" s="115"/>
      <c r="N184" s="116"/>
      <c r="O184" s="115"/>
      <c r="P184" s="117"/>
    </row>
    <row r="185" spans="1:16" x14ac:dyDescent="0.25">
      <c r="A185" s="113"/>
      <c r="B185" s="110"/>
      <c r="C185" s="111"/>
      <c r="D185" s="111"/>
      <c r="E185" s="110"/>
      <c r="F185" s="110"/>
      <c r="G185" s="110"/>
      <c r="H185" s="111"/>
      <c r="I185" s="112"/>
      <c r="J185" s="113"/>
      <c r="K185" s="115"/>
      <c r="L185" s="116"/>
      <c r="M185" s="115"/>
      <c r="N185" s="116"/>
      <c r="O185" s="115"/>
      <c r="P185" s="117"/>
    </row>
    <row r="186" spans="1:16" x14ac:dyDescent="0.25">
      <c r="A186" s="113"/>
      <c r="B186" s="110"/>
      <c r="C186" s="111"/>
      <c r="D186" s="111"/>
      <c r="E186" s="110"/>
      <c r="F186" s="110"/>
      <c r="G186" s="110"/>
      <c r="H186" s="111"/>
      <c r="I186" s="112"/>
      <c r="J186" s="113"/>
      <c r="K186" s="115"/>
      <c r="L186" s="116"/>
      <c r="M186" s="115"/>
      <c r="N186" s="116"/>
      <c r="O186" s="115"/>
      <c r="P186" s="117"/>
    </row>
    <row r="187" spans="1:16" x14ac:dyDescent="0.25">
      <c r="A187" s="113"/>
      <c r="B187" s="110"/>
      <c r="C187" s="111"/>
      <c r="D187" s="111"/>
      <c r="E187" s="110"/>
      <c r="F187" s="110"/>
      <c r="G187" s="110"/>
      <c r="H187" s="111"/>
      <c r="I187" s="112"/>
      <c r="J187" s="113"/>
      <c r="K187" s="115"/>
      <c r="L187" s="116"/>
      <c r="M187" s="115"/>
      <c r="N187" s="116"/>
      <c r="O187" s="115"/>
      <c r="P187" s="117"/>
    </row>
    <row r="188" spans="1:16" x14ac:dyDescent="0.25">
      <c r="A188" s="113"/>
      <c r="B188" s="110"/>
      <c r="C188" s="111"/>
      <c r="D188" s="111"/>
      <c r="E188" s="110"/>
      <c r="F188" s="110"/>
      <c r="G188" s="110"/>
      <c r="H188" s="111"/>
      <c r="I188" s="112"/>
      <c r="J188" s="113"/>
      <c r="K188" s="115"/>
      <c r="L188" s="116"/>
      <c r="M188" s="115"/>
      <c r="N188" s="116"/>
      <c r="O188" s="115"/>
      <c r="P188" s="117"/>
    </row>
    <row r="189" spans="1:16" x14ac:dyDescent="0.25">
      <c r="A189" s="113"/>
      <c r="B189" s="110"/>
      <c r="C189" s="111"/>
      <c r="D189" s="111"/>
      <c r="E189" s="110"/>
      <c r="F189" s="110"/>
      <c r="G189" s="110"/>
      <c r="H189" s="111"/>
      <c r="I189" s="112"/>
      <c r="J189" s="113"/>
      <c r="K189" s="115"/>
      <c r="L189" s="116"/>
      <c r="M189" s="115"/>
      <c r="N189" s="116"/>
      <c r="O189" s="115"/>
      <c r="P189" s="117"/>
    </row>
    <row r="190" spans="1:16" x14ac:dyDescent="0.25">
      <c r="A190" s="113"/>
      <c r="B190" s="110"/>
      <c r="C190" s="111"/>
      <c r="D190" s="111"/>
      <c r="E190" s="110"/>
      <c r="F190" s="110"/>
      <c r="G190" s="110"/>
      <c r="H190" s="111"/>
      <c r="I190" s="112"/>
      <c r="J190" s="113"/>
      <c r="K190" s="115"/>
      <c r="L190" s="116"/>
      <c r="M190" s="115"/>
      <c r="N190" s="116"/>
      <c r="O190" s="115"/>
      <c r="P190" s="117"/>
    </row>
    <row r="191" spans="1:16" x14ac:dyDescent="0.25">
      <c r="A191" s="113"/>
      <c r="B191" s="110"/>
      <c r="C191" s="111"/>
      <c r="D191" s="111"/>
      <c r="E191" s="110"/>
      <c r="F191" s="110"/>
      <c r="G191" s="110"/>
      <c r="H191" s="111"/>
      <c r="I191" s="112"/>
      <c r="J191" s="113"/>
      <c r="K191" s="115"/>
      <c r="L191" s="116"/>
      <c r="M191" s="115"/>
      <c r="N191" s="116"/>
      <c r="O191" s="115"/>
      <c r="P191" s="117"/>
    </row>
    <row r="192" spans="1:16" x14ac:dyDescent="0.25">
      <c r="A192" s="113"/>
      <c r="B192" s="110"/>
      <c r="C192" s="111"/>
      <c r="D192" s="111"/>
      <c r="E192" s="110"/>
      <c r="F192" s="110"/>
      <c r="G192" s="110"/>
      <c r="H192" s="111"/>
      <c r="I192" s="112"/>
      <c r="J192" s="113"/>
      <c r="K192" s="115"/>
      <c r="L192" s="116"/>
      <c r="M192" s="115"/>
      <c r="N192" s="116"/>
      <c r="O192" s="115"/>
      <c r="P192" s="117"/>
    </row>
    <row r="193" spans="1:16" x14ac:dyDescent="0.25">
      <c r="A193" s="113"/>
      <c r="B193" s="110"/>
      <c r="C193" s="111"/>
      <c r="D193" s="111"/>
      <c r="E193" s="110"/>
      <c r="F193" s="110"/>
      <c r="G193" s="110"/>
      <c r="H193" s="111"/>
      <c r="I193" s="112"/>
      <c r="J193" s="113"/>
      <c r="K193" s="115"/>
      <c r="L193" s="116"/>
      <c r="M193" s="115"/>
      <c r="N193" s="116"/>
      <c r="O193" s="115"/>
      <c r="P193" s="117"/>
    </row>
    <row r="194" spans="1:16" x14ac:dyDescent="0.25">
      <c r="A194" s="113"/>
      <c r="B194" s="110"/>
      <c r="C194" s="111"/>
      <c r="D194" s="111"/>
      <c r="E194" s="110"/>
      <c r="F194" s="110"/>
      <c r="G194" s="110"/>
      <c r="H194" s="111"/>
      <c r="I194" s="112"/>
      <c r="J194" s="113"/>
      <c r="K194" s="115"/>
      <c r="L194" s="116"/>
      <c r="M194" s="115"/>
      <c r="N194" s="116"/>
      <c r="O194" s="115"/>
      <c r="P194" s="117"/>
    </row>
    <row r="195" spans="1:16" x14ac:dyDescent="0.25">
      <c r="A195" s="113"/>
      <c r="B195" s="110"/>
      <c r="C195" s="111"/>
      <c r="D195" s="111"/>
      <c r="E195" s="110"/>
      <c r="F195" s="110"/>
      <c r="G195" s="110"/>
      <c r="H195" s="111"/>
      <c r="I195" s="112"/>
      <c r="J195" s="113"/>
      <c r="K195" s="115"/>
      <c r="L195" s="116"/>
      <c r="M195" s="115"/>
      <c r="N195" s="116"/>
      <c r="O195" s="115"/>
      <c r="P195" s="117"/>
    </row>
    <row r="196" spans="1:16" x14ac:dyDescent="0.25">
      <c r="A196" s="113"/>
      <c r="B196" s="110"/>
      <c r="C196" s="111"/>
      <c r="D196" s="111"/>
      <c r="E196" s="110"/>
      <c r="F196" s="110"/>
      <c r="G196" s="110"/>
      <c r="H196" s="111"/>
      <c r="I196" s="112"/>
      <c r="J196" s="113"/>
      <c r="K196" s="115"/>
      <c r="L196" s="116"/>
      <c r="M196" s="115"/>
      <c r="N196" s="116"/>
      <c r="O196" s="115"/>
      <c r="P196" s="117"/>
    </row>
    <row r="197" spans="1:16" x14ac:dyDescent="0.25">
      <c r="A197" s="113"/>
      <c r="B197" s="110"/>
      <c r="C197" s="111"/>
      <c r="D197" s="111"/>
      <c r="E197" s="110"/>
      <c r="F197" s="110"/>
      <c r="G197" s="110"/>
      <c r="H197" s="111"/>
      <c r="I197" s="112"/>
      <c r="J197" s="113"/>
      <c r="K197" s="115"/>
      <c r="L197" s="116"/>
      <c r="M197" s="115"/>
      <c r="N197" s="116"/>
      <c r="O197" s="115"/>
      <c r="P197" s="117"/>
    </row>
    <row r="198" spans="1:16" x14ac:dyDescent="0.25">
      <c r="A198" s="113"/>
      <c r="B198" s="110"/>
      <c r="C198" s="111"/>
      <c r="D198" s="111"/>
      <c r="E198" s="110"/>
      <c r="F198" s="110"/>
      <c r="G198" s="110"/>
      <c r="H198" s="111"/>
      <c r="I198" s="112"/>
      <c r="J198" s="113"/>
      <c r="K198" s="115"/>
      <c r="L198" s="116"/>
      <c r="M198" s="115"/>
      <c r="N198" s="116"/>
      <c r="O198" s="115"/>
      <c r="P198" s="117"/>
    </row>
    <row r="199" spans="1:16" x14ac:dyDescent="0.25">
      <c r="A199" s="113"/>
      <c r="B199" s="110"/>
      <c r="C199" s="111"/>
      <c r="D199" s="111"/>
      <c r="E199" s="110"/>
      <c r="F199" s="110"/>
      <c r="G199" s="110"/>
      <c r="H199" s="111"/>
      <c r="I199" s="112"/>
      <c r="J199" s="113"/>
      <c r="K199" s="115"/>
      <c r="L199" s="116"/>
      <c r="M199" s="115"/>
      <c r="N199" s="116"/>
      <c r="O199" s="115"/>
      <c r="P199" s="117"/>
    </row>
    <row r="200" spans="1:16" x14ac:dyDescent="0.25">
      <c r="A200" s="113"/>
      <c r="B200" s="110"/>
      <c r="C200" s="111"/>
      <c r="D200" s="111"/>
      <c r="E200" s="110"/>
      <c r="F200" s="110"/>
      <c r="G200" s="110"/>
      <c r="H200" s="111"/>
      <c r="I200" s="112"/>
      <c r="J200" s="113"/>
      <c r="K200" s="115"/>
      <c r="L200" s="116"/>
      <c r="M200" s="115"/>
      <c r="N200" s="116"/>
      <c r="O200" s="115"/>
      <c r="P200" s="117"/>
    </row>
    <row r="201" spans="1:16" x14ac:dyDescent="0.25">
      <c r="A201" s="113"/>
      <c r="B201" s="110"/>
      <c r="C201" s="111"/>
      <c r="D201" s="111"/>
      <c r="E201" s="110"/>
      <c r="F201" s="110"/>
      <c r="G201" s="110"/>
      <c r="H201" s="111"/>
      <c r="I201" s="112"/>
      <c r="J201" s="113"/>
      <c r="K201" s="115"/>
      <c r="L201" s="116"/>
      <c r="M201" s="115"/>
      <c r="N201" s="116"/>
      <c r="O201" s="115"/>
      <c r="P201" s="117"/>
    </row>
    <row r="202" spans="1:16" x14ac:dyDescent="0.25">
      <c r="A202" s="113"/>
      <c r="B202" s="110"/>
      <c r="C202" s="111"/>
      <c r="D202" s="111"/>
      <c r="E202" s="110"/>
      <c r="F202" s="110"/>
      <c r="G202" s="110"/>
      <c r="H202" s="111"/>
      <c r="I202" s="112"/>
      <c r="J202" s="113"/>
      <c r="K202" s="115"/>
      <c r="L202" s="116"/>
      <c r="M202" s="115"/>
      <c r="N202" s="116"/>
      <c r="O202" s="115"/>
      <c r="P202" s="117"/>
    </row>
    <row r="203" spans="1:16" x14ac:dyDescent="0.25">
      <c r="A203" s="113"/>
      <c r="B203" s="110"/>
      <c r="C203" s="111"/>
      <c r="D203" s="111"/>
      <c r="E203" s="110"/>
      <c r="F203" s="110"/>
      <c r="G203" s="110"/>
      <c r="H203" s="111"/>
      <c r="I203" s="112"/>
      <c r="J203" s="113"/>
      <c r="K203" s="115"/>
      <c r="L203" s="116"/>
      <c r="M203" s="115"/>
      <c r="N203" s="116"/>
      <c r="O203" s="115"/>
      <c r="P203" s="117"/>
    </row>
    <row r="204" spans="1:16" x14ac:dyDescent="0.25">
      <c r="A204" s="113"/>
      <c r="B204" s="110"/>
      <c r="C204" s="111"/>
      <c r="D204" s="111"/>
      <c r="E204" s="110"/>
      <c r="F204" s="110"/>
      <c r="G204" s="110"/>
      <c r="H204" s="111"/>
      <c r="I204" s="112"/>
      <c r="J204" s="113"/>
      <c r="K204" s="115"/>
      <c r="L204" s="116"/>
      <c r="M204" s="115"/>
      <c r="N204" s="116"/>
      <c r="O204" s="115"/>
      <c r="P204" s="117"/>
    </row>
    <row r="205" spans="1:16" x14ac:dyDescent="0.25">
      <c r="A205" s="113"/>
      <c r="B205" s="110"/>
      <c r="C205" s="111"/>
      <c r="D205" s="111"/>
      <c r="E205" s="110"/>
      <c r="F205" s="110"/>
      <c r="G205" s="110"/>
      <c r="H205" s="111"/>
      <c r="I205" s="112"/>
      <c r="J205" s="113"/>
      <c r="K205" s="115"/>
      <c r="L205" s="116"/>
      <c r="M205" s="115"/>
      <c r="N205" s="116"/>
      <c r="O205" s="115"/>
      <c r="P205" s="117"/>
    </row>
    <row r="206" spans="1:16" x14ac:dyDescent="0.25">
      <c r="A206" s="113"/>
      <c r="B206" s="110"/>
      <c r="C206" s="111"/>
      <c r="D206" s="111"/>
      <c r="E206" s="110"/>
      <c r="F206" s="110"/>
      <c r="G206" s="110"/>
      <c r="H206" s="111"/>
      <c r="I206" s="112"/>
      <c r="J206" s="113"/>
      <c r="K206" s="115"/>
      <c r="L206" s="116"/>
      <c r="M206" s="115"/>
      <c r="N206" s="116"/>
      <c r="O206" s="115"/>
      <c r="P206" s="117"/>
    </row>
    <row r="207" spans="1:16" x14ac:dyDescent="0.25">
      <c r="A207" s="113"/>
      <c r="B207" s="110"/>
      <c r="C207" s="111"/>
      <c r="D207" s="111"/>
      <c r="E207" s="110"/>
      <c r="F207" s="110"/>
      <c r="G207" s="110"/>
      <c r="H207" s="111"/>
      <c r="I207" s="112"/>
      <c r="J207" s="113"/>
      <c r="K207" s="115"/>
      <c r="L207" s="116"/>
      <c r="M207" s="115"/>
      <c r="N207" s="116"/>
      <c r="O207" s="115"/>
      <c r="P207" s="117"/>
    </row>
    <row r="208" spans="1:16" x14ac:dyDescent="0.25">
      <c r="A208" s="113"/>
      <c r="B208" s="110"/>
      <c r="C208" s="111"/>
      <c r="D208" s="111"/>
      <c r="E208" s="110"/>
      <c r="F208" s="110"/>
      <c r="G208" s="110"/>
      <c r="H208" s="111"/>
      <c r="I208" s="112"/>
      <c r="J208" s="113"/>
      <c r="K208" s="115"/>
      <c r="L208" s="116"/>
      <c r="M208" s="115"/>
      <c r="N208" s="116"/>
      <c r="O208" s="115"/>
      <c r="P208" s="117"/>
    </row>
    <row r="209" spans="1:16" x14ac:dyDescent="0.25">
      <c r="A209" s="113"/>
      <c r="B209" s="110"/>
      <c r="C209" s="111"/>
      <c r="D209" s="111"/>
      <c r="E209" s="110"/>
      <c r="F209" s="110"/>
      <c r="G209" s="110"/>
      <c r="H209" s="111"/>
      <c r="I209" s="112"/>
      <c r="J209" s="113"/>
      <c r="K209" s="115"/>
      <c r="L209" s="116"/>
      <c r="M209" s="115"/>
      <c r="N209" s="116"/>
      <c r="O209" s="115"/>
      <c r="P209" s="117"/>
    </row>
    <row r="210" spans="1:16" x14ac:dyDescent="0.25">
      <c r="A210" s="113"/>
      <c r="B210" s="110"/>
      <c r="C210" s="111"/>
      <c r="D210" s="111"/>
      <c r="E210" s="110"/>
      <c r="F210" s="110"/>
      <c r="G210" s="110"/>
      <c r="H210" s="111"/>
      <c r="I210" s="112"/>
      <c r="J210" s="113"/>
      <c r="K210" s="115"/>
      <c r="L210" s="116"/>
      <c r="M210" s="115"/>
      <c r="N210" s="116"/>
      <c r="O210" s="115"/>
      <c r="P210" s="117"/>
    </row>
    <row r="211" spans="1:16" x14ac:dyDescent="0.25">
      <c r="A211" s="113"/>
      <c r="B211" s="110"/>
      <c r="C211" s="111"/>
      <c r="D211" s="111"/>
      <c r="E211" s="110"/>
      <c r="F211" s="110"/>
      <c r="G211" s="110"/>
      <c r="H211" s="111"/>
      <c r="I211" s="112"/>
      <c r="J211" s="113"/>
      <c r="K211" s="115"/>
      <c r="L211" s="116"/>
      <c r="M211" s="115"/>
      <c r="N211" s="116"/>
      <c r="O211" s="115"/>
      <c r="P211" s="117"/>
    </row>
    <row r="212" spans="1:16" x14ac:dyDescent="0.25">
      <c r="A212" s="113"/>
      <c r="B212" s="110"/>
      <c r="C212" s="111"/>
      <c r="D212" s="111"/>
      <c r="E212" s="110"/>
      <c r="F212" s="110"/>
      <c r="G212" s="110"/>
      <c r="H212" s="111"/>
      <c r="I212" s="112"/>
      <c r="J212" s="113"/>
      <c r="K212" s="115"/>
      <c r="L212" s="116"/>
      <c r="M212" s="115"/>
      <c r="N212" s="116"/>
      <c r="O212" s="115"/>
      <c r="P212" s="117"/>
    </row>
    <row r="213" spans="1:16" x14ac:dyDescent="0.25">
      <c r="A213" s="113"/>
      <c r="B213" s="110"/>
      <c r="C213" s="111"/>
      <c r="D213" s="111"/>
      <c r="E213" s="110"/>
      <c r="F213" s="110"/>
      <c r="G213" s="110"/>
      <c r="H213" s="111"/>
      <c r="I213" s="112"/>
      <c r="J213" s="113"/>
      <c r="K213" s="115"/>
      <c r="L213" s="116"/>
      <c r="M213" s="115"/>
      <c r="N213" s="116"/>
      <c r="O213" s="115"/>
      <c r="P213" s="117"/>
    </row>
    <row r="214" spans="1:16" x14ac:dyDescent="0.25">
      <c r="A214" s="113"/>
      <c r="B214" s="110"/>
      <c r="C214" s="111"/>
      <c r="D214" s="111"/>
      <c r="E214" s="110"/>
      <c r="F214" s="110"/>
      <c r="G214" s="110"/>
      <c r="H214" s="111"/>
      <c r="I214" s="112"/>
      <c r="J214" s="113"/>
      <c r="K214" s="115"/>
      <c r="L214" s="116"/>
      <c r="M214" s="115"/>
      <c r="N214" s="116"/>
      <c r="O214" s="115"/>
      <c r="P214" s="117"/>
    </row>
    <row r="215" spans="1:16" x14ac:dyDescent="0.25">
      <c r="A215" s="113"/>
      <c r="B215" s="110"/>
      <c r="C215" s="111"/>
      <c r="D215" s="111"/>
      <c r="E215" s="110"/>
      <c r="F215" s="110"/>
      <c r="G215" s="110"/>
      <c r="H215" s="111"/>
      <c r="I215" s="112"/>
      <c r="J215" s="113"/>
      <c r="K215" s="115"/>
      <c r="L215" s="116"/>
      <c r="M215" s="115"/>
      <c r="N215" s="116"/>
      <c r="O215" s="115"/>
      <c r="P215" s="117"/>
    </row>
    <row r="216" spans="1:16" x14ac:dyDescent="0.25">
      <c r="A216" s="113"/>
      <c r="B216" s="110"/>
      <c r="C216" s="111"/>
      <c r="D216" s="111"/>
      <c r="E216" s="110"/>
      <c r="F216" s="110"/>
      <c r="G216" s="110"/>
      <c r="H216" s="111"/>
      <c r="I216" s="112"/>
      <c r="J216" s="113"/>
      <c r="K216" s="115"/>
      <c r="L216" s="116"/>
      <c r="M216" s="115"/>
      <c r="N216" s="116"/>
      <c r="O216" s="115"/>
      <c r="P216" s="117"/>
    </row>
    <row r="217" spans="1:16" x14ac:dyDescent="0.25">
      <c r="A217" s="113"/>
      <c r="B217" s="110"/>
      <c r="C217" s="111"/>
      <c r="D217" s="111"/>
      <c r="E217" s="110"/>
      <c r="F217" s="110"/>
      <c r="G217" s="110"/>
      <c r="H217" s="111"/>
      <c r="I217" s="112"/>
      <c r="J217" s="113"/>
      <c r="K217" s="115"/>
      <c r="L217" s="116"/>
      <c r="M217" s="115"/>
      <c r="N217" s="116"/>
      <c r="O217" s="115"/>
      <c r="P217" s="117"/>
    </row>
    <row r="218" spans="1:16" x14ac:dyDescent="0.25">
      <c r="A218" s="113"/>
      <c r="B218" s="110"/>
      <c r="C218" s="111"/>
      <c r="D218" s="111"/>
      <c r="E218" s="110"/>
      <c r="F218" s="110"/>
      <c r="G218" s="110"/>
      <c r="H218" s="111"/>
      <c r="I218" s="112"/>
      <c r="J218" s="113"/>
      <c r="K218" s="115"/>
      <c r="L218" s="116"/>
      <c r="M218" s="115"/>
      <c r="N218" s="116"/>
      <c r="O218" s="115"/>
      <c r="P218" s="117"/>
    </row>
    <row r="219" spans="1:16" x14ac:dyDescent="0.25">
      <c r="A219" s="113"/>
      <c r="B219" s="110"/>
      <c r="C219" s="111"/>
      <c r="D219" s="111"/>
      <c r="E219" s="110"/>
      <c r="F219" s="110"/>
      <c r="G219" s="110"/>
      <c r="H219" s="111"/>
      <c r="I219" s="112"/>
      <c r="J219" s="113"/>
      <c r="K219" s="115"/>
      <c r="L219" s="116"/>
      <c r="M219" s="115"/>
      <c r="N219" s="116"/>
      <c r="O219" s="115"/>
      <c r="P219" s="117"/>
    </row>
    <row r="220" spans="1:16" x14ac:dyDescent="0.25">
      <c r="A220" s="113"/>
      <c r="B220" s="110"/>
      <c r="C220" s="111"/>
      <c r="D220" s="111"/>
      <c r="E220" s="110"/>
      <c r="F220" s="110"/>
      <c r="G220" s="110"/>
      <c r="H220" s="111"/>
      <c r="I220" s="112"/>
      <c r="J220" s="113"/>
      <c r="K220" s="115"/>
      <c r="L220" s="116"/>
      <c r="M220" s="115"/>
      <c r="N220" s="116"/>
      <c r="O220" s="115"/>
      <c r="P220" s="117"/>
    </row>
    <row r="221" spans="1:16" x14ac:dyDescent="0.25">
      <c r="A221" s="113"/>
      <c r="B221" s="110"/>
      <c r="C221" s="111"/>
      <c r="D221" s="111"/>
      <c r="E221" s="110"/>
      <c r="F221" s="110"/>
      <c r="G221" s="110"/>
      <c r="H221" s="111"/>
      <c r="I221" s="112"/>
      <c r="J221" s="113"/>
      <c r="K221" s="115"/>
      <c r="L221" s="116"/>
      <c r="M221" s="115"/>
      <c r="N221" s="116"/>
      <c r="O221" s="115"/>
      <c r="P221" s="117"/>
    </row>
    <row r="222" spans="1:16" x14ac:dyDescent="0.25">
      <c r="A222" s="113"/>
      <c r="B222" s="110"/>
      <c r="C222" s="111"/>
      <c r="D222" s="111"/>
      <c r="E222" s="110"/>
      <c r="F222" s="110"/>
      <c r="G222" s="110"/>
      <c r="H222" s="111"/>
      <c r="I222" s="112"/>
      <c r="J222" s="113"/>
      <c r="K222" s="115"/>
      <c r="L222" s="116"/>
      <c r="M222" s="115"/>
      <c r="N222" s="116"/>
      <c r="O222" s="115"/>
      <c r="P222" s="117"/>
    </row>
    <row r="223" spans="1:16" x14ac:dyDescent="0.25">
      <c r="A223" s="113"/>
      <c r="B223" s="110"/>
      <c r="C223" s="111"/>
      <c r="D223" s="111"/>
      <c r="E223" s="110"/>
      <c r="F223" s="110"/>
      <c r="G223" s="110"/>
      <c r="H223" s="111"/>
      <c r="I223" s="112"/>
      <c r="J223" s="113"/>
      <c r="K223" s="115"/>
      <c r="L223" s="116"/>
      <c r="M223" s="115"/>
      <c r="N223" s="116"/>
      <c r="O223" s="115"/>
      <c r="P223" s="117"/>
    </row>
    <row r="224" spans="1:16" x14ac:dyDescent="0.25">
      <c r="A224" s="113"/>
      <c r="B224" s="110"/>
      <c r="C224" s="111"/>
      <c r="D224" s="111"/>
      <c r="E224" s="110"/>
      <c r="F224" s="110"/>
      <c r="G224" s="110"/>
      <c r="H224" s="111"/>
      <c r="I224" s="112"/>
      <c r="J224" s="113"/>
      <c r="K224" s="115"/>
      <c r="L224" s="116"/>
      <c r="M224" s="115"/>
      <c r="N224" s="116"/>
      <c r="O224" s="115"/>
      <c r="P224" s="117"/>
    </row>
    <row r="225" spans="1:16" x14ac:dyDescent="0.25">
      <c r="A225" s="113"/>
      <c r="B225" s="110"/>
      <c r="C225" s="111"/>
      <c r="D225" s="111"/>
      <c r="E225" s="110"/>
      <c r="F225" s="110"/>
      <c r="G225" s="110"/>
      <c r="H225" s="111"/>
      <c r="I225" s="112"/>
      <c r="J225" s="113"/>
      <c r="K225" s="115"/>
      <c r="L225" s="116"/>
      <c r="M225" s="115"/>
      <c r="N225" s="116"/>
      <c r="O225" s="115"/>
      <c r="P225" s="117"/>
    </row>
    <row r="226" spans="1:16" x14ac:dyDescent="0.25">
      <c r="A226" s="113"/>
      <c r="B226" s="110"/>
      <c r="C226" s="111"/>
      <c r="D226" s="111"/>
      <c r="E226" s="110"/>
      <c r="F226" s="110"/>
      <c r="G226" s="110"/>
      <c r="H226" s="111"/>
      <c r="I226" s="112"/>
      <c r="J226" s="113"/>
      <c r="K226" s="115"/>
      <c r="L226" s="116"/>
      <c r="M226" s="115"/>
      <c r="N226" s="116"/>
      <c r="O226" s="115"/>
      <c r="P226" s="117"/>
    </row>
    <row r="227" spans="1:16" x14ac:dyDescent="0.25">
      <c r="A227" s="113"/>
      <c r="B227" s="110"/>
      <c r="C227" s="111"/>
      <c r="D227" s="111"/>
      <c r="E227" s="110"/>
      <c r="F227" s="110"/>
      <c r="G227" s="110"/>
      <c r="H227" s="111"/>
      <c r="I227" s="112"/>
      <c r="J227" s="113"/>
      <c r="K227" s="115"/>
      <c r="L227" s="116"/>
      <c r="M227" s="115"/>
      <c r="N227" s="116"/>
      <c r="O227" s="115"/>
      <c r="P227" s="117"/>
    </row>
    <row r="228" spans="1:16" x14ac:dyDescent="0.25">
      <c r="A228" s="113"/>
      <c r="B228" s="110"/>
      <c r="C228" s="111"/>
      <c r="D228" s="111"/>
      <c r="E228" s="110"/>
      <c r="F228" s="110"/>
      <c r="G228" s="110"/>
      <c r="H228" s="111"/>
      <c r="I228" s="112"/>
      <c r="J228" s="113"/>
      <c r="K228" s="115"/>
      <c r="L228" s="116"/>
      <c r="M228" s="115"/>
      <c r="N228" s="116"/>
      <c r="O228" s="115"/>
      <c r="P228" s="117"/>
    </row>
    <row r="229" spans="1:16" x14ac:dyDescent="0.25">
      <c r="A229" s="113"/>
      <c r="B229" s="110"/>
      <c r="C229" s="111"/>
      <c r="D229" s="111"/>
      <c r="E229" s="110"/>
      <c r="F229" s="110"/>
      <c r="G229" s="110"/>
      <c r="H229" s="111"/>
      <c r="I229" s="112"/>
      <c r="J229" s="113"/>
      <c r="K229" s="115"/>
      <c r="L229" s="116"/>
      <c r="M229" s="115"/>
      <c r="N229" s="116"/>
      <c r="O229" s="115"/>
      <c r="P229" s="117"/>
    </row>
    <row r="230" spans="1:16" x14ac:dyDescent="0.25">
      <c r="A230" s="113"/>
      <c r="B230" s="110"/>
      <c r="C230" s="111"/>
      <c r="D230" s="111"/>
      <c r="E230" s="110"/>
      <c r="F230" s="110"/>
      <c r="G230" s="110"/>
      <c r="H230" s="111"/>
      <c r="I230" s="112"/>
      <c r="J230" s="113"/>
      <c r="K230" s="115"/>
      <c r="L230" s="116"/>
      <c r="M230" s="115"/>
      <c r="N230" s="116"/>
      <c r="O230" s="115"/>
      <c r="P230" s="117"/>
    </row>
    <row r="231" spans="1:16" x14ac:dyDescent="0.25">
      <c r="A231" s="113"/>
      <c r="B231" s="110"/>
      <c r="C231" s="111"/>
      <c r="D231" s="111"/>
      <c r="E231" s="110"/>
      <c r="F231" s="110"/>
      <c r="G231" s="110"/>
      <c r="H231" s="111"/>
      <c r="I231" s="112"/>
      <c r="J231" s="113"/>
      <c r="K231" s="115"/>
      <c r="L231" s="116"/>
      <c r="M231" s="115"/>
      <c r="N231" s="116"/>
      <c r="O231" s="115"/>
      <c r="P231" s="117"/>
    </row>
    <row r="232" spans="1:16" x14ac:dyDescent="0.25">
      <c r="A232" s="113"/>
      <c r="B232" s="110"/>
      <c r="C232" s="111"/>
      <c r="D232" s="111"/>
      <c r="E232" s="110"/>
      <c r="F232" s="110"/>
      <c r="G232" s="110"/>
      <c r="H232" s="111"/>
      <c r="I232" s="112"/>
      <c r="J232" s="113"/>
      <c r="K232" s="115"/>
      <c r="L232" s="116"/>
      <c r="M232" s="115"/>
      <c r="N232" s="116"/>
      <c r="O232" s="115"/>
      <c r="P232" s="117"/>
    </row>
    <row r="233" spans="1:16" x14ac:dyDescent="0.25">
      <c r="A233" s="113"/>
      <c r="B233" s="110"/>
      <c r="C233" s="111"/>
      <c r="D233" s="111"/>
      <c r="E233" s="110"/>
      <c r="F233" s="110"/>
      <c r="G233" s="110"/>
      <c r="H233" s="111"/>
      <c r="I233" s="112"/>
      <c r="J233" s="113"/>
      <c r="K233" s="115"/>
      <c r="L233" s="116"/>
      <c r="M233" s="115"/>
      <c r="N233" s="116"/>
      <c r="O233" s="115"/>
      <c r="P233" s="117"/>
    </row>
    <row r="234" spans="1:16" x14ac:dyDescent="0.25">
      <c r="A234" s="113"/>
      <c r="B234" s="110"/>
      <c r="C234" s="111"/>
      <c r="D234" s="111"/>
      <c r="E234" s="110"/>
      <c r="F234" s="110"/>
      <c r="G234" s="110"/>
      <c r="H234" s="111"/>
      <c r="I234" s="112"/>
      <c r="J234" s="113"/>
      <c r="K234" s="115"/>
      <c r="L234" s="116"/>
      <c r="M234" s="115"/>
      <c r="N234" s="116"/>
      <c r="O234" s="115"/>
      <c r="P234" s="117"/>
    </row>
    <row r="235" spans="1:16" x14ac:dyDescent="0.25">
      <c r="A235" s="113"/>
      <c r="B235" s="110"/>
      <c r="C235" s="111"/>
      <c r="D235" s="111"/>
      <c r="E235" s="110"/>
      <c r="F235" s="110"/>
      <c r="G235" s="110"/>
      <c r="H235" s="111"/>
      <c r="I235" s="112"/>
      <c r="J235" s="113"/>
      <c r="K235" s="115"/>
      <c r="L235" s="116"/>
      <c r="M235" s="115"/>
      <c r="N235" s="116"/>
      <c r="O235" s="115"/>
      <c r="P235" s="117"/>
    </row>
    <row r="236" spans="1:16" x14ac:dyDescent="0.25">
      <c r="A236" s="113"/>
      <c r="B236" s="110"/>
      <c r="C236" s="111"/>
      <c r="D236" s="111"/>
      <c r="E236" s="110"/>
      <c r="F236" s="110"/>
      <c r="G236" s="110"/>
      <c r="H236" s="111"/>
      <c r="I236" s="112"/>
      <c r="J236" s="113"/>
      <c r="K236" s="115"/>
      <c r="L236" s="116"/>
      <c r="M236" s="115"/>
      <c r="N236" s="116"/>
      <c r="O236" s="115"/>
      <c r="P236" s="117"/>
    </row>
    <row r="237" spans="1:16" x14ac:dyDescent="0.25">
      <c r="A237" s="113"/>
      <c r="B237" s="110"/>
      <c r="C237" s="111"/>
      <c r="D237" s="111"/>
      <c r="E237" s="110"/>
      <c r="F237" s="110"/>
      <c r="G237" s="110"/>
      <c r="H237" s="111"/>
      <c r="I237" s="112"/>
      <c r="J237" s="113"/>
      <c r="K237" s="115"/>
      <c r="L237" s="116"/>
      <c r="M237" s="115"/>
      <c r="N237" s="116"/>
      <c r="O237" s="115"/>
      <c r="P237" s="117"/>
    </row>
    <row r="238" spans="1:16" x14ac:dyDescent="0.25">
      <c r="A238" s="113"/>
      <c r="B238" s="110"/>
      <c r="C238" s="111"/>
      <c r="D238" s="111"/>
      <c r="E238" s="110"/>
      <c r="F238" s="110"/>
      <c r="G238" s="110"/>
      <c r="H238" s="111"/>
      <c r="I238" s="112"/>
      <c r="J238" s="113"/>
      <c r="K238" s="115"/>
      <c r="L238" s="116"/>
      <c r="M238" s="115"/>
      <c r="N238" s="116"/>
      <c r="O238" s="115"/>
      <c r="P238" s="117"/>
    </row>
    <row r="239" spans="1:16" x14ac:dyDescent="0.25">
      <c r="A239" s="113"/>
      <c r="B239" s="110"/>
      <c r="C239" s="111"/>
      <c r="D239" s="111"/>
      <c r="E239" s="110"/>
      <c r="F239" s="110"/>
      <c r="G239" s="110"/>
      <c r="H239" s="111"/>
      <c r="I239" s="112"/>
      <c r="J239" s="113"/>
      <c r="K239" s="115"/>
      <c r="L239" s="116"/>
      <c r="M239" s="115"/>
      <c r="N239" s="116"/>
      <c r="O239" s="115"/>
      <c r="P239" s="117"/>
    </row>
    <row r="240" spans="1:16" x14ac:dyDescent="0.25">
      <c r="A240" s="113"/>
      <c r="B240" s="110"/>
      <c r="C240" s="111"/>
      <c r="D240" s="111"/>
      <c r="E240" s="110"/>
      <c r="F240" s="110"/>
      <c r="G240" s="110"/>
      <c r="H240" s="111"/>
      <c r="I240" s="112"/>
      <c r="J240" s="113"/>
      <c r="K240" s="115"/>
      <c r="L240" s="116"/>
      <c r="M240" s="115"/>
      <c r="N240" s="116"/>
      <c r="O240" s="115"/>
      <c r="P240" s="117"/>
    </row>
    <row r="241" spans="1:16" x14ac:dyDescent="0.25">
      <c r="A241" s="113"/>
      <c r="B241" s="110"/>
      <c r="C241" s="111"/>
      <c r="D241" s="111"/>
      <c r="E241" s="110"/>
      <c r="F241" s="110"/>
      <c r="G241" s="110"/>
      <c r="H241" s="111"/>
      <c r="I241" s="112"/>
      <c r="J241" s="113"/>
      <c r="K241" s="115"/>
      <c r="L241" s="116"/>
      <c r="M241" s="115"/>
      <c r="N241" s="116"/>
      <c r="O241" s="115"/>
      <c r="P241" s="117"/>
    </row>
    <row r="242" spans="1:16" x14ac:dyDescent="0.25">
      <c r="A242" s="113"/>
      <c r="B242" s="110"/>
      <c r="C242" s="111"/>
      <c r="D242" s="111"/>
      <c r="E242" s="110"/>
      <c r="F242" s="110"/>
      <c r="G242" s="110"/>
      <c r="H242" s="111"/>
      <c r="I242" s="112"/>
      <c r="J242" s="113"/>
      <c r="K242" s="115"/>
      <c r="L242" s="116"/>
      <c r="M242" s="115"/>
      <c r="N242" s="116"/>
      <c r="O242" s="115"/>
      <c r="P242" s="117"/>
    </row>
    <row r="243" spans="1:16" x14ac:dyDescent="0.25">
      <c r="A243" s="113"/>
      <c r="B243" s="110"/>
      <c r="C243" s="111"/>
      <c r="D243" s="111"/>
      <c r="E243" s="110"/>
      <c r="F243" s="110"/>
      <c r="G243" s="110"/>
      <c r="H243" s="111"/>
      <c r="I243" s="112"/>
      <c r="J243" s="113"/>
      <c r="K243" s="115"/>
      <c r="L243" s="116"/>
      <c r="M243" s="115"/>
      <c r="N243" s="116"/>
      <c r="O243" s="115"/>
      <c r="P243" s="117"/>
    </row>
    <row r="244" spans="1:16" x14ac:dyDescent="0.25">
      <c r="A244" s="113"/>
      <c r="B244" s="110"/>
      <c r="C244" s="111"/>
      <c r="D244" s="111"/>
      <c r="E244" s="110"/>
      <c r="F244" s="110"/>
      <c r="G244" s="110"/>
      <c r="H244" s="111"/>
      <c r="I244" s="112"/>
      <c r="J244" s="113"/>
      <c r="K244" s="115"/>
      <c r="L244" s="116"/>
      <c r="M244" s="115"/>
      <c r="N244" s="116"/>
      <c r="O244" s="115"/>
      <c r="P244" s="117"/>
    </row>
    <row r="245" spans="1:16" x14ac:dyDescent="0.25">
      <c r="A245" s="113"/>
      <c r="B245" s="110"/>
      <c r="C245" s="111"/>
      <c r="D245" s="111"/>
      <c r="E245" s="110"/>
      <c r="F245" s="110"/>
      <c r="G245" s="110"/>
      <c r="H245" s="111"/>
      <c r="I245" s="112"/>
      <c r="J245" s="113"/>
      <c r="K245" s="115"/>
      <c r="L245" s="116"/>
      <c r="M245" s="115"/>
      <c r="N245" s="116"/>
      <c r="O245" s="115"/>
      <c r="P245" s="117"/>
    </row>
    <row r="246" spans="1:16" x14ac:dyDescent="0.25">
      <c r="A246" s="113"/>
      <c r="B246" s="110"/>
      <c r="C246" s="111"/>
      <c r="D246" s="111"/>
      <c r="E246" s="110"/>
      <c r="F246" s="110"/>
      <c r="G246" s="110"/>
      <c r="H246" s="111"/>
      <c r="I246" s="112"/>
      <c r="J246" s="113"/>
      <c r="K246" s="115"/>
      <c r="L246" s="116"/>
      <c r="M246" s="115"/>
      <c r="N246" s="116"/>
      <c r="O246" s="115"/>
      <c r="P246" s="117"/>
    </row>
    <row r="247" spans="1:16" x14ac:dyDescent="0.25">
      <c r="A247" s="113"/>
      <c r="B247" s="110"/>
      <c r="C247" s="111"/>
      <c r="D247" s="111"/>
      <c r="E247" s="110"/>
      <c r="F247" s="110"/>
      <c r="G247" s="110"/>
      <c r="H247" s="111"/>
      <c r="I247" s="112"/>
      <c r="J247" s="113"/>
      <c r="K247" s="115"/>
      <c r="L247" s="116"/>
      <c r="M247" s="115"/>
      <c r="N247" s="116"/>
      <c r="O247" s="115"/>
      <c r="P247" s="117"/>
    </row>
    <row r="248" spans="1:16" x14ac:dyDescent="0.25">
      <c r="A248" s="113"/>
      <c r="B248" s="110"/>
      <c r="C248" s="111"/>
      <c r="D248" s="111"/>
      <c r="E248" s="110"/>
      <c r="F248" s="110"/>
      <c r="G248" s="110"/>
      <c r="H248" s="111"/>
      <c r="I248" s="112"/>
      <c r="J248" s="113"/>
      <c r="K248" s="115"/>
      <c r="L248" s="116"/>
      <c r="M248" s="115"/>
      <c r="N248" s="116"/>
      <c r="O248" s="115"/>
      <c r="P248" s="117"/>
    </row>
    <row r="249" spans="1:16" x14ac:dyDescent="0.25">
      <c r="A249" s="113"/>
      <c r="B249" s="110"/>
      <c r="C249" s="111"/>
      <c r="D249" s="111"/>
      <c r="E249" s="110"/>
      <c r="F249" s="110"/>
      <c r="G249" s="110"/>
      <c r="H249" s="111"/>
      <c r="I249" s="112"/>
      <c r="J249" s="113"/>
      <c r="K249" s="115"/>
      <c r="L249" s="116"/>
      <c r="M249" s="115"/>
      <c r="N249" s="116"/>
      <c r="O249" s="115"/>
      <c r="P249" s="117"/>
    </row>
    <row r="250" spans="1:16" x14ac:dyDescent="0.25">
      <c r="A250" s="113"/>
      <c r="B250" s="110"/>
      <c r="C250" s="111"/>
      <c r="D250" s="111"/>
      <c r="E250" s="110"/>
      <c r="F250" s="110"/>
      <c r="G250" s="110"/>
      <c r="H250" s="111"/>
      <c r="I250" s="112"/>
      <c r="J250" s="113"/>
      <c r="K250" s="115"/>
      <c r="L250" s="116"/>
      <c r="M250" s="115"/>
      <c r="N250" s="116"/>
      <c r="O250" s="115"/>
      <c r="P250" s="117"/>
    </row>
    <row r="251" spans="1:16" x14ac:dyDescent="0.25">
      <c r="A251" s="113"/>
      <c r="B251" s="110"/>
      <c r="C251" s="111"/>
      <c r="D251" s="111"/>
      <c r="E251" s="110"/>
      <c r="F251" s="110"/>
      <c r="G251" s="110"/>
      <c r="H251" s="111"/>
      <c r="I251" s="112"/>
      <c r="J251" s="113"/>
      <c r="K251" s="115"/>
      <c r="L251" s="116"/>
      <c r="M251" s="115"/>
      <c r="N251" s="116"/>
      <c r="O251" s="115"/>
      <c r="P251" s="117"/>
    </row>
    <row r="252" spans="1:16" x14ac:dyDescent="0.25">
      <c r="A252" s="113"/>
      <c r="B252" s="110"/>
      <c r="C252" s="111"/>
      <c r="D252" s="111"/>
      <c r="E252" s="110"/>
      <c r="F252" s="110"/>
      <c r="G252" s="110"/>
      <c r="H252" s="111"/>
      <c r="I252" s="112"/>
      <c r="J252" s="113"/>
      <c r="K252" s="115"/>
      <c r="L252" s="116"/>
      <c r="M252" s="115"/>
      <c r="N252" s="116"/>
      <c r="O252" s="115"/>
      <c r="P252" s="117"/>
    </row>
    <row r="253" spans="1:16" x14ac:dyDescent="0.25">
      <c r="A253" s="113"/>
      <c r="B253" s="110"/>
      <c r="C253" s="111"/>
      <c r="D253" s="111"/>
      <c r="E253" s="110"/>
      <c r="F253" s="110"/>
      <c r="G253" s="110"/>
      <c r="H253" s="111"/>
      <c r="I253" s="112"/>
      <c r="J253" s="113"/>
      <c r="K253" s="115"/>
      <c r="L253" s="116"/>
      <c r="M253" s="115"/>
      <c r="N253" s="116"/>
      <c r="O253" s="115"/>
      <c r="P253" s="117"/>
    </row>
    <row r="254" spans="1:16" x14ac:dyDescent="0.25">
      <c r="A254" s="113"/>
      <c r="B254" s="110"/>
      <c r="C254" s="111"/>
      <c r="D254" s="111"/>
      <c r="E254" s="110"/>
      <c r="F254" s="110"/>
      <c r="G254" s="110"/>
      <c r="H254" s="111"/>
      <c r="I254" s="112"/>
      <c r="J254" s="113"/>
      <c r="K254" s="115"/>
      <c r="L254" s="116"/>
      <c r="M254" s="115"/>
      <c r="N254" s="116"/>
      <c r="O254" s="115"/>
      <c r="P254" s="117"/>
    </row>
    <row r="255" spans="1:16" x14ac:dyDescent="0.25">
      <c r="A255" s="113"/>
      <c r="B255" s="110"/>
      <c r="C255" s="111"/>
      <c r="D255" s="111"/>
      <c r="E255" s="110"/>
      <c r="F255" s="110"/>
      <c r="G255" s="110"/>
      <c r="H255" s="111"/>
      <c r="I255" s="112"/>
      <c r="J255" s="113"/>
      <c r="K255" s="115"/>
      <c r="L255" s="116"/>
      <c r="M255" s="115"/>
      <c r="N255" s="116"/>
      <c r="O255" s="115"/>
      <c r="P255" s="117"/>
    </row>
    <row r="256" spans="1:16" x14ac:dyDescent="0.25">
      <c r="A256" s="113"/>
      <c r="B256" s="110"/>
      <c r="C256" s="111"/>
      <c r="D256" s="111"/>
      <c r="E256" s="110"/>
      <c r="F256" s="110"/>
      <c r="G256" s="110"/>
      <c r="H256" s="111"/>
      <c r="I256" s="112"/>
      <c r="J256" s="113"/>
      <c r="K256" s="115"/>
      <c r="L256" s="116"/>
      <c r="M256" s="115"/>
      <c r="N256" s="116"/>
      <c r="O256" s="115"/>
      <c r="P256" s="117"/>
    </row>
    <row r="257" spans="1:16" x14ac:dyDescent="0.25">
      <c r="A257" s="113"/>
      <c r="B257" s="110"/>
      <c r="C257" s="111"/>
      <c r="D257" s="111"/>
      <c r="E257" s="110"/>
      <c r="F257" s="110"/>
      <c r="G257" s="110"/>
      <c r="H257" s="111"/>
      <c r="I257" s="112"/>
      <c r="J257" s="113"/>
      <c r="K257" s="115"/>
      <c r="L257" s="116"/>
      <c r="M257" s="115"/>
      <c r="N257" s="116"/>
      <c r="O257" s="115"/>
      <c r="P257" s="117"/>
    </row>
    <row r="258" spans="1:16" x14ac:dyDescent="0.25">
      <c r="A258" s="113"/>
      <c r="B258" s="110"/>
      <c r="C258" s="111"/>
      <c r="D258" s="111"/>
      <c r="E258" s="110"/>
      <c r="F258" s="110"/>
      <c r="G258" s="110"/>
      <c r="H258" s="111"/>
      <c r="I258" s="112"/>
      <c r="J258" s="113"/>
      <c r="K258" s="115"/>
      <c r="L258" s="116"/>
      <c r="M258" s="115"/>
      <c r="N258" s="116"/>
      <c r="O258" s="115"/>
      <c r="P258" s="117"/>
    </row>
    <row r="259" spans="1:16" x14ac:dyDescent="0.25">
      <c r="A259" s="113"/>
      <c r="B259" s="110"/>
      <c r="C259" s="111"/>
      <c r="D259" s="111"/>
      <c r="E259" s="110"/>
      <c r="F259" s="110"/>
      <c r="G259" s="110"/>
      <c r="H259" s="111"/>
      <c r="I259" s="112"/>
      <c r="J259" s="113"/>
      <c r="K259" s="115"/>
      <c r="L259" s="116"/>
      <c r="M259" s="115"/>
      <c r="N259" s="116"/>
      <c r="O259" s="115"/>
      <c r="P259" s="117"/>
    </row>
    <row r="260" spans="1:16" x14ac:dyDescent="0.25">
      <c r="A260" s="113"/>
      <c r="B260" s="110"/>
      <c r="C260" s="111"/>
      <c r="D260" s="111"/>
      <c r="E260" s="110"/>
      <c r="F260" s="110"/>
      <c r="G260" s="110"/>
      <c r="H260" s="111"/>
      <c r="I260" s="112"/>
      <c r="J260" s="113"/>
      <c r="K260" s="115"/>
      <c r="L260" s="116"/>
      <c r="M260" s="115"/>
      <c r="N260" s="116"/>
      <c r="O260" s="115"/>
      <c r="P260" s="117"/>
    </row>
    <row r="261" spans="1:16" x14ac:dyDescent="0.25">
      <c r="A261" s="113"/>
      <c r="B261" s="110"/>
      <c r="C261" s="111"/>
      <c r="D261" s="111"/>
      <c r="E261" s="110"/>
      <c r="F261" s="110"/>
      <c r="G261" s="110"/>
      <c r="H261" s="111"/>
      <c r="I261" s="112"/>
      <c r="J261" s="113"/>
      <c r="K261" s="115"/>
      <c r="L261" s="116"/>
      <c r="M261" s="115"/>
      <c r="N261" s="116"/>
      <c r="O261" s="115"/>
      <c r="P261" s="117"/>
    </row>
    <row r="262" spans="1:16" x14ac:dyDescent="0.25">
      <c r="A262" s="113"/>
      <c r="B262" s="110"/>
      <c r="C262" s="111"/>
      <c r="D262" s="111"/>
      <c r="E262" s="110"/>
      <c r="F262" s="110"/>
      <c r="G262" s="110"/>
      <c r="H262" s="111"/>
      <c r="I262" s="112"/>
      <c r="J262" s="113"/>
      <c r="K262" s="115"/>
      <c r="L262" s="116"/>
      <c r="M262" s="115"/>
      <c r="N262" s="116"/>
      <c r="O262" s="115"/>
      <c r="P262" s="117"/>
    </row>
    <row r="263" spans="1:16" x14ac:dyDescent="0.25">
      <c r="A263" s="113"/>
      <c r="B263" s="110"/>
      <c r="C263" s="111"/>
      <c r="D263" s="111"/>
      <c r="E263" s="110"/>
      <c r="F263" s="110"/>
      <c r="G263" s="110"/>
      <c r="H263" s="111"/>
      <c r="I263" s="112"/>
      <c r="J263" s="113"/>
      <c r="K263" s="115"/>
      <c r="L263" s="116"/>
      <c r="M263" s="115"/>
      <c r="N263" s="116"/>
      <c r="O263" s="115"/>
      <c r="P263" s="117"/>
    </row>
    <row r="264" spans="1:16" x14ac:dyDescent="0.25">
      <c r="A264" s="113"/>
      <c r="B264" s="110"/>
      <c r="C264" s="111"/>
      <c r="D264" s="111"/>
      <c r="E264" s="110"/>
      <c r="F264" s="110"/>
      <c r="G264" s="110"/>
      <c r="H264" s="111"/>
      <c r="I264" s="112"/>
      <c r="J264" s="113"/>
      <c r="K264" s="115"/>
      <c r="L264" s="116"/>
      <c r="M264" s="115"/>
      <c r="N264" s="116"/>
      <c r="O264" s="115"/>
      <c r="P264" s="117"/>
    </row>
    <row r="265" spans="1:16" x14ac:dyDescent="0.25">
      <c r="A265" s="113"/>
      <c r="B265" s="110"/>
      <c r="C265" s="111"/>
      <c r="D265" s="111"/>
      <c r="E265" s="110"/>
      <c r="F265" s="110"/>
      <c r="G265" s="110"/>
      <c r="H265" s="111"/>
      <c r="I265" s="112"/>
      <c r="J265" s="113"/>
      <c r="K265" s="115"/>
      <c r="L265" s="116"/>
      <c r="M265" s="115"/>
      <c r="N265" s="116"/>
      <c r="O265" s="115"/>
      <c r="P265" s="117"/>
    </row>
    <row r="266" spans="1:16" x14ac:dyDescent="0.25">
      <c r="A266" s="113"/>
      <c r="B266" s="110"/>
      <c r="C266" s="111"/>
      <c r="D266" s="111"/>
      <c r="E266" s="110"/>
      <c r="F266" s="110"/>
      <c r="G266" s="110"/>
      <c r="H266" s="111"/>
      <c r="I266" s="112"/>
      <c r="J266" s="113"/>
      <c r="K266" s="115"/>
      <c r="L266" s="116"/>
      <c r="M266" s="115"/>
      <c r="N266" s="116"/>
      <c r="O266" s="115"/>
      <c r="P266" s="117"/>
    </row>
    <row r="267" spans="1:16" x14ac:dyDescent="0.25">
      <c r="A267" s="113"/>
      <c r="B267" s="110"/>
      <c r="C267" s="111"/>
      <c r="D267" s="111"/>
      <c r="E267" s="110"/>
      <c r="F267" s="110"/>
      <c r="G267" s="110"/>
      <c r="H267" s="111"/>
      <c r="I267" s="112"/>
      <c r="J267" s="113"/>
      <c r="K267" s="115"/>
      <c r="L267" s="116"/>
      <c r="M267" s="115"/>
      <c r="N267" s="116"/>
      <c r="O267" s="115"/>
      <c r="P267" s="117"/>
    </row>
    <row r="268" spans="1:16" x14ac:dyDescent="0.25">
      <c r="A268" s="113"/>
      <c r="B268" s="110"/>
      <c r="C268" s="111"/>
      <c r="D268" s="111"/>
      <c r="E268" s="110"/>
      <c r="F268" s="110"/>
      <c r="G268" s="110"/>
      <c r="H268" s="111"/>
      <c r="I268" s="112"/>
      <c r="J268" s="113"/>
      <c r="K268" s="115"/>
      <c r="L268" s="116"/>
      <c r="M268" s="115"/>
      <c r="N268" s="116"/>
      <c r="O268" s="115"/>
      <c r="P268" s="117"/>
    </row>
    <row r="269" spans="1:16" x14ac:dyDescent="0.25">
      <c r="A269" s="113"/>
      <c r="B269" s="110"/>
      <c r="C269" s="111"/>
      <c r="D269" s="111"/>
      <c r="E269" s="110"/>
      <c r="F269" s="110"/>
      <c r="G269" s="110"/>
      <c r="H269" s="111"/>
      <c r="I269" s="112"/>
      <c r="J269" s="113"/>
      <c r="K269" s="115"/>
      <c r="L269" s="116"/>
      <c r="M269" s="115"/>
      <c r="N269" s="116"/>
      <c r="O269" s="115"/>
      <c r="P269" s="117"/>
    </row>
    <row r="270" spans="1:16" x14ac:dyDescent="0.25">
      <c r="A270" s="113"/>
      <c r="B270" s="110"/>
      <c r="C270" s="111"/>
      <c r="D270" s="111"/>
      <c r="E270" s="110"/>
      <c r="F270" s="110"/>
      <c r="G270" s="110"/>
      <c r="H270" s="111"/>
      <c r="I270" s="112"/>
      <c r="J270" s="113"/>
      <c r="K270" s="115"/>
      <c r="L270" s="116"/>
      <c r="M270" s="115"/>
      <c r="N270" s="116"/>
      <c r="O270" s="115"/>
      <c r="P270" s="117"/>
    </row>
    <row r="271" spans="1:16" x14ac:dyDescent="0.25">
      <c r="A271" s="113"/>
      <c r="B271" s="110"/>
      <c r="C271" s="111"/>
      <c r="D271" s="111"/>
      <c r="E271" s="110"/>
      <c r="F271" s="110"/>
      <c r="G271" s="110"/>
      <c r="H271" s="111"/>
      <c r="I271" s="112"/>
      <c r="J271" s="113"/>
      <c r="K271" s="115"/>
      <c r="L271" s="116"/>
      <c r="M271" s="115"/>
      <c r="N271" s="116"/>
      <c r="O271" s="115"/>
      <c r="P271" s="117"/>
    </row>
    <row r="272" spans="1:16" x14ac:dyDescent="0.25">
      <c r="A272" s="113"/>
      <c r="B272" s="110"/>
      <c r="C272" s="111"/>
      <c r="D272" s="111"/>
      <c r="E272" s="110"/>
      <c r="F272" s="110"/>
      <c r="G272" s="110"/>
      <c r="H272" s="111"/>
      <c r="I272" s="112"/>
      <c r="J272" s="113"/>
      <c r="K272" s="115"/>
      <c r="L272" s="116"/>
      <c r="M272" s="115"/>
      <c r="N272" s="116"/>
      <c r="O272" s="115"/>
      <c r="P272" s="117"/>
    </row>
    <row r="273" spans="1:16" x14ac:dyDescent="0.25">
      <c r="A273" s="113"/>
      <c r="B273" s="110"/>
      <c r="C273" s="111"/>
      <c r="D273" s="111"/>
      <c r="E273" s="110"/>
      <c r="F273" s="110"/>
      <c r="G273" s="110"/>
      <c r="H273" s="111"/>
      <c r="I273" s="112"/>
      <c r="J273" s="113"/>
      <c r="K273" s="115"/>
      <c r="L273" s="116"/>
      <c r="M273" s="115"/>
      <c r="N273" s="116"/>
      <c r="O273" s="115"/>
      <c r="P273" s="117"/>
    </row>
    <row r="274" spans="1:16" x14ac:dyDescent="0.25">
      <c r="A274" s="113"/>
      <c r="B274" s="110"/>
      <c r="C274" s="111"/>
      <c r="D274" s="111"/>
      <c r="E274" s="110"/>
      <c r="F274" s="110"/>
      <c r="G274" s="110"/>
      <c r="H274" s="111"/>
      <c r="I274" s="112"/>
      <c r="J274" s="113"/>
      <c r="K274" s="115"/>
      <c r="L274" s="116"/>
      <c r="M274" s="115"/>
      <c r="N274" s="116"/>
      <c r="O274" s="115"/>
      <c r="P274" s="117"/>
    </row>
    <row r="275" spans="1:16" x14ac:dyDescent="0.25">
      <c r="A275" s="113"/>
      <c r="B275" s="110"/>
      <c r="C275" s="111"/>
      <c r="D275" s="111"/>
      <c r="E275" s="110"/>
      <c r="F275" s="110"/>
      <c r="G275" s="110"/>
      <c r="H275" s="111"/>
      <c r="I275" s="112"/>
      <c r="J275" s="113"/>
      <c r="K275" s="115"/>
      <c r="L275" s="116"/>
      <c r="M275" s="115"/>
      <c r="N275" s="116"/>
      <c r="O275" s="115"/>
      <c r="P275" s="117"/>
    </row>
    <row r="276" spans="1:16" x14ac:dyDescent="0.25">
      <c r="A276" s="113"/>
      <c r="B276" s="110"/>
      <c r="C276" s="111"/>
      <c r="D276" s="111"/>
      <c r="E276" s="110"/>
      <c r="F276" s="110"/>
      <c r="G276" s="110"/>
      <c r="H276" s="111"/>
      <c r="I276" s="112"/>
      <c r="J276" s="113"/>
      <c r="K276" s="115"/>
      <c r="L276" s="116"/>
      <c r="M276" s="115"/>
      <c r="N276" s="116"/>
      <c r="O276" s="115"/>
      <c r="P276" s="117"/>
    </row>
    <row r="277" spans="1:16" x14ac:dyDescent="0.25">
      <c r="A277" s="113"/>
      <c r="B277" s="110"/>
      <c r="C277" s="111"/>
      <c r="D277" s="111"/>
      <c r="E277" s="110"/>
      <c r="F277" s="110"/>
      <c r="G277" s="110"/>
      <c r="H277" s="111"/>
      <c r="I277" s="112"/>
      <c r="J277" s="113"/>
      <c r="K277" s="115"/>
      <c r="L277" s="116"/>
      <c r="M277" s="115"/>
      <c r="N277" s="116"/>
      <c r="O277" s="115"/>
      <c r="P277" s="117"/>
    </row>
    <row r="278" spans="1:16" x14ac:dyDescent="0.25">
      <c r="A278" s="113"/>
      <c r="B278" s="110"/>
      <c r="C278" s="111"/>
      <c r="D278" s="111"/>
      <c r="E278" s="110"/>
      <c r="F278" s="110"/>
      <c r="G278" s="110"/>
      <c r="H278" s="111"/>
      <c r="I278" s="112"/>
      <c r="J278" s="113"/>
      <c r="K278" s="115"/>
      <c r="L278" s="116"/>
      <c r="M278" s="115"/>
      <c r="N278" s="116"/>
      <c r="O278" s="115"/>
      <c r="P278" s="117"/>
    </row>
    <row r="279" spans="1:16" x14ac:dyDescent="0.25">
      <c r="A279" s="113"/>
      <c r="B279" s="110"/>
      <c r="C279" s="111"/>
      <c r="D279" s="111"/>
      <c r="E279" s="110"/>
      <c r="F279" s="110"/>
      <c r="G279" s="110"/>
      <c r="H279" s="111"/>
      <c r="I279" s="112"/>
      <c r="J279" s="113"/>
      <c r="K279" s="115"/>
      <c r="L279" s="116"/>
      <c r="M279" s="115"/>
      <c r="N279" s="116"/>
      <c r="O279" s="115"/>
      <c r="P279" s="117"/>
    </row>
    <row r="280" spans="1:16" x14ac:dyDescent="0.25">
      <c r="A280" s="113"/>
      <c r="B280" s="110"/>
      <c r="C280" s="111"/>
      <c r="D280" s="111"/>
      <c r="E280" s="110"/>
      <c r="F280" s="110"/>
      <c r="G280" s="110"/>
      <c r="H280" s="111"/>
      <c r="I280" s="112"/>
      <c r="J280" s="113"/>
      <c r="K280" s="115"/>
      <c r="L280" s="116"/>
      <c r="M280" s="115"/>
      <c r="N280" s="116"/>
      <c r="O280" s="115"/>
      <c r="P280" s="117"/>
    </row>
    <row r="281" spans="1:16" x14ac:dyDescent="0.25">
      <c r="A281" s="113"/>
      <c r="B281" s="110"/>
      <c r="C281" s="111"/>
      <c r="D281" s="111"/>
      <c r="E281" s="110"/>
      <c r="F281" s="110"/>
      <c r="G281" s="110"/>
      <c r="H281" s="111"/>
      <c r="I281" s="112"/>
      <c r="J281" s="113"/>
      <c r="K281" s="115"/>
      <c r="L281" s="116"/>
      <c r="M281" s="115"/>
      <c r="N281" s="116"/>
      <c r="O281" s="115"/>
      <c r="P281" s="117"/>
    </row>
    <row r="282" spans="1:16" x14ac:dyDescent="0.25">
      <c r="A282" s="113"/>
      <c r="B282" s="110"/>
      <c r="C282" s="111"/>
      <c r="D282" s="111"/>
      <c r="E282" s="110"/>
      <c r="F282" s="110"/>
      <c r="G282" s="110"/>
      <c r="H282" s="111"/>
      <c r="I282" s="112"/>
      <c r="J282" s="113"/>
      <c r="K282" s="115"/>
      <c r="L282" s="116"/>
      <c r="M282" s="115"/>
      <c r="N282" s="116"/>
      <c r="O282" s="115"/>
      <c r="P282" s="117"/>
    </row>
    <row r="283" spans="1:16" x14ac:dyDescent="0.25">
      <c r="A283" s="113"/>
      <c r="B283" s="110"/>
      <c r="C283" s="111"/>
      <c r="D283" s="111"/>
      <c r="E283" s="110"/>
      <c r="F283" s="110"/>
      <c r="G283" s="110"/>
      <c r="H283" s="111"/>
      <c r="I283" s="112"/>
      <c r="J283" s="113"/>
      <c r="K283" s="115"/>
      <c r="L283" s="116"/>
      <c r="M283" s="115"/>
      <c r="N283" s="116"/>
      <c r="O283" s="115"/>
      <c r="P283" s="117"/>
    </row>
    <row r="284" spans="1:16" x14ac:dyDescent="0.25">
      <c r="A284" s="113"/>
      <c r="B284" s="110"/>
      <c r="C284" s="111"/>
      <c r="D284" s="111"/>
      <c r="E284" s="110"/>
      <c r="F284" s="110"/>
      <c r="G284" s="110"/>
      <c r="H284" s="111"/>
      <c r="I284" s="112"/>
      <c r="J284" s="113"/>
      <c r="K284" s="115"/>
      <c r="L284" s="116"/>
      <c r="M284" s="115"/>
      <c r="N284" s="116"/>
      <c r="O284" s="115"/>
      <c r="P284" s="117"/>
    </row>
    <row r="285" spans="1:16" x14ac:dyDescent="0.25">
      <c r="A285" s="113"/>
      <c r="B285" s="110"/>
      <c r="C285" s="111"/>
      <c r="D285" s="111"/>
      <c r="E285" s="110"/>
      <c r="F285" s="110"/>
      <c r="G285" s="110"/>
      <c r="H285" s="111"/>
      <c r="I285" s="112"/>
      <c r="J285" s="113"/>
      <c r="K285" s="115"/>
      <c r="L285" s="116"/>
      <c r="M285" s="115"/>
      <c r="N285" s="116"/>
      <c r="O285" s="115"/>
      <c r="P285" s="117"/>
    </row>
    <row r="286" spans="1:16" x14ac:dyDescent="0.25">
      <c r="A286" s="113"/>
      <c r="B286" s="110"/>
      <c r="C286" s="111"/>
      <c r="D286" s="111"/>
      <c r="E286" s="110"/>
      <c r="F286" s="110"/>
      <c r="G286" s="110"/>
      <c r="H286" s="111"/>
      <c r="I286" s="112"/>
      <c r="J286" s="113"/>
      <c r="K286" s="115"/>
      <c r="L286" s="116"/>
      <c r="M286" s="115"/>
      <c r="N286" s="116"/>
      <c r="O286" s="115"/>
      <c r="P286" s="117"/>
    </row>
    <row r="287" spans="1:16" x14ac:dyDescent="0.25">
      <c r="A287" s="113"/>
      <c r="B287" s="110"/>
      <c r="C287" s="111"/>
      <c r="D287" s="111"/>
      <c r="E287" s="110"/>
      <c r="F287" s="110"/>
      <c r="G287" s="110"/>
      <c r="H287" s="111"/>
      <c r="I287" s="112"/>
      <c r="J287" s="113"/>
      <c r="K287" s="115"/>
      <c r="L287" s="116"/>
      <c r="M287" s="115"/>
      <c r="N287" s="116"/>
      <c r="O287" s="115"/>
      <c r="P287" s="117"/>
    </row>
    <row r="288" spans="1:16" x14ac:dyDescent="0.25">
      <c r="A288" s="113"/>
      <c r="B288" s="110"/>
      <c r="C288" s="111"/>
      <c r="D288" s="111"/>
      <c r="E288" s="110"/>
      <c r="F288" s="110"/>
      <c r="G288" s="110"/>
      <c r="H288" s="111"/>
      <c r="I288" s="112"/>
      <c r="J288" s="113"/>
      <c r="K288" s="115"/>
      <c r="L288" s="116"/>
      <c r="M288" s="115"/>
      <c r="N288" s="116"/>
      <c r="O288" s="115"/>
      <c r="P288" s="117"/>
    </row>
    <row r="289" spans="1:16" x14ac:dyDescent="0.25">
      <c r="A289" s="113"/>
      <c r="B289" s="110"/>
      <c r="C289" s="111"/>
      <c r="D289" s="111"/>
      <c r="E289" s="110"/>
      <c r="F289" s="110"/>
      <c r="G289" s="110"/>
      <c r="H289" s="111"/>
      <c r="I289" s="112"/>
      <c r="J289" s="113"/>
      <c r="K289" s="115"/>
      <c r="L289" s="116"/>
      <c r="M289" s="115"/>
      <c r="N289" s="116"/>
      <c r="O289" s="115"/>
      <c r="P289" s="117"/>
    </row>
    <row r="290" spans="1:16" x14ac:dyDescent="0.25">
      <c r="A290" s="113"/>
      <c r="B290" s="110"/>
      <c r="C290" s="111"/>
      <c r="D290" s="111"/>
      <c r="E290" s="110"/>
      <c r="F290" s="110"/>
      <c r="G290" s="110"/>
      <c r="H290" s="111"/>
      <c r="I290" s="112"/>
      <c r="J290" s="113"/>
      <c r="K290" s="115"/>
      <c r="L290" s="116"/>
      <c r="M290" s="115"/>
      <c r="N290" s="116"/>
      <c r="O290" s="115"/>
      <c r="P290" s="117"/>
    </row>
    <row r="291" spans="1:16" x14ac:dyDescent="0.25">
      <c r="A291" s="113"/>
      <c r="B291" s="110"/>
      <c r="C291" s="111"/>
      <c r="D291" s="111"/>
      <c r="E291" s="110"/>
      <c r="F291" s="110"/>
      <c r="G291" s="110"/>
      <c r="H291" s="111"/>
      <c r="I291" s="112"/>
      <c r="J291" s="113"/>
      <c r="K291" s="115"/>
      <c r="L291" s="116"/>
      <c r="M291" s="115"/>
      <c r="N291" s="116"/>
      <c r="O291" s="115"/>
      <c r="P291" s="117"/>
    </row>
    <row r="292" spans="1:16" x14ac:dyDescent="0.25">
      <c r="A292" s="113"/>
      <c r="B292" s="110"/>
      <c r="C292" s="111"/>
      <c r="D292" s="111"/>
      <c r="E292" s="110"/>
      <c r="F292" s="110"/>
      <c r="G292" s="110"/>
      <c r="H292" s="111"/>
      <c r="I292" s="112"/>
      <c r="J292" s="113"/>
      <c r="K292" s="115"/>
      <c r="L292" s="116"/>
      <c r="M292" s="115"/>
      <c r="N292" s="116"/>
      <c r="O292" s="115"/>
      <c r="P292" s="117"/>
    </row>
    <row r="293" spans="1:16" x14ac:dyDescent="0.25">
      <c r="A293" s="113"/>
      <c r="B293" s="110"/>
      <c r="C293" s="111"/>
      <c r="D293" s="111"/>
      <c r="E293" s="110"/>
      <c r="F293" s="110"/>
      <c r="G293" s="110"/>
      <c r="H293" s="111"/>
      <c r="I293" s="112"/>
      <c r="J293" s="113"/>
      <c r="K293" s="115"/>
      <c r="L293" s="116"/>
      <c r="M293" s="115"/>
      <c r="N293" s="116"/>
      <c r="O293" s="115"/>
      <c r="P293" s="117"/>
    </row>
    <row r="294" spans="1:16" x14ac:dyDescent="0.25">
      <c r="A294" s="113"/>
      <c r="B294" s="110"/>
      <c r="C294" s="111"/>
      <c r="D294" s="111"/>
      <c r="E294" s="110"/>
      <c r="F294" s="110"/>
      <c r="G294" s="110"/>
      <c r="H294" s="111"/>
      <c r="I294" s="112"/>
      <c r="J294" s="113"/>
      <c r="K294" s="115"/>
      <c r="L294" s="116"/>
      <c r="M294" s="115"/>
      <c r="N294" s="116"/>
      <c r="O294" s="115"/>
      <c r="P294" s="117"/>
    </row>
    <row r="295" spans="1:16" x14ac:dyDescent="0.25">
      <c r="A295" s="113"/>
      <c r="B295" s="110"/>
      <c r="C295" s="111"/>
      <c r="D295" s="111"/>
      <c r="E295" s="110"/>
      <c r="F295" s="110"/>
      <c r="G295" s="110"/>
      <c r="H295" s="111"/>
      <c r="I295" s="112"/>
      <c r="J295" s="113"/>
      <c r="K295" s="115"/>
      <c r="L295" s="116"/>
      <c r="M295" s="115"/>
      <c r="N295" s="116"/>
      <c r="O295" s="115"/>
      <c r="P295" s="117"/>
    </row>
    <row r="296" spans="1:16" x14ac:dyDescent="0.25">
      <c r="A296" s="113"/>
      <c r="B296" s="110"/>
      <c r="C296" s="111"/>
      <c r="D296" s="111"/>
      <c r="E296" s="110"/>
      <c r="F296" s="110"/>
      <c r="G296" s="110"/>
      <c r="H296" s="111"/>
      <c r="I296" s="112"/>
      <c r="J296" s="113"/>
      <c r="K296" s="115"/>
      <c r="L296" s="116"/>
      <c r="M296" s="115"/>
      <c r="N296" s="116"/>
      <c r="O296" s="115"/>
      <c r="P296" s="117"/>
    </row>
    <row r="297" spans="1:16" x14ac:dyDescent="0.25">
      <c r="A297" s="113"/>
      <c r="B297" s="110"/>
      <c r="C297" s="111"/>
      <c r="D297" s="111"/>
      <c r="E297" s="110"/>
      <c r="F297" s="110"/>
      <c r="G297" s="110"/>
      <c r="H297" s="111"/>
      <c r="I297" s="112"/>
      <c r="J297" s="113"/>
      <c r="K297" s="115"/>
      <c r="L297" s="116"/>
      <c r="M297" s="115"/>
      <c r="N297" s="116"/>
      <c r="O297" s="115"/>
      <c r="P297" s="117"/>
    </row>
    <row r="298" spans="1:16" x14ac:dyDescent="0.25">
      <c r="A298" s="113"/>
      <c r="B298" s="110"/>
      <c r="C298" s="111"/>
      <c r="D298" s="111"/>
      <c r="E298" s="110"/>
      <c r="F298" s="110"/>
      <c r="G298" s="110"/>
      <c r="H298" s="111"/>
      <c r="I298" s="112"/>
      <c r="J298" s="113"/>
      <c r="K298" s="115"/>
      <c r="L298" s="116"/>
      <c r="M298" s="115"/>
      <c r="N298" s="116"/>
      <c r="O298" s="115"/>
      <c r="P298" s="117"/>
    </row>
    <row r="299" spans="1:16" x14ac:dyDescent="0.25">
      <c r="A299" s="113"/>
      <c r="B299" s="110"/>
      <c r="C299" s="111"/>
      <c r="D299" s="111"/>
      <c r="E299" s="110"/>
      <c r="F299" s="110"/>
      <c r="G299" s="110"/>
      <c r="H299" s="111"/>
      <c r="I299" s="112"/>
      <c r="J299" s="113"/>
      <c r="K299" s="115"/>
      <c r="L299" s="116"/>
      <c r="M299" s="115"/>
      <c r="N299" s="116"/>
      <c r="O299" s="115"/>
      <c r="P299" s="117"/>
    </row>
    <row r="300" spans="1:16" x14ac:dyDescent="0.25">
      <c r="A300" s="113"/>
      <c r="B300" s="110"/>
      <c r="C300" s="111"/>
      <c r="D300" s="111"/>
      <c r="E300" s="110"/>
      <c r="F300" s="110"/>
      <c r="G300" s="110"/>
      <c r="H300" s="111"/>
      <c r="I300" s="112"/>
      <c r="J300" s="113"/>
      <c r="K300" s="115"/>
      <c r="L300" s="116"/>
      <c r="M300" s="115"/>
      <c r="N300" s="116"/>
      <c r="O300" s="115"/>
      <c r="P300" s="117"/>
    </row>
    <row r="301" spans="1:16" x14ac:dyDescent="0.25">
      <c r="A301" s="113"/>
      <c r="B301" s="110"/>
      <c r="C301" s="111"/>
      <c r="D301" s="111"/>
      <c r="E301" s="110"/>
      <c r="F301" s="110"/>
      <c r="G301" s="110"/>
      <c r="H301" s="111"/>
      <c r="I301" s="112"/>
      <c r="J301" s="113"/>
      <c r="K301" s="115"/>
      <c r="L301" s="116"/>
      <c r="M301" s="115"/>
      <c r="N301" s="116"/>
      <c r="O301" s="115"/>
      <c r="P301" s="117"/>
    </row>
    <row r="302" spans="1:16" x14ac:dyDescent="0.25">
      <c r="A302" s="113"/>
      <c r="B302" s="110"/>
      <c r="C302" s="111"/>
      <c r="D302" s="111"/>
      <c r="E302" s="110"/>
      <c r="F302" s="110"/>
      <c r="G302" s="110"/>
      <c r="H302" s="111"/>
      <c r="I302" s="112"/>
      <c r="J302" s="113"/>
      <c r="K302" s="115"/>
      <c r="L302" s="116"/>
      <c r="M302" s="115"/>
      <c r="N302" s="116"/>
      <c r="O302" s="115"/>
      <c r="P302" s="117"/>
    </row>
    <row r="303" spans="1:16" x14ac:dyDescent="0.25">
      <c r="A303" s="113"/>
      <c r="B303" s="110"/>
      <c r="C303" s="111"/>
      <c r="D303" s="111"/>
      <c r="E303" s="110"/>
      <c r="F303" s="110"/>
      <c r="G303" s="110"/>
      <c r="H303" s="111"/>
      <c r="I303" s="112"/>
      <c r="J303" s="113"/>
      <c r="K303" s="115"/>
      <c r="L303" s="116"/>
      <c r="M303" s="115"/>
      <c r="N303" s="116"/>
      <c r="O303" s="115"/>
      <c r="P303" s="117"/>
    </row>
    <row r="304" spans="1:16" x14ac:dyDescent="0.25">
      <c r="A304" s="113"/>
      <c r="B304" s="110"/>
      <c r="C304" s="111"/>
      <c r="D304" s="111"/>
      <c r="E304" s="110"/>
      <c r="F304" s="110"/>
      <c r="G304" s="110"/>
      <c r="H304" s="111"/>
      <c r="I304" s="112"/>
      <c r="J304" s="113"/>
      <c r="K304" s="115"/>
      <c r="L304" s="116"/>
      <c r="M304" s="115"/>
      <c r="N304" s="116"/>
      <c r="O304" s="115"/>
      <c r="P304" s="117"/>
    </row>
    <row r="305" spans="1:16" x14ac:dyDescent="0.25">
      <c r="A305" s="113"/>
      <c r="B305" s="110"/>
      <c r="C305" s="111"/>
      <c r="D305" s="111"/>
      <c r="E305" s="110"/>
      <c r="F305" s="110"/>
      <c r="G305" s="110"/>
      <c r="H305" s="111"/>
      <c r="I305" s="112"/>
      <c r="J305" s="113"/>
      <c r="K305" s="115"/>
      <c r="L305" s="116"/>
      <c r="M305" s="115"/>
      <c r="N305" s="116"/>
      <c r="O305" s="115"/>
      <c r="P305" s="117"/>
    </row>
    <row r="306" spans="1:16" x14ac:dyDescent="0.25">
      <c r="A306" s="113"/>
      <c r="B306" s="110"/>
      <c r="C306" s="111"/>
      <c r="D306" s="111"/>
      <c r="E306" s="110"/>
      <c r="F306" s="110"/>
      <c r="G306" s="110"/>
      <c r="H306" s="111"/>
      <c r="I306" s="112"/>
      <c r="J306" s="113"/>
      <c r="K306" s="115"/>
      <c r="L306" s="116"/>
      <c r="M306" s="115"/>
      <c r="N306" s="116"/>
      <c r="O306" s="115"/>
      <c r="P306" s="117"/>
    </row>
    <row r="307" spans="1:16" x14ac:dyDescent="0.25">
      <c r="A307" s="113"/>
      <c r="B307" s="110"/>
      <c r="C307" s="111"/>
      <c r="D307" s="111"/>
      <c r="E307" s="110"/>
      <c r="F307" s="110"/>
      <c r="G307" s="110"/>
      <c r="H307" s="111"/>
      <c r="I307" s="112"/>
      <c r="J307" s="113"/>
      <c r="K307" s="115"/>
      <c r="L307" s="116"/>
      <c r="M307" s="115"/>
      <c r="N307" s="116"/>
      <c r="O307" s="115"/>
      <c r="P307" s="117"/>
    </row>
    <row r="308" spans="1:16" x14ac:dyDescent="0.25">
      <c r="A308" s="113"/>
      <c r="B308" s="110"/>
      <c r="C308" s="111"/>
      <c r="D308" s="111"/>
      <c r="E308" s="110"/>
      <c r="F308" s="110"/>
      <c r="G308" s="110"/>
      <c r="H308" s="111"/>
      <c r="I308" s="112"/>
      <c r="J308" s="113"/>
      <c r="K308" s="115"/>
      <c r="L308" s="116"/>
      <c r="M308" s="115"/>
      <c r="N308" s="116"/>
      <c r="O308" s="115"/>
      <c r="P308" s="117"/>
    </row>
    <row r="309" spans="1:16" x14ac:dyDescent="0.25">
      <c r="A309" s="113"/>
      <c r="B309" s="110"/>
      <c r="C309" s="111"/>
      <c r="D309" s="111"/>
      <c r="E309" s="110"/>
      <c r="F309" s="110"/>
      <c r="G309" s="110"/>
      <c r="H309" s="111"/>
      <c r="I309" s="112"/>
      <c r="J309" s="113"/>
      <c r="K309" s="115"/>
      <c r="L309" s="116"/>
      <c r="M309" s="115"/>
      <c r="N309" s="116"/>
      <c r="O309" s="115"/>
      <c r="P309" s="117"/>
    </row>
    <row r="310" spans="1:16" x14ac:dyDescent="0.25">
      <c r="A310" s="113"/>
      <c r="B310" s="110"/>
      <c r="C310" s="111"/>
      <c r="D310" s="111"/>
      <c r="E310" s="110"/>
      <c r="F310" s="110"/>
      <c r="G310" s="110"/>
      <c r="H310" s="111"/>
      <c r="I310" s="112"/>
      <c r="J310" s="113"/>
      <c r="K310" s="115"/>
      <c r="L310" s="116"/>
      <c r="M310" s="115"/>
      <c r="N310" s="116"/>
      <c r="O310" s="115"/>
      <c r="P310" s="117"/>
    </row>
    <row r="311" spans="1:16" x14ac:dyDescent="0.25">
      <c r="A311" s="113"/>
      <c r="B311" s="110"/>
      <c r="C311" s="111"/>
      <c r="D311" s="111"/>
      <c r="E311" s="110"/>
      <c r="F311" s="110"/>
      <c r="G311" s="110"/>
      <c r="H311" s="111"/>
      <c r="I311" s="112"/>
      <c r="J311" s="113"/>
      <c r="K311" s="115"/>
      <c r="L311" s="116"/>
      <c r="M311" s="115"/>
      <c r="N311" s="116"/>
      <c r="O311" s="115"/>
      <c r="P311" s="117"/>
    </row>
    <row r="312" spans="1:16" x14ac:dyDescent="0.25">
      <c r="A312" s="113"/>
      <c r="B312" s="110"/>
      <c r="C312" s="111"/>
      <c r="D312" s="111"/>
      <c r="E312" s="110"/>
      <c r="F312" s="110"/>
      <c r="G312" s="110"/>
      <c r="H312" s="111"/>
      <c r="I312" s="112"/>
      <c r="J312" s="113"/>
      <c r="K312" s="115"/>
      <c r="L312" s="116"/>
      <c r="M312" s="115"/>
      <c r="N312" s="116"/>
      <c r="O312" s="115"/>
      <c r="P312" s="117"/>
    </row>
    <row r="313" spans="1:16" x14ac:dyDescent="0.25">
      <c r="A313" s="113"/>
      <c r="B313" s="110"/>
      <c r="C313" s="111"/>
      <c r="D313" s="111"/>
      <c r="E313" s="110"/>
      <c r="F313" s="110"/>
      <c r="G313" s="110"/>
      <c r="H313" s="111"/>
      <c r="I313" s="112"/>
      <c r="J313" s="113"/>
      <c r="K313" s="115"/>
      <c r="L313" s="116"/>
      <c r="M313" s="115"/>
      <c r="N313" s="116"/>
      <c r="O313" s="115"/>
      <c r="P313" s="117"/>
    </row>
    <row r="314" spans="1:16" x14ac:dyDescent="0.25">
      <c r="A314" s="113"/>
      <c r="B314" s="110"/>
      <c r="C314" s="111"/>
      <c r="D314" s="111"/>
      <c r="E314" s="110"/>
      <c r="F314" s="110"/>
      <c r="G314" s="110"/>
      <c r="H314" s="111"/>
      <c r="I314" s="112"/>
      <c r="J314" s="113"/>
      <c r="K314" s="115"/>
      <c r="L314" s="116"/>
      <c r="M314" s="115"/>
      <c r="N314" s="116"/>
      <c r="O314" s="115"/>
      <c r="P314" s="117"/>
    </row>
    <row r="315" spans="1:16" x14ac:dyDescent="0.25">
      <c r="A315" s="113"/>
      <c r="B315" s="110"/>
      <c r="C315" s="111"/>
      <c r="D315" s="111"/>
      <c r="E315" s="110"/>
      <c r="F315" s="110"/>
      <c r="G315" s="110"/>
      <c r="H315" s="111"/>
      <c r="I315" s="112"/>
      <c r="J315" s="113"/>
      <c r="K315" s="115"/>
      <c r="L315" s="116"/>
      <c r="M315" s="115"/>
      <c r="N315" s="116"/>
      <c r="O315" s="115"/>
      <c r="P315" s="117"/>
    </row>
    <row r="316" spans="1:16" x14ac:dyDescent="0.25">
      <c r="A316" s="113"/>
      <c r="B316" s="110"/>
      <c r="C316" s="111"/>
      <c r="D316" s="111"/>
      <c r="E316" s="110"/>
      <c r="F316" s="110"/>
      <c r="G316" s="110"/>
      <c r="H316" s="111"/>
      <c r="I316" s="112"/>
      <c r="J316" s="113"/>
      <c r="K316" s="115"/>
      <c r="L316" s="116"/>
      <c r="M316" s="115"/>
      <c r="N316" s="116"/>
      <c r="O316" s="115"/>
      <c r="P316" s="117"/>
    </row>
    <row r="317" spans="1:16" x14ac:dyDescent="0.25">
      <c r="A317" s="113"/>
      <c r="B317" s="110"/>
      <c r="C317" s="111"/>
      <c r="D317" s="111"/>
      <c r="E317" s="110"/>
      <c r="F317" s="110"/>
      <c r="G317" s="110"/>
      <c r="H317" s="111"/>
      <c r="I317" s="112"/>
      <c r="J317" s="113"/>
      <c r="K317" s="115"/>
      <c r="L317" s="116"/>
      <c r="M317" s="115"/>
      <c r="N317" s="116"/>
      <c r="O317" s="115"/>
      <c r="P317" s="117"/>
    </row>
    <row r="318" spans="1:16" x14ac:dyDescent="0.25">
      <c r="A318" s="113"/>
      <c r="B318" s="110"/>
      <c r="C318" s="111"/>
      <c r="D318" s="111"/>
      <c r="E318" s="110"/>
      <c r="F318" s="110"/>
      <c r="G318" s="110"/>
      <c r="H318" s="111"/>
      <c r="I318" s="112"/>
      <c r="J318" s="113"/>
      <c r="K318" s="115"/>
      <c r="L318" s="116"/>
      <c r="M318" s="115"/>
      <c r="N318" s="116"/>
      <c r="O318" s="115"/>
      <c r="P318" s="117"/>
    </row>
    <row r="319" spans="1:16" x14ac:dyDescent="0.25">
      <c r="A319" s="113"/>
      <c r="B319" s="110"/>
      <c r="C319" s="111"/>
      <c r="D319" s="111"/>
      <c r="E319" s="110"/>
      <c r="F319" s="110"/>
      <c r="G319" s="110"/>
      <c r="H319" s="111"/>
      <c r="I319" s="112"/>
      <c r="J319" s="113"/>
      <c r="K319" s="115"/>
      <c r="L319" s="116"/>
      <c r="M319" s="115"/>
      <c r="N319" s="116"/>
      <c r="O319" s="115"/>
      <c r="P319" s="117"/>
    </row>
    <row r="320" spans="1:16" x14ac:dyDescent="0.25">
      <c r="A320" s="113"/>
      <c r="B320" s="110"/>
      <c r="C320" s="111"/>
      <c r="D320" s="111"/>
      <c r="E320" s="110"/>
      <c r="F320" s="110"/>
      <c r="G320" s="110"/>
      <c r="H320" s="111"/>
      <c r="I320" s="112"/>
      <c r="J320" s="113"/>
      <c r="K320" s="115"/>
      <c r="L320" s="116"/>
      <c r="M320" s="115"/>
      <c r="N320" s="116"/>
      <c r="O320" s="115"/>
      <c r="P320" s="117"/>
    </row>
    <row r="321" spans="1:16" x14ac:dyDescent="0.25">
      <c r="A321" s="113"/>
      <c r="B321" s="110"/>
      <c r="C321" s="111"/>
      <c r="D321" s="111"/>
      <c r="E321" s="110"/>
      <c r="F321" s="110"/>
      <c r="G321" s="110"/>
      <c r="H321" s="111"/>
      <c r="I321" s="112"/>
      <c r="J321" s="113"/>
      <c r="K321" s="115"/>
      <c r="L321" s="116"/>
      <c r="M321" s="115"/>
      <c r="N321" s="116"/>
      <c r="O321" s="115"/>
      <c r="P321" s="117"/>
    </row>
    <row r="322" spans="1:16" x14ac:dyDescent="0.25">
      <c r="A322" s="113"/>
      <c r="B322" s="110"/>
      <c r="C322" s="111"/>
      <c r="D322" s="111"/>
      <c r="E322" s="110"/>
      <c r="F322" s="110"/>
      <c r="G322" s="110"/>
      <c r="H322" s="111"/>
      <c r="I322" s="112"/>
      <c r="J322" s="113"/>
      <c r="K322" s="115"/>
      <c r="L322" s="116"/>
      <c r="M322" s="115"/>
      <c r="N322" s="116"/>
      <c r="O322" s="115"/>
      <c r="P322" s="117"/>
    </row>
    <row r="323" spans="1:16" x14ac:dyDescent="0.25">
      <c r="A323" s="113"/>
      <c r="B323" s="110"/>
      <c r="C323" s="111"/>
      <c r="D323" s="111"/>
      <c r="E323" s="110"/>
      <c r="F323" s="110"/>
      <c r="G323" s="110"/>
      <c r="H323" s="111"/>
      <c r="I323" s="112"/>
      <c r="J323" s="113"/>
      <c r="K323" s="115"/>
      <c r="L323" s="116"/>
      <c r="M323" s="115"/>
      <c r="N323" s="116"/>
      <c r="O323" s="115"/>
      <c r="P323" s="117"/>
    </row>
    <row r="324" spans="1:16" x14ac:dyDescent="0.25">
      <c r="A324" s="113"/>
      <c r="B324" s="110"/>
      <c r="C324" s="111"/>
      <c r="D324" s="111"/>
      <c r="E324" s="110"/>
      <c r="F324" s="110"/>
      <c r="G324" s="110"/>
      <c r="H324" s="111"/>
      <c r="I324" s="112"/>
      <c r="J324" s="113"/>
      <c r="K324" s="115"/>
      <c r="L324" s="116"/>
      <c r="M324" s="115"/>
      <c r="N324" s="116"/>
      <c r="O324" s="115"/>
      <c r="P324" s="117"/>
    </row>
    <row r="325" spans="1:16" x14ac:dyDescent="0.25">
      <c r="A325" s="113"/>
      <c r="B325" s="110"/>
      <c r="C325" s="111"/>
      <c r="D325" s="111"/>
      <c r="E325" s="110"/>
      <c r="F325" s="110"/>
      <c r="G325" s="110"/>
      <c r="H325" s="111"/>
      <c r="I325" s="112"/>
      <c r="J325" s="113"/>
      <c r="K325" s="115"/>
      <c r="L325" s="116"/>
      <c r="M325" s="115"/>
      <c r="N325" s="116"/>
      <c r="O325" s="115"/>
      <c r="P325" s="117"/>
    </row>
    <row r="326" spans="1:16" x14ac:dyDescent="0.25">
      <c r="A326" s="113"/>
      <c r="B326" s="110"/>
      <c r="C326" s="111"/>
      <c r="D326" s="111"/>
      <c r="E326" s="110"/>
      <c r="F326" s="110"/>
      <c r="G326" s="110"/>
      <c r="H326" s="111"/>
      <c r="I326" s="112"/>
      <c r="J326" s="113"/>
      <c r="K326" s="115"/>
      <c r="L326" s="116"/>
      <c r="M326" s="115"/>
      <c r="N326" s="116"/>
      <c r="O326" s="115"/>
      <c r="P326" s="117"/>
    </row>
    <row r="327" spans="1:16" x14ac:dyDescent="0.25">
      <c r="A327" s="113"/>
      <c r="B327" s="110"/>
      <c r="C327" s="111"/>
      <c r="D327" s="111"/>
      <c r="E327" s="110"/>
      <c r="F327" s="110"/>
      <c r="G327" s="110"/>
      <c r="H327" s="111"/>
      <c r="I327" s="112"/>
      <c r="J327" s="113"/>
      <c r="K327" s="115"/>
      <c r="L327" s="116"/>
      <c r="M327" s="115"/>
      <c r="N327" s="116"/>
      <c r="O327" s="115"/>
      <c r="P327" s="117"/>
    </row>
    <row r="328" spans="1:16" x14ac:dyDescent="0.25">
      <c r="A328" s="113"/>
      <c r="B328" s="110"/>
      <c r="C328" s="111"/>
      <c r="D328" s="111"/>
      <c r="E328" s="110"/>
      <c r="F328" s="110"/>
      <c r="G328" s="110"/>
      <c r="H328" s="111"/>
      <c r="I328" s="112"/>
      <c r="J328" s="113"/>
      <c r="K328" s="115"/>
      <c r="L328" s="116"/>
      <c r="M328" s="115"/>
      <c r="N328" s="116"/>
      <c r="O328" s="115"/>
      <c r="P328" s="117"/>
    </row>
    <row r="329" spans="1:16" x14ac:dyDescent="0.25">
      <c r="A329" s="113"/>
      <c r="B329" s="110"/>
      <c r="C329" s="111"/>
      <c r="D329" s="111"/>
      <c r="E329" s="110"/>
      <c r="F329" s="110"/>
      <c r="G329" s="110"/>
      <c r="H329" s="111"/>
      <c r="I329" s="112"/>
      <c r="J329" s="113"/>
      <c r="K329" s="115"/>
      <c r="L329" s="116"/>
      <c r="M329" s="115"/>
      <c r="N329" s="116"/>
      <c r="O329" s="115"/>
      <c r="P329" s="117"/>
    </row>
    <row r="330" spans="1:16" x14ac:dyDescent="0.25">
      <c r="A330" s="113"/>
      <c r="B330" s="110"/>
      <c r="C330" s="111"/>
      <c r="D330" s="111"/>
      <c r="E330" s="110"/>
      <c r="F330" s="110"/>
      <c r="G330" s="110"/>
      <c r="H330" s="111"/>
      <c r="I330" s="112"/>
      <c r="J330" s="113"/>
      <c r="K330" s="115"/>
      <c r="L330" s="116"/>
      <c r="M330" s="115"/>
      <c r="N330" s="116"/>
      <c r="O330" s="115"/>
      <c r="P330" s="117"/>
    </row>
    <row r="331" spans="1:16" x14ac:dyDescent="0.25">
      <c r="A331" s="113"/>
      <c r="B331" s="110"/>
      <c r="C331" s="111"/>
      <c r="D331" s="111"/>
      <c r="E331" s="110"/>
      <c r="F331" s="110"/>
      <c r="G331" s="110"/>
      <c r="H331" s="111"/>
      <c r="I331" s="112"/>
      <c r="J331" s="113"/>
      <c r="K331" s="115"/>
      <c r="L331" s="116"/>
      <c r="M331" s="115"/>
      <c r="N331" s="116"/>
      <c r="O331" s="115"/>
      <c r="P331" s="117"/>
    </row>
    <row r="332" spans="1:16" x14ac:dyDescent="0.25">
      <c r="A332" s="113"/>
      <c r="B332" s="110"/>
      <c r="C332" s="111"/>
      <c r="D332" s="111"/>
      <c r="E332" s="110"/>
      <c r="F332" s="110"/>
      <c r="G332" s="110"/>
      <c r="H332" s="111"/>
      <c r="I332" s="112"/>
      <c r="J332" s="113"/>
      <c r="K332" s="115"/>
      <c r="L332" s="116"/>
      <c r="M332" s="115"/>
      <c r="N332" s="116"/>
      <c r="O332" s="115"/>
      <c r="P332" s="117"/>
    </row>
    <row r="333" spans="1:16" x14ac:dyDescent="0.25">
      <c r="A333" s="113"/>
      <c r="B333" s="110"/>
      <c r="C333" s="111"/>
      <c r="D333" s="111"/>
      <c r="E333" s="110"/>
      <c r="F333" s="110"/>
      <c r="G333" s="110"/>
      <c r="H333" s="111"/>
      <c r="I333" s="112"/>
      <c r="J333" s="113"/>
      <c r="K333" s="115"/>
      <c r="L333" s="116"/>
      <c r="M333" s="115"/>
      <c r="N333" s="116"/>
      <c r="O333" s="115"/>
      <c r="P333" s="117"/>
    </row>
    <row r="334" spans="1:16" x14ac:dyDescent="0.25">
      <c r="A334" s="113"/>
      <c r="B334" s="110"/>
      <c r="C334" s="111"/>
      <c r="D334" s="111"/>
      <c r="E334" s="110"/>
      <c r="F334" s="110"/>
      <c r="G334" s="110"/>
      <c r="H334" s="111"/>
      <c r="I334" s="112"/>
      <c r="J334" s="113"/>
      <c r="K334" s="115"/>
      <c r="L334" s="116"/>
      <c r="M334" s="115"/>
      <c r="N334" s="116"/>
      <c r="O334" s="115"/>
      <c r="P334" s="117"/>
    </row>
    <row r="335" spans="1:16" x14ac:dyDescent="0.25">
      <c r="A335" s="113"/>
      <c r="B335" s="110"/>
      <c r="C335" s="111"/>
      <c r="D335" s="111"/>
      <c r="E335" s="110"/>
      <c r="F335" s="110"/>
      <c r="G335" s="110"/>
      <c r="H335" s="111"/>
      <c r="I335" s="112"/>
      <c r="J335" s="113"/>
      <c r="K335" s="115"/>
      <c r="L335" s="116"/>
      <c r="M335" s="115"/>
      <c r="N335" s="116"/>
      <c r="O335" s="115"/>
      <c r="P335" s="117"/>
    </row>
    <row r="336" spans="1:16" x14ac:dyDescent="0.25">
      <c r="A336" s="113"/>
      <c r="B336" s="110"/>
      <c r="C336" s="111"/>
      <c r="D336" s="111"/>
      <c r="E336" s="110"/>
      <c r="F336" s="110"/>
      <c r="G336" s="110"/>
      <c r="H336" s="111"/>
      <c r="I336" s="112"/>
      <c r="J336" s="113"/>
      <c r="K336" s="115"/>
      <c r="L336" s="116"/>
      <c r="M336" s="115"/>
      <c r="N336" s="116"/>
      <c r="O336" s="115"/>
      <c r="P336" s="117"/>
    </row>
    <row r="337" spans="1:16" x14ac:dyDescent="0.25">
      <c r="A337" s="113"/>
      <c r="B337" s="110"/>
      <c r="C337" s="111"/>
      <c r="D337" s="111"/>
      <c r="E337" s="110"/>
      <c r="F337" s="110"/>
      <c r="G337" s="110"/>
      <c r="H337" s="111"/>
      <c r="I337" s="112"/>
      <c r="J337" s="113"/>
      <c r="K337" s="115"/>
      <c r="L337" s="116"/>
      <c r="M337" s="115"/>
      <c r="N337" s="116"/>
      <c r="O337" s="115"/>
      <c r="P337" s="117"/>
    </row>
    <row r="338" spans="1:16" x14ac:dyDescent="0.25">
      <c r="A338" s="113"/>
      <c r="B338" s="110"/>
      <c r="C338" s="111"/>
      <c r="D338" s="111"/>
      <c r="E338" s="110"/>
      <c r="F338" s="110"/>
      <c r="G338" s="110"/>
      <c r="H338" s="111"/>
      <c r="I338" s="112"/>
      <c r="J338" s="113"/>
      <c r="K338" s="115"/>
      <c r="L338" s="116"/>
      <c r="M338" s="115"/>
      <c r="N338" s="116"/>
      <c r="O338" s="115"/>
      <c r="P338" s="117"/>
    </row>
    <row r="339" spans="1:16" x14ac:dyDescent="0.25">
      <c r="A339" s="113"/>
      <c r="B339" s="110"/>
      <c r="C339" s="111"/>
      <c r="D339" s="111"/>
      <c r="E339" s="110"/>
      <c r="F339" s="110"/>
      <c r="G339" s="110"/>
      <c r="H339" s="111"/>
      <c r="I339" s="112"/>
      <c r="J339" s="113"/>
      <c r="K339" s="115"/>
      <c r="L339" s="116"/>
      <c r="M339" s="115"/>
      <c r="N339" s="116"/>
      <c r="O339" s="115"/>
      <c r="P339" s="117"/>
    </row>
    <row r="340" spans="1:16" x14ac:dyDescent="0.25">
      <c r="A340" s="113"/>
      <c r="B340" s="110"/>
      <c r="C340" s="111"/>
      <c r="D340" s="111"/>
      <c r="E340" s="110"/>
      <c r="F340" s="110"/>
      <c r="G340" s="110"/>
      <c r="H340" s="111"/>
      <c r="I340" s="112"/>
      <c r="J340" s="113"/>
      <c r="K340" s="115"/>
      <c r="L340" s="116"/>
      <c r="M340" s="115"/>
      <c r="N340" s="116"/>
      <c r="O340" s="115"/>
      <c r="P340" s="117"/>
    </row>
    <row r="341" spans="1:16" x14ac:dyDescent="0.25">
      <c r="A341" s="113"/>
      <c r="B341" s="110"/>
      <c r="C341" s="111"/>
      <c r="D341" s="111"/>
      <c r="E341" s="110"/>
      <c r="F341" s="110"/>
      <c r="G341" s="110"/>
      <c r="H341" s="111"/>
      <c r="I341" s="112"/>
      <c r="J341" s="113"/>
      <c r="K341" s="115"/>
      <c r="L341" s="116"/>
      <c r="M341" s="115"/>
      <c r="N341" s="116"/>
      <c r="O341" s="115"/>
      <c r="P341" s="117"/>
    </row>
    <row r="342" spans="1:16" x14ac:dyDescent="0.25">
      <c r="A342" s="113"/>
      <c r="B342" s="110"/>
      <c r="C342" s="111"/>
      <c r="D342" s="111"/>
      <c r="E342" s="110"/>
      <c r="F342" s="110"/>
      <c r="G342" s="110"/>
      <c r="H342" s="111"/>
      <c r="I342" s="112"/>
      <c r="J342" s="113"/>
      <c r="K342" s="115"/>
      <c r="L342" s="116"/>
      <c r="M342" s="115"/>
      <c r="N342" s="116"/>
      <c r="O342" s="115"/>
      <c r="P342" s="117"/>
    </row>
    <row r="343" spans="1:16" x14ac:dyDescent="0.25">
      <c r="A343" s="113"/>
      <c r="B343" s="110"/>
      <c r="C343" s="111"/>
      <c r="D343" s="111"/>
      <c r="E343" s="110"/>
      <c r="F343" s="110"/>
      <c r="G343" s="110"/>
      <c r="H343" s="111"/>
      <c r="I343" s="112"/>
      <c r="J343" s="113"/>
      <c r="K343" s="115"/>
      <c r="L343" s="116"/>
      <c r="M343" s="115"/>
      <c r="N343" s="116"/>
      <c r="O343" s="115"/>
      <c r="P343" s="117"/>
    </row>
    <row r="344" spans="1:16" x14ac:dyDescent="0.25">
      <c r="A344" s="113"/>
      <c r="B344" s="110"/>
      <c r="C344" s="111"/>
      <c r="D344" s="111"/>
      <c r="E344" s="110"/>
      <c r="F344" s="110"/>
      <c r="G344" s="110"/>
      <c r="H344" s="111"/>
      <c r="I344" s="112"/>
      <c r="J344" s="113"/>
      <c r="K344" s="115"/>
      <c r="L344" s="116"/>
      <c r="M344" s="115"/>
      <c r="N344" s="116"/>
      <c r="O344" s="115"/>
      <c r="P344" s="117"/>
    </row>
    <row r="345" spans="1:16" x14ac:dyDescent="0.25">
      <c r="A345" s="113"/>
      <c r="B345" s="110"/>
      <c r="C345" s="111"/>
      <c r="D345" s="111"/>
      <c r="E345" s="110"/>
      <c r="F345" s="110"/>
      <c r="G345" s="110"/>
      <c r="H345" s="111"/>
      <c r="I345" s="112"/>
      <c r="J345" s="113"/>
      <c r="K345" s="115"/>
      <c r="L345" s="116"/>
      <c r="M345" s="115"/>
      <c r="N345" s="116"/>
      <c r="O345" s="115"/>
      <c r="P345" s="117"/>
    </row>
    <row r="346" spans="1:16" x14ac:dyDescent="0.25">
      <c r="A346" s="113"/>
      <c r="B346" s="110"/>
      <c r="C346" s="111"/>
      <c r="D346" s="111"/>
      <c r="E346" s="110"/>
      <c r="F346" s="110"/>
      <c r="G346" s="110"/>
      <c r="H346" s="111"/>
      <c r="I346" s="112"/>
      <c r="J346" s="113"/>
      <c r="K346" s="115"/>
      <c r="L346" s="116"/>
      <c r="M346" s="115"/>
      <c r="N346" s="116"/>
      <c r="O346" s="115"/>
      <c r="P346" s="117"/>
    </row>
    <row r="347" spans="1:16" x14ac:dyDescent="0.25">
      <c r="A347" s="113"/>
      <c r="B347" s="110"/>
      <c r="C347" s="111"/>
      <c r="D347" s="111"/>
      <c r="E347" s="110"/>
      <c r="F347" s="110"/>
      <c r="G347" s="110"/>
      <c r="H347" s="111"/>
      <c r="I347" s="112"/>
      <c r="J347" s="113"/>
      <c r="K347" s="115"/>
      <c r="L347" s="116"/>
      <c r="M347" s="115"/>
      <c r="N347" s="116"/>
      <c r="O347" s="115"/>
      <c r="P347" s="117"/>
    </row>
    <row r="348" spans="1:16" x14ac:dyDescent="0.25">
      <c r="A348" s="113"/>
      <c r="B348" s="110"/>
      <c r="C348" s="111"/>
      <c r="D348" s="111"/>
      <c r="E348" s="110"/>
      <c r="F348" s="110"/>
      <c r="G348" s="110"/>
      <c r="H348" s="111"/>
      <c r="I348" s="112"/>
      <c r="J348" s="113"/>
      <c r="K348" s="115"/>
      <c r="L348" s="116"/>
      <c r="M348" s="115"/>
      <c r="N348" s="116"/>
      <c r="O348" s="115"/>
      <c r="P348" s="117"/>
    </row>
    <row r="349" spans="1:16" x14ac:dyDescent="0.25">
      <c r="A349" s="113"/>
      <c r="B349" s="110"/>
      <c r="C349" s="111"/>
      <c r="D349" s="111"/>
      <c r="E349" s="110"/>
      <c r="F349" s="110"/>
      <c r="G349" s="110"/>
      <c r="H349" s="111"/>
      <c r="I349" s="112"/>
      <c r="J349" s="113"/>
      <c r="K349" s="115"/>
      <c r="L349" s="116"/>
      <c r="M349" s="115"/>
      <c r="N349" s="116"/>
      <c r="O349" s="115"/>
      <c r="P349" s="117"/>
    </row>
    <row r="350" spans="1:16" x14ac:dyDescent="0.25">
      <c r="A350" s="113"/>
      <c r="B350" s="110"/>
      <c r="C350" s="111"/>
      <c r="D350" s="111"/>
      <c r="E350" s="110"/>
      <c r="F350" s="110"/>
      <c r="G350" s="110"/>
      <c r="H350" s="111"/>
      <c r="I350" s="112"/>
      <c r="J350" s="113"/>
      <c r="K350" s="115"/>
      <c r="L350" s="116"/>
      <c r="M350" s="115"/>
      <c r="N350" s="116"/>
      <c r="O350" s="115"/>
      <c r="P350" s="117"/>
    </row>
    <row r="351" spans="1:16" x14ac:dyDescent="0.25">
      <c r="A351" s="113"/>
      <c r="B351" s="110"/>
      <c r="C351" s="111"/>
      <c r="D351" s="111"/>
      <c r="E351" s="110"/>
      <c r="F351" s="110"/>
      <c r="G351" s="110"/>
      <c r="H351" s="111"/>
      <c r="I351" s="112"/>
      <c r="J351" s="113"/>
      <c r="K351" s="115"/>
      <c r="L351" s="116"/>
      <c r="M351" s="115"/>
      <c r="N351" s="116"/>
      <c r="O351" s="115"/>
      <c r="P351" s="117"/>
    </row>
    <row r="352" spans="1:16" x14ac:dyDescent="0.25">
      <c r="A352" s="113"/>
      <c r="B352" s="110"/>
      <c r="C352" s="111"/>
      <c r="D352" s="111"/>
      <c r="E352" s="110"/>
      <c r="F352" s="110"/>
      <c r="G352" s="110"/>
      <c r="H352" s="111"/>
      <c r="I352" s="112"/>
      <c r="J352" s="113"/>
      <c r="K352" s="115"/>
      <c r="L352" s="116"/>
      <c r="M352" s="115"/>
      <c r="N352" s="116"/>
      <c r="O352" s="115"/>
      <c r="P352" s="117"/>
    </row>
    <row r="353" spans="1:16" x14ac:dyDescent="0.25">
      <c r="A353" s="113"/>
      <c r="B353" s="110"/>
      <c r="C353" s="111"/>
      <c r="D353" s="111"/>
      <c r="E353" s="110"/>
      <c r="F353" s="110"/>
      <c r="G353" s="110"/>
      <c r="H353" s="111"/>
      <c r="I353" s="112"/>
      <c r="J353" s="113"/>
      <c r="K353" s="115"/>
      <c r="L353" s="116"/>
      <c r="M353" s="115"/>
      <c r="N353" s="116"/>
      <c r="O353" s="115"/>
      <c r="P353" s="117"/>
    </row>
    <row r="354" spans="1:16" x14ac:dyDescent="0.25">
      <c r="A354" s="113"/>
      <c r="B354" s="110"/>
      <c r="C354" s="111"/>
      <c r="D354" s="111"/>
      <c r="E354" s="110"/>
      <c r="F354" s="110"/>
      <c r="G354" s="110"/>
      <c r="H354" s="111"/>
      <c r="I354" s="112"/>
      <c r="J354" s="113"/>
      <c r="K354" s="115"/>
      <c r="L354" s="116"/>
      <c r="M354" s="115"/>
      <c r="N354" s="116"/>
      <c r="O354" s="115"/>
      <c r="P354" s="117"/>
    </row>
    <row r="355" spans="1:16" x14ac:dyDescent="0.25">
      <c r="A355" s="113"/>
      <c r="B355" s="110"/>
      <c r="C355" s="111"/>
      <c r="D355" s="111"/>
      <c r="E355" s="110"/>
      <c r="F355" s="110"/>
      <c r="G355" s="110"/>
      <c r="H355" s="111"/>
      <c r="I355" s="112"/>
      <c r="J355" s="113"/>
      <c r="K355" s="115"/>
      <c r="L355" s="116"/>
      <c r="M355" s="115"/>
      <c r="N355" s="116"/>
      <c r="O355" s="115"/>
      <c r="P355" s="117"/>
    </row>
    <row r="356" spans="1:16" x14ac:dyDescent="0.25">
      <c r="A356" s="113"/>
      <c r="B356" s="110"/>
      <c r="C356" s="111"/>
      <c r="D356" s="111"/>
      <c r="E356" s="110"/>
      <c r="F356" s="110"/>
      <c r="G356" s="110"/>
      <c r="H356" s="111"/>
      <c r="I356" s="112"/>
      <c r="J356" s="113"/>
      <c r="K356" s="115"/>
      <c r="L356" s="116"/>
      <c r="M356" s="115"/>
      <c r="N356" s="116"/>
      <c r="O356" s="115"/>
      <c r="P356" s="117"/>
    </row>
    <row r="357" spans="1:16" x14ac:dyDescent="0.25">
      <c r="A357" s="113"/>
      <c r="B357" s="110"/>
      <c r="C357" s="111"/>
      <c r="D357" s="111"/>
      <c r="E357" s="110"/>
      <c r="F357" s="110"/>
      <c r="G357" s="110"/>
      <c r="H357" s="111"/>
      <c r="I357" s="112"/>
      <c r="J357" s="113"/>
      <c r="K357" s="115"/>
      <c r="L357" s="116"/>
      <c r="M357" s="115"/>
      <c r="N357" s="116"/>
      <c r="O357" s="115"/>
      <c r="P357" s="117"/>
    </row>
    <row r="358" spans="1:16" x14ac:dyDescent="0.25">
      <c r="A358" s="113"/>
      <c r="B358" s="110"/>
      <c r="C358" s="111"/>
      <c r="D358" s="111"/>
      <c r="E358" s="110"/>
      <c r="F358" s="110"/>
      <c r="G358" s="110"/>
      <c r="H358" s="111"/>
      <c r="I358" s="112"/>
      <c r="J358" s="113"/>
      <c r="K358" s="115"/>
      <c r="L358" s="116"/>
      <c r="M358" s="115"/>
      <c r="N358" s="116"/>
      <c r="O358" s="115"/>
      <c r="P358" s="117"/>
    </row>
    <row r="359" spans="1:16" x14ac:dyDescent="0.25">
      <c r="A359" s="113"/>
      <c r="B359" s="110"/>
      <c r="C359" s="111"/>
      <c r="D359" s="111"/>
      <c r="E359" s="110"/>
      <c r="F359" s="110"/>
      <c r="G359" s="110"/>
      <c r="H359" s="111"/>
      <c r="I359" s="112"/>
      <c r="J359" s="113"/>
      <c r="K359" s="115"/>
      <c r="L359" s="116"/>
      <c r="M359" s="115"/>
      <c r="N359" s="116"/>
      <c r="O359" s="115"/>
      <c r="P359" s="117"/>
    </row>
    <row r="360" spans="1:16" x14ac:dyDescent="0.25">
      <c r="A360" s="113"/>
      <c r="B360" s="110"/>
      <c r="C360" s="111"/>
      <c r="D360" s="111"/>
      <c r="E360" s="110"/>
      <c r="F360" s="110"/>
      <c r="G360" s="110"/>
      <c r="H360" s="111"/>
      <c r="I360" s="112"/>
      <c r="J360" s="113"/>
      <c r="K360" s="115"/>
      <c r="L360" s="116"/>
      <c r="M360" s="115"/>
      <c r="N360" s="116"/>
      <c r="O360" s="115"/>
      <c r="P360" s="117"/>
    </row>
    <row r="361" spans="1:16" x14ac:dyDescent="0.25">
      <c r="A361" s="113"/>
      <c r="B361" s="110"/>
      <c r="C361" s="111"/>
      <c r="D361" s="111"/>
      <c r="E361" s="110"/>
      <c r="F361" s="110"/>
      <c r="G361" s="110"/>
      <c r="H361" s="111"/>
      <c r="I361" s="112"/>
      <c r="J361" s="113"/>
      <c r="K361" s="115"/>
      <c r="L361" s="116"/>
      <c r="M361" s="115"/>
      <c r="N361" s="116"/>
      <c r="O361" s="115"/>
      <c r="P361" s="117"/>
    </row>
    <row r="362" spans="1:16" x14ac:dyDescent="0.25">
      <c r="A362" s="113"/>
      <c r="B362" s="110"/>
      <c r="C362" s="111"/>
      <c r="D362" s="111"/>
      <c r="E362" s="110"/>
      <c r="F362" s="110"/>
      <c r="G362" s="110"/>
      <c r="H362" s="111"/>
      <c r="I362" s="112"/>
      <c r="J362" s="113"/>
      <c r="K362" s="115"/>
      <c r="L362" s="116"/>
      <c r="M362" s="115"/>
      <c r="N362" s="116"/>
      <c r="O362" s="115"/>
      <c r="P362" s="117"/>
    </row>
    <row r="363" spans="1:16" x14ac:dyDescent="0.25">
      <c r="A363" s="113"/>
      <c r="B363" s="110"/>
      <c r="C363" s="111"/>
      <c r="D363" s="111"/>
      <c r="E363" s="110"/>
      <c r="F363" s="110"/>
      <c r="G363" s="110"/>
      <c r="H363" s="111"/>
      <c r="I363" s="112"/>
      <c r="J363" s="113"/>
      <c r="K363" s="115"/>
      <c r="L363" s="116"/>
      <c r="M363" s="115"/>
      <c r="N363" s="116"/>
      <c r="O363" s="115"/>
      <c r="P363" s="117"/>
    </row>
    <row r="364" spans="1:16" x14ac:dyDescent="0.25">
      <c r="A364" s="113"/>
      <c r="B364" s="110"/>
      <c r="C364" s="111"/>
      <c r="D364" s="111"/>
      <c r="E364" s="110"/>
      <c r="F364" s="110"/>
      <c r="G364" s="110"/>
      <c r="H364" s="111"/>
      <c r="I364" s="112"/>
      <c r="J364" s="113"/>
      <c r="K364" s="115"/>
      <c r="L364" s="116"/>
      <c r="M364" s="115"/>
      <c r="N364" s="116"/>
      <c r="O364" s="115"/>
      <c r="P364" s="117"/>
    </row>
    <row r="365" spans="1:16" x14ac:dyDescent="0.25">
      <c r="A365" s="113"/>
      <c r="B365" s="110"/>
      <c r="C365" s="111"/>
      <c r="D365" s="111"/>
      <c r="E365" s="110"/>
      <c r="F365" s="110"/>
      <c r="G365" s="110"/>
      <c r="H365" s="111"/>
      <c r="I365" s="112"/>
      <c r="J365" s="113"/>
      <c r="K365" s="115"/>
      <c r="L365" s="116"/>
      <c r="M365" s="115"/>
      <c r="N365" s="116"/>
      <c r="O365" s="115"/>
      <c r="P365" s="117"/>
    </row>
    <row r="366" spans="1:16" x14ac:dyDescent="0.25">
      <c r="A366" s="113"/>
      <c r="B366" s="110"/>
      <c r="C366" s="111"/>
      <c r="D366" s="111"/>
      <c r="E366" s="110"/>
      <c r="F366" s="110"/>
      <c r="G366" s="110"/>
      <c r="H366" s="111"/>
      <c r="I366" s="112"/>
      <c r="J366" s="113"/>
      <c r="K366" s="115"/>
      <c r="L366" s="116"/>
      <c r="M366" s="115"/>
      <c r="N366" s="116"/>
      <c r="O366" s="115"/>
      <c r="P366" s="117"/>
    </row>
    <row r="367" spans="1:16" x14ac:dyDescent="0.25">
      <c r="A367" s="113"/>
      <c r="B367" s="110"/>
      <c r="C367" s="111"/>
      <c r="D367" s="111"/>
      <c r="E367" s="110"/>
      <c r="F367" s="110"/>
      <c r="G367" s="110"/>
      <c r="H367" s="111"/>
      <c r="I367" s="112"/>
      <c r="J367" s="113"/>
      <c r="K367" s="115"/>
      <c r="L367" s="116"/>
      <c r="M367" s="115"/>
      <c r="N367" s="116"/>
      <c r="O367" s="115"/>
      <c r="P367" s="117"/>
    </row>
    <row r="368" spans="1:16" x14ac:dyDescent="0.25">
      <c r="A368" s="113"/>
      <c r="B368" s="110"/>
      <c r="C368" s="111"/>
      <c r="D368" s="111"/>
      <c r="E368" s="110"/>
      <c r="F368" s="110"/>
      <c r="G368" s="110"/>
      <c r="H368" s="111"/>
      <c r="I368" s="112"/>
      <c r="J368" s="113"/>
      <c r="K368" s="115"/>
      <c r="L368" s="116"/>
      <c r="M368" s="115"/>
      <c r="N368" s="116"/>
      <c r="O368" s="115"/>
      <c r="P368" s="117"/>
    </row>
    <row r="369" spans="1:16" x14ac:dyDescent="0.25">
      <c r="A369" s="113"/>
      <c r="B369" s="110"/>
      <c r="C369" s="111"/>
      <c r="D369" s="111"/>
      <c r="E369" s="110"/>
      <c r="F369" s="110"/>
      <c r="G369" s="110"/>
      <c r="H369" s="111"/>
      <c r="I369" s="112"/>
      <c r="J369" s="113"/>
      <c r="K369" s="115"/>
      <c r="L369" s="116"/>
      <c r="M369" s="115"/>
      <c r="N369" s="116"/>
      <c r="O369" s="115"/>
      <c r="P369" s="117"/>
    </row>
    <row r="370" spans="1:16" x14ac:dyDescent="0.25">
      <c r="A370" s="113"/>
      <c r="B370" s="110"/>
      <c r="C370" s="111"/>
      <c r="D370" s="111"/>
      <c r="E370" s="110"/>
      <c r="F370" s="110"/>
      <c r="G370" s="110"/>
      <c r="H370" s="111"/>
      <c r="I370" s="112"/>
      <c r="J370" s="113"/>
      <c r="K370" s="115"/>
      <c r="L370" s="116"/>
      <c r="M370" s="115"/>
      <c r="N370" s="116"/>
      <c r="O370" s="115"/>
      <c r="P370" s="117"/>
    </row>
    <row r="371" spans="1:16" x14ac:dyDescent="0.25">
      <c r="A371" s="113"/>
      <c r="B371" s="110"/>
      <c r="C371" s="111"/>
      <c r="D371" s="111"/>
      <c r="E371" s="110"/>
      <c r="F371" s="110"/>
      <c r="G371" s="110"/>
      <c r="H371" s="111"/>
      <c r="I371" s="112"/>
      <c r="J371" s="113"/>
      <c r="K371" s="115"/>
      <c r="L371" s="116"/>
      <c r="M371" s="115"/>
      <c r="N371" s="116"/>
      <c r="O371" s="115"/>
      <c r="P371" s="117"/>
    </row>
    <row r="372" spans="1:16" x14ac:dyDescent="0.25">
      <c r="A372" s="113"/>
      <c r="B372" s="110"/>
      <c r="C372" s="111"/>
      <c r="D372" s="111"/>
      <c r="E372" s="110"/>
      <c r="F372" s="110"/>
      <c r="G372" s="110"/>
      <c r="H372" s="111"/>
      <c r="I372" s="112"/>
      <c r="J372" s="113"/>
      <c r="K372" s="115"/>
      <c r="L372" s="116"/>
      <c r="M372" s="115"/>
      <c r="N372" s="116"/>
      <c r="O372" s="115"/>
      <c r="P372" s="117"/>
    </row>
    <row r="373" spans="1:16" x14ac:dyDescent="0.25">
      <c r="A373" s="113"/>
      <c r="B373" s="110"/>
      <c r="C373" s="111"/>
      <c r="D373" s="111"/>
      <c r="E373" s="110"/>
      <c r="F373" s="110"/>
      <c r="G373" s="110"/>
      <c r="H373" s="111"/>
      <c r="I373" s="112"/>
      <c r="J373" s="113"/>
      <c r="K373" s="115"/>
      <c r="L373" s="116"/>
      <c r="M373" s="115"/>
      <c r="N373" s="116"/>
      <c r="O373" s="115"/>
      <c r="P373" s="117"/>
    </row>
    <row r="374" spans="1:16" x14ac:dyDescent="0.25">
      <c r="A374" s="113"/>
      <c r="B374" s="110"/>
      <c r="C374" s="111"/>
      <c r="D374" s="111"/>
      <c r="E374" s="110"/>
      <c r="F374" s="110"/>
      <c r="G374" s="110"/>
      <c r="H374" s="111"/>
      <c r="I374" s="112"/>
      <c r="J374" s="113"/>
      <c r="K374" s="115"/>
      <c r="L374" s="116"/>
      <c r="M374" s="115"/>
      <c r="N374" s="116"/>
      <c r="O374" s="115"/>
      <c r="P374" s="117"/>
    </row>
    <row r="375" spans="1:16" x14ac:dyDescent="0.25">
      <c r="A375" s="113"/>
      <c r="B375" s="110"/>
      <c r="C375" s="111"/>
      <c r="D375" s="111"/>
      <c r="E375" s="110"/>
      <c r="F375" s="110"/>
      <c r="G375" s="110"/>
      <c r="H375" s="111"/>
      <c r="I375" s="112"/>
      <c r="J375" s="113"/>
      <c r="K375" s="115"/>
      <c r="L375" s="116"/>
      <c r="M375" s="115"/>
      <c r="N375" s="116"/>
      <c r="O375" s="115"/>
      <c r="P375" s="117"/>
    </row>
    <row r="376" spans="1:16" x14ac:dyDescent="0.25">
      <c r="A376" s="113"/>
      <c r="B376" s="110"/>
      <c r="C376" s="111"/>
      <c r="D376" s="111"/>
      <c r="E376" s="110"/>
      <c r="F376" s="110"/>
      <c r="G376" s="110"/>
      <c r="H376" s="111"/>
      <c r="I376" s="112"/>
      <c r="J376" s="113"/>
      <c r="K376" s="115"/>
      <c r="L376" s="116"/>
      <c r="M376" s="115"/>
      <c r="N376" s="116"/>
      <c r="O376" s="115"/>
      <c r="P376" s="117"/>
    </row>
    <row r="377" spans="1:16" x14ac:dyDescent="0.25">
      <c r="A377" s="113"/>
      <c r="B377" s="110"/>
      <c r="C377" s="111"/>
      <c r="D377" s="111"/>
      <c r="E377" s="110"/>
      <c r="F377" s="110"/>
      <c r="G377" s="110"/>
      <c r="H377" s="111"/>
      <c r="I377" s="112"/>
      <c r="J377" s="113"/>
      <c r="K377" s="115"/>
      <c r="L377" s="116"/>
      <c r="M377" s="115"/>
      <c r="N377" s="116"/>
      <c r="O377" s="115"/>
      <c r="P377" s="117"/>
    </row>
    <row r="378" spans="1:16" x14ac:dyDescent="0.25">
      <c r="A378" s="113"/>
      <c r="B378" s="110"/>
      <c r="C378" s="111"/>
      <c r="D378" s="111"/>
      <c r="E378" s="110"/>
      <c r="F378" s="110"/>
      <c r="G378" s="110"/>
      <c r="H378" s="111"/>
      <c r="I378" s="112"/>
      <c r="J378" s="113"/>
      <c r="K378" s="115"/>
      <c r="L378" s="116"/>
      <c r="M378" s="115"/>
      <c r="N378" s="116"/>
      <c r="O378" s="115"/>
      <c r="P378" s="117"/>
    </row>
    <row r="379" spans="1:16" x14ac:dyDescent="0.25">
      <c r="A379" s="113"/>
      <c r="B379" s="110"/>
      <c r="C379" s="111"/>
      <c r="D379" s="111"/>
      <c r="E379" s="110"/>
      <c r="F379" s="110"/>
      <c r="G379" s="110"/>
      <c r="H379" s="111"/>
      <c r="I379" s="112"/>
      <c r="J379" s="113"/>
      <c r="K379" s="115"/>
      <c r="L379" s="116"/>
      <c r="M379" s="115"/>
      <c r="N379" s="116"/>
      <c r="O379" s="115"/>
      <c r="P379" s="117"/>
    </row>
    <row r="380" spans="1:16" x14ac:dyDescent="0.25">
      <c r="A380" s="113"/>
      <c r="B380" s="110"/>
      <c r="C380" s="111"/>
      <c r="D380" s="111"/>
      <c r="E380" s="110"/>
      <c r="F380" s="110"/>
      <c r="G380" s="110"/>
      <c r="H380" s="111"/>
      <c r="I380" s="112"/>
      <c r="J380" s="113"/>
      <c r="K380" s="115"/>
      <c r="L380" s="116"/>
      <c r="M380" s="115"/>
      <c r="N380" s="116"/>
      <c r="O380" s="115"/>
      <c r="P380" s="117"/>
    </row>
    <row r="381" spans="1:16" x14ac:dyDescent="0.25">
      <c r="A381" s="113"/>
      <c r="B381" s="110"/>
      <c r="C381" s="111"/>
      <c r="D381" s="111"/>
      <c r="E381" s="110"/>
      <c r="F381" s="110"/>
      <c r="G381" s="110"/>
      <c r="H381" s="111"/>
      <c r="I381" s="112"/>
      <c r="J381" s="113"/>
      <c r="K381" s="115"/>
      <c r="L381" s="116"/>
      <c r="M381" s="115"/>
      <c r="N381" s="116"/>
      <c r="O381" s="115"/>
      <c r="P381" s="117"/>
    </row>
    <row r="382" spans="1:16" x14ac:dyDescent="0.25">
      <c r="A382" s="113"/>
      <c r="B382" s="110"/>
      <c r="C382" s="111"/>
      <c r="D382" s="111"/>
      <c r="E382" s="110"/>
      <c r="F382" s="110"/>
      <c r="G382" s="110"/>
      <c r="H382" s="111"/>
      <c r="I382" s="112"/>
      <c r="J382" s="113"/>
      <c r="K382" s="115"/>
      <c r="L382" s="116"/>
      <c r="M382" s="115"/>
      <c r="N382" s="116"/>
      <c r="O382" s="115"/>
      <c r="P382" s="117"/>
    </row>
    <row r="383" spans="1:16" x14ac:dyDescent="0.25">
      <c r="A383" s="113"/>
      <c r="B383" s="110"/>
      <c r="C383" s="111"/>
      <c r="D383" s="111"/>
      <c r="E383" s="110"/>
      <c r="F383" s="110"/>
      <c r="G383" s="110"/>
      <c r="H383" s="111"/>
      <c r="I383" s="112"/>
      <c r="J383" s="113"/>
      <c r="K383" s="115"/>
      <c r="L383" s="116"/>
      <c r="M383" s="115"/>
      <c r="N383" s="116"/>
      <c r="O383" s="115"/>
      <c r="P383" s="117"/>
    </row>
    <row r="384" spans="1:16" x14ac:dyDescent="0.25">
      <c r="A384" s="113"/>
      <c r="B384" s="110"/>
      <c r="C384" s="111"/>
      <c r="D384" s="111"/>
      <c r="E384" s="110"/>
      <c r="F384" s="110"/>
      <c r="G384" s="110"/>
      <c r="H384" s="111"/>
      <c r="I384" s="112"/>
      <c r="J384" s="113"/>
      <c r="K384" s="115"/>
      <c r="L384" s="116"/>
      <c r="M384" s="115"/>
      <c r="N384" s="116"/>
      <c r="O384" s="115"/>
      <c r="P384" s="117"/>
    </row>
    <row r="385" spans="1:16" x14ac:dyDescent="0.25">
      <c r="A385" s="113"/>
      <c r="B385" s="110"/>
      <c r="C385" s="111"/>
      <c r="D385" s="111"/>
      <c r="E385" s="110"/>
      <c r="F385" s="110"/>
      <c r="G385" s="110"/>
      <c r="H385" s="111"/>
      <c r="I385" s="112"/>
      <c r="J385" s="113"/>
      <c r="K385" s="115"/>
      <c r="L385" s="116"/>
      <c r="M385" s="115"/>
      <c r="N385" s="116"/>
      <c r="O385" s="115"/>
      <c r="P385" s="117"/>
    </row>
    <row r="386" spans="1:16" x14ac:dyDescent="0.25">
      <c r="A386" s="113"/>
      <c r="B386" s="110"/>
      <c r="C386" s="111"/>
      <c r="D386" s="111"/>
      <c r="E386" s="110"/>
      <c r="F386" s="110"/>
      <c r="G386" s="110"/>
      <c r="H386" s="111"/>
      <c r="I386" s="112"/>
      <c r="J386" s="113"/>
      <c r="K386" s="115"/>
      <c r="L386" s="116"/>
      <c r="M386" s="115"/>
      <c r="N386" s="116"/>
      <c r="O386" s="115"/>
      <c r="P386" s="117"/>
    </row>
    <row r="387" spans="1:16" x14ac:dyDescent="0.25">
      <c r="A387" s="113"/>
      <c r="B387" s="110"/>
      <c r="C387" s="111"/>
      <c r="D387" s="111"/>
      <c r="E387" s="110"/>
      <c r="F387" s="110"/>
      <c r="G387" s="110"/>
      <c r="H387" s="111"/>
      <c r="I387" s="112"/>
      <c r="J387" s="113"/>
      <c r="K387" s="115"/>
      <c r="L387" s="116"/>
      <c r="M387" s="115"/>
      <c r="N387" s="116"/>
      <c r="O387" s="115"/>
      <c r="P387" s="117"/>
    </row>
    <row r="388" spans="1:16" x14ac:dyDescent="0.25">
      <c r="A388" s="113"/>
      <c r="B388" s="110"/>
      <c r="C388" s="111"/>
      <c r="D388" s="111"/>
      <c r="E388" s="110"/>
      <c r="F388" s="110"/>
      <c r="G388" s="110"/>
      <c r="H388" s="111"/>
      <c r="I388" s="112"/>
      <c r="J388" s="113"/>
      <c r="K388" s="115"/>
      <c r="L388" s="116"/>
      <c r="M388" s="115"/>
      <c r="N388" s="116"/>
      <c r="O388" s="115"/>
      <c r="P388" s="117"/>
    </row>
    <row r="389" spans="1:16" x14ac:dyDescent="0.25">
      <c r="A389" s="113"/>
      <c r="B389" s="110"/>
      <c r="C389" s="111"/>
      <c r="D389" s="111"/>
      <c r="E389" s="110"/>
      <c r="F389" s="110"/>
      <c r="G389" s="110"/>
      <c r="H389" s="111"/>
      <c r="I389" s="112"/>
      <c r="J389" s="113"/>
      <c r="K389" s="115"/>
      <c r="L389" s="116"/>
      <c r="M389" s="115"/>
      <c r="N389" s="116"/>
      <c r="O389" s="115"/>
      <c r="P389" s="117"/>
    </row>
    <row r="390" spans="1:16" x14ac:dyDescent="0.25">
      <c r="A390" s="113"/>
      <c r="B390" s="110"/>
      <c r="C390" s="111"/>
      <c r="D390" s="111"/>
      <c r="E390" s="110"/>
      <c r="F390" s="110"/>
      <c r="G390" s="110"/>
      <c r="H390" s="111"/>
      <c r="I390" s="112"/>
      <c r="J390" s="113"/>
      <c r="K390" s="115"/>
      <c r="L390" s="116"/>
      <c r="M390" s="115"/>
      <c r="N390" s="116"/>
      <c r="O390" s="115"/>
      <c r="P390" s="117"/>
    </row>
    <row r="391" spans="1:16" x14ac:dyDescent="0.25">
      <c r="A391" s="113"/>
      <c r="B391" s="110"/>
      <c r="C391" s="111"/>
      <c r="D391" s="111"/>
      <c r="E391" s="110"/>
      <c r="F391" s="110"/>
      <c r="G391" s="110"/>
      <c r="H391" s="111"/>
      <c r="I391" s="112"/>
      <c r="J391" s="113"/>
      <c r="K391" s="115"/>
      <c r="L391" s="116"/>
      <c r="M391" s="115"/>
      <c r="N391" s="116"/>
      <c r="O391" s="115"/>
      <c r="P391" s="117"/>
    </row>
    <row r="392" spans="1:16" x14ac:dyDescent="0.25">
      <c r="A392" s="113"/>
      <c r="B392" s="110"/>
      <c r="C392" s="111"/>
      <c r="D392" s="111"/>
      <c r="E392" s="110"/>
      <c r="F392" s="110"/>
      <c r="G392" s="110"/>
      <c r="H392" s="111"/>
      <c r="I392" s="112"/>
      <c r="J392" s="113"/>
      <c r="K392" s="115"/>
      <c r="L392" s="116"/>
      <c r="M392" s="115"/>
      <c r="N392" s="116"/>
      <c r="O392" s="115"/>
      <c r="P392" s="117"/>
    </row>
    <row r="393" spans="1:16" x14ac:dyDescent="0.25">
      <c r="A393" s="113"/>
      <c r="B393" s="110"/>
      <c r="C393" s="111"/>
      <c r="D393" s="111"/>
      <c r="E393" s="110"/>
      <c r="F393" s="110"/>
      <c r="G393" s="110"/>
      <c r="H393" s="111"/>
      <c r="I393" s="112"/>
      <c r="J393" s="113"/>
      <c r="K393" s="115"/>
      <c r="L393" s="116"/>
      <c r="M393" s="115"/>
      <c r="N393" s="116"/>
      <c r="O393" s="115"/>
      <c r="P393" s="117"/>
    </row>
    <row r="394" spans="1:16" x14ac:dyDescent="0.25">
      <c r="A394" s="113"/>
      <c r="B394" s="110"/>
      <c r="C394" s="111"/>
      <c r="D394" s="111"/>
      <c r="E394" s="110"/>
      <c r="F394" s="110"/>
      <c r="G394" s="110"/>
      <c r="H394" s="111"/>
      <c r="I394" s="112"/>
      <c r="J394" s="113"/>
      <c r="K394" s="115"/>
      <c r="L394" s="116"/>
      <c r="M394" s="115"/>
      <c r="N394" s="116"/>
      <c r="O394" s="115"/>
      <c r="P394" s="117"/>
    </row>
    <row r="395" spans="1:16" x14ac:dyDescent="0.25">
      <c r="A395" s="113"/>
      <c r="B395" s="110"/>
      <c r="C395" s="111"/>
      <c r="D395" s="111"/>
      <c r="E395" s="110"/>
      <c r="F395" s="110"/>
      <c r="G395" s="110"/>
      <c r="H395" s="111"/>
      <c r="I395" s="112"/>
      <c r="J395" s="113"/>
      <c r="K395" s="115"/>
      <c r="L395" s="116"/>
      <c r="M395" s="115"/>
      <c r="N395" s="116"/>
      <c r="O395" s="115"/>
      <c r="P395" s="117"/>
    </row>
    <row r="396" spans="1:16" x14ac:dyDescent="0.25">
      <c r="A396" s="113"/>
      <c r="B396" s="110"/>
      <c r="C396" s="111"/>
      <c r="D396" s="111"/>
      <c r="E396" s="110"/>
      <c r="F396" s="110"/>
      <c r="G396" s="110"/>
      <c r="H396" s="111"/>
      <c r="I396" s="112"/>
      <c r="J396" s="113"/>
      <c r="K396" s="115"/>
      <c r="L396" s="116"/>
      <c r="M396" s="115"/>
      <c r="N396" s="116"/>
      <c r="O396" s="115"/>
      <c r="P396" s="117"/>
    </row>
    <row r="397" spans="1:16" x14ac:dyDescent="0.25">
      <c r="A397" s="113"/>
      <c r="B397" s="110"/>
      <c r="C397" s="111"/>
      <c r="D397" s="111"/>
      <c r="E397" s="110"/>
      <c r="F397" s="110"/>
      <c r="G397" s="110"/>
      <c r="H397" s="111"/>
      <c r="I397" s="112"/>
      <c r="J397" s="113"/>
      <c r="K397" s="115"/>
      <c r="L397" s="116"/>
      <c r="M397" s="115"/>
      <c r="N397" s="116"/>
      <c r="O397" s="115"/>
      <c r="P397" s="117"/>
    </row>
    <row r="398" spans="1:16" x14ac:dyDescent="0.25">
      <c r="A398" s="113"/>
      <c r="B398" s="110"/>
      <c r="C398" s="111"/>
      <c r="D398" s="111"/>
      <c r="E398" s="110"/>
      <c r="F398" s="110"/>
      <c r="G398" s="110"/>
      <c r="H398" s="111"/>
      <c r="I398" s="112"/>
      <c r="J398" s="113"/>
      <c r="K398" s="115"/>
      <c r="L398" s="116"/>
      <c r="M398" s="115"/>
      <c r="N398" s="116"/>
      <c r="O398" s="115"/>
      <c r="P398" s="117"/>
    </row>
    <row r="399" spans="1:16" x14ac:dyDescent="0.25">
      <c r="A399" s="113"/>
      <c r="B399" s="110"/>
      <c r="C399" s="111"/>
      <c r="D399" s="111"/>
      <c r="E399" s="110"/>
      <c r="F399" s="110"/>
      <c r="G399" s="110"/>
      <c r="H399" s="111"/>
      <c r="I399" s="112"/>
      <c r="J399" s="113"/>
      <c r="K399" s="115"/>
      <c r="L399" s="116"/>
      <c r="M399" s="115"/>
      <c r="N399" s="116"/>
      <c r="O399" s="115"/>
      <c r="P399" s="117"/>
    </row>
    <row r="400" spans="1:16" x14ac:dyDescent="0.25">
      <c r="A400" s="113"/>
      <c r="B400" s="110"/>
      <c r="C400" s="111"/>
      <c r="D400" s="111"/>
      <c r="E400" s="110"/>
      <c r="F400" s="110"/>
      <c r="G400" s="110"/>
      <c r="H400" s="111"/>
      <c r="I400" s="112"/>
      <c r="J400" s="113"/>
      <c r="K400" s="115"/>
      <c r="L400" s="116"/>
      <c r="M400" s="115"/>
      <c r="N400" s="116"/>
      <c r="O400" s="115"/>
      <c r="P400" s="117"/>
    </row>
    <row r="401" spans="1:16" x14ac:dyDescent="0.25">
      <c r="A401" s="113"/>
      <c r="B401" s="110"/>
      <c r="C401" s="111"/>
      <c r="D401" s="111"/>
      <c r="E401" s="110"/>
      <c r="F401" s="110"/>
      <c r="G401" s="110"/>
      <c r="H401" s="111"/>
      <c r="I401" s="112"/>
      <c r="J401" s="113"/>
      <c r="K401" s="115"/>
      <c r="L401" s="116"/>
      <c r="M401" s="115"/>
      <c r="N401" s="116"/>
      <c r="O401" s="115"/>
      <c r="P401" s="117"/>
    </row>
    <row r="402" spans="1:16" x14ac:dyDescent="0.25">
      <c r="A402" s="113"/>
      <c r="B402" s="110"/>
      <c r="C402" s="111"/>
      <c r="D402" s="111"/>
      <c r="E402" s="110"/>
      <c r="F402" s="110"/>
      <c r="G402" s="110"/>
      <c r="H402" s="111"/>
      <c r="I402" s="112"/>
      <c r="J402" s="113"/>
      <c r="K402" s="115"/>
      <c r="L402" s="116"/>
      <c r="M402" s="115"/>
      <c r="N402" s="116"/>
      <c r="O402" s="115"/>
      <c r="P402" s="117"/>
    </row>
    <row r="403" spans="1:16" x14ac:dyDescent="0.25">
      <c r="A403" s="113"/>
      <c r="B403" s="110"/>
      <c r="C403" s="111"/>
      <c r="D403" s="111"/>
      <c r="E403" s="110"/>
      <c r="F403" s="110"/>
      <c r="G403" s="110"/>
      <c r="H403" s="111"/>
      <c r="I403" s="112"/>
      <c r="J403" s="113"/>
      <c r="K403" s="115"/>
      <c r="L403" s="116"/>
      <c r="M403" s="115"/>
      <c r="N403" s="116"/>
      <c r="O403" s="115"/>
      <c r="P403" s="117"/>
    </row>
    <row r="404" spans="1:16" x14ac:dyDescent="0.25">
      <c r="A404" s="113"/>
      <c r="B404" s="110"/>
      <c r="C404" s="111"/>
      <c r="D404" s="111"/>
      <c r="E404" s="110"/>
      <c r="F404" s="110"/>
      <c r="G404" s="110"/>
      <c r="H404" s="111"/>
      <c r="I404" s="112"/>
      <c r="J404" s="113"/>
      <c r="K404" s="115"/>
      <c r="L404" s="116"/>
      <c r="M404" s="115"/>
      <c r="N404" s="116"/>
      <c r="O404" s="115"/>
      <c r="P404" s="117"/>
    </row>
    <row r="405" spans="1:16" x14ac:dyDescent="0.25">
      <c r="A405" s="113"/>
      <c r="B405" s="110"/>
      <c r="C405" s="111"/>
      <c r="D405" s="111"/>
      <c r="E405" s="110"/>
      <c r="F405" s="110"/>
      <c r="G405" s="110"/>
      <c r="H405" s="111"/>
      <c r="I405" s="112"/>
      <c r="J405" s="113"/>
      <c r="K405" s="115"/>
      <c r="L405" s="116"/>
      <c r="M405" s="115"/>
      <c r="N405" s="116"/>
      <c r="O405" s="115"/>
      <c r="P405" s="117"/>
    </row>
    <row r="406" spans="1:16" x14ac:dyDescent="0.25">
      <c r="A406" s="113"/>
      <c r="B406" s="110"/>
      <c r="C406" s="111"/>
      <c r="D406" s="111"/>
      <c r="E406" s="110"/>
      <c r="F406" s="110"/>
      <c r="G406" s="110"/>
      <c r="H406" s="111"/>
      <c r="I406" s="112"/>
      <c r="J406" s="113"/>
      <c r="K406" s="115"/>
      <c r="L406" s="116"/>
      <c r="M406" s="115"/>
      <c r="N406" s="116"/>
      <c r="O406" s="115"/>
      <c r="P406" s="117"/>
    </row>
    <row r="407" spans="1:16" x14ac:dyDescent="0.25">
      <c r="A407" s="113"/>
      <c r="B407" s="110"/>
      <c r="C407" s="111"/>
      <c r="D407" s="111"/>
      <c r="E407" s="110"/>
      <c r="F407" s="110"/>
      <c r="G407" s="110"/>
      <c r="H407" s="111"/>
      <c r="I407" s="112"/>
      <c r="J407" s="113"/>
      <c r="K407" s="115"/>
      <c r="L407" s="116"/>
      <c r="M407" s="115"/>
      <c r="N407" s="116"/>
      <c r="O407" s="115"/>
      <c r="P407" s="117"/>
    </row>
    <row r="408" spans="1:16" x14ac:dyDescent="0.25">
      <c r="A408" s="113"/>
      <c r="B408" s="110"/>
      <c r="C408" s="111"/>
      <c r="D408" s="111"/>
      <c r="E408" s="110"/>
      <c r="F408" s="110"/>
      <c r="G408" s="110"/>
      <c r="H408" s="111"/>
      <c r="I408" s="112"/>
      <c r="J408" s="113"/>
      <c r="K408" s="115"/>
      <c r="L408" s="116"/>
      <c r="M408" s="115"/>
      <c r="N408" s="116"/>
      <c r="O408" s="115"/>
      <c r="P408" s="117"/>
    </row>
    <row r="409" spans="1:16" x14ac:dyDescent="0.25">
      <c r="A409" s="113"/>
      <c r="B409" s="110"/>
      <c r="C409" s="111"/>
      <c r="D409" s="111"/>
      <c r="E409" s="110"/>
      <c r="F409" s="110"/>
      <c r="G409" s="110"/>
      <c r="H409" s="111"/>
      <c r="I409" s="112"/>
      <c r="J409" s="113"/>
      <c r="K409" s="115"/>
      <c r="L409" s="116"/>
      <c r="M409" s="115"/>
      <c r="N409" s="116"/>
      <c r="O409" s="115"/>
      <c r="P409" s="117"/>
    </row>
    <row r="410" spans="1:16" x14ac:dyDescent="0.25">
      <c r="A410" s="113"/>
      <c r="B410" s="110"/>
      <c r="C410" s="111"/>
      <c r="D410" s="111"/>
      <c r="E410" s="110"/>
      <c r="F410" s="110"/>
      <c r="G410" s="110"/>
      <c r="H410" s="111"/>
      <c r="I410" s="112"/>
      <c r="J410" s="113"/>
      <c r="K410" s="115"/>
      <c r="L410" s="116"/>
      <c r="M410" s="115"/>
      <c r="N410" s="116"/>
      <c r="O410" s="115"/>
      <c r="P410" s="117"/>
    </row>
    <row r="411" spans="1:16" x14ac:dyDescent="0.25">
      <c r="A411" s="113"/>
      <c r="B411" s="110"/>
      <c r="C411" s="111"/>
      <c r="D411" s="111"/>
      <c r="E411" s="110"/>
      <c r="F411" s="110"/>
      <c r="G411" s="110"/>
      <c r="H411" s="111"/>
      <c r="I411" s="112"/>
      <c r="J411" s="113"/>
      <c r="K411" s="115"/>
      <c r="L411" s="116"/>
      <c r="M411" s="115"/>
      <c r="N411" s="116"/>
      <c r="O411" s="115"/>
      <c r="P411" s="117"/>
    </row>
    <row r="412" spans="1:16" x14ac:dyDescent="0.25">
      <c r="A412" s="113"/>
      <c r="B412" s="110"/>
      <c r="C412" s="111"/>
      <c r="D412" s="111"/>
      <c r="E412" s="110"/>
      <c r="F412" s="110"/>
      <c r="G412" s="110"/>
      <c r="H412" s="111"/>
      <c r="I412" s="112"/>
      <c r="J412" s="113"/>
      <c r="K412" s="115"/>
      <c r="L412" s="116"/>
      <c r="M412" s="115"/>
      <c r="N412" s="116"/>
      <c r="O412" s="115"/>
      <c r="P412" s="117"/>
    </row>
    <row r="413" spans="1:16" x14ac:dyDescent="0.25">
      <c r="A413" s="113"/>
      <c r="B413" s="110"/>
      <c r="C413" s="111"/>
      <c r="D413" s="111"/>
      <c r="E413" s="110"/>
      <c r="F413" s="110"/>
      <c r="G413" s="110"/>
      <c r="H413" s="111"/>
      <c r="I413" s="112"/>
      <c r="J413" s="113"/>
      <c r="K413" s="115"/>
      <c r="L413" s="116"/>
      <c r="M413" s="115"/>
      <c r="N413" s="116"/>
      <c r="O413" s="115"/>
      <c r="P413" s="117"/>
    </row>
    <row r="414" spans="1:16" x14ac:dyDescent="0.25">
      <c r="A414" s="113"/>
      <c r="B414" s="110"/>
      <c r="C414" s="111"/>
      <c r="D414" s="111"/>
      <c r="E414" s="110"/>
      <c r="F414" s="110"/>
      <c r="G414" s="110"/>
      <c r="H414" s="111"/>
      <c r="I414" s="112"/>
      <c r="J414" s="113"/>
      <c r="K414" s="115"/>
      <c r="L414" s="116"/>
      <c r="M414" s="115"/>
      <c r="N414" s="116"/>
      <c r="O414" s="115"/>
      <c r="P414" s="117"/>
    </row>
    <row r="415" spans="1:16" x14ac:dyDescent="0.25">
      <c r="A415" s="113"/>
      <c r="B415" s="110"/>
      <c r="C415" s="111"/>
      <c r="D415" s="111"/>
      <c r="E415" s="110"/>
      <c r="F415" s="110"/>
      <c r="G415" s="110"/>
      <c r="H415" s="111"/>
      <c r="I415" s="112"/>
      <c r="J415" s="113"/>
      <c r="K415" s="115"/>
      <c r="L415" s="116"/>
      <c r="M415" s="115"/>
      <c r="N415" s="116"/>
      <c r="O415" s="115"/>
      <c r="P415" s="117"/>
    </row>
    <row r="416" spans="1:16" x14ac:dyDescent="0.25">
      <c r="A416" s="113"/>
      <c r="B416" s="110"/>
      <c r="C416" s="111"/>
      <c r="D416" s="111"/>
      <c r="E416" s="110"/>
      <c r="F416" s="110"/>
      <c r="G416" s="110"/>
      <c r="H416" s="111"/>
      <c r="I416" s="112"/>
      <c r="J416" s="113"/>
      <c r="K416" s="115"/>
      <c r="L416" s="116"/>
      <c r="M416" s="115"/>
      <c r="N416" s="116"/>
      <c r="O416" s="115"/>
      <c r="P416" s="117"/>
    </row>
    <row r="417" spans="1:16" x14ac:dyDescent="0.25">
      <c r="A417" s="113"/>
      <c r="B417" s="110"/>
      <c r="C417" s="111"/>
      <c r="D417" s="111"/>
      <c r="E417" s="110"/>
      <c r="F417" s="110"/>
      <c r="G417" s="110"/>
      <c r="H417" s="111"/>
      <c r="I417" s="112"/>
      <c r="J417" s="113"/>
      <c r="K417" s="115"/>
      <c r="L417" s="116"/>
      <c r="M417" s="115"/>
      <c r="N417" s="116"/>
      <c r="O417" s="115"/>
      <c r="P417" s="117"/>
    </row>
    <row r="418" spans="1:16" x14ac:dyDescent="0.25">
      <c r="A418" s="113"/>
      <c r="B418" s="110"/>
      <c r="C418" s="111"/>
      <c r="D418" s="111"/>
      <c r="E418" s="110"/>
      <c r="F418" s="110"/>
      <c r="G418" s="110"/>
      <c r="H418" s="111"/>
      <c r="I418" s="112"/>
      <c r="J418" s="113"/>
      <c r="K418" s="115"/>
      <c r="L418" s="116"/>
      <c r="M418" s="115"/>
      <c r="N418" s="116"/>
      <c r="O418" s="115"/>
      <c r="P418" s="117"/>
    </row>
    <row r="419" spans="1:16" x14ac:dyDescent="0.25">
      <c r="A419" s="113"/>
      <c r="B419" s="110"/>
      <c r="C419" s="111"/>
      <c r="D419" s="111"/>
      <c r="E419" s="110"/>
      <c r="F419" s="110"/>
      <c r="G419" s="110"/>
      <c r="H419" s="111"/>
      <c r="I419" s="112"/>
      <c r="J419" s="113"/>
      <c r="K419" s="115"/>
      <c r="L419" s="116"/>
      <c r="M419" s="115"/>
      <c r="N419" s="116"/>
      <c r="O419" s="115"/>
      <c r="P419" s="117"/>
    </row>
    <row r="420" spans="1:16" x14ac:dyDescent="0.25">
      <c r="A420" s="113"/>
      <c r="B420" s="110"/>
      <c r="C420" s="111"/>
      <c r="D420" s="111"/>
      <c r="E420" s="110"/>
      <c r="F420" s="110"/>
      <c r="G420" s="110"/>
      <c r="H420" s="111"/>
      <c r="I420" s="112"/>
      <c r="J420" s="113"/>
      <c r="K420" s="115"/>
      <c r="L420" s="116"/>
      <c r="M420" s="115"/>
      <c r="N420" s="116"/>
      <c r="O420" s="115"/>
      <c r="P420" s="117"/>
    </row>
    <row r="421" spans="1:16" x14ac:dyDescent="0.25">
      <c r="A421" s="113"/>
      <c r="B421" s="110"/>
      <c r="C421" s="111"/>
      <c r="D421" s="111"/>
      <c r="E421" s="110"/>
      <c r="F421" s="110"/>
      <c r="G421" s="110"/>
      <c r="H421" s="111"/>
      <c r="I421" s="112"/>
      <c r="J421" s="113"/>
      <c r="K421" s="115"/>
      <c r="L421" s="116"/>
      <c r="M421" s="115"/>
      <c r="N421" s="116"/>
      <c r="O421" s="115"/>
      <c r="P421" s="117"/>
    </row>
    <row r="422" spans="1:16" x14ac:dyDescent="0.25">
      <c r="A422" s="113"/>
      <c r="B422" s="110"/>
      <c r="C422" s="111"/>
      <c r="D422" s="111"/>
      <c r="E422" s="110"/>
      <c r="F422" s="110"/>
      <c r="G422" s="110"/>
      <c r="H422" s="111"/>
      <c r="I422" s="112"/>
      <c r="J422" s="113"/>
      <c r="K422" s="115"/>
      <c r="L422" s="116"/>
      <c r="M422" s="115"/>
      <c r="N422" s="116"/>
      <c r="O422" s="115"/>
      <c r="P422" s="117"/>
    </row>
    <row r="423" spans="1:16" x14ac:dyDescent="0.25">
      <c r="A423" s="113"/>
      <c r="B423" s="110"/>
      <c r="C423" s="111"/>
      <c r="D423" s="111"/>
      <c r="E423" s="110"/>
      <c r="F423" s="110"/>
      <c r="G423" s="110"/>
      <c r="H423" s="111"/>
      <c r="I423" s="112"/>
      <c r="J423" s="113"/>
      <c r="K423" s="115"/>
      <c r="L423" s="116"/>
      <c r="M423" s="115"/>
      <c r="N423" s="116"/>
      <c r="O423" s="115"/>
      <c r="P423" s="117"/>
    </row>
    <row r="424" spans="1:16" x14ac:dyDescent="0.25">
      <c r="A424" s="113"/>
      <c r="B424" s="110"/>
      <c r="C424" s="111"/>
      <c r="D424" s="111"/>
      <c r="E424" s="110"/>
      <c r="F424" s="110"/>
      <c r="G424" s="110"/>
      <c r="H424" s="111"/>
      <c r="I424" s="112"/>
      <c r="J424" s="113"/>
      <c r="K424" s="115"/>
      <c r="L424" s="116"/>
      <c r="M424" s="115"/>
      <c r="N424" s="116"/>
      <c r="O424" s="115"/>
      <c r="P424" s="117"/>
    </row>
    <row r="425" spans="1:16" x14ac:dyDescent="0.25">
      <c r="A425" s="113"/>
      <c r="B425" s="110"/>
      <c r="C425" s="111"/>
      <c r="D425" s="111"/>
      <c r="E425" s="110"/>
      <c r="F425" s="110"/>
      <c r="G425" s="110"/>
      <c r="H425" s="111"/>
      <c r="I425" s="112"/>
      <c r="J425" s="113"/>
      <c r="K425" s="115"/>
      <c r="L425" s="116"/>
      <c r="M425" s="115"/>
      <c r="N425" s="116"/>
      <c r="O425" s="115"/>
      <c r="P425" s="117"/>
    </row>
    <row r="426" spans="1:16" x14ac:dyDescent="0.25">
      <c r="A426" s="113"/>
      <c r="B426" s="110"/>
      <c r="C426" s="111"/>
      <c r="D426" s="111"/>
      <c r="E426" s="110"/>
      <c r="F426" s="110"/>
      <c r="G426" s="110"/>
      <c r="H426" s="111"/>
      <c r="I426" s="112"/>
      <c r="J426" s="113"/>
      <c r="K426" s="115"/>
      <c r="L426" s="116"/>
      <c r="M426" s="115"/>
      <c r="N426" s="116"/>
      <c r="O426" s="115"/>
      <c r="P426" s="117"/>
    </row>
    <row r="427" spans="1:16" x14ac:dyDescent="0.25">
      <c r="A427" s="113"/>
      <c r="B427" s="110"/>
      <c r="C427" s="111"/>
      <c r="D427" s="111"/>
      <c r="E427" s="110"/>
      <c r="F427" s="110"/>
      <c r="G427" s="110"/>
      <c r="H427" s="111"/>
      <c r="I427" s="112"/>
      <c r="J427" s="113"/>
      <c r="K427" s="115"/>
      <c r="L427" s="116"/>
      <c r="M427" s="115"/>
      <c r="N427" s="116"/>
      <c r="O427" s="115"/>
      <c r="P427" s="117"/>
    </row>
    <row r="428" spans="1:16" x14ac:dyDescent="0.25">
      <c r="A428" s="113"/>
      <c r="B428" s="110"/>
      <c r="C428" s="111"/>
      <c r="D428" s="111"/>
      <c r="E428" s="110"/>
      <c r="F428" s="110"/>
      <c r="G428" s="110"/>
      <c r="H428" s="111"/>
      <c r="I428" s="112"/>
      <c r="J428" s="113"/>
      <c r="K428" s="115"/>
      <c r="L428" s="116"/>
      <c r="M428" s="115"/>
      <c r="N428" s="116"/>
      <c r="O428" s="115"/>
      <c r="P428" s="117"/>
    </row>
    <row r="429" spans="1:16" x14ac:dyDescent="0.25">
      <c r="A429" s="113"/>
      <c r="B429" s="110"/>
      <c r="C429" s="111"/>
      <c r="D429" s="111"/>
      <c r="E429" s="110"/>
      <c r="F429" s="110"/>
      <c r="G429" s="110"/>
      <c r="H429" s="111"/>
      <c r="I429" s="112"/>
      <c r="J429" s="113"/>
      <c r="K429" s="115"/>
      <c r="L429" s="116"/>
      <c r="M429" s="115"/>
      <c r="N429" s="116"/>
      <c r="O429" s="115"/>
      <c r="P429" s="117"/>
    </row>
    <row r="430" spans="1:16" x14ac:dyDescent="0.25">
      <c r="A430" s="113"/>
      <c r="B430" s="110"/>
      <c r="C430" s="111"/>
      <c r="D430" s="111"/>
      <c r="E430" s="110"/>
      <c r="F430" s="110"/>
      <c r="G430" s="110"/>
      <c r="H430" s="111"/>
      <c r="I430" s="112"/>
      <c r="J430" s="113"/>
      <c r="K430" s="115"/>
      <c r="L430" s="116"/>
      <c r="M430" s="115"/>
      <c r="N430" s="116"/>
      <c r="O430" s="115"/>
      <c r="P430" s="117"/>
    </row>
    <row r="431" spans="1:16" x14ac:dyDescent="0.25">
      <c r="A431" s="113"/>
      <c r="B431" s="110"/>
      <c r="C431" s="111"/>
      <c r="D431" s="111"/>
      <c r="E431" s="110"/>
      <c r="F431" s="110"/>
      <c r="G431" s="110"/>
      <c r="H431" s="111"/>
      <c r="I431" s="112"/>
      <c r="J431" s="113"/>
      <c r="K431" s="115"/>
      <c r="L431" s="116"/>
      <c r="M431" s="115"/>
      <c r="N431" s="116"/>
      <c r="O431" s="115"/>
      <c r="P431" s="117"/>
    </row>
    <row r="432" spans="1:16" x14ac:dyDescent="0.25">
      <c r="A432" s="113"/>
      <c r="B432" s="110"/>
      <c r="C432" s="111"/>
      <c r="D432" s="111"/>
      <c r="E432" s="110"/>
      <c r="F432" s="110"/>
      <c r="G432" s="110"/>
      <c r="H432" s="111"/>
      <c r="I432" s="112"/>
      <c r="J432" s="113"/>
      <c r="K432" s="115"/>
      <c r="L432" s="116"/>
      <c r="M432" s="115"/>
      <c r="N432" s="116"/>
      <c r="O432" s="115"/>
      <c r="P432" s="117"/>
    </row>
    <row r="433" spans="1:16" x14ac:dyDescent="0.25">
      <c r="A433" s="113"/>
      <c r="B433" s="110"/>
      <c r="C433" s="111"/>
      <c r="D433" s="111"/>
      <c r="E433" s="110"/>
      <c r="F433" s="110"/>
      <c r="G433" s="110"/>
      <c r="H433" s="111"/>
      <c r="I433" s="112"/>
      <c r="J433" s="113"/>
      <c r="K433" s="115"/>
      <c r="L433" s="116"/>
      <c r="M433" s="115"/>
      <c r="N433" s="116"/>
      <c r="O433" s="115"/>
      <c r="P433" s="117"/>
    </row>
    <row r="434" spans="1:16" x14ac:dyDescent="0.25">
      <c r="A434" s="113"/>
      <c r="B434" s="110"/>
      <c r="C434" s="111"/>
      <c r="D434" s="111"/>
      <c r="E434" s="110"/>
      <c r="F434" s="110"/>
      <c r="G434" s="110"/>
      <c r="H434" s="111"/>
      <c r="I434" s="112"/>
      <c r="J434" s="113"/>
      <c r="K434" s="115"/>
      <c r="L434" s="116"/>
      <c r="M434" s="115"/>
      <c r="N434" s="116"/>
      <c r="O434" s="115"/>
      <c r="P434" s="117"/>
    </row>
    <row r="435" spans="1:16" x14ac:dyDescent="0.25">
      <c r="A435" s="113"/>
      <c r="B435" s="110"/>
      <c r="C435" s="111"/>
      <c r="D435" s="111"/>
      <c r="E435" s="110"/>
      <c r="F435" s="110"/>
      <c r="G435" s="110"/>
      <c r="H435" s="111"/>
      <c r="I435" s="112"/>
      <c r="J435" s="113"/>
      <c r="K435" s="115"/>
      <c r="L435" s="116"/>
      <c r="M435" s="115"/>
      <c r="N435" s="116"/>
      <c r="O435" s="115"/>
      <c r="P435" s="117"/>
    </row>
    <row r="436" spans="1:16" x14ac:dyDescent="0.25">
      <c r="A436" s="113"/>
      <c r="B436" s="110"/>
      <c r="C436" s="111"/>
      <c r="D436" s="111"/>
      <c r="E436" s="110"/>
      <c r="F436" s="110"/>
      <c r="G436" s="110"/>
      <c r="H436" s="111"/>
      <c r="I436" s="112"/>
      <c r="J436" s="113"/>
      <c r="K436" s="115"/>
      <c r="L436" s="116"/>
      <c r="M436" s="115"/>
      <c r="N436" s="116"/>
      <c r="O436" s="115"/>
      <c r="P436" s="117"/>
    </row>
    <row r="437" spans="1:16" x14ac:dyDescent="0.25">
      <c r="A437" s="113"/>
      <c r="B437" s="110"/>
      <c r="C437" s="111"/>
      <c r="D437" s="111"/>
      <c r="E437" s="110"/>
      <c r="F437" s="110"/>
      <c r="G437" s="110"/>
      <c r="H437" s="111"/>
      <c r="I437" s="112"/>
      <c r="J437" s="113"/>
      <c r="K437" s="115"/>
      <c r="L437" s="116"/>
      <c r="M437" s="115"/>
      <c r="N437" s="116"/>
      <c r="O437" s="115"/>
      <c r="P437" s="117"/>
    </row>
    <row r="438" spans="1:16" x14ac:dyDescent="0.25">
      <c r="A438" s="113"/>
      <c r="B438" s="110"/>
      <c r="C438" s="111"/>
      <c r="D438" s="111"/>
      <c r="E438" s="110"/>
      <c r="F438" s="110"/>
      <c r="G438" s="110"/>
      <c r="H438" s="111"/>
      <c r="I438" s="112"/>
      <c r="J438" s="113"/>
      <c r="K438" s="115"/>
      <c r="L438" s="116"/>
      <c r="M438" s="115"/>
      <c r="N438" s="116"/>
      <c r="O438" s="115"/>
      <c r="P438" s="117"/>
    </row>
    <row r="439" spans="1:16" x14ac:dyDescent="0.25">
      <c r="A439" s="113"/>
      <c r="B439" s="110"/>
      <c r="C439" s="111"/>
      <c r="D439" s="111"/>
      <c r="E439" s="110"/>
      <c r="F439" s="110"/>
      <c r="G439" s="110"/>
      <c r="H439" s="111"/>
      <c r="I439" s="112"/>
      <c r="J439" s="113"/>
      <c r="K439" s="115"/>
      <c r="L439" s="116"/>
      <c r="M439" s="115"/>
      <c r="N439" s="116"/>
      <c r="O439" s="115"/>
      <c r="P439" s="117"/>
    </row>
    <row r="440" spans="1:16" x14ac:dyDescent="0.25">
      <c r="A440" s="113"/>
      <c r="B440" s="110"/>
      <c r="C440" s="111"/>
      <c r="D440" s="111"/>
      <c r="E440" s="110"/>
      <c r="F440" s="110"/>
      <c r="G440" s="110"/>
      <c r="H440" s="111"/>
      <c r="I440" s="112"/>
      <c r="J440" s="113"/>
      <c r="K440" s="115"/>
      <c r="L440" s="116"/>
      <c r="M440" s="115"/>
      <c r="N440" s="116"/>
      <c r="O440" s="115"/>
      <c r="P440" s="117"/>
    </row>
    <row r="441" spans="1:16" x14ac:dyDescent="0.25">
      <c r="A441" s="113"/>
      <c r="B441" s="110"/>
      <c r="C441" s="111"/>
      <c r="D441" s="111"/>
      <c r="E441" s="110"/>
      <c r="F441" s="110"/>
      <c r="G441" s="110"/>
      <c r="H441" s="111"/>
      <c r="I441" s="112"/>
      <c r="J441" s="113"/>
      <c r="K441" s="115"/>
      <c r="L441" s="116"/>
      <c r="M441" s="115"/>
      <c r="N441" s="116"/>
      <c r="O441" s="115"/>
      <c r="P441" s="117"/>
    </row>
    <row r="442" spans="1:16" x14ac:dyDescent="0.25">
      <c r="A442" s="113"/>
      <c r="B442" s="110"/>
      <c r="C442" s="111"/>
      <c r="D442" s="111"/>
      <c r="E442" s="110"/>
      <c r="F442" s="110"/>
      <c r="G442" s="110"/>
      <c r="H442" s="111"/>
      <c r="I442" s="112"/>
      <c r="J442" s="113"/>
      <c r="K442" s="115"/>
      <c r="L442" s="116"/>
      <c r="M442" s="115"/>
      <c r="N442" s="116"/>
      <c r="O442" s="115"/>
      <c r="P442" s="117"/>
    </row>
    <row r="443" spans="1:16" x14ac:dyDescent="0.25">
      <c r="A443" s="113"/>
      <c r="B443" s="110"/>
      <c r="C443" s="111"/>
      <c r="D443" s="111"/>
      <c r="E443" s="110"/>
      <c r="F443" s="110"/>
      <c r="G443" s="110"/>
      <c r="H443" s="111"/>
      <c r="I443" s="112"/>
      <c r="J443" s="113"/>
      <c r="K443" s="115"/>
      <c r="L443" s="116"/>
      <c r="M443" s="115"/>
      <c r="N443" s="116"/>
      <c r="O443" s="115"/>
      <c r="P443" s="117"/>
    </row>
    <row r="444" spans="1:16" x14ac:dyDescent="0.25">
      <c r="A444" s="113"/>
      <c r="B444" s="110"/>
      <c r="C444" s="111"/>
      <c r="D444" s="111"/>
      <c r="E444" s="110"/>
      <c r="F444" s="110"/>
      <c r="G444" s="110"/>
      <c r="H444" s="111"/>
      <c r="I444" s="112"/>
      <c r="J444" s="113"/>
      <c r="K444" s="115"/>
      <c r="L444" s="116"/>
      <c r="M444" s="115"/>
      <c r="N444" s="116"/>
      <c r="O444" s="115"/>
      <c r="P444" s="117"/>
    </row>
    <row r="445" spans="1:16" x14ac:dyDescent="0.25">
      <c r="A445" s="113"/>
      <c r="B445" s="110"/>
      <c r="C445" s="111"/>
      <c r="D445" s="111"/>
      <c r="E445" s="110"/>
      <c r="F445" s="110"/>
      <c r="G445" s="110"/>
      <c r="H445" s="111"/>
      <c r="I445" s="112"/>
      <c r="J445" s="113"/>
      <c r="K445" s="115"/>
      <c r="L445" s="116"/>
      <c r="M445" s="115"/>
      <c r="N445" s="116"/>
      <c r="O445" s="115"/>
      <c r="P445" s="117"/>
    </row>
    <row r="446" spans="1:16" x14ac:dyDescent="0.25">
      <c r="A446" s="113"/>
      <c r="B446" s="110"/>
      <c r="C446" s="111"/>
      <c r="D446" s="111"/>
      <c r="E446" s="110"/>
      <c r="F446" s="110"/>
      <c r="G446" s="110"/>
      <c r="H446" s="111"/>
      <c r="I446" s="112"/>
      <c r="J446" s="113"/>
      <c r="K446" s="115"/>
      <c r="L446" s="116"/>
      <c r="M446" s="115"/>
      <c r="N446" s="116"/>
      <c r="O446" s="115"/>
      <c r="P446" s="117"/>
    </row>
    <row r="447" spans="1:16" x14ac:dyDescent="0.25">
      <c r="A447" s="113"/>
      <c r="B447" s="110"/>
      <c r="C447" s="111"/>
      <c r="D447" s="111"/>
      <c r="E447" s="110"/>
      <c r="F447" s="110"/>
      <c r="G447" s="110"/>
      <c r="H447" s="111"/>
      <c r="I447" s="112"/>
      <c r="J447" s="113"/>
      <c r="K447" s="115"/>
      <c r="L447" s="116"/>
      <c r="M447" s="115"/>
      <c r="N447" s="116"/>
      <c r="O447" s="115"/>
      <c r="P447" s="117"/>
    </row>
    <row r="448" spans="1:16" x14ac:dyDescent="0.25">
      <c r="A448" s="113"/>
      <c r="B448" s="110"/>
      <c r="C448" s="111"/>
      <c r="D448" s="111"/>
      <c r="E448" s="110"/>
      <c r="F448" s="110"/>
      <c r="G448" s="110"/>
      <c r="H448" s="111"/>
      <c r="I448" s="112"/>
      <c r="J448" s="113"/>
      <c r="K448" s="115"/>
      <c r="L448" s="116"/>
      <c r="M448" s="115"/>
      <c r="N448" s="116"/>
      <c r="O448" s="115"/>
      <c r="P448" s="117"/>
    </row>
    <row r="449" spans="1:16" x14ac:dyDescent="0.25">
      <c r="A449" s="113"/>
      <c r="B449" s="110"/>
      <c r="C449" s="111"/>
      <c r="D449" s="111"/>
      <c r="E449" s="110"/>
      <c r="F449" s="110"/>
      <c r="G449" s="110"/>
      <c r="H449" s="111"/>
      <c r="I449" s="112"/>
      <c r="J449" s="113"/>
      <c r="K449" s="115"/>
      <c r="L449" s="116"/>
      <c r="M449" s="115"/>
      <c r="N449" s="116"/>
      <c r="O449" s="115"/>
      <c r="P449" s="117"/>
    </row>
    <row r="450" spans="1:16" x14ac:dyDescent="0.25">
      <c r="A450" s="113"/>
      <c r="B450" s="110"/>
      <c r="C450" s="111"/>
      <c r="D450" s="111"/>
      <c r="E450" s="110"/>
      <c r="F450" s="110"/>
      <c r="G450" s="110"/>
      <c r="H450" s="111"/>
      <c r="I450" s="112"/>
      <c r="J450" s="113"/>
      <c r="K450" s="115"/>
      <c r="L450" s="116"/>
      <c r="M450" s="115"/>
      <c r="N450" s="116"/>
      <c r="O450" s="115"/>
      <c r="P450" s="117"/>
    </row>
    <row r="451" spans="1:16" x14ac:dyDescent="0.25">
      <c r="A451" s="113"/>
      <c r="B451" s="110"/>
      <c r="C451" s="111"/>
      <c r="D451" s="111"/>
      <c r="E451" s="110"/>
      <c r="F451" s="110"/>
      <c r="G451" s="110"/>
      <c r="H451" s="111"/>
      <c r="I451" s="112"/>
      <c r="J451" s="113"/>
      <c r="K451" s="115"/>
      <c r="L451" s="116"/>
      <c r="M451" s="115"/>
      <c r="N451" s="116"/>
      <c r="O451" s="115"/>
      <c r="P451" s="117"/>
    </row>
    <row r="452" spans="1:16" x14ac:dyDescent="0.25">
      <c r="A452" s="113"/>
      <c r="B452" s="110"/>
      <c r="C452" s="111"/>
      <c r="D452" s="111"/>
      <c r="E452" s="110"/>
      <c r="F452" s="110"/>
      <c r="G452" s="110"/>
      <c r="H452" s="111"/>
      <c r="I452" s="112"/>
      <c r="J452" s="113"/>
      <c r="K452" s="115"/>
      <c r="L452" s="116"/>
      <c r="M452" s="115"/>
      <c r="N452" s="116"/>
      <c r="O452" s="115"/>
      <c r="P452" s="117"/>
    </row>
    <row r="453" spans="1:16" x14ac:dyDescent="0.25">
      <c r="A453" s="113"/>
      <c r="B453" s="110"/>
      <c r="C453" s="111"/>
      <c r="D453" s="111"/>
      <c r="E453" s="110"/>
      <c r="F453" s="110"/>
      <c r="G453" s="110"/>
      <c r="H453" s="111"/>
      <c r="I453" s="112"/>
      <c r="J453" s="113"/>
      <c r="K453" s="115"/>
      <c r="L453" s="116"/>
      <c r="M453" s="115"/>
      <c r="N453" s="116"/>
      <c r="O453" s="115"/>
      <c r="P453" s="117"/>
    </row>
    <row r="454" spans="1:16" x14ac:dyDescent="0.25">
      <c r="A454" s="113"/>
      <c r="B454" s="110"/>
      <c r="C454" s="111"/>
      <c r="D454" s="111"/>
      <c r="E454" s="110"/>
      <c r="F454" s="110"/>
      <c r="G454" s="110"/>
      <c r="H454" s="111"/>
      <c r="I454" s="112"/>
      <c r="J454" s="113"/>
      <c r="K454" s="115"/>
      <c r="L454" s="116"/>
      <c r="M454" s="115"/>
      <c r="N454" s="116"/>
      <c r="O454" s="115"/>
      <c r="P454" s="117"/>
    </row>
    <row r="455" spans="1:16" x14ac:dyDescent="0.25">
      <c r="A455" s="113"/>
      <c r="B455" s="110"/>
      <c r="C455" s="111"/>
      <c r="D455" s="111"/>
      <c r="E455" s="110"/>
      <c r="F455" s="110"/>
      <c r="G455" s="110"/>
      <c r="H455" s="111"/>
      <c r="I455" s="112"/>
      <c r="J455" s="113"/>
      <c r="K455" s="115"/>
      <c r="L455" s="116"/>
      <c r="M455" s="115"/>
      <c r="N455" s="116"/>
      <c r="O455" s="115"/>
      <c r="P455" s="117"/>
    </row>
    <row r="456" spans="1:16" x14ac:dyDescent="0.25">
      <c r="A456" s="113"/>
      <c r="B456" s="110"/>
      <c r="C456" s="111"/>
      <c r="D456" s="111"/>
      <c r="E456" s="110"/>
      <c r="F456" s="110"/>
      <c r="G456" s="110"/>
      <c r="H456" s="111"/>
      <c r="I456" s="112"/>
      <c r="J456" s="113"/>
      <c r="K456" s="115"/>
      <c r="L456" s="116"/>
      <c r="M456" s="115"/>
      <c r="N456" s="116"/>
      <c r="O456" s="115"/>
      <c r="P456" s="117"/>
    </row>
    <row r="457" spans="1:16" x14ac:dyDescent="0.25">
      <c r="A457" s="113"/>
      <c r="B457" s="110"/>
      <c r="C457" s="111"/>
      <c r="D457" s="111"/>
      <c r="E457" s="110"/>
      <c r="F457" s="110"/>
      <c r="G457" s="110"/>
      <c r="H457" s="111"/>
      <c r="I457" s="112"/>
      <c r="J457" s="113"/>
      <c r="K457" s="115"/>
      <c r="L457" s="116"/>
      <c r="M457" s="115"/>
      <c r="N457" s="116"/>
      <c r="O457" s="115"/>
      <c r="P457" s="117"/>
    </row>
    <row r="458" spans="1:16" x14ac:dyDescent="0.25">
      <c r="A458" s="113"/>
      <c r="B458" s="110"/>
      <c r="C458" s="111"/>
      <c r="D458" s="111"/>
      <c r="E458" s="110"/>
      <c r="F458" s="110"/>
      <c r="G458" s="110"/>
      <c r="H458" s="111"/>
      <c r="I458" s="112"/>
      <c r="J458" s="113"/>
      <c r="K458" s="115"/>
      <c r="L458" s="116"/>
      <c r="M458" s="115"/>
      <c r="N458" s="116"/>
      <c r="O458" s="115"/>
      <c r="P458" s="117"/>
    </row>
    <row r="459" spans="1:16" x14ac:dyDescent="0.25">
      <c r="A459" s="113"/>
      <c r="B459" s="110"/>
      <c r="C459" s="111"/>
      <c r="D459" s="111"/>
      <c r="E459" s="110"/>
      <c r="F459" s="110"/>
      <c r="G459" s="110"/>
      <c r="H459" s="111"/>
      <c r="I459" s="112"/>
      <c r="J459" s="113"/>
      <c r="K459" s="115"/>
      <c r="L459" s="116"/>
      <c r="M459" s="115"/>
      <c r="N459" s="116"/>
      <c r="O459" s="115"/>
      <c r="P459" s="117"/>
    </row>
    <row r="460" spans="1:16" x14ac:dyDescent="0.25">
      <c r="A460" s="113"/>
      <c r="B460" s="110"/>
      <c r="C460" s="111"/>
      <c r="D460" s="111"/>
      <c r="E460" s="110"/>
      <c r="F460" s="110"/>
      <c r="G460" s="110"/>
      <c r="H460" s="111"/>
      <c r="I460" s="112"/>
      <c r="J460" s="113"/>
      <c r="K460" s="115"/>
      <c r="L460" s="116"/>
      <c r="M460" s="115"/>
      <c r="N460" s="116"/>
      <c r="O460" s="115"/>
      <c r="P460" s="117"/>
    </row>
    <row r="461" spans="1:16" x14ac:dyDescent="0.25">
      <c r="A461" s="113"/>
      <c r="B461" s="110"/>
      <c r="C461" s="111"/>
      <c r="D461" s="111"/>
      <c r="E461" s="110"/>
      <c r="F461" s="110"/>
      <c r="G461" s="110"/>
      <c r="H461" s="111"/>
      <c r="I461" s="112"/>
      <c r="J461" s="113"/>
      <c r="K461" s="115"/>
      <c r="L461" s="116"/>
      <c r="M461" s="115"/>
      <c r="N461" s="116"/>
      <c r="O461" s="115"/>
      <c r="P461" s="117"/>
    </row>
    <row r="462" spans="1:16" x14ac:dyDescent="0.25">
      <c r="A462" s="113"/>
      <c r="B462" s="110"/>
      <c r="C462" s="111"/>
      <c r="D462" s="111"/>
      <c r="E462" s="110"/>
      <c r="F462" s="110"/>
      <c r="G462" s="110"/>
      <c r="H462" s="111"/>
      <c r="I462" s="112"/>
      <c r="J462" s="113"/>
      <c r="K462" s="115"/>
      <c r="L462" s="116"/>
      <c r="M462" s="115"/>
      <c r="N462" s="116"/>
      <c r="O462" s="115"/>
      <c r="P462" s="117"/>
    </row>
    <row r="463" spans="1:16" x14ac:dyDescent="0.25">
      <c r="A463" s="113"/>
      <c r="B463" s="110"/>
      <c r="C463" s="111"/>
      <c r="D463" s="111"/>
      <c r="E463" s="110"/>
      <c r="F463" s="110"/>
      <c r="G463" s="110"/>
      <c r="H463" s="111"/>
      <c r="I463" s="112"/>
      <c r="J463" s="113"/>
      <c r="K463" s="115"/>
      <c r="L463" s="116"/>
      <c r="M463" s="115"/>
      <c r="N463" s="116"/>
      <c r="O463" s="115"/>
      <c r="P463" s="117"/>
    </row>
    <row r="464" spans="1:16" x14ac:dyDescent="0.25">
      <c r="A464" s="113"/>
      <c r="B464" s="110"/>
      <c r="C464" s="111"/>
      <c r="D464" s="111"/>
      <c r="E464" s="110"/>
      <c r="F464" s="110"/>
      <c r="G464" s="110"/>
      <c r="H464" s="111"/>
      <c r="I464" s="112"/>
      <c r="J464" s="113"/>
      <c r="K464" s="115"/>
      <c r="L464" s="116"/>
      <c r="M464" s="115"/>
      <c r="N464" s="116"/>
      <c r="O464" s="115"/>
      <c r="P464" s="117"/>
    </row>
    <row r="465" spans="1:16" x14ac:dyDescent="0.25">
      <c r="A465" s="113"/>
      <c r="B465" s="110"/>
      <c r="C465" s="111"/>
      <c r="D465" s="111"/>
      <c r="E465" s="110"/>
      <c r="F465" s="110"/>
      <c r="G465" s="110"/>
      <c r="H465" s="111"/>
      <c r="I465" s="112"/>
      <c r="J465" s="113"/>
      <c r="K465" s="115"/>
      <c r="L465" s="116"/>
      <c r="M465" s="115"/>
      <c r="N465" s="116"/>
      <c r="O465" s="115"/>
      <c r="P465" s="117"/>
    </row>
    <row r="466" spans="1:16" x14ac:dyDescent="0.25">
      <c r="A466" s="113"/>
      <c r="B466" s="110"/>
      <c r="C466" s="111"/>
      <c r="D466" s="111"/>
      <c r="E466" s="110"/>
      <c r="F466" s="110"/>
      <c r="G466" s="110"/>
      <c r="H466" s="111"/>
      <c r="I466" s="112"/>
      <c r="J466" s="113"/>
      <c r="K466" s="115"/>
      <c r="L466" s="116"/>
      <c r="M466" s="115"/>
      <c r="N466" s="116"/>
      <c r="O466" s="115"/>
      <c r="P466" s="117"/>
    </row>
    <row r="467" spans="1:16" x14ac:dyDescent="0.25">
      <c r="A467" s="113"/>
      <c r="B467" s="110"/>
      <c r="C467" s="111"/>
      <c r="D467" s="111"/>
      <c r="E467" s="110"/>
      <c r="F467" s="110"/>
      <c r="G467" s="110"/>
      <c r="H467" s="111"/>
      <c r="I467" s="112"/>
      <c r="J467" s="113"/>
      <c r="K467" s="115"/>
      <c r="L467" s="116"/>
      <c r="M467" s="115"/>
      <c r="N467" s="116"/>
      <c r="O467" s="115"/>
      <c r="P467" s="117"/>
    </row>
    <row r="468" spans="1:16" x14ac:dyDescent="0.25">
      <c r="A468" s="113"/>
      <c r="B468" s="110"/>
      <c r="C468" s="111"/>
      <c r="D468" s="111"/>
      <c r="E468" s="110"/>
      <c r="F468" s="110"/>
      <c r="G468" s="110"/>
      <c r="H468" s="111"/>
      <c r="I468" s="112"/>
      <c r="J468" s="113"/>
      <c r="K468" s="115"/>
      <c r="L468" s="116"/>
      <c r="M468" s="115"/>
      <c r="N468" s="116"/>
      <c r="O468" s="115"/>
      <c r="P468" s="117"/>
    </row>
    <row r="469" spans="1:16" x14ac:dyDescent="0.25">
      <c r="A469" s="113"/>
      <c r="B469" s="110"/>
      <c r="C469" s="111"/>
      <c r="D469" s="111"/>
      <c r="E469" s="110"/>
      <c r="F469" s="110"/>
      <c r="G469" s="110"/>
      <c r="H469" s="111"/>
      <c r="I469" s="112"/>
      <c r="J469" s="113"/>
      <c r="K469" s="115"/>
      <c r="L469" s="116"/>
      <c r="M469" s="115"/>
      <c r="N469" s="116"/>
      <c r="O469" s="115"/>
      <c r="P469" s="117"/>
    </row>
    <row r="470" spans="1:16" x14ac:dyDescent="0.25">
      <c r="A470" s="113"/>
      <c r="B470" s="110"/>
      <c r="C470" s="111"/>
      <c r="D470" s="111"/>
      <c r="E470" s="110"/>
      <c r="F470" s="110"/>
      <c r="G470" s="110"/>
      <c r="H470" s="111"/>
      <c r="I470" s="112"/>
      <c r="J470" s="113"/>
      <c r="K470" s="115"/>
      <c r="L470" s="116"/>
      <c r="M470" s="115"/>
      <c r="N470" s="116"/>
      <c r="O470" s="115"/>
      <c r="P470" s="117"/>
    </row>
    <row r="471" spans="1:16" x14ac:dyDescent="0.25">
      <c r="A471" s="113"/>
      <c r="B471" s="110"/>
      <c r="C471" s="111"/>
      <c r="D471" s="111"/>
      <c r="E471" s="110"/>
      <c r="F471" s="110"/>
      <c r="G471" s="110"/>
      <c r="H471" s="111"/>
      <c r="I471" s="112"/>
      <c r="J471" s="113"/>
      <c r="K471" s="115"/>
      <c r="L471" s="116"/>
      <c r="M471" s="115"/>
      <c r="N471" s="116"/>
      <c r="O471" s="115"/>
      <c r="P471" s="117"/>
    </row>
    <row r="472" spans="1:16" x14ac:dyDescent="0.25">
      <c r="A472" s="113"/>
      <c r="B472" s="110"/>
      <c r="C472" s="111"/>
      <c r="D472" s="111"/>
      <c r="E472" s="110"/>
      <c r="F472" s="110"/>
      <c r="G472" s="110"/>
      <c r="H472" s="111"/>
      <c r="I472" s="112"/>
      <c r="J472" s="113"/>
      <c r="K472" s="115"/>
      <c r="L472" s="116"/>
      <c r="M472" s="115"/>
      <c r="N472" s="116"/>
      <c r="O472" s="115"/>
      <c r="P472" s="117"/>
    </row>
    <row r="473" spans="1:16" x14ac:dyDescent="0.25">
      <c r="A473" s="113"/>
      <c r="B473" s="110"/>
      <c r="C473" s="111"/>
      <c r="D473" s="111"/>
      <c r="E473" s="110"/>
      <c r="F473" s="110"/>
      <c r="G473" s="110"/>
      <c r="H473" s="111"/>
      <c r="I473" s="112"/>
      <c r="J473" s="113"/>
      <c r="K473" s="115"/>
      <c r="L473" s="116"/>
      <c r="M473" s="115"/>
      <c r="N473" s="116"/>
      <c r="O473" s="115"/>
      <c r="P473" s="117"/>
    </row>
    <row r="474" spans="1:16" x14ac:dyDescent="0.25">
      <c r="A474" s="113"/>
      <c r="B474" s="110"/>
      <c r="C474" s="111"/>
      <c r="D474" s="111"/>
      <c r="E474" s="110"/>
      <c r="F474" s="110"/>
      <c r="G474" s="110"/>
      <c r="H474" s="111"/>
      <c r="I474" s="112"/>
      <c r="J474" s="113"/>
      <c r="K474" s="115"/>
      <c r="L474" s="116"/>
      <c r="M474" s="115"/>
      <c r="N474" s="116"/>
      <c r="O474" s="115"/>
      <c r="P474" s="117"/>
    </row>
    <row r="475" spans="1:16" x14ac:dyDescent="0.25">
      <c r="A475" s="113"/>
      <c r="B475" s="110"/>
      <c r="C475" s="111"/>
      <c r="D475" s="111"/>
      <c r="E475" s="110"/>
      <c r="F475" s="110"/>
      <c r="G475" s="110"/>
      <c r="H475" s="111"/>
      <c r="I475" s="112"/>
      <c r="J475" s="113"/>
      <c r="K475" s="115"/>
      <c r="L475" s="116"/>
      <c r="M475" s="115"/>
      <c r="N475" s="116"/>
      <c r="O475" s="115"/>
      <c r="P475" s="117"/>
    </row>
    <row r="476" spans="1:16" x14ac:dyDescent="0.25">
      <c r="A476" s="113"/>
      <c r="B476" s="110"/>
      <c r="C476" s="111"/>
      <c r="D476" s="111"/>
      <c r="E476" s="110"/>
      <c r="F476" s="110"/>
      <c r="G476" s="110"/>
      <c r="H476" s="111"/>
      <c r="I476" s="112"/>
      <c r="J476" s="113"/>
      <c r="K476" s="115"/>
      <c r="L476" s="116"/>
      <c r="M476" s="115"/>
      <c r="N476" s="116"/>
      <c r="O476" s="115"/>
      <c r="P476" s="117"/>
    </row>
    <row r="477" spans="1:16" x14ac:dyDescent="0.25">
      <c r="A477" s="113"/>
      <c r="B477" s="110"/>
      <c r="C477" s="111"/>
      <c r="D477" s="111"/>
      <c r="E477" s="110"/>
      <c r="F477" s="110"/>
      <c r="G477" s="110"/>
      <c r="H477" s="111"/>
      <c r="I477" s="112"/>
      <c r="J477" s="113"/>
      <c r="K477" s="115"/>
      <c r="L477" s="116"/>
      <c r="M477" s="115"/>
      <c r="N477" s="116"/>
      <c r="O477" s="115"/>
      <c r="P477" s="117"/>
    </row>
    <row r="478" spans="1:16" x14ac:dyDescent="0.25">
      <c r="A478" s="113"/>
      <c r="B478" s="110"/>
      <c r="C478" s="111"/>
      <c r="D478" s="111"/>
      <c r="E478" s="110"/>
      <c r="F478" s="110"/>
      <c r="G478" s="110"/>
      <c r="H478" s="111"/>
      <c r="I478" s="112"/>
      <c r="J478" s="113"/>
      <c r="K478" s="115"/>
      <c r="L478" s="116"/>
      <c r="M478" s="115"/>
      <c r="N478" s="116"/>
      <c r="O478" s="115"/>
      <c r="P478" s="117"/>
    </row>
    <row r="479" spans="1:16" x14ac:dyDescent="0.25">
      <c r="A479" s="113"/>
      <c r="B479" s="110"/>
      <c r="C479" s="111"/>
      <c r="D479" s="111"/>
      <c r="E479" s="110"/>
      <c r="F479" s="110"/>
      <c r="G479" s="110"/>
      <c r="H479" s="111"/>
      <c r="I479" s="112"/>
      <c r="J479" s="113"/>
      <c r="K479" s="115"/>
      <c r="L479" s="116"/>
      <c r="M479" s="115"/>
      <c r="N479" s="116"/>
      <c r="O479" s="115"/>
      <c r="P479" s="117"/>
    </row>
    <row r="480" spans="1:16" x14ac:dyDescent="0.25">
      <c r="A480" s="113"/>
      <c r="B480" s="110"/>
      <c r="C480" s="111"/>
      <c r="D480" s="111"/>
      <c r="E480" s="110"/>
      <c r="F480" s="110"/>
      <c r="G480" s="110"/>
      <c r="H480" s="111"/>
      <c r="I480" s="112"/>
      <c r="J480" s="113"/>
      <c r="K480" s="115"/>
      <c r="L480" s="116"/>
      <c r="M480" s="115"/>
      <c r="N480" s="116"/>
      <c r="O480" s="115"/>
      <c r="P480" s="117"/>
    </row>
    <row r="481" spans="1:16" x14ac:dyDescent="0.25">
      <c r="A481" s="113"/>
      <c r="B481" s="110"/>
      <c r="C481" s="111"/>
      <c r="D481" s="111"/>
      <c r="E481" s="110"/>
      <c r="F481" s="110"/>
      <c r="G481" s="110"/>
      <c r="H481" s="111"/>
      <c r="I481" s="112"/>
      <c r="J481" s="113"/>
      <c r="K481" s="115"/>
      <c r="L481" s="116"/>
      <c r="M481" s="115"/>
      <c r="N481" s="116"/>
      <c r="O481" s="115"/>
      <c r="P481" s="117"/>
    </row>
    <row r="482" spans="1:16" x14ac:dyDescent="0.25">
      <c r="A482" s="113"/>
      <c r="B482" s="110"/>
      <c r="C482" s="111"/>
      <c r="D482" s="111"/>
      <c r="E482" s="110"/>
      <c r="F482" s="110"/>
      <c r="G482" s="110"/>
      <c r="H482" s="111"/>
      <c r="I482" s="112"/>
      <c r="J482" s="113"/>
      <c r="K482" s="115"/>
      <c r="L482" s="116"/>
      <c r="M482" s="115"/>
      <c r="N482" s="116"/>
      <c r="O482" s="115"/>
      <c r="P482" s="117"/>
    </row>
    <row r="483" spans="1:16" x14ac:dyDescent="0.25">
      <c r="A483" s="113"/>
      <c r="B483" s="110"/>
      <c r="C483" s="111"/>
      <c r="D483" s="111"/>
      <c r="E483" s="110"/>
      <c r="F483" s="110"/>
      <c r="G483" s="110"/>
      <c r="H483" s="111"/>
      <c r="I483" s="112"/>
      <c r="J483" s="113"/>
      <c r="K483" s="115"/>
      <c r="L483" s="116"/>
      <c r="M483" s="115"/>
      <c r="N483" s="116"/>
      <c r="O483" s="115"/>
      <c r="P483" s="117"/>
    </row>
    <row r="484" spans="1:16" x14ac:dyDescent="0.25">
      <c r="A484" s="113"/>
      <c r="B484" s="110"/>
      <c r="C484" s="111"/>
      <c r="D484" s="111"/>
      <c r="E484" s="110"/>
      <c r="F484" s="110"/>
      <c r="G484" s="110"/>
      <c r="H484" s="111"/>
      <c r="I484" s="112"/>
      <c r="J484" s="113"/>
      <c r="K484" s="115"/>
      <c r="L484" s="116"/>
      <c r="M484" s="115"/>
      <c r="N484" s="116"/>
      <c r="O484" s="115"/>
      <c r="P484" s="117"/>
    </row>
    <row r="485" spans="1:16" x14ac:dyDescent="0.25">
      <c r="A485" s="113"/>
      <c r="B485" s="110"/>
      <c r="C485" s="111"/>
      <c r="D485" s="111"/>
      <c r="E485" s="110"/>
      <c r="F485" s="110"/>
      <c r="G485" s="110"/>
      <c r="H485" s="111"/>
      <c r="I485" s="112"/>
      <c r="J485" s="113"/>
      <c r="K485" s="115"/>
      <c r="L485" s="116"/>
      <c r="M485" s="115"/>
      <c r="N485" s="116"/>
      <c r="O485" s="115"/>
      <c r="P485" s="117"/>
    </row>
    <row r="486" spans="1:16" x14ac:dyDescent="0.25">
      <c r="A486" s="113"/>
      <c r="B486" s="110"/>
      <c r="C486" s="111"/>
      <c r="D486" s="111"/>
      <c r="E486" s="110"/>
      <c r="F486" s="110"/>
      <c r="G486" s="110"/>
      <c r="H486" s="111"/>
      <c r="I486" s="112"/>
      <c r="J486" s="113"/>
      <c r="K486" s="115"/>
      <c r="L486" s="116"/>
      <c r="M486" s="115"/>
      <c r="N486" s="116"/>
      <c r="O486" s="115"/>
      <c r="P486" s="117"/>
    </row>
    <row r="487" spans="1:16" x14ac:dyDescent="0.25">
      <c r="A487" s="113"/>
      <c r="B487" s="110"/>
      <c r="C487" s="111"/>
      <c r="D487" s="111"/>
      <c r="E487" s="110"/>
      <c r="F487" s="110"/>
      <c r="G487" s="110"/>
      <c r="H487" s="111"/>
      <c r="I487" s="112"/>
      <c r="J487" s="113"/>
      <c r="K487" s="115"/>
      <c r="L487" s="116"/>
      <c r="M487" s="115"/>
      <c r="N487" s="116"/>
      <c r="O487" s="115"/>
      <c r="P487" s="117"/>
    </row>
    <row r="488" spans="1:16" x14ac:dyDescent="0.25">
      <c r="A488" s="113"/>
      <c r="B488" s="110"/>
      <c r="C488" s="111"/>
      <c r="D488" s="111"/>
      <c r="E488" s="110"/>
      <c r="F488" s="110"/>
      <c r="G488" s="110"/>
      <c r="H488" s="111"/>
      <c r="I488" s="112"/>
      <c r="J488" s="113"/>
      <c r="K488" s="115"/>
      <c r="L488" s="116"/>
      <c r="M488" s="115"/>
      <c r="N488" s="116"/>
      <c r="O488" s="115"/>
      <c r="P488" s="117"/>
    </row>
    <row r="489" spans="1:16" x14ac:dyDescent="0.25">
      <c r="A489" s="113"/>
      <c r="B489" s="110"/>
      <c r="C489" s="111"/>
      <c r="D489" s="111"/>
      <c r="E489" s="110"/>
      <c r="F489" s="110"/>
      <c r="G489" s="110"/>
      <c r="H489" s="111"/>
      <c r="I489" s="112"/>
      <c r="J489" s="113"/>
      <c r="K489" s="115"/>
      <c r="L489" s="116"/>
      <c r="M489" s="115"/>
      <c r="N489" s="116"/>
      <c r="O489" s="115"/>
      <c r="P489" s="117"/>
    </row>
    <row r="490" spans="1:16" x14ac:dyDescent="0.25">
      <c r="A490" s="113"/>
      <c r="B490" s="110"/>
      <c r="C490" s="111"/>
      <c r="D490" s="111"/>
      <c r="E490" s="110"/>
      <c r="F490" s="110"/>
      <c r="G490" s="110"/>
      <c r="H490" s="111"/>
      <c r="I490" s="112"/>
      <c r="J490" s="113"/>
      <c r="K490" s="115"/>
      <c r="L490" s="116"/>
      <c r="M490" s="115"/>
      <c r="N490" s="116"/>
      <c r="O490" s="115"/>
      <c r="P490" s="117"/>
    </row>
    <row r="491" spans="1:16" x14ac:dyDescent="0.25">
      <c r="A491" s="113"/>
      <c r="B491" s="110"/>
      <c r="C491" s="111"/>
      <c r="D491" s="111"/>
      <c r="E491" s="110"/>
      <c r="F491" s="110"/>
      <c r="G491" s="110"/>
      <c r="H491" s="111"/>
      <c r="I491" s="112"/>
      <c r="J491" s="113"/>
      <c r="K491" s="115"/>
      <c r="L491" s="116"/>
      <c r="M491" s="115"/>
      <c r="N491" s="116"/>
      <c r="O491" s="115"/>
      <c r="P491" s="117"/>
    </row>
    <row r="492" spans="1:16" x14ac:dyDescent="0.25">
      <c r="A492" s="113"/>
      <c r="B492" s="110"/>
      <c r="C492" s="111"/>
      <c r="D492" s="111"/>
      <c r="E492" s="110"/>
      <c r="F492" s="110"/>
      <c r="G492" s="110"/>
      <c r="H492" s="111"/>
      <c r="I492" s="112"/>
      <c r="J492" s="113"/>
      <c r="K492" s="115"/>
      <c r="L492" s="116"/>
      <c r="M492" s="115"/>
      <c r="N492" s="116"/>
      <c r="O492" s="115"/>
      <c r="P492" s="117"/>
    </row>
    <row r="493" spans="1:16" x14ac:dyDescent="0.25">
      <c r="A493" s="113"/>
      <c r="B493" s="110"/>
      <c r="C493" s="111"/>
      <c r="D493" s="111"/>
      <c r="E493" s="110"/>
      <c r="F493" s="110"/>
      <c r="G493" s="110"/>
      <c r="H493" s="111"/>
      <c r="I493" s="112"/>
      <c r="J493" s="113"/>
      <c r="K493" s="115"/>
      <c r="L493" s="116"/>
      <c r="M493" s="115"/>
      <c r="N493" s="116"/>
      <c r="O493" s="115"/>
      <c r="P493" s="117"/>
    </row>
    <row r="494" spans="1:16" x14ac:dyDescent="0.25">
      <c r="A494" s="113"/>
      <c r="B494" s="110"/>
      <c r="C494" s="111"/>
      <c r="D494" s="111"/>
      <c r="E494" s="110"/>
      <c r="F494" s="110"/>
      <c r="G494" s="110"/>
      <c r="H494" s="111"/>
      <c r="I494" s="112"/>
      <c r="J494" s="113"/>
      <c r="K494" s="115"/>
      <c r="L494" s="116"/>
      <c r="M494" s="115"/>
      <c r="N494" s="116"/>
      <c r="O494" s="115"/>
      <c r="P494" s="117"/>
    </row>
    <row r="495" spans="1:16" x14ac:dyDescent="0.25">
      <c r="A495" s="113"/>
      <c r="B495" s="110"/>
      <c r="C495" s="111"/>
      <c r="D495" s="111"/>
      <c r="E495" s="110"/>
      <c r="F495" s="110"/>
      <c r="G495" s="110"/>
      <c r="H495" s="111"/>
      <c r="I495" s="112"/>
      <c r="J495" s="113"/>
      <c r="K495" s="115"/>
      <c r="L495" s="116"/>
      <c r="M495" s="115"/>
      <c r="N495" s="116"/>
      <c r="O495" s="115"/>
      <c r="P495" s="117"/>
    </row>
    <row r="496" spans="1:16" x14ac:dyDescent="0.25">
      <c r="A496" s="113"/>
      <c r="B496" s="110"/>
      <c r="C496" s="111"/>
      <c r="D496" s="111"/>
      <c r="E496" s="110"/>
      <c r="F496" s="110"/>
      <c r="G496" s="110"/>
      <c r="H496" s="111"/>
      <c r="I496" s="112"/>
      <c r="J496" s="113"/>
      <c r="K496" s="115"/>
      <c r="L496" s="116"/>
      <c r="M496" s="115"/>
      <c r="N496" s="116"/>
      <c r="O496" s="115"/>
      <c r="P496" s="117"/>
    </row>
    <row r="497" spans="1:16" x14ac:dyDescent="0.25">
      <c r="A497" s="113"/>
      <c r="B497" s="110"/>
      <c r="C497" s="111"/>
      <c r="D497" s="111"/>
      <c r="E497" s="110"/>
      <c r="F497" s="110"/>
      <c r="G497" s="110"/>
      <c r="H497" s="111"/>
      <c r="I497" s="112"/>
      <c r="J497" s="113"/>
      <c r="K497" s="115"/>
      <c r="L497" s="116"/>
      <c r="M497" s="115"/>
      <c r="N497" s="116"/>
      <c r="O497" s="115"/>
      <c r="P497" s="117"/>
    </row>
    <row r="498" spans="1:16" x14ac:dyDescent="0.25">
      <c r="A498" s="113"/>
      <c r="B498" s="110"/>
      <c r="C498" s="111"/>
      <c r="D498" s="111"/>
      <c r="E498" s="110"/>
      <c r="F498" s="110"/>
      <c r="G498" s="110"/>
      <c r="H498" s="111"/>
      <c r="I498" s="112"/>
      <c r="J498" s="113"/>
      <c r="K498" s="115"/>
      <c r="L498" s="116"/>
      <c r="M498" s="115"/>
      <c r="N498" s="116"/>
      <c r="O498" s="115"/>
      <c r="P498" s="117"/>
    </row>
    <row r="499" spans="1:16" x14ac:dyDescent="0.25">
      <c r="A499" s="113"/>
      <c r="B499" s="110"/>
      <c r="C499" s="111"/>
      <c r="D499" s="111"/>
      <c r="E499" s="110"/>
      <c r="F499" s="110"/>
      <c r="G499" s="110"/>
      <c r="H499" s="111"/>
      <c r="I499" s="112"/>
      <c r="J499" s="113"/>
      <c r="K499" s="115"/>
      <c r="L499" s="116"/>
      <c r="M499" s="115"/>
      <c r="N499" s="116"/>
      <c r="O499" s="115"/>
      <c r="P499" s="117"/>
    </row>
    <row r="500" spans="1:16" x14ac:dyDescent="0.25">
      <c r="A500" s="113"/>
      <c r="B500" s="110"/>
      <c r="C500" s="111"/>
      <c r="D500" s="111"/>
      <c r="E500" s="110"/>
      <c r="F500" s="110"/>
      <c r="G500" s="110"/>
      <c r="H500" s="111"/>
      <c r="I500" s="112"/>
      <c r="J500" s="113"/>
      <c r="K500" s="115"/>
      <c r="L500" s="116"/>
      <c r="M500" s="115"/>
      <c r="N500" s="116"/>
      <c r="O500" s="115"/>
      <c r="P500" s="117"/>
    </row>
    <row r="501" spans="1:16" x14ac:dyDescent="0.25">
      <c r="A501" s="113"/>
      <c r="B501" s="110"/>
      <c r="C501" s="111"/>
      <c r="D501" s="111"/>
      <c r="E501" s="110"/>
      <c r="F501" s="110"/>
      <c r="G501" s="110"/>
      <c r="H501" s="111"/>
      <c r="I501" s="112"/>
      <c r="J501" s="113"/>
      <c r="K501" s="115"/>
      <c r="L501" s="116"/>
      <c r="M501" s="115"/>
      <c r="N501" s="116"/>
      <c r="O501" s="115"/>
      <c r="P501" s="117"/>
    </row>
    <row r="502" spans="1:16" x14ac:dyDescent="0.25">
      <c r="A502" s="113"/>
      <c r="B502" s="110"/>
      <c r="C502" s="111"/>
      <c r="D502" s="111"/>
      <c r="E502" s="110"/>
      <c r="F502" s="110"/>
      <c r="G502" s="110"/>
      <c r="H502" s="111"/>
      <c r="I502" s="112"/>
      <c r="J502" s="113"/>
      <c r="K502" s="115"/>
      <c r="L502" s="116"/>
      <c r="M502" s="115"/>
      <c r="N502" s="116"/>
      <c r="O502" s="115"/>
      <c r="P502" s="117"/>
    </row>
    <row r="503" spans="1:16" x14ac:dyDescent="0.25">
      <c r="A503" s="113"/>
      <c r="B503" s="110"/>
      <c r="C503" s="111"/>
      <c r="D503" s="111"/>
      <c r="E503" s="110"/>
      <c r="F503" s="110"/>
      <c r="G503" s="110"/>
      <c r="H503" s="111"/>
      <c r="I503" s="112"/>
      <c r="J503" s="113"/>
      <c r="K503" s="115"/>
      <c r="L503" s="116"/>
      <c r="M503" s="115"/>
      <c r="N503" s="116"/>
      <c r="O503" s="115"/>
      <c r="P503" s="117"/>
    </row>
    <row r="504" spans="1:16" x14ac:dyDescent="0.25">
      <c r="A504" s="113"/>
      <c r="B504" s="110"/>
      <c r="C504" s="111"/>
      <c r="D504" s="111"/>
      <c r="E504" s="110"/>
      <c r="F504" s="110"/>
      <c r="G504" s="110"/>
      <c r="H504" s="111"/>
      <c r="I504" s="112"/>
      <c r="J504" s="113"/>
      <c r="K504" s="115"/>
      <c r="L504" s="116"/>
      <c r="M504" s="115"/>
      <c r="N504" s="116"/>
      <c r="O504" s="115"/>
      <c r="P504" s="117"/>
    </row>
    <row r="505" spans="1:16" x14ac:dyDescent="0.25">
      <c r="A505" s="113"/>
      <c r="B505" s="110"/>
      <c r="C505" s="111"/>
      <c r="D505" s="111"/>
      <c r="E505" s="110"/>
      <c r="F505" s="110"/>
      <c r="G505" s="110"/>
      <c r="H505" s="111"/>
      <c r="I505" s="112"/>
      <c r="J505" s="113"/>
      <c r="K505" s="115"/>
      <c r="L505" s="116"/>
      <c r="M505" s="115"/>
      <c r="N505" s="116"/>
      <c r="O505" s="115"/>
      <c r="P505" s="117"/>
    </row>
    <row r="506" spans="1:16" x14ac:dyDescent="0.25">
      <c r="A506" s="113"/>
      <c r="B506" s="110"/>
      <c r="C506" s="111"/>
      <c r="D506" s="111"/>
      <c r="E506" s="110"/>
      <c r="F506" s="110"/>
      <c r="G506" s="110"/>
      <c r="H506" s="111"/>
      <c r="I506" s="112"/>
      <c r="J506" s="113"/>
      <c r="K506" s="115"/>
      <c r="L506" s="116"/>
      <c r="M506" s="115"/>
      <c r="N506" s="116"/>
      <c r="O506" s="115"/>
      <c r="P506" s="117"/>
    </row>
    <row r="507" spans="1:16" x14ac:dyDescent="0.25">
      <c r="A507" s="113"/>
      <c r="B507" s="110"/>
      <c r="C507" s="111"/>
      <c r="D507" s="111"/>
      <c r="E507" s="110"/>
      <c r="F507" s="110"/>
      <c r="G507" s="110"/>
      <c r="H507" s="111"/>
      <c r="I507" s="112"/>
      <c r="J507" s="113"/>
      <c r="K507" s="115"/>
      <c r="L507" s="116"/>
      <c r="M507" s="115"/>
      <c r="N507" s="116"/>
      <c r="O507" s="115"/>
      <c r="P507" s="117"/>
    </row>
    <row r="508" spans="1:16" x14ac:dyDescent="0.25">
      <c r="A508" s="113"/>
      <c r="B508" s="110"/>
      <c r="C508" s="111"/>
      <c r="D508" s="111"/>
      <c r="E508" s="110"/>
      <c r="F508" s="110"/>
      <c r="G508" s="110"/>
      <c r="H508" s="111"/>
      <c r="I508" s="112"/>
      <c r="J508" s="113"/>
      <c r="K508" s="115"/>
      <c r="L508" s="116"/>
      <c r="M508" s="115"/>
      <c r="N508" s="116"/>
      <c r="O508" s="115"/>
      <c r="P508" s="117"/>
    </row>
    <row r="509" spans="1:16" x14ac:dyDescent="0.25">
      <c r="A509" s="113"/>
      <c r="B509" s="110"/>
      <c r="C509" s="111"/>
      <c r="D509" s="111"/>
      <c r="E509" s="110"/>
      <c r="F509" s="110"/>
      <c r="G509" s="110"/>
      <c r="H509" s="111"/>
      <c r="I509" s="112"/>
      <c r="J509" s="113"/>
      <c r="K509" s="115"/>
      <c r="L509" s="116"/>
      <c r="M509" s="115"/>
      <c r="N509" s="116"/>
      <c r="O509" s="115"/>
      <c r="P509" s="117"/>
    </row>
    <row r="510" spans="1:16" x14ac:dyDescent="0.25">
      <c r="A510" s="113"/>
      <c r="B510" s="110"/>
      <c r="C510" s="111"/>
      <c r="D510" s="111"/>
      <c r="E510" s="110"/>
      <c r="F510" s="110"/>
      <c r="G510" s="110"/>
      <c r="H510" s="111"/>
      <c r="I510" s="112"/>
      <c r="J510" s="113"/>
      <c r="K510" s="115"/>
      <c r="L510" s="116"/>
      <c r="M510" s="115"/>
      <c r="N510" s="116"/>
      <c r="O510" s="115"/>
      <c r="P510" s="117"/>
    </row>
    <row r="511" spans="1:16" x14ac:dyDescent="0.25">
      <c r="A511" s="113"/>
      <c r="B511" s="110"/>
      <c r="C511" s="111"/>
      <c r="D511" s="111"/>
      <c r="E511" s="110"/>
      <c r="F511" s="110"/>
      <c r="G511" s="110"/>
      <c r="H511" s="111"/>
      <c r="I511" s="112"/>
      <c r="J511" s="113"/>
      <c r="K511" s="115"/>
      <c r="L511" s="116"/>
      <c r="M511" s="115"/>
      <c r="N511" s="116"/>
      <c r="O511" s="115"/>
      <c r="P511" s="117"/>
    </row>
    <row r="512" spans="1:16" x14ac:dyDescent="0.25">
      <c r="A512" s="113"/>
      <c r="B512" s="110"/>
      <c r="C512" s="111"/>
      <c r="D512" s="111"/>
      <c r="E512" s="110"/>
      <c r="F512" s="110"/>
      <c r="G512" s="110"/>
      <c r="H512" s="111"/>
      <c r="I512" s="112"/>
      <c r="J512" s="113"/>
      <c r="K512" s="115"/>
      <c r="L512" s="116"/>
      <c r="M512" s="115"/>
      <c r="N512" s="116"/>
      <c r="O512" s="115"/>
      <c r="P512" s="117"/>
    </row>
    <row r="513" spans="1:16" x14ac:dyDescent="0.25">
      <c r="A513" s="113"/>
      <c r="B513" s="110"/>
      <c r="C513" s="111"/>
      <c r="D513" s="111"/>
      <c r="E513" s="110"/>
      <c r="F513" s="110"/>
      <c r="G513" s="110"/>
      <c r="H513" s="111"/>
      <c r="I513" s="112"/>
      <c r="J513" s="113"/>
      <c r="K513" s="115"/>
      <c r="L513" s="116"/>
      <c r="M513" s="115"/>
      <c r="N513" s="116"/>
      <c r="O513" s="115"/>
      <c r="P513" s="117"/>
    </row>
    <row r="514" spans="1:16" x14ac:dyDescent="0.25">
      <c r="A514" s="113"/>
      <c r="B514" s="110"/>
      <c r="C514" s="111"/>
      <c r="D514" s="111"/>
      <c r="E514" s="110"/>
      <c r="F514" s="110"/>
      <c r="G514" s="110"/>
      <c r="H514" s="111"/>
      <c r="I514" s="112"/>
      <c r="J514" s="113"/>
      <c r="K514" s="115"/>
      <c r="L514" s="116"/>
      <c r="M514" s="115"/>
      <c r="N514" s="116"/>
      <c r="O514" s="115"/>
      <c r="P514" s="117"/>
    </row>
    <row r="515" spans="1:16" x14ac:dyDescent="0.25">
      <c r="A515" s="113"/>
      <c r="B515" s="110"/>
      <c r="C515" s="111"/>
      <c r="D515" s="111"/>
      <c r="E515" s="110"/>
      <c r="F515" s="110"/>
      <c r="G515" s="110"/>
      <c r="H515" s="111"/>
      <c r="I515" s="112"/>
      <c r="J515" s="113"/>
      <c r="K515" s="115"/>
      <c r="L515" s="116"/>
      <c r="M515" s="115"/>
      <c r="N515" s="116"/>
      <c r="O515" s="115"/>
      <c r="P515" s="117"/>
    </row>
    <row r="516" spans="1:16" x14ac:dyDescent="0.25">
      <c r="A516" s="113"/>
      <c r="B516" s="110"/>
      <c r="C516" s="111"/>
      <c r="D516" s="111"/>
      <c r="E516" s="110"/>
      <c r="F516" s="110"/>
      <c r="G516" s="110"/>
      <c r="H516" s="111"/>
      <c r="I516" s="112"/>
      <c r="J516" s="113"/>
      <c r="K516" s="115"/>
      <c r="L516" s="116"/>
      <c r="M516" s="115"/>
      <c r="N516" s="116"/>
      <c r="O516" s="115"/>
      <c r="P516" s="117"/>
    </row>
    <row r="517" spans="1:16" x14ac:dyDescent="0.25">
      <c r="A517" s="113"/>
      <c r="B517" s="110"/>
      <c r="C517" s="111"/>
      <c r="D517" s="111"/>
      <c r="E517" s="110"/>
      <c r="F517" s="110"/>
      <c r="G517" s="110"/>
      <c r="H517" s="111"/>
      <c r="I517" s="112"/>
      <c r="J517" s="113"/>
      <c r="K517" s="115"/>
      <c r="L517" s="116"/>
      <c r="M517" s="115"/>
      <c r="N517" s="116"/>
      <c r="O517" s="115"/>
      <c r="P517" s="117"/>
    </row>
    <row r="518" spans="1:16" x14ac:dyDescent="0.25">
      <c r="A518" s="113"/>
      <c r="B518" s="110"/>
      <c r="C518" s="111"/>
      <c r="D518" s="111"/>
      <c r="E518" s="110"/>
      <c r="F518" s="110"/>
      <c r="G518" s="110"/>
      <c r="H518" s="111"/>
      <c r="I518" s="112"/>
      <c r="J518" s="113"/>
      <c r="K518" s="115"/>
      <c r="L518" s="116"/>
      <c r="M518" s="115"/>
      <c r="N518" s="116"/>
      <c r="O518" s="115"/>
      <c r="P518" s="117"/>
    </row>
    <row r="519" spans="1:16" x14ac:dyDescent="0.25">
      <c r="A519" s="113"/>
      <c r="B519" s="110"/>
      <c r="C519" s="111"/>
      <c r="D519" s="111"/>
      <c r="E519" s="110"/>
      <c r="F519" s="110"/>
      <c r="G519" s="110"/>
      <c r="H519" s="111"/>
      <c r="I519" s="112"/>
      <c r="J519" s="113"/>
      <c r="K519" s="115"/>
      <c r="L519" s="116"/>
      <c r="M519" s="115"/>
      <c r="N519" s="116"/>
      <c r="O519" s="115"/>
      <c r="P519" s="117"/>
    </row>
    <row r="520" spans="1:16" x14ac:dyDescent="0.25">
      <c r="A520" s="113"/>
      <c r="B520" s="110"/>
      <c r="C520" s="111"/>
      <c r="D520" s="111"/>
      <c r="E520" s="110"/>
      <c r="F520" s="110"/>
      <c r="G520" s="110"/>
      <c r="H520" s="111"/>
      <c r="I520" s="112"/>
      <c r="J520" s="113"/>
      <c r="K520" s="115"/>
      <c r="L520" s="116"/>
      <c r="M520" s="115"/>
      <c r="N520" s="116"/>
      <c r="O520" s="115"/>
      <c r="P520" s="117"/>
    </row>
    <row r="521" spans="1:16" x14ac:dyDescent="0.25">
      <c r="A521" s="113"/>
      <c r="B521" s="110"/>
      <c r="C521" s="111"/>
      <c r="D521" s="111"/>
      <c r="E521" s="110"/>
      <c r="F521" s="110"/>
      <c r="G521" s="110"/>
      <c r="H521" s="111"/>
      <c r="I521" s="112"/>
      <c r="J521" s="113"/>
      <c r="K521" s="115"/>
      <c r="L521" s="116"/>
      <c r="M521" s="115"/>
      <c r="N521" s="116"/>
      <c r="O521" s="115"/>
      <c r="P521" s="117"/>
    </row>
    <row r="522" spans="1:16" x14ac:dyDescent="0.25">
      <c r="A522" s="113"/>
      <c r="B522" s="110"/>
      <c r="C522" s="111"/>
      <c r="D522" s="111"/>
      <c r="E522" s="110"/>
      <c r="F522" s="110"/>
      <c r="G522" s="110"/>
      <c r="H522" s="111"/>
      <c r="I522" s="112"/>
      <c r="J522" s="113"/>
      <c r="K522" s="115"/>
      <c r="L522" s="116"/>
      <c r="M522" s="115"/>
      <c r="N522" s="116"/>
      <c r="O522" s="115"/>
      <c r="P522" s="117"/>
    </row>
    <row r="523" spans="1:16" x14ac:dyDescent="0.25">
      <c r="A523" s="113"/>
      <c r="B523" s="110"/>
      <c r="C523" s="111"/>
      <c r="D523" s="111"/>
      <c r="E523" s="110"/>
      <c r="F523" s="110"/>
      <c r="G523" s="110"/>
      <c r="H523" s="111"/>
      <c r="I523" s="112"/>
      <c r="J523" s="113"/>
      <c r="K523" s="115"/>
      <c r="L523" s="116"/>
      <c r="M523" s="115"/>
      <c r="N523" s="116"/>
      <c r="O523" s="115"/>
      <c r="P523" s="117"/>
    </row>
    <row r="524" spans="1:16" x14ac:dyDescent="0.25">
      <c r="A524" s="113"/>
      <c r="B524" s="110"/>
      <c r="C524" s="111"/>
      <c r="D524" s="111"/>
      <c r="E524" s="110"/>
      <c r="F524" s="110"/>
      <c r="G524" s="110"/>
      <c r="H524" s="111"/>
      <c r="I524" s="112"/>
      <c r="J524" s="113"/>
      <c r="K524" s="115"/>
      <c r="L524" s="116"/>
      <c r="M524" s="115"/>
      <c r="N524" s="116"/>
      <c r="O524" s="115"/>
      <c r="P524" s="117"/>
    </row>
    <row r="525" spans="1:16" x14ac:dyDescent="0.25">
      <c r="A525" s="113"/>
      <c r="B525" s="110"/>
      <c r="C525" s="111"/>
      <c r="D525" s="111"/>
      <c r="E525" s="110"/>
      <c r="F525" s="110"/>
      <c r="G525" s="110"/>
      <c r="H525" s="111"/>
      <c r="I525" s="112"/>
      <c r="J525" s="113"/>
      <c r="K525" s="115"/>
      <c r="L525" s="116"/>
      <c r="M525" s="115"/>
      <c r="N525" s="116"/>
      <c r="O525" s="115"/>
      <c r="P525" s="117"/>
    </row>
    <row r="526" spans="1:16" x14ac:dyDescent="0.25">
      <c r="A526" s="113"/>
      <c r="B526" s="110"/>
      <c r="C526" s="111"/>
      <c r="D526" s="111"/>
      <c r="E526" s="110"/>
      <c r="F526" s="110"/>
      <c r="G526" s="110"/>
      <c r="H526" s="111"/>
      <c r="I526" s="112"/>
      <c r="J526" s="113"/>
      <c r="K526" s="115"/>
      <c r="L526" s="116"/>
      <c r="M526" s="115"/>
      <c r="N526" s="116"/>
      <c r="O526" s="115"/>
      <c r="P526" s="117"/>
    </row>
    <row r="527" spans="1:16" x14ac:dyDescent="0.25">
      <c r="A527" s="113"/>
      <c r="B527" s="110"/>
      <c r="C527" s="111"/>
      <c r="D527" s="111"/>
      <c r="E527" s="110"/>
      <c r="F527" s="110"/>
      <c r="G527" s="110"/>
      <c r="H527" s="111"/>
      <c r="I527" s="112"/>
      <c r="J527" s="113"/>
      <c r="K527" s="115"/>
      <c r="L527" s="116"/>
      <c r="M527" s="115"/>
      <c r="N527" s="116"/>
      <c r="O527" s="115"/>
      <c r="P527" s="117"/>
    </row>
    <row r="528" spans="1:16" x14ac:dyDescent="0.25">
      <c r="A528" s="113"/>
      <c r="B528" s="110"/>
      <c r="C528" s="111"/>
      <c r="D528" s="111"/>
      <c r="E528" s="110"/>
      <c r="F528" s="110"/>
      <c r="G528" s="110"/>
      <c r="H528" s="111"/>
      <c r="I528" s="112"/>
      <c r="J528" s="113"/>
      <c r="K528" s="115"/>
      <c r="L528" s="116"/>
      <c r="M528" s="115"/>
      <c r="N528" s="116"/>
      <c r="O528" s="115"/>
      <c r="P528" s="117"/>
    </row>
    <row r="529" spans="1:16" x14ac:dyDescent="0.25">
      <c r="A529" s="113"/>
      <c r="B529" s="110"/>
      <c r="C529" s="111"/>
      <c r="D529" s="111"/>
      <c r="E529" s="110"/>
      <c r="F529" s="110"/>
      <c r="G529" s="110"/>
      <c r="H529" s="111"/>
      <c r="I529" s="112"/>
      <c r="J529" s="113"/>
      <c r="K529" s="115"/>
      <c r="L529" s="116"/>
      <c r="M529" s="115"/>
      <c r="N529" s="116"/>
      <c r="O529" s="115"/>
      <c r="P529" s="117"/>
    </row>
    <row r="530" spans="1:16" x14ac:dyDescent="0.25">
      <c r="A530" s="113"/>
      <c r="B530" s="110"/>
      <c r="C530" s="111"/>
      <c r="D530" s="111"/>
      <c r="E530" s="110"/>
      <c r="F530" s="110"/>
      <c r="G530" s="110"/>
      <c r="H530" s="111"/>
      <c r="I530" s="112"/>
      <c r="J530" s="113"/>
      <c r="K530" s="115"/>
      <c r="L530" s="116"/>
      <c r="M530" s="115"/>
      <c r="N530" s="116"/>
      <c r="O530" s="115"/>
      <c r="P530" s="117"/>
    </row>
    <row r="531" spans="1:16" x14ac:dyDescent="0.25">
      <c r="A531" s="113"/>
      <c r="B531" s="110"/>
      <c r="C531" s="111"/>
      <c r="D531" s="111"/>
      <c r="E531" s="110"/>
      <c r="F531" s="110"/>
      <c r="G531" s="110"/>
      <c r="H531" s="111"/>
      <c r="I531" s="112"/>
      <c r="J531" s="113"/>
      <c r="K531" s="115"/>
      <c r="L531" s="116"/>
      <c r="M531" s="115"/>
      <c r="N531" s="116"/>
      <c r="O531" s="115"/>
      <c r="P531" s="117"/>
    </row>
    <row r="532" spans="1:16" x14ac:dyDescent="0.25">
      <c r="A532" s="113"/>
      <c r="B532" s="110"/>
      <c r="C532" s="111"/>
      <c r="D532" s="111"/>
      <c r="E532" s="110"/>
      <c r="F532" s="110"/>
      <c r="G532" s="110"/>
      <c r="H532" s="111"/>
      <c r="I532" s="112"/>
      <c r="J532" s="113"/>
      <c r="K532" s="115"/>
      <c r="L532" s="116"/>
      <c r="M532" s="115"/>
      <c r="N532" s="116"/>
      <c r="O532" s="115"/>
      <c r="P532" s="117"/>
    </row>
    <row r="533" spans="1:16" x14ac:dyDescent="0.25">
      <c r="A533" s="113"/>
      <c r="B533" s="110"/>
      <c r="C533" s="111"/>
      <c r="D533" s="111"/>
      <c r="E533" s="110"/>
      <c r="F533" s="110"/>
      <c r="G533" s="110"/>
      <c r="H533" s="111"/>
      <c r="I533" s="112"/>
      <c r="J533" s="113"/>
      <c r="K533" s="115"/>
      <c r="L533" s="116"/>
      <c r="M533" s="115"/>
      <c r="N533" s="116"/>
      <c r="O533" s="115"/>
      <c r="P533" s="117"/>
    </row>
    <row r="534" spans="1:16" x14ac:dyDescent="0.25">
      <c r="A534" s="113"/>
      <c r="B534" s="110"/>
      <c r="C534" s="111"/>
      <c r="D534" s="111"/>
      <c r="E534" s="110"/>
      <c r="F534" s="110"/>
      <c r="G534" s="110"/>
      <c r="H534" s="111"/>
      <c r="I534" s="112"/>
      <c r="J534" s="113"/>
      <c r="K534" s="115"/>
      <c r="L534" s="116"/>
      <c r="M534" s="115"/>
      <c r="N534" s="116"/>
      <c r="O534" s="115"/>
      <c r="P534" s="117"/>
    </row>
    <row r="535" spans="1:16" x14ac:dyDescent="0.25">
      <c r="A535" s="113"/>
      <c r="B535" s="110"/>
      <c r="C535" s="111"/>
      <c r="D535" s="111"/>
      <c r="E535" s="110"/>
      <c r="F535" s="110"/>
      <c r="G535" s="110"/>
      <c r="H535" s="111"/>
      <c r="I535" s="112"/>
      <c r="J535" s="113"/>
      <c r="K535" s="115"/>
      <c r="L535" s="116"/>
      <c r="M535" s="115"/>
      <c r="N535" s="116"/>
      <c r="O535" s="115"/>
      <c r="P535" s="117"/>
    </row>
    <row r="536" spans="1:16" x14ac:dyDescent="0.25">
      <c r="A536" s="113"/>
      <c r="B536" s="110"/>
      <c r="C536" s="111"/>
      <c r="D536" s="111"/>
      <c r="E536" s="110"/>
      <c r="F536" s="110"/>
      <c r="G536" s="110"/>
      <c r="H536" s="111"/>
      <c r="I536" s="112"/>
      <c r="J536" s="113"/>
      <c r="K536" s="115"/>
      <c r="L536" s="116"/>
      <c r="M536" s="115"/>
      <c r="N536" s="116"/>
      <c r="O536" s="115"/>
      <c r="P536" s="117"/>
    </row>
    <row r="537" spans="1:16" x14ac:dyDescent="0.25">
      <c r="A537" s="113"/>
      <c r="B537" s="110"/>
      <c r="C537" s="111"/>
      <c r="D537" s="111"/>
      <c r="E537" s="110"/>
      <c r="F537" s="110"/>
      <c r="G537" s="110"/>
      <c r="H537" s="111"/>
      <c r="I537" s="112"/>
      <c r="J537" s="113"/>
      <c r="K537" s="115"/>
      <c r="L537" s="116"/>
      <c r="M537" s="115"/>
      <c r="N537" s="116"/>
      <c r="O537" s="115"/>
      <c r="P537" s="117"/>
    </row>
    <row r="538" spans="1:16" x14ac:dyDescent="0.25">
      <c r="A538" s="113"/>
      <c r="B538" s="110"/>
      <c r="C538" s="111"/>
      <c r="D538" s="111"/>
      <c r="E538" s="110"/>
      <c r="F538" s="110"/>
      <c r="G538" s="110"/>
      <c r="H538" s="111"/>
      <c r="I538" s="112"/>
      <c r="J538" s="113"/>
      <c r="K538" s="115"/>
      <c r="L538" s="116"/>
      <c r="M538" s="115"/>
      <c r="N538" s="116"/>
      <c r="O538" s="115"/>
      <c r="P538" s="117"/>
    </row>
    <row r="539" spans="1:16" x14ac:dyDescent="0.25">
      <c r="A539" s="113"/>
      <c r="B539" s="110"/>
      <c r="C539" s="111"/>
      <c r="D539" s="111"/>
      <c r="E539" s="110"/>
      <c r="F539" s="110"/>
      <c r="G539" s="110"/>
      <c r="H539" s="111"/>
      <c r="I539" s="112"/>
      <c r="J539" s="113"/>
      <c r="K539" s="115"/>
      <c r="L539" s="116"/>
      <c r="M539" s="115"/>
      <c r="N539" s="116"/>
      <c r="O539" s="115"/>
      <c r="P539" s="117"/>
    </row>
    <row r="540" spans="1:16" x14ac:dyDescent="0.25">
      <c r="A540" s="113"/>
      <c r="B540" s="110"/>
      <c r="C540" s="111"/>
      <c r="D540" s="111"/>
      <c r="E540" s="110"/>
      <c r="F540" s="110"/>
      <c r="G540" s="110"/>
      <c r="H540" s="111"/>
      <c r="I540" s="112"/>
      <c r="J540" s="113"/>
      <c r="K540" s="115"/>
      <c r="L540" s="116"/>
      <c r="M540" s="115"/>
      <c r="N540" s="116"/>
      <c r="O540" s="115"/>
      <c r="P540" s="117"/>
    </row>
    <row r="541" spans="1:16" x14ac:dyDescent="0.25">
      <c r="A541" s="113"/>
      <c r="B541" s="110"/>
      <c r="C541" s="111"/>
      <c r="D541" s="111"/>
      <c r="E541" s="110"/>
      <c r="F541" s="110"/>
      <c r="G541" s="110"/>
      <c r="H541" s="111"/>
      <c r="I541" s="112"/>
      <c r="J541" s="113"/>
      <c r="K541" s="115"/>
      <c r="L541" s="116"/>
      <c r="M541" s="115"/>
      <c r="N541" s="116"/>
      <c r="O541" s="115"/>
      <c r="P541" s="117"/>
    </row>
    <row r="542" spans="1:16" x14ac:dyDescent="0.25">
      <c r="A542" s="113"/>
      <c r="B542" s="110"/>
      <c r="C542" s="111"/>
      <c r="D542" s="111"/>
      <c r="E542" s="110"/>
      <c r="F542" s="110"/>
      <c r="G542" s="110"/>
      <c r="H542" s="111"/>
      <c r="I542" s="112"/>
      <c r="J542" s="113"/>
      <c r="K542" s="115"/>
      <c r="L542" s="116"/>
      <c r="M542" s="115"/>
      <c r="N542" s="116"/>
      <c r="O542" s="115"/>
      <c r="P542" s="117"/>
    </row>
    <row r="543" spans="1:16" x14ac:dyDescent="0.25">
      <c r="A543" s="113"/>
      <c r="B543" s="110"/>
      <c r="C543" s="111"/>
      <c r="D543" s="111"/>
      <c r="E543" s="110"/>
      <c r="F543" s="110"/>
      <c r="G543" s="110"/>
      <c r="H543" s="111"/>
      <c r="I543" s="112"/>
      <c r="J543" s="113"/>
      <c r="K543" s="115"/>
      <c r="L543" s="116"/>
      <c r="M543" s="115"/>
      <c r="N543" s="116"/>
      <c r="O543" s="115"/>
      <c r="P543" s="117"/>
    </row>
    <row r="544" spans="1:16" x14ac:dyDescent="0.25">
      <c r="A544" s="113"/>
      <c r="B544" s="110"/>
      <c r="C544" s="111"/>
      <c r="D544" s="111"/>
      <c r="E544" s="110"/>
      <c r="F544" s="110"/>
      <c r="G544" s="110"/>
      <c r="H544" s="111"/>
      <c r="I544" s="112"/>
      <c r="J544" s="113"/>
      <c r="K544" s="115"/>
      <c r="L544" s="116"/>
      <c r="M544" s="115"/>
      <c r="N544" s="116"/>
      <c r="O544" s="115"/>
      <c r="P544" s="117"/>
    </row>
    <row r="545" spans="1:16" x14ac:dyDescent="0.25">
      <c r="A545" s="113"/>
      <c r="B545" s="110"/>
      <c r="C545" s="111"/>
      <c r="D545" s="111"/>
      <c r="E545" s="110"/>
      <c r="F545" s="110"/>
      <c r="G545" s="110"/>
      <c r="H545" s="111"/>
      <c r="I545" s="112"/>
      <c r="J545" s="113"/>
      <c r="K545" s="115"/>
      <c r="L545" s="116"/>
      <c r="M545" s="115"/>
      <c r="N545" s="116"/>
      <c r="O545" s="115"/>
      <c r="P545" s="117"/>
    </row>
    <row r="546" spans="1:16" x14ac:dyDescent="0.25">
      <c r="A546" s="113"/>
      <c r="B546" s="110"/>
      <c r="C546" s="111"/>
      <c r="D546" s="111"/>
      <c r="E546" s="110"/>
      <c r="F546" s="110"/>
      <c r="G546" s="110"/>
      <c r="H546" s="111"/>
      <c r="I546" s="112"/>
      <c r="J546" s="113"/>
      <c r="K546" s="115"/>
      <c r="L546" s="116"/>
      <c r="M546" s="115"/>
      <c r="N546" s="116"/>
      <c r="O546" s="115"/>
      <c r="P546" s="117"/>
    </row>
    <row r="547" spans="1:16" x14ac:dyDescent="0.25">
      <c r="A547" s="113"/>
      <c r="B547" s="110"/>
      <c r="C547" s="111"/>
      <c r="D547" s="111"/>
      <c r="E547" s="110"/>
      <c r="F547" s="110"/>
      <c r="G547" s="110"/>
      <c r="H547" s="111"/>
      <c r="I547" s="112"/>
      <c r="J547" s="113"/>
      <c r="K547" s="115"/>
      <c r="L547" s="116"/>
      <c r="M547" s="115"/>
      <c r="N547" s="116"/>
      <c r="O547" s="115"/>
      <c r="P547" s="117"/>
    </row>
    <row r="548" spans="1:16" x14ac:dyDescent="0.25">
      <c r="A548" s="113"/>
      <c r="B548" s="110"/>
      <c r="C548" s="111"/>
      <c r="D548" s="111"/>
      <c r="E548" s="110"/>
      <c r="F548" s="110"/>
      <c r="G548" s="110"/>
      <c r="H548" s="111"/>
      <c r="I548" s="112"/>
      <c r="J548" s="113"/>
      <c r="K548" s="115"/>
      <c r="L548" s="116"/>
      <c r="M548" s="115"/>
      <c r="N548" s="116"/>
      <c r="O548" s="115"/>
      <c r="P548" s="117"/>
    </row>
    <row r="549" spans="1:16" x14ac:dyDescent="0.25">
      <c r="A549" s="113"/>
      <c r="B549" s="110"/>
      <c r="C549" s="111"/>
      <c r="D549" s="111"/>
      <c r="E549" s="110"/>
      <c r="F549" s="110"/>
      <c r="G549" s="110"/>
      <c r="H549" s="111"/>
      <c r="I549" s="112"/>
      <c r="J549" s="113"/>
      <c r="K549" s="115"/>
      <c r="L549" s="116"/>
      <c r="M549" s="115"/>
      <c r="N549" s="116"/>
      <c r="O549" s="115"/>
      <c r="P549" s="117"/>
    </row>
    <row r="550" spans="1:16" x14ac:dyDescent="0.25">
      <c r="A550" s="113"/>
      <c r="B550" s="110"/>
      <c r="C550" s="111"/>
      <c r="D550" s="111"/>
      <c r="E550" s="110"/>
      <c r="F550" s="110"/>
      <c r="G550" s="110"/>
      <c r="H550" s="111"/>
      <c r="I550" s="112"/>
      <c r="J550" s="113"/>
      <c r="K550" s="115"/>
      <c r="L550" s="116"/>
      <c r="M550" s="115"/>
      <c r="N550" s="116"/>
      <c r="O550" s="115"/>
      <c r="P550" s="117"/>
    </row>
    <row r="551" spans="1:16" x14ac:dyDescent="0.25">
      <c r="A551" s="113"/>
      <c r="B551" s="110"/>
      <c r="C551" s="111"/>
      <c r="D551" s="111"/>
      <c r="E551" s="110"/>
      <c r="F551" s="110"/>
      <c r="G551" s="110"/>
      <c r="H551" s="111"/>
      <c r="I551" s="112"/>
      <c r="J551" s="113"/>
      <c r="K551" s="115"/>
      <c r="L551" s="116"/>
      <c r="M551" s="115"/>
      <c r="N551" s="116"/>
      <c r="O551" s="115"/>
      <c r="P551" s="117"/>
    </row>
    <row r="552" spans="1:16" x14ac:dyDescent="0.25">
      <c r="A552" s="113"/>
      <c r="B552" s="110"/>
      <c r="C552" s="111"/>
      <c r="D552" s="111"/>
      <c r="E552" s="110"/>
      <c r="F552" s="110"/>
      <c r="G552" s="110"/>
      <c r="H552" s="111"/>
      <c r="I552" s="112"/>
      <c r="J552" s="113"/>
      <c r="K552" s="115"/>
      <c r="L552" s="116"/>
      <c r="M552" s="115"/>
      <c r="N552" s="116"/>
      <c r="O552" s="115"/>
      <c r="P552" s="117"/>
    </row>
    <row r="553" spans="1:16" x14ac:dyDescent="0.25">
      <c r="A553" s="113"/>
      <c r="B553" s="110"/>
      <c r="C553" s="111"/>
      <c r="D553" s="111"/>
      <c r="E553" s="110"/>
      <c r="F553" s="110"/>
      <c r="G553" s="110"/>
      <c r="H553" s="111"/>
      <c r="I553" s="112"/>
      <c r="J553" s="113"/>
      <c r="K553" s="115"/>
      <c r="L553" s="116"/>
      <c r="M553" s="115"/>
      <c r="N553" s="116"/>
      <c r="O553" s="115"/>
      <c r="P553" s="117"/>
    </row>
    <row r="554" spans="1:16" x14ac:dyDescent="0.25">
      <c r="A554" s="113"/>
      <c r="B554" s="110"/>
      <c r="C554" s="111"/>
      <c r="D554" s="111"/>
      <c r="E554" s="110"/>
      <c r="F554" s="110"/>
      <c r="G554" s="110"/>
      <c r="H554" s="111"/>
      <c r="I554" s="112"/>
      <c r="J554" s="113"/>
      <c r="K554" s="115"/>
      <c r="L554" s="116"/>
      <c r="M554" s="115"/>
      <c r="N554" s="116"/>
      <c r="O554" s="115"/>
      <c r="P554" s="117"/>
    </row>
    <row r="555" spans="1:16" x14ac:dyDescent="0.25">
      <c r="A555" s="113"/>
      <c r="B555" s="110"/>
      <c r="C555" s="111"/>
      <c r="D555" s="111"/>
      <c r="E555" s="110"/>
      <c r="F555" s="110"/>
      <c r="G555" s="110"/>
      <c r="H555" s="111"/>
      <c r="I555" s="112"/>
      <c r="J555" s="113"/>
      <c r="K555" s="115"/>
      <c r="L555" s="116"/>
      <c r="M555" s="115"/>
      <c r="N555" s="116"/>
      <c r="O555" s="115"/>
      <c r="P555" s="117"/>
    </row>
    <row r="556" spans="1:16" x14ac:dyDescent="0.25">
      <c r="A556" s="113"/>
      <c r="B556" s="110"/>
      <c r="C556" s="111"/>
      <c r="D556" s="111"/>
      <c r="E556" s="110"/>
      <c r="F556" s="110"/>
      <c r="G556" s="110"/>
      <c r="H556" s="111"/>
      <c r="I556" s="112"/>
      <c r="J556" s="113"/>
      <c r="K556" s="115"/>
      <c r="L556" s="116"/>
      <c r="M556" s="115"/>
      <c r="N556" s="116"/>
      <c r="O556" s="115"/>
      <c r="P556" s="117"/>
    </row>
    <row r="557" spans="1:16" x14ac:dyDescent="0.25">
      <c r="A557" s="113"/>
      <c r="B557" s="110"/>
      <c r="C557" s="111"/>
      <c r="D557" s="111"/>
      <c r="E557" s="110"/>
      <c r="F557" s="110"/>
      <c r="G557" s="110"/>
      <c r="H557" s="111"/>
      <c r="I557" s="112"/>
      <c r="J557" s="113"/>
      <c r="K557" s="115"/>
      <c r="L557" s="116"/>
      <c r="M557" s="115"/>
      <c r="N557" s="116"/>
      <c r="O557" s="115"/>
      <c r="P557" s="117"/>
    </row>
    <row r="558" spans="1:16" x14ac:dyDescent="0.25">
      <c r="A558" s="113"/>
      <c r="B558" s="110"/>
      <c r="C558" s="111"/>
      <c r="D558" s="111"/>
      <c r="E558" s="110"/>
      <c r="F558" s="110"/>
      <c r="G558" s="110"/>
      <c r="H558" s="111"/>
      <c r="I558" s="112"/>
      <c r="J558" s="113"/>
      <c r="K558" s="115"/>
      <c r="L558" s="116"/>
      <c r="M558" s="115"/>
      <c r="N558" s="116"/>
      <c r="O558" s="115"/>
      <c r="P558" s="117"/>
    </row>
    <row r="559" spans="1:16" x14ac:dyDescent="0.25">
      <c r="A559" s="113"/>
      <c r="B559" s="110"/>
      <c r="C559" s="111"/>
      <c r="D559" s="111"/>
      <c r="E559" s="110"/>
      <c r="F559" s="110"/>
      <c r="G559" s="110"/>
      <c r="H559" s="111"/>
      <c r="I559" s="112"/>
      <c r="J559" s="113"/>
      <c r="K559" s="115"/>
      <c r="L559" s="116"/>
      <c r="M559" s="115"/>
      <c r="N559" s="116"/>
      <c r="O559" s="115"/>
      <c r="P559" s="117"/>
    </row>
    <row r="560" spans="1:16" x14ac:dyDescent="0.25">
      <c r="A560" s="113"/>
      <c r="B560" s="110"/>
      <c r="C560" s="111"/>
      <c r="D560" s="111"/>
      <c r="E560" s="110"/>
      <c r="F560" s="110"/>
      <c r="G560" s="110"/>
      <c r="H560" s="111"/>
      <c r="I560" s="112"/>
      <c r="J560" s="113"/>
      <c r="K560" s="115"/>
      <c r="L560" s="116"/>
      <c r="M560" s="115"/>
      <c r="N560" s="116"/>
      <c r="O560" s="115"/>
      <c r="P560" s="117"/>
    </row>
    <row r="561" spans="1:16" x14ac:dyDescent="0.25">
      <c r="A561" s="113"/>
      <c r="B561" s="110"/>
      <c r="C561" s="111"/>
      <c r="D561" s="111"/>
      <c r="E561" s="110"/>
      <c r="F561" s="110"/>
      <c r="G561" s="110"/>
      <c r="H561" s="111"/>
      <c r="I561" s="112"/>
      <c r="J561" s="113"/>
      <c r="K561" s="115"/>
      <c r="L561" s="116"/>
      <c r="M561" s="115"/>
      <c r="N561" s="116"/>
      <c r="O561" s="115"/>
      <c r="P561" s="117"/>
    </row>
    <row r="562" spans="1:16" x14ac:dyDescent="0.25">
      <c r="A562" s="113"/>
      <c r="B562" s="110"/>
      <c r="C562" s="111"/>
      <c r="D562" s="111"/>
      <c r="E562" s="110"/>
      <c r="F562" s="110"/>
      <c r="G562" s="110"/>
      <c r="H562" s="111"/>
      <c r="I562" s="112"/>
      <c r="J562" s="113"/>
      <c r="K562" s="115"/>
      <c r="L562" s="116"/>
      <c r="M562" s="115"/>
      <c r="N562" s="116"/>
      <c r="O562" s="115"/>
      <c r="P562" s="117"/>
    </row>
    <row r="563" spans="1:16" x14ac:dyDescent="0.25">
      <c r="A563" s="113"/>
      <c r="B563" s="110"/>
      <c r="C563" s="111"/>
      <c r="D563" s="111"/>
      <c r="E563" s="110"/>
      <c r="F563" s="110"/>
      <c r="G563" s="110"/>
      <c r="H563" s="111"/>
      <c r="I563" s="112"/>
      <c r="J563" s="113"/>
      <c r="K563" s="115"/>
      <c r="L563" s="116"/>
      <c r="M563" s="115"/>
      <c r="N563" s="116"/>
      <c r="O563" s="115"/>
      <c r="P563" s="117"/>
    </row>
    <row r="564" spans="1:16" x14ac:dyDescent="0.25">
      <c r="A564" s="113"/>
      <c r="B564" s="110"/>
      <c r="C564" s="111"/>
      <c r="D564" s="111"/>
      <c r="E564" s="110"/>
      <c r="F564" s="110"/>
      <c r="G564" s="110"/>
      <c r="H564" s="111"/>
      <c r="I564" s="112"/>
      <c r="J564" s="113"/>
      <c r="K564" s="115"/>
      <c r="L564" s="116"/>
      <c r="M564" s="115"/>
      <c r="N564" s="116"/>
      <c r="O564" s="115"/>
      <c r="P564" s="117"/>
    </row>
    <row r="565" spans="1:16" x14ac:dyDescent="0.25">
      <c r="A565" s="113"/>
      <c r="B565" s="110"/>
      <c r="C565" s="111"/>
      <c r="D565" s="111"/>
      <c r="E565" s="110"/>
      <c r="F565" s="110"/>
      <c r="G565" s="110"/>
      <c r="H565" s="111"/>
      <c r="I565" s="112"/>
      <c r="J565" s="113"/>
      <c r="K565" s="115"/>
      <c r="L565" s="116"/>
      <c r="M565" s="115"/>
      <c r="N565" s="116"/>
      <c r="O565" s="115"/>
      <c r="P565" s="117"/>
    </row>
    <row r="566" spans="1:16" x14ac:dyDescent="0.25">
      <c r="A566" s="113"/>
      <c r="B566" s="110"/>
      <c r="C566" s="111"/>
      <c r="D566" s="111"/>
      <c r="E566" s="110"/>
      <c r="F566" s="110"/>
      <c r="G566" s="110"/>
      <c r="H566" s="111"/>
      <c r="I566" s="112"/>
      <c r="J566" s="113"/>
      <c r="K566" s="115"/>
      <c r="L566" s="116"/>
      <c r="M566" s="115"/>
      <c r="N566" s="116"/>
      <c r="O566" s="115"/>
      <c r="P566" s="117"/>
    </row>
    <row r="567" spans="1:16" x14ac:dyDescent="0.25">
      <c r="A567" s="113"/>
      <c r="B567" s="110"/>
      <c r="C567" s="111"/>
      <c r="D567" s="111"/>
      <c r="E567" s="110"/>
      <c r="F567" s="110"/>
      <c r="G567" s="110"/>
      <c r="H567" s="111"/>
      <c r="I567" s="112"/>
      <c r="J567" s="113"/>
      <c r="K567" s="115"/>
      <c r="L567" s="116"/>
      <c r="M567" s="115"/>
      <c r="N567" s="116"/>
      <c r="O567" s="115"/>
      <c r="P567" s="117"/>
    </row>
    <row r="568" spans="1:16" x14ac:dyDescent="0.25">
      <c r="A568" s="113"/>
      <c r="B568" s="110"/>
      <c r="C568" s="111"/>
      <c r="D568" s="111"/>
      <c r="E568" s="110"/>
      <c r="F568" s="110"/>
      <c r="G568" s="110"/>
      <c r="H568" s="111"/>
      <c r="I568" s="112"/>
      <c r="J568" s="113"/>
      <c r="K568" s="115"/>
      <c r="L568" s="116"/>
      <c r="M568" s="115"/>
      <c r="N568" s="116"/>
      <c r="O568" s="115"/>
      <c r="P568" s="117"/>
    </row>
    <row r="569" spans="1:16" x14ac:dyDescent="0.25">
      <c r="A569" s="113"/>
      <c r="B569" s="110"/>
      <c r="C569" s="111"/>
      <c r="D569" s="111"/>
      <c r="E569" s="110"/>
      <c r="F569" s="110"/>
      <c r="G569" s="110"/>
      <c r="H569" s="111"/>
      <c r="I569" s="112"/>
      <c r="J569" s="113"/>
      <c r="K569" s="115"/>
      <c r="L569" s="116"/>
      <c r="M569" s="115"/>
      <c r="N569" s="116"/>
      <c r="O569" s="115"/>
      <c r="P569" s="117"/>
    </row>
    <row r="570" spans="1:16" x14ac:dyDescent="0.25">
      <c r="A570" s="113"/>
      <c r="B570" s="110"/>
      <c r="C570" s="111"/>
      <c r="D570" s="111"/>
      <c r="E570" s="110"/>
      <c r="F570" s="110"/>
      <c r="G570" s="110"/>
      <c r="H570" s="111"/>
      <c r="I570" s="112"/>
      <c r="J570" s="113"/>
      <c r="K570" s="115"/>
      <c r="L570" s="116"/>
      <c r="M570" s="115"/>
      <c r="N570" s="116"/>
      <c r="O570" s="115"/>
      <c r="P570" s="117"/>
    </row>
    <row r="571" spans="1:16" x14ac:dyDescent="0.25">
      <c r="A571" s="113"/>
      <c r="B571" s="110"/>
      <c r="C571" s="111"/>
      <c r="D571" s="111"/>
      <c r="E571" s="110"/>
      <c r="F571" s="110"/>
      <c r="G571" s="110"/>
      <c r="H571" s="111"/>
      <c r="I571" s="112"/>
      <c r="J571" s="113"/>
      <c r="K571" s="115"/>
      <c r="L571" s="116"/>
      <c r="M571" s="115"/>
      <c r="N571" s="116"/>
      <c r="O571" s="115"/>
      <c r="P571" s="117"/>
    </row>
    <row r="572" spans="1:16" x14ac:dyDescent="0.25">
      <c r="A572" s="113"/>
      <c r="B572" s="110"/>
      <c r="C572" s="111"/>
      <c r="D572" s="111"/>
      <c r="E572" s="110"/>
      <c r="F572" s="110"/>
      <c r="G572" s="110"/>
      <c r="H572" s="111"/>
      <c r="I572" s="112"/>
      <c r="J572" s="113"/>
      <c r="K572" s="115"/>
      <c r="L572" s="116"/>
      <c r="M572" s="115"/>
      <c r="N572" s="116"/>
      <c r="O572" s="115"/>
      <c r="P572" s="117"/>
    </row>
    <row r="573" spans="1:16" x14ac:dyDescent="0.25">
      <c r="A573" s="113"/>
      <c r="B573" s="110"/>
      <c r="C573" s="111"/>
      <c r="D573" s="111"/>
      <c r="E573" s="110"/>
      <c r="F573" s="110"/>
      <c r="G573" s="110"/>
      <c r="H573" s="111"/>
      <c r="I573" s="112"/>
      <c r="J573" s="113"/>
      <c r="K573" s="115"/>
      <c r="L573" s="116"/>
      <c r="M573" s="115"/>
      <c r="N573" s="116"/>
      <c r="O573" s="115"/>
      <c r="P573" s="117"/>
    </row>
    <row r="574" spans="1:16" x14ac:dyDescent="0.25">
      <c r="A574" s="113"/>
      <c r="B574" s="110"/>
      <c r="C574" s="111"/>
      <c r="D574" s="111"/>
      <c r="E574" s="110"/>
      <c r="F574" s="110"/>
      <c r="G574" s="110"/>
      <c r="H574" s="111"/>
      <c r="I574" s="112"/>
      <c r="J574" s="113"/>
      <c r="K574" s="115"/>
      <c r="L574" s="116"/>
      <c r="M574" s="115"/>
      <c r="N574" s="116"/>
      <c r="O574" s="115"/>
      <c r="P574" s="117"/>
    </row>
    <row r="575" spans="1:16" x14ac:dyDescent="0.25">
      <c r="A575" s="113"/>
      <c r="B575" s="110"/>
      <c r="C575" s="111"/>
      <c r="D575" s="111"/>
      <c r="E575" s="110"/>
      <c r="F575" s="110"/>
      <c r="G575" s="110"/>
      <c r="H575" s="111"/>
      <c r="I575" s="112"/>
      <c r="J575" s="113"/>
      <c r="K575" s="115"/>
      <c r="L575" s="116"/>
      <c r="M575" s="115"/>
      <c r="N575" s="116"/>
      <c r="O575" s="115"/>
      <c r="P575" s="117"/>
    </row>
    <row r="576" spans="1:16" x14ac:dyDescent="0.25">
      <c r="A576" s="113"/>
      <c r="B576" s="110"/>
      <c r="C576" s="111"/>
      <c r="D576" s="111"/>
      <c r="E576" s="110"/>
      <c r="F576" s="110"/>
      <c r="G576" s="110"/>
      <c r="H576" s="111"/>
      <c r="I576" s="112"/>
      <c r="J576" s="113"/>
      <c r="K576" s="115"/>
      <c r="L576" s="116"/>
      <c r="M576" s="115"/>
      <c r="N576" s="116"/>
      <c r="O576" s="115"/>
      <c r="P576" s="117"/>
    </row>
    <row r="577" spans="1:16" x14ac:dyDescent="0.25">
      <c r="A577" s="113"/>
      <c r="B577" s="110"/>
      <c r="C577" s="111"/>
      <c r="D577" s="111"/>
      <c r="E577" s="110"/>
      <c r="F577" s="110"/>
      <c r="G577" s="110"/>
      <c r="H577" s="111"/>
      <c r="I577" s="112"/>
      <c r="J577" s="113"/>
      <c r="K577" s="115"/>
      <c r="L577" s="116"/>
      <c r="M577" s="115"/>
      <c r="N577" s="116"/>
      <c r="O577" s="115"/>
      <c r="P577" s="117"/>
    </row>
    <row r="578" spans="1:16" x14ac:dyDescent="0.25">
      <c r="A578" s="113"/>
      <c r="B578" s="110"/>
      <c r="C578" s="111"/>
      <c r="D578" s="111"/>
      <c r="E578" s="110"/>
      <c r="F578" s="110"/>
      <c r="G578" s="110"/>
      <c r="H578" s="111"/>
      <c r="I578" s="112"/>
      <c r="J578" s="113"/>
      <c r="K578" s="115"/>
      <c r="L578" s="116"/>
      <c r="M578" s="115"/>
      <c r="N578" s="116"/>
      <c r="O578" s="115"/>
      <c r="P578" s="117"/>
    </row>
    <row r="579" spans="1:16" x14ac:dyDescent="0.25">
      <c r="A579" s="113"/>
      <c r="B579" s="110"/>
      <c r="C579" s="111"/>
      <c r="D579" s="111"/>
      <c r="E579" s="110"/>
      <c r="F579" s="110"/>
      <c r="G579" s="110"/>
      <c r="H579" s="111"/>
      <c r="I579" s="112"/>
      <c r="J579" s="113"/>
      <c r="K579" s="115"/>
      <c r="L579" s="116"/>
      <c r="M579" s="115"/>
      <c r="N579" s="116"/>
      <c r="O579" s="115"/>
      <c r="P579" s="117"/>
    </row>
    <row r="580" spans="1:16" x14ac:dyDescent="0.25">
      <c r="A580" s="113"/>
      <c r="B580" s="110"/>
      <c r="C580" s="111"/>
      <c r="D580" s="111"/>
      <c r="E580" s="110"/>
      <c r="F580" s="110"/>
      <c r="G580" s="110"/>
      <c r="H580" s="111"/>
      <c r="I580" s="112"/>
      <c r="J580" s="113"/>
      <c r="K580" s="115"/>
      <c r="L580" s="116"/>
      <c r="M580" s="115"/>
      <c r="N580" s="116"/>
      <c r="O580" s="115"/>
      <c r="P580" s="117"/>
    </row>
    <row r="581" spans="1:16" x14ac:dyDescent="0.25">
      <c r="A581" s="113"/>
      <c r="B581" s="110"/>
      <c r="C581" s="111"/>
      <c r="D581" s="111"/>
      <c r="E581" s="110"/>
      <c r="F581" s="110"/>
      <c r="G581" s="110"/>
      <c r="H581" s="111"/>
      <c r="I581" s="112"/>
      <c r="J581" s="113"/>
      <c r="K581" s="115"/>
      <c r="L581" s="116"/>
      <c r="M581" s="115"/>
      <c r="N581" s="116"/>
      <c r="O581" s="115"/>
      <c r="P581" s="117"/>
    </row>
    <row r="582" spans="1:16" x14ac:dyDescent="0.25">
      <c r="A582" s="113"/>
      <c r="B582" s="110"/>
      <c r="C582" s="111"/>
      <c r="D582" s="111"/>
      <c r="E582" s="110"/>
      <c r="F582" s="110"/>
      <c r="G582" s="110"/>
      <c r="H582" s="111"/>
      <c r="I582" s="112"/>
      <c r="J582" s="113"/>
      <c r="K582" s="115"/>
      <c r="L582" s="116"/>
      <c r="M582" s="115"/>
      <c r="N582" s="116"/>
      <c r="O582" s="115"/>
      <c r="P582" s="117"/>
    </row>
    <row r="583" spans="1:16" x14ac:dyDescent="0.25">
      <c r="A583" s="113"/>
      <c r="B583" s="110"/>
      <c r="C583" s="111"/>
      <c r="D583" s="111"/>
      <c r="E583" s="110"/>
      <c r="F583" s="110"/>
      <c r="G583" s="110"/>
      <c r="H583" s="111"/>
      <c r="I583" s="112"/>
      <c r="J583" s="113"/>
      <c r="K583" s="115"/>
      <c r="L583" s="116"/>
      <c r="M583" s="115"/>
      <c r="N583" s="116"/>
      <c r="O583" s="115"/>
      <c r="P583" s="117"/>
    </row>
    <row r="584" spans="1:16" x14ac:dyDescent="0.25">
      <c r="A584" s="113"/>
      <c r="B584" s="110"/>
      <c r="C584" s="111"/>
      <c r="D584" s="111"/>
      <c r="E584" s="110"/>
      <c r="F584" s="110"/>
      <c r="G584" s="110"/>
      <c r="H584" s="111"/>
      <c r="I584" s="112"/>
      <c r="J584" s="113"/>
      <c r="K584" s="115"/>
      <c r="L584" s="116"/>
      <c r="M584" s="115"/>
      <c r="N584" s="116"/>
      <c r="O584" s="115"/>
      <c r="P584" s="117"/>
    </row>
    <row r="585" spans="1:16" x14ac:dyDescent="0.25">
      <c r="A585" s="113"/>
      <c r="B585" s="110"/>
      <c r="C585" s="111"/>
      <c r="D585" s="111"/>
      <c r="E585" s="110"/>
      <c r="F585" s="110"/>
      <c r="G585" s="110"/>
      <c r="H585" s="111"/>
      <c r="I585" s="112"/>
      <c r="J585" s="113"/>
      <c r="K585" s="115"/>
      <c r="L585" s="116"/>
      <c r="M585" s="115"/>
      <c r="N585" s="116"/>
      <c r="O585" s="115"/>
      <c r="P585" s="117"/>
    </row>
    <row r="586" spans="1:16" x14ac:dyDescent="0.25">
      <c r="A586" s="113"/>
      <c r="B586" s="110"/>
      <c r="C586" s="111"/>
      <c r="D586" s="111"/>
      <c r="E586" s="110"/>
      <c r="F586" s="110"/>
      <c r="G586" s="110"/>
      <c r="H586" s="111"/>
      <c r="I586" s="112"/>
      <c r="J586" s="113"/>
      <c r="K586" s="115"/>
      <c r="L586" s="116"/>
      <c r="M586" s="115"/>
      <c r="N586" s="116"/>
      <c r="O586" s="115"/>
      <c r="P586" s="117"/>
    </row>
    <row r="587" spans="1:16" x14ac:dyDescent="0.25">
      <c r="A587" s="113"/>
      <c r="B587" s="110"/>
      <c r="C587" s="111"/>
      <c r="D587" s="111"/>
      <c r="E587" s="110"/>
      <c r="F587" s="110"/>
      <c r="G587" s="110"/>
      <c r="H587" s="111"/>
      <c r="I587" s="112"/>
      <c r="J587" s="113"/>
      <c r="K587" s="115"/>
      <c r="L587" s="116"/>
      <c r="M587" s="115"/>
      <c r="N587" s="116"/>
      <c r="O587" s="115"/>
      <c r="P587" s="117"/>
    </row>
    <row r="588" spans="1:16" x14ac:dyDescent="0.25">
      <c r="A588" s="113"/>
      <c r="B588" s="110"/>
      <c r="C588" s="111"/>
      <c r="D588" s="111"/>
      <c r="E588" s="110"/>
      <c r="F588" s="110"/>
      <c r="G588" s="110"/>
      <c r="H588" s="111"/>
      <c r="I588" s="112"/>
      <c r="J588" s="113"/>
      <c r="K588" s="115"/>
      <c r="L588" s="116"/>
      <c r="M588" s="115"/>
      <c r="N588" s="116"/>
      <c r="O588" s="115"/>
      <c r="P588" s="117"/>
    </row>
    <row r="589" spans="1:16" x14ac:dyDescent="0.25">
      <c r="A589" s="113"/>
      <c r="B589" s="110"/>
      <c r="C589" s="111"/>
      <c r="D589" s="111"/>
      <c r="E589" s="110"/>
      <c r="F589" s="110"/>
      <c r="G589" s="110"/>
      <c r="H589" s="111"/>
      <c r="I589" s="112"/>
      <c r="J589" s="113"/>
      <c r="K589" s="115"/>
      <c r="L589" s="116"/>
      <c r="M589" s="115"/>
      <c r="N589" s="116"/>
      <c r="O589" s="115"/>
      <c r="P589" s="117"/>
    </row>
    <row r="590" spans="1:16" x14ac:dyDescent="0.25">
      <c r="A590" s="113"/>
      <c r="B590" s="110"/>
      <c r="C590" s="111"/>
      <c r="D590" s="111"/>
      <c r="E590" s="110"/>
      <c r="F590" s="110"/>
      <c r="G590" s="110"/>
      <c r="H590" s="111"/>
      <c r="I590" s="112"/>
      <c r="J590" s="113"/>
      <c r="K590" s="115"/>
      <c r="L590" s="116"/>
      <c r="M590" s="115"/>
      <c r="N590" s="116"/>
      <c r="O590" s="115"/>
      <c r="P590" s="117"/>
    </row>
    <row r="591" spans="1:16" x14ac:dyDescent="0.25">
      <c r="A591" s="113"/>
      <c r="B591" s="110"/>
      <c r="C591" s="111"/>
      <c r="D591" s="111"/>
      <c r="E591" s="110"/>
      <c r="F591" s="110"/>
      <c r="G591" s="110"/>
      <c r="H591" s="111"/>
      <c r="I591" s="112"/>
      <c r="J591" s="113"/>
      <c r="K591" s="115"/>
      <c r="L591" s="116"/>
      <c r="M591" s="115"/>
      <c r="N591" s="116"/>
      <c r="O591" s="115"/>
      <c r="P591" s="117"/>
    </row>
    <row r="592" spans="1:16" x14ac:dyDescent="0.25">
      <c r="A592" s="113"/>
      <c r="B592" s="110"/>
      <c r="C592" s="111"/>
      <c r="D592" s="111"/>
      <c r="E592" s="110"/>
      <c r="F592" s="110"/>
      <c r="G592" s="110"/>
      <c r="H592" s="111"/>
      <c r="I592" s="112"/>
      <c r="J592" s="113"/>
      <c r="K592" s="115"/>
      <c r="L592" s="116"/>
      <c r="M592" s="115"/>
      <c r="N592" s="116"/>
      <c r="O592" s="115"/>
      <c r="P592" s="117"/>
    </row>
    <row r="593" spans="1:16" x14ac:dyDescent="0.25">
      <c r="A593" s="113"/>
      <c r="B593" s="110"/>
      <c r="C593" s="111"/>
      <c r="D593" s="111"/>
      <c r="E593" s="110"/>
      <c r="F593" s="110"/>
      <c r="G593" s="110"/>
      <c r="H593" s="111"/>
      <c r="I593" s="112"/>
      <c r="J593" s="113"/>
      <c r="K593" s="115"/>
      <c r="L593" s="116"/>
      <c r="M593" s="115"/>
      <c r="N593" s="116"/>
      <c r="O593" s="115"/>
      <c r="P593" s="117"/>
    </row>
    <row r="594" spans="1:16" x14ac:dyDescent="0.25">
      <c r="A594" s="113"/>
      <c r="B594" s="110"/>
      <c r="C594" s="111"/>
      <c r="D594" s="111"/>
      <c r="E594" s="110"/>
      <c r="F594" s="110"/>
      <c r="G594" s="110"/>
      <c r="H594" s="111"/>
      <c r="I594" s="112"/>
      <c r="J594" s="113"/>
      <c r="K594" s="115"/>
      <c r="L594" s="116"/>
      <c r="M594" s="115"/>
      <c r="N594" s="116"/>
      <c r="O594" s="115"/>
      <c r="P594" s="117"/>
    </row>
    <row r="595" spans="1:16" x14ac:dyDescent="0.25">
      <c r="A595" s="113"/>
      <c r="B595" s="110"/>
      <c r="C595" s="111"/>
      <c r="D595" s="111"/>
      <c r="E595" s="110"/>
      <c r="F595" s="110"/>
      <c r="G595" s="110"/>
      <c r="H595" s="111"/>
      <c r="I595" s="112"/>
      <c r="J595" s="113"/>
      <c r="K595" s="115"/>
      <c r="L595" s="116"/>
      <c r="M595" s="115"/>
      <c r="N595" s="116"/>
      <c r="O595" s="115"/>
      <c r="P595" s="117"/>
    </row>
    <row r="596" spans="1:16" x14ac:dyDescent="0.25">
      <c r="A596" s="113"/>
      <c r="B596" s="110"/>
      <c r="C596" s="111"/>
      <c r="D596" s="111"/>
      <c r="E596" s="110"/>
      <c r="F596" s="110"/>
      <c r="G596" s="110"/>
      <c r="H596" s="111"/>
      <c r="I596" s="112"/>
      <c r="J596" s="113"/>
      <c r="K596" s="115"/>
      <c r="L596" s="116"/>
      <c r="M596" s="115"/>
      <c r="N596" s="116"/>
      <c r="O596" s="115"/>
      <c r="P596" s="117"/>
    </row>
    <row r="597" spans="1:16" x14ac:dyDescent="0.25">
      <c r="A597" s="113"/>
      <c r="B597" s="110"/>
      <c r="C597" s="111"/>
      <c r="D597" s="111"/>
      <c r="E597" s="110"/>
      <c r="F597" s="110"/>
      <c r="G597" s="110"/>
      <c r="H597" s="111"/>
      <c r="I597" s="112"/>
      <c r="J597" s="113"/>
      <c r="K597" s="115"/>
      <c r="L597" s="116"/>
      <c r="M597" s="115"/>
      <c r="N597" s="116"/>
      <c r="O597" s="115"/>
      <c r="P597" s="117"/>
    </row>
    <row r="598" spans="1:16" x14ac:dyDescent="0.25">
      <c r="A598" s="113"/>
      <c r="B598" s="110"/>
      <c r="C598" s="111"/>
      <c r="D598" s="111"/>
      <c r="E598" s="110"/>
      <c r="F598" s="110"/>
      <c r="G598" s="110"/>
      <c r="H598" s="111"/>
      <c r="I598" s="112"/>
      <c r="J598" s="113"/>
      <c r="K598" s="115"/>
      <c r="L598" s="116"/>
      <c r="M598" s="115"/>
      <c r="N598" s="116"/>
      <c r="O598" s="115"/>
      <c r="P598" s="117"/>
    </row>
    <row r="599" spans="1:16" x14ac:dyDescent="0.25">
      <c r="A599" s="113"/>
      <c r="B599" s="110"/>
      <c r="C599" s="111"/>
      <c r="D599" s="111"/>
      <c r="E599" s="110"/>
      <c r="F599" s="110"/>
      <c r="G599" s="110"/>
      <c r="H599" s="111"/>
      <c r="I599" s="112"/>
      <c r="J599" s="113"/>
      <c r="K599" s="115"/>
      <c r="L599" s="116"/>
      <c r="M599" s="115"/>
      <c r="N599" s="116"/>
      <c r="O599" s="115"/>
      <c r="P599" s="117"/>
    </row>
    <row r="600" spans="1:16" x14ac:dyDescent="0.25">
      <c r="A600" s="113"/>
      <c r="B600" s="110"/>
      <c r="C600" s="111"/>
      <c r="D600" s="111"/>
      <c r="E600" s="110"/>
      <c r="F600" s="110"/>
      <c r="G600" s="110"/>
      <c r="H600" s="111"/>
      <c r="I600" s="112"/>
      <c r="J600" s="113"/>
      <c r="K600" s="115"/>
      <c r="L600" s="116"/>
      <c r="M600" s="115"/>
      <c r="N600" s="116"/>
      <c r="O600" s="115"/>
      <c r="P600" s="117"/>
    </row>
    <row r="601" spans="1:16" x14ac:dyDescent="0.25">
      <c r="A601" s="113"/>
      <c r="B601" s="110"/>
      <c r="C601" s="111"/>
      <c r="D601" s="111"/>
      <c r="E601" s="110"/>
      <c r="F601" s="110"/>
      <c r="G601" s="110"/>
      <c r="H601" s="111"/>
      <c r="I601" s="112"/>
      <c r="J601" s="113"/>
      <c r="K601" s="115"/>
      <c r="L601" s="116"/>
      <c r="M601" s="115"/>
      <c r="N601" s="116"/>
      <c r="O601" s="115"/>
      <c r="P601" s="117"/>
    </row>
    <row r="602" spans="1:16" x14ac:dyDescent="0.25">
      <c r="A602" s="113"/>
      <c r="B602" s="110"/>
      <c r="C602" s="111"/>
      <c r="D602" s="111"/>
      <c r="E602" s="110"/>
      <c r="F602" s="110"/>
      <c r="G602" s="110"/>
      <c r="H602" s="111"/>
      <c r="I602" s="112"/>
      <c r="J602" s="113"/>
      <c r="K602" s="115"/>
      <c r="L602" s="116"/>
      <c r="M602" s="115"/>
      <c r="N602" s="116"/>
      <c r="O602" s="115"/>
      <c r="P602" s="117"/>
    </row>
    <row r="603" spans="1:16" x14ac:dyDescent="0.25">
      <c r="A603" s="113"/>
      <c r="B603" s="110"/>
      <c r="C603" s="111"/>
      <c r="D603" s="111"/>
      <c r="E603" s="110"/>
      <c r="F603" s="110"/>
      <c r="G603" s="110"/>
      <c r="H603" s="111"/>
      <c r="I603" s="112"/>
      <c r="J603" s="113"/>
      <c r="K603" s="115"/>
      <c r="L603" s="116"/>
      <c r="M603" s="115"/>
      <c r="N603" s="116"/>
      <c r="O603" s="115"/>
      <c r="P603" s="117"/>
    </row>
    <row r="604" spans="1:16" x14ac:dyDescent="0.25">
      <c r="A604" s="113"/>
      <c r="B604" s="110"/>
      <c r="C604" s="111"/>
      <c r="D604" s="111"/>
      <c r="E604" s="110"/>
      <c r="F604" s="110"/>
      <c r="G604" s="110"/>
      <c r="H604" s="111"/>
      <c r="I604" s="112"/>
      <c r="J604" s="113"/>
      <c r="K604" s="115"/>
      <c r="L604" s="116"/>
      <c r="M604" s="115"/>
      <c r="N604" s="116"/>
      <c r="O604" s="115"/>
      <c r="P604" s="117"/>
    </row>
    <row r="605" spans="1:16" x14ac:dyDescent="0.25">
      <c r="A605" s="113"/>
      <c r="B605" s="110"/>
      <c r="C605" s="111"/>
      <c r="D605" s="111"/>
      <c r="E605" s="110"/>
      <c r="F605" s="110"/>
      <c r="G605" s="110"/>
      <c r="H605" s="111"/>
      <c r="I605" s="112"/>
      <c r="J605" s="113"/>
      <c r="K605" s="115"/>
      <c r="L605" s="116"/>
      <c r="M605" s="115"/>
      <c r="N605" s="116"/>
      <c r="O605" s="115"/>
      <c r="P605" s="117"/>
    </row>
    <row r="606" spans="1:16" x14ac:dyDescent="0.25">
      <c r="A606" s="113"/>
      <c r="B606" s="110"/>
      <c r="C606" s="111"/>
      <c r="D606" s="111"/>
      <c r="E606" s="110"/>
      <c r="F606" s="110"/>
      <c r="G606" s="110"/>
      <c r="H606" s="111"/>
      <c r="I606" s="112"/>
      <c r="J606" s="113"/>
      <c r="K606" s="115"/>
      <c r="L606" s="116"/>
      <c r="M606" s="115"/>
      <c r="N606" s="116"/>
      <c r="O606" s="115"/>
      <c r="P606" s="117"/>
    </row>
    <row r="607" spans="1:16" x14ac:dyDescent="0.25">
      <c r="A607" s="113"/>
      <c r="B607" s="110"/>
      <c r="C607" s="111"/>
      <c r="D607" s="111"/>
      <c r="E607" s="110"/>
      <c r="F607" s="110"/>
      <c r="G607" s="110"/>
      <c r="H607" s="111"/>
      <c r="I607" s="112"/>
      <c r="J607" s="113"/>
      <c r="K607" s="115"/>
      <c r="L607" s="116"/>
      <c r="M607" s="115"/>
      <c r="N607" s="116"/>
      <c r="O607" s="115"/>
      <c r="P607" s="117"/>
    </row>
    <row r="608" spans="1:16" x14ac:dyDescent="0.25">
      <c r="A608" s="113"/>
      <c r="B608" s="110"/>
      <c r="C608" s="111"/>
      <c r="D608" s="111"/>
      <c r="E608" s="110"/>
      <c r="F608" s="110"/>
      <c r="G608" s="110"/>
      <c r="H608" s="111"/>
      <c r="I608" s="112"/>
      <c r="J608" s="113"/>
      <c r="K608" s="115"/>
      <c r="L608" s="116"/>
      <c r="M608" s="115"/>
      <c r="N608" s="116"/>
      <c r="O608" s="115"/>
      <c r="P608" s="117"/>
    </row>
    <row r="609" spans="1:16" x14ac:dyDescent="0.25">
      <c r="A609" s="113"/>
      <c r="B609" s="110"/>
      <c r="C609" s="111"/>
      <c r="D609" s="111"/>
      <c r="E609" s="110"/>
      <c r="F609" s="110"/>
      <c r="G609" s="110"/>
      <c r="H609" s="111"/>
      <c r="I609" s="112"/>
      <c r="J609" s="113"/>
      <c r="K609" s="115"/>
      <c r="L609" s="116"/>
      <c r="M609" s="115"/>
      <c r="N609" s="116"/>
      <c r="O609" s="115"/>
      <c r="P609" s="117"/>
    </row>
    <row r="610" spans="1:16" x14ac:dyDescent="0.25">
      <c r="A610" s="113"/>
      <c r="B610" s="110"/>
      <c r="C610" s="111"/>
      <c r="D610" s="111"/>
      <c r="E610" s="110"/>
      <c r="F610" s="110"/>
      <c r="G610" s="110"/>
      <c r="H610" s="111"/>
      <c r="I610" s="112"/>
      <c r="J610" s="113"/>
      <c r="K610" s="115"/>
      <c r="L610" s="116"/>
      <c r="M610" s="115"/>
      <c r="N610" s="116"/>
      <c r="O610" s="115"/>
      <c r="P610" s="117"/>
    </row>
    <row r="611" spans="1:16" x14ac:dyDescent="0.25">
      <c r="A611" s="113"/>
      <c r="B611" s="110"/>
      <c r="C611" s="111"/>
      <c r="D611" s="111"/>
      <c r="E611" s="110"/>
      <c r="F611" s="110"/>
      <c r="G611" s="110"/>
      <c r="H611" s="111"/>
      <c r="I611" s="112"/>
      <c r="J611" s="113"/>
      <c r="K611" s="115"/>
      <c r="L611" s="116"/>
      <c r="M611" s="115"/>
      <c r="N611" s="116"/>
      <c r="O611" s="115"/>
      <c r="P611" s="117"/>
    </row>
    <row r="612" spans="1:16" x14ac:dyDescent="0.25">
      <c r="A612" s="113"/>
      <c r="B612" s="110"/>
      <c r="C612" s="111"/>
      <c r="D612" s="111"/>
      <c r="E612" s="110"/>
      <c r="F612" s="110"/>
      <c r="G612" s="110"/>
      <c r="H612" s="111"/>
      <c r="I612" s="112"/>
      <c r="J612" s="113"/>
      <c r="K612" s="115"/>
      <c r="L612" s="116"/>
      <c r="M612" s="115"/>
      <c r="N612" s="116"/>
      <c r="O612" s="115"/>
      <c r="P612" s="117"/>
    </row>
    <row r="613" spans="1:16" x14ac:dyDescent="0.25">
      <c r="A613" s="113"/>
      <c r="B613" s="110"/>
      <c r="C613" s="111"/>
      <c r="D613" s="111"/>
      <c r="E613" s="110"/>
      <c r="F613" s="110"/>
      <c r="G613" s="110"/>
      <c r="H613" s="111"/>
      <c r="I613" s="112"/>
      <c r="J613" s="113"/>
      <c r="K613" s="115"/>
      <c r="L613" s="116"/>
      <c r="M613" s="115"/>
      <c r="N613" s="116"/>
      <c r="O613" s="115"/>
      <c r="P613" s="117"/>
    </row>
    <row r="614" spans="1:16" x14ac:dyDescent="0.25">
      <c r="A614" s="113"/>
      <c r="B614" s="110"/>
      <c r="C614" s="111"/>
      <c r="D614" s="111"/>
      <c r="E614" s="110"/>
      <c r="F614" s="110"/>
      <c r="G614" s="110"/>
      <c r="H614" s="111"/>
      <c r="I614" s="112"/>
      <c r="J614" s="113"/>
      <c r="K614" s="115"/>
      <c r="L614" s="116"/>
      <c r="M614" s="115"/>
      <c r="N614" s="116"/>
      <c r="O614" s="115"/>
      <c r="P614" s="117"/>
    </row>
    <row r="615" spans="1:16" x14ac:dyDescent="0.25">
      <c r="A615" s="113"/>
      <c r="B615" s="110"/>
      <c r="C615" s="111"/>
      <c r="D615" s="111"/>
      <c r="E615" s="110"/>
      <c r="F615" s="110"/>
      <c r="G615" s="110"/>
      <c r="H615" s="111"/>
      <c r="I615" s="112"/>
      <c r="J615" s="113"/>
      <c r="K615" s="115"/>
      <c r="L615" s="116"/>
      <c r="M615" s="115"/>
      <c r="N615" s="116"/>
      <c r="O615" s="115"/>
      <c r="P615" s="117"/>
    </row>
    <row r="616" spans="1:16" x14ac:dyDescent="0.25">
      <c r="A616" s="113"/>
      <c r="B616" s="110"/>
      <c r="C616" s="111"/>
      <c r="D616" s="111"/>
      <c r="E616" s="110"/>
      <c r="F616" s="110"/>
      <c r="G616" s="110"/>
      <c r="H616" s="111"/>
      <c r="I616" s="112"/>
      <c r="J616" s="113"/>
      <c r="K616" s="115"/>
      <c r="L616" s="116"/>
      <c r="M616" s="115"/>
      <c r="N616" s="116"/>
      <c r="O616" s="115"/>
      <c r="P616" s="117"/>
    </row>
    <row r="617" spans="1:16" x14ac:dyDescent="0.25">
      <c r="A617" s="113"/>
      <c r="B617" s="110"/>
      <c r="C617" s="111"/>
      <c r="D617" s="111"/>
      <c r="E617" s="110"/>
      <c r="F617" s="110"/>
      <c r="G617" s="110"/>
      <c r="H617" s="111"/>
      <c r="I617" s="112"/>
      <c r="J617" s="113"/>
      <c r="K617" s="115"/>
      <c r="L617" s="116"/>
      <c r="M617" s="115"/>
      <c r="N617" s="116"/>
      <c r="O617" s="115"/>
      <c r="P617" s="117"/>
    </row>
    <row r="618" spans="1:16" x14ac:dyDescent="0.25">
      <c r="A618" s="113"/>
      <c r="B618" s="110"/>
      <c r="C618" s="111"/>
      <c r="D618" s="111"/>
      <c r="E618" s="110"/>
      <c r="F618" s="110"/>
      <c r="G618" s="110"/>
      <c r="H618" s="111"/>
      <c r="I618" s="112"/>
      <c r="J618" s="113"/>
      <c r="K618" s="115"/>
      <c r="L618" s="116"/>
      <c r="M618" s="115"/>
      <c r="N618" s="116"/>
      <c r="O618" s="115"/>
      <c r="P618" s="117"/>
    </row>
    <row r="619" spans="1:16" x14ac:dyDescent="0.25">
      <c r="A619" s="113"/>
      <c r="B619" s="110"/>
      <c r="C619" s="111"/>
      <c r="D619" s="111"/>
      <c r="E619" s="110"/>
      <c r="F619" s="110"/>
      <c r="G619" s="110"/>
      <c r="H619" s="111"/>
      <c r="I619" s="112"/>
      <c r="J619" s="113"/>
      <c r="K619" s="115"/>
      <c r="L619" s="116"/>
      <c r="M619" s="115"/>
      <c r="N619" s="116"/>
      <c r="O619" s="115"/>
      <c r="P619" s="117"/>
    </row>
    <row r="620" spans="1:16" x14ac:dyDescent="0.25">
      <c r="A620" s="113"/>
      <c r="B620" s="110"/>
      <c r="C620" s="111"/>
      <c r="D620" s="111"/>
      <c r="E620" s="110"/>
      <c r="F620" s="110"/>
      <c r="G620" s="110"/>
      <c r="H620" s="111"/>
      <c r="I620" s="112"/>
      <c r="J620" s="113"/>
      <c r="K620" s="115"/>
      <c r="L620" s="116"/>
      <c r="M620" s="115"/>
      <c r="N620" s="116"/>
      <c r="O620" s="115"/>
      <c r="P620" s="117"/>
    </row>
    <row r="621" spans="1:16" x14ac:dyDescent="0.25">
      <c r="A621" s="113"/>
      <c r="B621" s="110"/>
      <c r="C621" s="111"/>
      <c r="D621" s="111"/>
      <c r="E621" s="110"/>
      <c r="F621" s="110"/>
      <c r="G621" s="110"/>
      <c r="H621" s="111"/>
      <c r="I621" s="112"/>
      <c r="J621" s="113"/>
      <c r="K621" s="115"/>
      <c r="L621" s="116"/>
      <c r="M621" s="115"/>
      <c r="N621" s="116"/>
      <c r="O621" s="115"/>
      <c r="P621" s="117"/>
    </row>
    <row r="622" spans="1:16" x14ac:dyDescent="0.25">
      <c r="A622" s="113"/>
      <c r="B622" s="110"/>
      <c r="C622" s="111"/>
      <c r="D622" s="111"/>
      <c r="E622" s="110"/>
      <c r="F622" s="110"/>
      <c r="G622" s="110"/>
      <c r="H622" s="111"/>
      <c r="I622" s="112"/>
      <c r="J622" s="113"/>
      <c r="K622" s="115"/>
      <c r="L622" s="116"/>
      <c r="M622" s="115"/>
      <c r="N622" s="116"/>
      <c r="O622" s="115"/>
      <c r="P622" s="117"/>
    </row>
    <row r="623" spans="1:16" x14ac:dyDescent="0.25">
      <c r="A623" s="113"/>
      <c r="B623" s="110"/>
      <c r="C623" s="111"/>
      <c r="D623" s="111"/>
      <c r="E623" s="110"/>
      <c r="F623" s="110"/>
      <c r="G623" s="110"/>
      <c r="H623" s="111"/>
      <c r="I623" s="112"/>
      <c r="J623" s="113"/>
      <c r="K623" s="115"/>
      <c r="L623" s="116"/>
      <c r="M623" s="115"/>
      <c r="N623" s="116"/>
      <c r="O623" s="115"/>
      <c r="P623" s="117"/>
    </row>
    <row r="624" spans="1:16" x14ac:dyDescent="0.25">
      <c r="A624" s="113"/>
      <c r="B624" s="110"/>
      <c r="C624" s="111"/>
      <c r="D624" s="111"/>
      <c r="E624" s="110"/>
      <c r="F624" s="110"/>
      <c r="G624" s="110"/>
      <c r="H624" s="111"/>
      <c r="I624" s="112"/>
      <c r="J624" s="113"/>
      <c r="K624" s="115"/>
      <c r="L624" s="116"/>
      <c r="M624" s="115"/>
      <c r="N624" s="116"/>
      <c r="O624" s="115"/>
      <c r="P624" s="117"/>
    </row>
    <row r="625" spans="1:16" x14ac:dyDescent="0.25">
      <c r="A625" s="113"/>
      <c r="B625" s="110"/>
      <c r="C625" s="111"/>
      <c r="D625" s="111"/>
      <c r="E625" s="110"/>
      <c r="F625" s="110"/>
      <c r="G625" s="110"/>
      <c r="H625" s="111"/>
      <c r="I625" s="112"/>
      <c r="J625" s="113"/>
      <c r="K625" s="115"/>
      <c r="L625" s="116"/>
      <c r="M625" s="115"/>
      <c r="N625" s="116"/>
      <c r="O625" s="115"/>
      <c r="P625" s="117"/>
    </row>
    <row r="626" spans="1:16" x14ac:dyDescent="0.25">
      <c r="A626" s="113"/>
      <c r="B626" s="110"/>
      <c r="C626" s="111"/>
      <c r="D626" s="111"/>
      <c r="E626" s="110"/>
      <c r="F626" s="110"/>
      <c r="G626" s="110"/>
      <c r="H626" s="111"/>
      <c r="I626" s="112"/>
      <c r="J626" s="113"/>
      <c r="K626" s="115"/>
      <c r="L626" s="116"/>
      <c r="M626" s="115"/>
      <c r="N626" s="116"/>
      <c r="O626" s="115"/>
      <c r="P626" s="117"/>
    </row>
    <row r="627" spans="1:16" x14ac:dyDescent="0.25">
      <c r="A627" s="113"/>
      <c r="B627" s="110"/>
      <c r="C627" s="111"/>
      <c r="D627" s="111"/>
      <c r="E627" s="110"/>
      <c r="F627" s="110"/>
      <c r="G627" s="110"/>
      <c r="H627" s="111"/>
      <c r="I627" s="112"/>
      <c r="J627" s="113"/>
      <c r="K627" s="115"/>
      <c r="L627" s="116"/>
      <c r="M627" s="115"/>
      <c r="N627" s="116"/>
      <c r="O627" s="115"/>
      <c r="P627" s="117"/>
    </row>
    <row r="628" spans="1:16" x14ac:dyDescent="0.25">
      <c r="A628" s="113"/>
      <c r="B628" s="110"/>
      <c r="C628" s="111"/>
      <c r="D628" s="111"/>
      <c r="E628" s="110"/>
      <c r="F628" s="110"/>
      <c r="G628" s="110"/>
      <c r="H628" s="111"/>
      <c r="I628" s="112"/>
      <c r="J628" s="113"/>
      <c r="K628" s="115"/>
      <c r="L628" s="116"/>
      <c r="M628" s="115"/>
      <c r="N628" s="116"/>
      <c r="O628" s="115"/>
      <c r="P628" s="117"/>
    </row>
    <row r="629" spans="1:16" x14ac:dyDescent="0.25">
      <c r="A629" s="113"/>
      <c r="B629" s="110"/>
      <c r="C629" s="111"/>
      <c r="D629" s="111"/>
      <c r="E629" s="110"/>
      <c r="F629" s="110"/>
      <c r="G629" s="110"/>
      <c r="H629" s="111"/>
      <c r="I629" s="112"/>
      <c r="J629" s="113"/>
      <c r="K629" s="115"/>
      <c r="L629" s="116"/>
      <c r="M629" s="115"/>
      <c r="N629" s="116"/>
      <c r="O629" s="115"/>
      <c r="P629" s="117"/>
    </row>
    <row r="630" spans="1:16" x14ac:dyDescent="0.25">
      <c r="A630" s="113"/>
      <c r="B630" s="110"/>
      <c r="C630" s="111"/>
      <c r="D630" s="111"/>
      <c r="E630" s="110"/>
      <c r="F630" s="110"/>
      <c r="G630" s="110"/>
      <c r="H630" s="111"/>
      <c r="I630" s="112"/>
      <c r="J630" s="113"/>
      <c r="K630" s="115"/>
      <c r="L630" s="116"/>
      <c r="M630" s="115"/>
      <c r="N630" s="116"/>
      <c r="O630" s="115"/>
      <c r="P630" s="117"/>
    </row>
    <row r="631" spans="1:16" x14ac:dyDescent="0.25">
      <c r="A631" s="113"/>
      <c r="B631" s="110"/>
      <c r="C631" s="111"/>
      <c r="D631" s="111"/>
      <c r="E631" s="110"/>
      <c r="F631" s="110"/>
      <c r="G631" s="110"/>
      <c r="H631" s="111"/>
      <c r="I631" s="112"/>
      <c r="J631" s="113"/>
      <c r="K631" s="115"/>
      <c r="L631" s="116"/>
      <c r="M631" s="115"/>
      <c r="N631" s="116"/>
      <c r="O631" s="115"/>
      <c r="P631" s="117"/>
    </row>
    <row r="632" spans="1:16" x14ac:dyDescent="0.25">
      <c r="A632" s="113"/>
      <c r="B632" s="110"/>
      <c r="C632" s="111"/>
      <c r="D632" s="111"/>
      <c r="E632" s="110"/>
      <c r="F632" s="110"/>
      <c r="G632" s="110"/>
      <c r="H632" s="111"/>
      <c r="I632" s="112"/>
      <c r="J632" s="113"/>
      <c r="K632" s="115"/>
      <c r="L632" s="116"/>
      <c r="M632" s="115"/>
      <c r="N632" s="116"/>
      <c r="O632" s="115"/>
      <c r="P632" s="117"/>
    </row>
    <row r="633" spans="1:16" x14ac:dyDescent="0.25">
      <c r="A633" s="113"/>
      <c r="B633" s="110"/>
      <c r="C633" s="111"/>
      <c r="D633" s="111"/>
      <c r="E633" s="110"/>
      <c r="F633" s="110"/>
      <c r="G633" s="110"/>
      <c r="H633" s="111"/>
      <c r="I633" s="112"/>
      <c r="J633" s="113"/>
      <c r="K633" s="115"/>
      <c r="L633" s="116"/>
      <c r="M633" s="115"/>
      <c r="N633" s="116"/>
      <c r="O633" s="115"/>
      <c r="P633" s="117"/>
    </row>
    <row r="634" spans="1:16" x14ac:dyDescent="0.25">
      <c r="A634" s="113"/>
      <c r="B634" s="110"/>
      <c r="C634" s="111"/>
      <c r="D634" s="111"/>
      <c r="E634" s="110"/>
      <c r="F634" s="110"/>
      <c r="G634" s="110"/>
      <c r="H634" s="111"/>
      <c r="I634" s="112"/>
      <c r="J634" s="113"/>
      <c r="K634" s="115"/>
      <c r="L634" s="116"/>
      <c r="M634" s="115"/>
      <c r="N634" s="116"/>
      <c r="O634" s="115"/>
      <c r="P634" s="117"/>
    </row>
    <row r="635" spans="1:16" x14ac:dyDescent="0.25">
      <c r="A635" s="113"/>
      <c r="B635" s="110"/>
      <c r="C635" s="111"/>
      <c r="D635" s="111"/>
      <c r="E635" s="110"/>
      <c r="F635" s="110"/>
      <c r="G635" s="110"/>
      <c r="H635" s="111"/>
      <c r="I635" s="112"/>
      <c r="J635" s="113"/>
      <c r="K635" s="115"/>
      <c r="L635" s="116"/>
      <c r="M635" s="115"/>
      <c r="N635" s="116"/>
      <c r="O635" s="115"/>
      <c r="P635" s="117"/>
    </row>
    <row r="636" spans="1:16" x14ac:dyDescent="0.25">
      <c r="A636" s="113"/>
      <c r="B636" s="110"/>
      <c r="C636" s="111"/>
      <c r="D636" s="111"/>
      <c r="E636" s="110"/>
      <c r="F636" s="110"/>
      <c r="G636" s="110"/>
      <c r="H636" s="111"/>
      <c r="I636" s="112"/>
      <c r="J636" s="113"/>
      <c r="K636" s="115"/>
      <c r="L636" s="116"/>
      <c r="M636" s="115"/>
      <c r="N636" s="116"/>
      <c r="O636" s="115"/>
      <c r="P636" s="117"/>
    </row>
    <row r="637" spans="1:16" x14ac:dyDescent="0.25">
      <c r="A637" s="113"/>
      <c r="B637" s="110"/>
      <c r="C637" s="111"/>
      <c r="D637" s="111"/>
      <c r="E637" s="110"/>
      <c r="F637" s="110"/>
      <c r="G637" s="110"/>
      <c r="H637" s="111"/>
      <c r="I637" s="112"/>
      <c r="J637" s="113"/>
      <c r="K637" s="115"/>
      <c r="L637" s="116"/>
      <c r="M637" s="115"/>
      <c r="N637" s="116"/>
      <c r="O637" s="115"/>
      <c r="P637" s="117"/>
    </row>
    <row r="638" spans="1:16" x14ac:dyDescent="0.25">
      <c r="A638" s="113"/>
      <c r="B638" s="110"/>
      <c r="C638" s="111"/>
      <c r="D638" s="111"/>
      <c r="E638" s="110"/>
      <c r="F638" s="110"/>
      <c r="G638" s="110"/>
      <c r="H638" s="111"/>
      <c r="I638" s="112"/>
      <c r="J638" s="113"/>
      <c r="K638" s="115"/>
      <c r="L638" s="116"/>
      <c r="M638" s="115"/>
      <c r="N638" s="116"/>
      <c r="O638" s="115"/>
      <c r="P638" s="117"/>
    </row>
    <row r="639" spans="1:16" x14ac:dyDescent="0.25">
      <c r="A639" s="113"/>
      <c r="B639" s="110"/>
      <c r="C639" s="111"/>
      <c r="D639" s="111"/>
      <c r="E639" s="110"/>
      <c r="F639" s="110"/>
      <c r="G639" s="110"/>
      <c r="H639" s="111"/>
      <c r="I639" s="112"/>
      <c r="J639" s="113"/>
      <c r="K639" s="115"/>
      <c r="L639" s="116"/>
      <c r="M639" s="115"/>
      <c r="N639" s="116"/>
      <c r="O639" s="115"/>
      <c r="P639" s="117"/>
    </row>
    <row r="640" spans="1:16" x14ac:dyDescent="0.25">
      <c r="A640" s="113"/>
      <c r="B640" s="110"/>
      <c r="C640" s="111"/>
      <c r="D640" s="111"/>
      <c r="E640" s="110"/>
      <c r="F640" s="110"/>
      <c r="G640" s="110"/>
      <c r="H640" s="111"/>
      <c r="I640" s="112"/>
      <c r="J640" s="113"/>
      <c r="K640" s="115"/>
      <c r="L640" s="116"/>
      <c r="M640" s="115"/>
      <c r="N640" s="116"/>
      <c r="O640" s="115"/>
      <c r="P640" s="117"/>
    </row>
    <row r="641" spans="1:16" x14ac:dyDescent="0.25">
      <c r="A641" s="113"/>
      <c r="B641" s="110"/>
      <c r="C641" s="111"/>
      <c r="D641" s="111"/>
      <c r="E641" s="110"/>
      <c r="F641" s="110"/>
      <c r="G641" s="110"/>
      <c r="H641" s="111"/>
      <c r="I641" s="112"/>
      <c r="J641" s="113"/>
      <c r="K641" s="115"/>
      <c r="L641" s="116"/>
      <c r="M641" s="115"/>
      <c r="N641" s="116"/>
      <c r="O641" s="115"/>
      <c r="P641" s="117"/>
    </row>
    <row r="642" spans="1:16" x14ac:dyDescent="0.25">
      <c r="A642" s="113"/>
      <c r="B642" s="110"/>
      <c r="C642" s="111"/>
      <c r="D642" s="111"/>
      <c r="E642" s="110"/>
      <c r="F642" s="110"/>
      <c r="G642" s="110"/>
      <c r="H642" s="111"/>
      <c r="I642" s="112"/>
      <c r="J642" s="113"/>
      <c r="K642" s="115"/>
      <c r="L642" s="116"/>
      <c r="M642" s="115"/>
      <c r="N642" s="116"/>
      <c r="O642" s="115"/>
      <c r="P642" s="117"/>
    </row>
    <row r="643" spans="1:16" x14ac:dyDescent="0.25">
      <c r="A643" s="113"/>
      <c r="B643" s="110"/>
      <c r="C643" s="111"/>
      <c r="D643" s="111"/>
      <c r="E643" s="110"/>
      <c r="F643" s="110"/>
      <c r="G643" s="110"/>
      <c r="H643" s="111"/>
      <c r="I643" s="112"/>
      <c r="J643" s="113"/>
      <c r="K643" s="115"/>
      <c r="L643" s="116"/>
      <c r="M643" s="115"/>
      <c r="N643" s="116"/>
      <c r="O643" s="115"/>
      <c r="P643" s="117"/>
    </row>
    <row r="644" spans="1:16" x14ac:dyDescent="0.25">
      <c r="A644" s="113"/>
      <c r="B644" s="110"/>
      <c r="C644" s="111"/>
      <c r="D644" s="111"/>
      <c r="E644" s="110"/>
      <c r="F644" s="110"/>
      <c r="G644" s="110"/>
      <c r="H644" s="111"/>
      <c r="I644" s="112"/>
      <c r="J644" s="113"/>
      <c r="K644" s="115"/>
      <c r="L644" s="116"/>
      <c r="M644" s="115"/>
      <c r="N644" s="116"/>
      <c r="O644" s="115"/>
      <c r="P644" s="117"/>
    </row>
    <row r="645" spans="1:16" x14ac:dyDescent="0.25">
      <c r="A645" s="113"/>
      <c r="B645" s="110"/>
      <c r="C645" s="111"/>
      <c r="D645" s="111"/>
      <c r="E645" s="110"/>
      <c r="F645" s="110"/>
      <c r="G645" s="110"/>
      <c r="H645" s="111"/>
      <c r="I645" s="112"/>
      <c r="J645" s="113"/>
      <c r="K645" s="115"/>
      <c r="L645" s="116"/>
      <c r="M645" s="115"/>
      <c r="N645" s="116"/>
      <c r="O645" s="115"/>
      <c r="P645" s="117"/>
    </row>
    <row r="646" spans="1:16" x14ac:dyDescent="0.25">
      <c r="A646" s="113"/>
      <c r="B646" s="110"/>
      <c r="C646" s="111"/>
      <c r="D646" s="111"/>
      <c r="E646" s="110"/>
      <c r="F646" s="110"/>
      <c r="G646" s="110"/>
      <c r="H646" s="111"/>
      <c r="I646" s="112"/>
      <c r="J646" s="113"/>
      <c r="K646" s="115"/>
      <c r="L646" s="116"/>
      <c r="M646" s="115"/>
      <c r="N646" s="116"/>
      <c r="O646" s="115"/>
      <c r="P646" s="117"/>
    </row>
    <row r="647" spans="1:16" x14ac:dyDescent="0.25">
      <c r="A647" s="113"/>
      <c r="B647" s="110"/>
      <c r="C647" s="111"/>
      <c r="D647" s="111"/>
      <c r="E647" s="110"/>
      <c r="F647" s="110"/>
      <c r="G647" s="110"/>
      <c r="H647" s="111"/>
      <c r="I647" s="112"/>
      <c r="J647" s="113"/>
      <c r="K647" s="115"/>
      <c r="L647" s="116"/>
      <c r="M647" s="115"/>
      <c r="N647" s="116"/>
      <c r="O647" s="115"/>
      <c r="P647" s="117"/>
    </row>
    <row r="648" spans="1:16" x14ac:dyDescent="0.25">
      <c r="A648" s="113"/>
      <c r="B648" s="110"/>
      <c r="C648" s="111"/>
      <c r="D648" s="111"/>
      <c r="E648" s="110"/>
      <c r="F648" s="110"/>
      <c r="G648" s="110"/>
      <c r="H648" s="111"/>
      <c r="I648" s="112"/>
      <c r="J648" s="113"/>
      <c r="K648" s="115"/>
      <c r="L648" s="116"/>
      <c r="M648" s="115"/>
      <c r="N648" s="116"/>
      <c r="O648" s="115"/>
      <c r="P648" s="117"/>
    </row>
    <row r="649" spans="1:16" x14ac:dyDescent="0.25">
      <c r="A649" s="113"/>
      <c r="B649" s="110"/>
      <c r="C649" s="111"/>
      <c r="D649" s="111"/>
      <c r="E649" s="110"/>
      <c r="F649" s="110"/>
      <c r="G649" s="110"/>
      <c r="H649" s="111"/>
      <c r="I649" s="112"/>
      <c r="J649" s="113"/>
      <c r="K649" s="115"/>
      <c r="L649" s="116"/>
      <c r="M649" s="115"/>
      <c r="N649" s="116"/>
      <c r="O649" s="115"/>
      <c r="P649" s="117"/>
    </row>
    <row r="650" spans="1:16" x14ac:dyDescent="0.25">
      <c r="A650" s="113"/>
      <c r="B650" s="110"/>
      <c r="C650" s="111"/>
      <c r="D650" s="111"/>
      <c r="E650" s="110"/>
      <c r="F650" s="110"/>
      <c r="G650" s="110"/>
      <c r="H650" s="111"/>
      <c r="I650" s="112"/>
      <c r="J650" s="113"/>
      <c r="K650" s="115"/>
      <c r="L650" s="116"/>
      <c r="M650" s="115"/>
      <c r="N650" s="116"/>
      <c r="O650" s="115"/>
      <c r="P650" s="117"/>
    </row>
    <row r="651" spans="1:16" x14ac:dyDescent="0.25">
      <c r="A651" s="113"/>
      <c r="B651" s="110"/>
      <c r="C651" s="111"/>
      <c r="D651" s="111"/>
      <c r="E651" s="110"/>
      <c r="F651" s="110"/>
      <c r="G651" s="110"/>
      <c r="H651" s="111"/>
      <c r="I651" s="112"/>
      <c r="J651" s="113"/>
      <c r="K651" s="115"/>
      <c r="L651" s="116"/>
      <c r="M651" s="115"/>
      <c r="N651" s="116"/>
      <c r="O651" s="115"/>
      <c r="P651" s="117"/>
    </row>
    <row r="652" spans="1:16" x14ac:dyDescent="0.25">
      <c r="A652" s="113"/>
      <c r="B652" s="110"/>
      <c r="C652" s="111"/>
      <c r="D652" s="111"/>
      <c r="E652" s="110"/>
      <c r="F652" s="110"/>
      <c r="G652" s="110"/>
      <c r="H652" s="111"/>
      <c r="I652" s="112"/>
      <c r="J652" s="113"/>
      <c r="K652" s="115"/>
      <c r="L652" s="116"/>
      <c r="M652" s="115"/>
      <c r="N652" s="116"/>
      <c r="O652" s="115"/>
      <c r="P652" s="117"/>
    </row>
    <row r="653" spans="1:16" x14ac:dyDescent="0.25">
      <c r="A653" s="113"/>
      <c r="B653" s="110"/>
      <c r="C653" s="111"/>
      <c r="D653" s="111"/>
      <c r="E653" s="110"/>
      <c r="F653" s="110"/>
      <c r="G653" s="110"/>
      <c r="H653" s="111"/>
      <c r="I653" s="112"/>
      <c r="J653" s="113"/>
      <c r="K653" s="115"/>
      <c r="L653" s="116"/>
      <c r="M653" s="115"/>
      <c r="N653" s="116"/>
      <c r="O653" s="115"/>
      <c r="P653" s="117"/>
    </row>
    <row r="654" spans="1:16" x14ac:dyDescent="0.25">
      <c r="A654" s="113"/>
      <c r="B654" s="110"/>
      <c r="C654" s="111"/>
      <c r="D654" s="111"/>
      <c r="E654" s="110"/>
      <c r="F654" s="110"/>
      <c r="G654" s="110"/>
      <c r="H654" s="111"/>
      <c r="I654" s="112"/>
      <c r="J654" s="113"/>
      <c r="K654" s="115"/>
      <c r="L654" s="116"/>
      <c r="M654" s="115"/>
      <c r="N654" s="116"/>
      <c r="O654" s="115"/>
      <c r="P654" s="117"/>
    </row>
    <row r="655" spans="1:16" x14ac:dyDescent="0.25">
      <c r="A655" s="113"/>
      <c r="B655" s="110"/>
      <c r="C655" s="111"/>
      <c r="D655" s="111"/>
      <c r="E655" s="110"/>
      <c r="F655" s="110"/>
      <c r="G655" s="110"/>
      <c r="H655" s="111"/>
      <c r="I655" s="112"/>
      <c r="J655" s="113"/>
      <c r="K655" s="115"/>
      <c r="L655" s="116"/>
      <c r="M655" s="115"/>
      <c r="N655" s="116"/>
      <c r="O655" s="115"/>
      <c r="P655" s="117"/>
    </row>
    <row r="656" spans="1:16" x14ac:dyDescent="0.25">
      <c r="A656" s="113"/>
      <c r="B656" s="110"/>
      <c r="C656" s="111"/>
      <c r="D656" s="111"/>
      <c r="E656" s="110"/>
      <c r="F656" s="110"/>
      <c r="G656" s="110"/>
      <c r="H656" s="111"/>
      <c r="I656" s="112"/>
      <c r="J656" s="113"/>
      <c r="K656" s="115"/>
      <c r="L656" s="116"/>
      <c r="M656" s="115"/>
      <c r="N656" s="116"/>
      <c r="O656" s="115"/>
      <c r="P656" s="117"/>
    </row>
    <row r="657" spans="1:16" x14ac:dyDescent="0.25">
      <c r="A657" s="113"/>
      <c r="B657" s="110"/>
      <c r="C657" s="111"/>
      <c r="D657" s="111"/>
      <c r="E657" s="110"/>
      <c r="F657" s="110"/>
      <c r="G657" s="110"/>
      <c r="H657" s="111"/>
      <c r="I657" s="112"/>
      <c r="J657" s="113"/>
      <c r="K657" s="115"/>
      <c r="L657" s="116"/>
      <c r="M657" s="115"/>
      <c r="N657" s="116"/>
      <c r="O657" s="115"/>
      <c r="P657" s="117"/>
    </row>
    <row r="658" spans="1:16" x14ac:dyDescent="0.25">
      <c r="A658" s="113"/>
      <c r="B658" s="110"/>
      <c r="C658" s="111"/>
      <c r="D658" s="111"/>
      <c r="E658" s="110"/>
      <c r="F658" s="110"/>
      <c r="G658" s="110"/>
      <c r="H658" s="111"/>
      <c r="I658" s="112"/>
      <c r="J658" s="113"/>
      <c r="K658" s="115"/>
      <c r="L658" s="116"/>
      <c r="M658" s="115"/>
      <c r="N658" s="116"/>
      <c r="O658" s="115"/>
      <c r="P658" s="117"/>
    </row>
    <row r="659" spans="1:16" x14ac:dyDescent="0.25">
      <c r="A659" s="113"/>
      <c r="B659" s="110"/>
      <c r="C659" s="111"/>
      <c r="D659" s="111"/>
      <c r="E659" s="110"/>
      <c r="F659" s="110"/>
      <c r="G659" s="110"/>
      <c r="H659" s="111"/>
      <c r="I659" s="112"/>
      <c r="J659" s="113"/>
      <c r="K659" s="115"/>
      <c r="L659" s="116"/>
      <c r="M659" s="115"/>
      <c r="N659" s="116"/>
      <c r="O659" s="115"/>
      <c r="P659" s="117"/>
    </row>
    <row r="660" spans="1:16" x14ac:dyDescent="0.25">
      <c r="A660" s="113"/>
      <c r="B660" s="110"/>
      <c r="C660" s="111"/>
      <c r="D660" s="111"/>
      <c r="E660" s="110"/>
      <c r="F660" s="110"/>
      <c r="G660" s="110"/>
      <c r="H660" s="111"/>
      <c r="I660" s="112"/>
      <c r="J660" s="113"/>
      <c r="K660" s="115"/>
      <c r="L660" s="116"/>
      <c r="M660" s="115"/>
      <c r="N660" s="116"/>
      <c r="O660" s="115"/>
      <c r="P660" s="117"/>
    </row>
    <row r="661" spans="1:16" x14ac:dyDescent="0.25">
      <c r="A661" s="113"/>
      <c r="B661" s="110"/>
      <c r="C661" s="111"/>
      <c r="D661" s="111"/>
      <c r="E661" s="110"/>
      <c r="F661" s="110"/>
      <c r="G661" s="110"/>
      <c r="H661" s="111"/>
      <c r="I661" s="112"/>
      <c r="J661" s="113"/>
      <c r="K661" s="115"/>
      <c r="L661" s="116"/>
      <c r="M661" s="115"/>
      <c r="N661" s="116"/>
      <c r="O661" s="115"/>
      <c r="P661" s="117"/>
    </row>
    <row r="662" spans="1:16" x14ac:dyDescent="0.25">
      <c r="A662" s="113"/>
      <c r="B662" s="110"/>
      <c r="C662" s="111"/>
      <c r="D662" s="111"/>
      <c r="E662" s="110"/>
      <c r="F662" s="110"/>
      <c r="G662" s="110"/>
      <c r="H662" s="111"/>
      <c r="I662" s="112"/>
      <c r="J662" s="113"/>
      <c r="K662" s="115"/>
      <c r="L662" s="116"/>
      <c r="M662" s="115"/>
      <c r="N662" s="116"/>
      <c r="O662" s="115"/>
      <c r="P662" s="117"/>
    </row>
    <row r="663" spans="1:16" x14ac:dyDescent="0.25">
      <c r="A663" s="113"/>
      <c r="B663" s="110"/>
      <c r="C663" s="111"/>
      <c r="D663" s="111"/>
      <c r="E663" s="110"/>
      <c r="F663" s="110"/>
      <c r="G663" s="110"/>
      <c r="H663" s="111"/>
      <c r="I663" s="112"/>
      <c r="J663" s="113"/>
      <c r="K663" s="115"/>
      <c r="L663" s="116"/>
      <c r="M663" s="115"/>
      <c r="N663" s="116"/>
      <c r="O663" s="115"/>
      <c r="P663" s="117"/>
    </row>
    <row r="664" spans="1:16" x14ac:dyDescent="0.25">
      <c r="A664" s="113"/>
      <c r="B664" s="110"/>
      <c r="C664" s="111"/>
      <c r="D664" s="111"/>
      <c r="E664" s="110"/>
      <c r="F664" s="110"/>
      <c r="G664" s="110"/>
      <c r="H664" s="111"/>
      <c r="I664" s="112"/>
      <c r="J664" s="113"/>
      <c r="K664" s="115"/>
      <c r="L664" s="116"/>
      <c r="M664" s="115"/>
      <c r="N664" s="116"/>
      <c r="O664" s="115"/>
      <c r="P664" s="117"/>
    </row>
    <row r="665" spans="1:16" x14ac:dyDescent="0.25">
      <c r="A665" s="113"/>
      <c r="B665" s="110"/>
      <c r="C665" s="111"/>
      <c r="D665" s="111"/>
      <c r="E665" s="110"/>
      <c r="F665" s="110"/>
      <c r="G665" s="110"/>
      <c r="H665" s="111"/>
      <c r="I665" s="112"/>
      <c r="J665" s="113"/>
      <c r="K665" s="115"/>
      <c r="L665" s="116"/>
      <c r="M665" s="115"/>
      <c r="N665" s="116"/>
      <c r="O665" s="115"/>
      <c r="P665" s="117"/>
    </row>
    <row r="666" spans="1:16" x14ac:dyDescent="0.25">
      <c r="A666" s="113"/>
      <c r="B666" s="110"/>
      <c r="C666" s="111"/>
      <c r="D666" s="111"/>
      <c r="E666" s="110"/>
      <c r="F666" s="110"/>
      <c r="G666" s="110"/>
      <c r="H666" s="111"/>
      <c r="I666" s="112"/>
      <c r="J666" s="113"/>
      <c r="K666" s="115"/>
      <c r="L666" s="116"/>
      <c r="M666" s="115"/>
      <c r="N666" s="116"/>
      <c r="O666" s="115"/>
      <c r="P666" s="117"/>
    </row>
    <row r="667" spans="1:16" x14ac:dyDescent="0.25">
      <c r="A667" s="113"/>
      <c r="B667" s="110"/>
      <c r="C667" s="111"/>
      <c r="D667" s="111"/>
      <c r="E667" s="110"/>
      <c r="F667" s="110"/>
      <c r="G667" s="110"/>
      <c r="H667" s="111"/>
      <c r="I667" s="112"/>
      <c r="J667" s="113"/>
      <c r="K667" s="115"/>
      <c r="L667" s="116"/>
      <c r="M667" s="115"/>
      <c r="N667" s="116"/>
      <c r="O667" s="115"/>
      <c r="P667" s="117"/>
    </row>
    <row r="668" spans="1:16" x14ac:dyDescent="0.25">
      <c r="A668" s="113"/>
      <c r="B668" s="110"/>
      <c r="C668" s="111"/>
      <c r="D668" s="111"/>
      <c r="E668" s="110"/>
      <c r="F668" s="110"/>
      <c r="G668" s="110"/>
      <c r="H668" s="111"/>
      <c r="I668" s="112"/>
      <c r="J668" s="113"/>
      <c r="K668" s="115"/>
      <c r="L668" s="116"/>
      <c r="M668" s="115"/>
      <c r="N668" s="116"/>
      <c r="O668" s="115"/>
      <c r="P668" s="117"/>
    </row>
    <row r="669" spans="1:16" x14ac:dyDescent="0.25">
      <c r="A669" s="113"/>
      <c r="B669" s="110"/>
      <c r="C669" s="111"/>
      <c r="D669" s="111"/>
      <c r="E669" s="110"/>
      <c r="F669" s="110"/>
      <c r="G669" s="110"/>
      <c r="H669" s="111"/>
      <c r="I669" s="112"/>
      <c r="J669" s="113"/>
      <c r="K669" s="115"/>
      <c r="L669" s="116"/>
      <c r="M669" s="115"/>
      <c r="N669" s="116"/>
      <c r="O669" s="115"/>
      <c r="P669" s="117"/>
    </row>
    <row r="670" spans="1:16" x14ac:dyDescent="0.25">
      <c r="A670" s="113"/>
      <c r="B670" s="110"/>
      <c r="C670" s="111"/>
      <c r="D670" s="111"/>
      <c r="E670" s="110"/>
      <c r="F670" s="110"/>
      <c r="G670" s="110"/>
      <c r="H670" s="111"/>
      <c r="I670" s="112"/>
      <c r="J670" s="113"/>
      <c r="K670" s="115"/>
      <c r="L670" s="116"/>
      <c r="M670" s="115"/>
      <c r="N670" s="116"/>
      <c r="O670" s="115"/>
      <c r="P670" s="117"/>
    </row>
    <row r="671" spans="1:16" x14ac:dyDescent="0.25">
      <c r="A671" s="113"/>
      <c r="B671" s="110"/>
      <c r="C671" s="111"/>
      <c r="D671" s="111"/>
      <c r="E671" s="110"/>
      <c r="F671" s="110"/>
      <c r="G671" s="110"/>
      <c r="H671" s="111"/>
      <c r="I671" s="112"/>
      <c r="J671" s="113"/>
      <c r="K671" s="115"/>
      <c r="L671" s="116"/>
      <c r="M671" s="115"/>
      <c r="N671" s="116"/>
      <c r="O671" s="115"/>
      <c r="P671" s="117"/>
    </row>
    <row r="672" spans="1:16" x14ac:dyDescent="0.25">
      <c r="A672" s="113"/>
      <c r="B672" s="110"/>
      <c r="C672" s="111"/>
      <c r="D672" s="111"/>
      <c r="E672" s="110"/>
      <c r="F672" s="110"/>
      <c r="G672" s="110"/>
      <c r="H672" s="111"/>
      <c r="I672" s="112"/>
      <c r="J672" s="113"/>
      <c r="K672" s="115"/>
      <c r="L672" s="116"/>
      <c r="M672" s="115"/>
      <c r="N672" s="116"/>
      <c r="O672" s="115"/>
      <c r="P672" s="117"/>
    </row>
    <row r="673" spans="1:16" x14ac:dyDescent="0.25">
      <c r="A673" s="113"/>
      <c r="B673" s="110"/>
      <c r="C673" s="111"/>
      <c r="D673" s="111"/>
      <c r="E673" s="110"/>
      <c r="F673" s="110"/>
      <c r="G673" s="110"/>
      <c r="H673" s="111"/>
      <c r="I673" s="112"/>
      <c r="J673" s="113"/>
      <c r="K673" s="115"/>
      <c r="L673" s="116"/>
      <c r="M673" s="115"/>
      <c r="N673" s="116"/>
      <c r="O673" s="115"/>
      <c r="P673" s="117"/>
    </row>
    <row r="674" spans="1:16" x14ac:dyDescent="0.25">
      <c r="A674" s="113"/>
      <c r="B674" s="110"/>
      <c r="C674" s="111"/>
      <c r="D674" s="111"/>
      <c r="E674" s="110"/>
      <c r="F674" s="110"/>
      <c r="G674" s="110"/>
      <c r="H674" s="111"/>
      <c r="I674" s="112"/>
      <c r="J674" s="113"/>
      <c r="K674" s="115"/>
      <c r="L674" s="116"/>
      <c r="M674" s="115"/>
      <c r="N674" s="116"/>
      <c r="O674" s="115"/>
      <c r="P674" s="117"/>
    </row>
    <row r="675" spans="1:16" x14ac:dyDescent="0.25">
      <c r="A675" s="113"/>
      <c r="B675" s="110"/>
      <c r="C675" s="111"/>
      <c r="D675" s="111"/>
      <c r="E675" s="110"/>
      <c r="F675" s="110"/>
      <c r="G675" s="110"/>
      <c r="H675" s="111"/>
      <c r="I675" s="112"/>
      <c r="J675" s="113"/>
      <c r="K675" s="115"/>
      <c r="L675" s="116"/>
      <c r="M675" s="115"/>
      <c r="N675" s="116"/>
      <c r="O675" s="115"/>
      <c r="P675" s="117"/>
    </row>
    <row r="676" spans="1:16" x14ac:dyDescent="0.25">
      <c r="A676" s="113"/>
      <c r="B676" s="110"/>
      <c r="C676" s="111"/>
      <c r="D676" s="111"/>
      <c r="E676" s="110"/>
      <c r="F676" s="110"/>
      <c r="G676" s="110"/>
      <c r="H676" s="111"/>
      <c r="I676" s="112"/>
      <c r="J676" s="113"/>
      <c r="K676" s="115"/>
      <c r="L676" s="116"/>
      <c r="M676" s="115"/>
      <c r="N676" s="116"/>
      <c r="O676" s="115"/>
      <c r="P676" s="117"/>
    </row>
    <row r="677" spans="1:16" x14ac:dyDescent="0.25">
      <c r="A677" s="113"/>
      <c r="B677" s="110"/>
      <c r="C677" s="111"/>
      <c r="D677" s="111"/>
      <c r="E677" s="110"/>
      <c r="F677" s="110"/>
      <c r="G677" s="110"/>
      <c r="H677" s="111"/>
      <c r="I677" s="112"/>
      <c r="J677" s="113"/>
      <c r="K677" s="115"/>
      <c r="L677" s="116"/>
      <c r="M677" s="115"/>
      <c r="N677" s="116"/>
      <c r="O677" s="115"/>
      <c r="P677" s="117"/>
    </row>
    <row r="678" spans="1:16" x14ac:dyDescent="0.25">
      <c r="A678" s="113"/>
      <c r="B678" s="110"/>
      <c r="C678" s="111"/>
      <c r="D678" s="111"/>
      <c r="E678" s="110"/>
      <c r="F678" s="110"/>
      <c r="G678" s="110"/>
      <c r="H678" s="111"/>
      <c r="I678" s="112"/>
      <c r="J678" s="113"/>
      <c r="K678" s="115"/>
      <c r="L678" s="116"/>
      <c r="M678" s="115"/>
      <c r="N678" s="116"/>
      <c r="O678" s="115"/>
      <c r="P678" s="117"/>
    </row>
    <row r="679" spans="1:16" x14ac:dyDescent="0.25">
      <c r="A679" s="113"/>
      <c r="B679" s="110"/>
      <c r="C679" s="111"/>
      <c r="D679" s="111"/>
      <c r="E679" s="110"/>
      <c r="F679" s="110"/>
      <c r="G679" s="110"/>
      <c r="H679" s="111"/>
      <c r="I679" s="112"/>
      <c r="J679" s="113"/>
      <c r="K679" s="115"/>
      <c r="L679" s="116"/>
      <c r="M679" s="115"/>
      <c r="N679" s="116"/>
      <c r="O679" s="115"/>
      <c r="P679" s="117"/>
    </row>
    <row r="680" spans="1:16" x14ac:dyDescent="0.25">
      <c r="A680" s="113"/>
      <c r="B680" s="110"/>
      <c r="C680" s="111"/>
      <c r="D680" s="111"/>
      <c r="E680" s="110"/>
      <c r="F680" s="110"/>
      <c r="G680" s="110"/>
      <c r="H680" s="111"/>
      <c r="I680" s="112"/>
      <c r="J680" s="113"/>
      <c r="K680" s="115"/>
      <c r="L680" s="116"/>
      <c r="M680" s="115"/>
      <c r="N680" s="116"/>
      <c r="O680" s="115"/>
      <c r="P680" s="117"/>
    </row>
    <row r="681" spans="1:16" x14ac:dyDescent="0.25">
      <c r="A681" s="113"/>
      <c r="B681" s="110"/>
      <c r="C681" s="111"/>
      <c r="D681" s="111"/>
      <c r="E681" s="110"/>
      <c r="F681" s="110"/>
      <c r="G681" s="110"/>
      <c r="H681" s="111"/>
      <c r="I681" s="112"/>
      <c r="J681" s="113"/>
      <c r="K681" s="115"/>
      <c r="L681" s="116"/>
      <c r="M681" s="115"/>
      <c r="N681" s="116"/>
      <c r="O681" s="115"/>
      <c r="P681" s="117"/>
    </row>
    <row r="682" spans="1:16" x14ac:dyDescent="0.25">
      <c r="A682" s="113"/>
      <c r="B682" s="110"/>
      <c r="C682" s="111"/>
      <c r="D682" s="111"/>
      <c r="E682" s="110"/>
      <c r="F682" s="110"/>
      <c r="G682" s="110"/>
      <c r="H682" s="111"/>
      <c r="I682" s="112"/>
      <c r="J682" s="113"/>
      <c r="K682" s="115"/>
      <c r="L682" s="116"/>
      <c r="M682" s="115"/>
      <c r="N682" s="116"/>
      <c r="O682" s="115"/>
      <c r="P682" s="117"/>
    </row>
    <row r="683" spans="1:16" x14ac:dyDescent="0.25">
      <c r="A683" s="113"/>
      <c r="B683" s="110"/>
      <c r="C683" s="111"/>
      <c r="D683" s="111"/>
      <c r="E683" s="110"/>
      <c r="F683" s="110"/>
      <c r="G683" s="110"/>
      <c r="H683" s="111"/>
      <c r="I683" s="112"/>
      <c r="J683" s="113"/>
      <c r="K683" s="115"/>
      <c r="L683" s="116"/>
      <c r="M683" s="115"/>
      <c r="N683" s="116"/>
      <c r="O683" s="115"/>
      <c r="P683" s="117"/>
    </row>
    <row r="684" spans="1:16" x14ac:dyDescent="0.25">
      <c r="A684" s="113"/>
      <c r="B684" s="110"/>
      <c r="C684" s="111"/>
      <c r="D684" s="111"/>
      <c r="E684" s="110"/>
      <c r="F684" s="110"/>
      <c r="G684" s="110"/>
      <c r="H684" s="111"/>
      <c r="I684" s="112"/>
      <c r="J684" s="113"/>
      <c r="K684" s="115"/>
      <c r="L684" s="116"/>
      <c r="M684" s="115"/>
      <c r="N684" s="116"/>
      <c r="O684" s="115"/>
      <c r="P684" s="117"/>
    </row>
    <row r="685" spans="1:16" x14ac:dyDescent="0.25">
      <c r="A685" s="113"/>
      <c r="B685" s="110"/>
      <c r="C685" s="111"/>
      <c r="D685" s="111"/>
      <c r="E685" s="110"/>
      <c r="F685" s="110"/>
      <c r="G685" s="110"/>
      <c r="H685" s="111"/>
      <c r="I685" s="112"/>
      <c r="J685" s="113"/>
      <c r="K685" s="115"/>
      <c r="L685" s="116"/>
      <c r="M685" s="115"/>
      <c r="N685" s="116"/>
      <c r="O685" s="115"/>
      <c r="P685" s="117"/>
    </row>
    <row r="686" spans="1:16" x14ac:dyDescent="0.25">
      <c r="A686" s="113"/>
      <c r="B686" s="110"/>
      <c r="C686" s="111"/>
      <c r="D686" s="111"/>
      <c r="E686" s="110"/>
      <c r="F686" s="110"/>
      <c r="G686" s="110"/>
      <c r="H686" s="111"/>
      <c r="I686" s="112"/>
      <c r="J686" s="113"/>
      <c r="K686" s="115"/>
      <c r="L686" s="116"/>
      <c r="M686" s="115"/>
      <c r="N686" s="116"/>
      <c r="O686" s="115"/>
      <c r="P686" s="117"/>
    </row>
    <row r="687" spans="1:16" x14ac:dyDescent="0.25">
      <c r="A687" s="113"/>
      <c r="B687" s="110"/>
      <c r="C687" s="111"/>
      <c r="D687" s="111"/>
      <c r="E687" s="110"/>
      <c r="F687" s="110"/>
      <c r="G687" s="110"/>
      <c r="H687" s="111"/>
      <c r="I687" s="112"/>
      <c r="J687" s="113"/>
      <c r="K687" s="115"/>
      <c r="L687" s="116"/>
      <c r="M687" s="115"/>
      <c r="N687" s="116"/>
      <c r="O687" s="115"/>
      <c r="P687" s="117"/>
    </row>
    <row r="688" spans="1:16" x14ac:dyDescent="0.25">
      <c r="A688" s="113"/>
      <c r="B688" s="110"/>
      <c r="C688" s="111"/>
      <c r="D688" s="111"/>
      <c r="E688" s="110"/>
      <c r="F688" s="110"/>
      <c r="G688" s="110"/>
      <c r="H688" s="111"/>
      <c r="I688" s="112"/>
      <c r="J688" s="113"/>
      <c r="K688" s="115"/>
      <c r="L688" s="116"/>
      <c r="M688" s="115"/>
      <c r="N688" s="116"/>
      <c r="O688" s="115"/>
      <c r="P688" s="117"/>
    </row>
    <row r="689" spans="1:16" x14ac:dyDescent="0.25">
      <c r="A689" s="113"/>
      <c r="B689" s="110"/>
      <c r="C689" s="111"/>
      <c r="D689" s="111"/>
      <c r="E689" s="110"/>
      <c r="F689" s="110"/>
      <c r="G689" s="110"/>
      <c r="H689" s="111"/>
      <c r="I689" s="112"/>
      <c r="J689" s="113"/>
      <c r="K689" s="115"/>
      <c r="L689" s="116"/>
      <c r="M689" s="115"/>
      <c r="N689" s="116"/>
      <c r="O689" s="115"/>
      <c r="P689" s="117"/>
    </row>
    <row r="690" spans="1:16" x14ac:dyDescent="0.25">
      <c r="A690" s="113"/>
      <c r="B690" s="110"/>
      <c r="C690" s="111"/>
      <c r="D690" s="111"/>
      <c r="E690" s="110"/>
      <c r="F690" s="110"/>
      <c r="G690" s="110"/>
      <c r="H690" s="111"/>
      <c r="I690" s="112"/>
      <c r="J690" s="113"/>
      <c r="K690" s="115"/>
      <c r="L690" s="116"/>
      <c r="M690" s="115"/>
      <c r="N690" s="116"/>
      <c r="O690" s="115"/>
      <c r="P690" s="117"/>
    </row>
    <row r="691" spans="1:16" x14ac:dyDescent="0.25">
      <c r="A691" s="113"/>
      <c r="B691" s="110"/>
      <c r="C691" s="111"/>
      <c r="D691" s="111"/>
      <c r="E691" s="110"/>
      <c r="F691" s="110"/>
      <c r="G691" s="110"/>
      <c r="H691" s="111"/>
      <c r="I691" s="112"/>
      <c r="J691" s="113"/>
      <c r="K691" s="115"/>
      <c r="L691" s="116"/>
      <c r="M691" s="115"/>
      <c r="N691" s="116"/>
      <c r="O691" s="115"/>
      <c r="P691" s="117"/>
    </row>
    <row r="692" spans="1:16" x14ac:dyDescent="0.25">
      <c r="A692" s="113"/>
      <c r="B692" s="110"/>
      <c r="C692" s="111"/>
      <c r="D692" s="111"/>
      <c r="E692" s="110"/>
      <c r="F692" s="110"/>
      <c r="G692" s="110"/>
      <c r="H692" s="111"/>
      <c r="I692" s="112"/>
      <c r="J692" s="113"/>
      <c r="K692" s="115"/>
      <c r="L692" s="116"/>
      <c r="M692" s="115"/>
      <c r="N692" s="116"/>
      <c r="O692" s="115"/>
      <c r="P692" s="117"/>
    </row>
    <row r="693" spans="1:16" x14ac:dyDescent="0.25">
      <c r="A693" s="113"/>
      <c r="B693" s="110"/>
      <c r="C693" s="111"/>
      <c r="D693" s="111"/>
      <c r="E693" s="110"/>
      <c r="F693" s="110"/>
      <c r="G693" s="110"/>
      <c r="H693" s="111"/>
      <c r="I693" s="112"/>
      <c r="J693" s="113"/>
      <c r="K693" s="115"/>
      <c r="L693" s="116"/>
      <c r="M693" s="115"/>
      <c r="N693" s="116"/>
      <c r="O693" s="115"/>
      <c r="P693" s="117"/>
    </row>
    <row r="694" spans="1:16" x14ac:dyDescent="0.25">
      <c r="A694" s="113"/>
      <c r="B694" s="110"/>
      <c r="C694" s="111"/>
      <c r="D694" s="111"/>
      <c r="E694" s="110"/>
      <c r="F694" s="110"/>
      <c r="G694" s="110"/>
      <c r="H694" s="111"/>
      <c r="I694" s="112"/>
      <c r="J694" s="113"/>
      <c r="K694" s="115"/>
      <c r="L694" s="116"/>
      <c r="M694" s="115"/>
      <c r="N694" s="116"/>
      <c r="O694" s="115"/>
      <c r="P694" s="117"/>
    </row>
    <row r="695" spans="1:16" x14ac:dyDescent="0.25">
      <c r="A695" s="113"/>
      <c r="B695" s="110"/>
      <c r="C695" s="111"/>
      <c r="D695" s="111"/>
      <c r="E695" s="110"/>
      <c r="F695" s="110"/>
      <c r="G695" s="110"/>
      <c r="H695" s="111"/>
      <c r="I695" s="112"/>
      <c r="J695" s="113"/>
      <c r="K695" s="115"/>
      <c r="L695" s="116"/>
      <c r="M695" s="115"/>
      <c r="N695" s="116"/>
      <c r="O695" s="115"/>
      <c r="P695" s="117"/>
    </row>
    <row r="696" spans="1:16" x14ac:dyDescent="0.25">
      <c r="A696" s="113"/>
      <c r="B696" s="110"/>
      <c r="C696" s="111"/>
      <c r="D696" s="111"/>
      <c r="E696" s="110"/>
      <c r="F696" s="110"/>
      <c r="G696" s="110"/>
      <c r="H696" s="111"/>
      <c r="I696" s="112"/>
      <c r="J696" s="113"/>
      <c r="K696" s="115"/>
      <c r="L696" s="116"/>
      <c r="M696" s="115"/>
      <c r="N696" s="116"/>
      <c r="O696" s="115"/>
      <c r="P696" s="117"/>
    </row>
    <row r="697" spans="1:16" x14ac:dyDescent="0.25">
      <c r="A697" s="113"/>
      <c r="B697" s="110"/>
      <c r="C697" s="111"/>
      <c r="D697" s="111"/>
      <c r="E697" s="110"/>
      <c r="F697" s="110"/>
      <c r="G697" s="110"/>
      <c r="H697" s="111"/>
      <c r="I697" s="112"/>
      <c r="J697" s="113"/>
      <c r="K697" s="115"/>
      <c r="L697" s="116"/>
      <c r="M697" s="115"/>
      <c r="N697" s="116"/>
      <c r="O697" s="115"/>
      <c r="P697" s="117"/>
    </row>
    <row r="698" spans="1:16" x14ac:dyDescent="0.25">
      <c r="A698" s="113"/>
      <c r="B698" s="110"/>
      <c r="C698" s="111"/>
      <c r="D698" s="111"/>
      <c r="E698" s="110"/>
      <c r="F698" s="110"/>
      <c r="G698" s="110"/>
      <c r="H698" s="111"/>
      <c r="I698" s="112"/>
      <c r="J698" s="113"/>
      <c r="K698" s="115"/>
      <c r="L698" s="116"/>
      <c r="M698" s="115"/>
      <c r="N698" s="116"/>
      <c r="O698" s="115"/>
      <c r="P698" s="117"/>
    </row>
    <row r="699" spans="1:16" x14ac:dyDescent="0.25">
      <c r="A699" s="113"/>
      <c r="B699" s="110"/>
      <c r="C699" s="111"/>
      <c r="D699" s="111"/>
      <c r="E699" s="110"/>
      <c r="F699" s="110"/>
      <c r="G699" s="110"/>
      <c r="H699" s="111"/>
      <c r="I699" s="112"/>
      <c r="J699" s="113"/>
      <c r="K699" s="115"/>
      <c r="L699" s="116"/>
      <c r="M699" s="115"/>
      <c r="N699" s="116"/>
      <c r="O699" s="115"/>
      <c r="P699" s="117"/>
    </row>
    <row r="700" spans="1:16" x14ac:dyDescent="0.25">
      <c r="A700" s="113"/>
      <c r="B700" s="110"/>
      <c r="C700" s="111"/>
      <c r="D700" s="111"/>
      <c r="E700" s="110"/>
      <c r="F700" s="110"/>
      <c r="G700" s="110"/>
      <c r="H700" s="111"/>
      <c r="I700" s="112"/>
      <c r="J700" s="113"/>
      <c r="K700" s="115"/>
      <c r="L700" s="116"/>
      <c r="M700" s="115"/>
      <c r="N700" s="116"/>
      <c r="O700" s="115"/>
      <c r="P700" s="117"/>
    </row>
    <row r="701" spans="1:16" x14ac:dyDescent="0.25">
      <c r="A701" s="113"/>
      <c r="B701" s="110"/>
      <c r="C701" s="111"/>
      <c r="D701" s="111"/>
      <c r="E701" s="110"/>
      <c r="F701" s="110"/>
      <c r="G701" s="110"/>
      <c r="H701" s="111"/>
      <c r="I701" s="112"/>
      <c r="J701" s="113"/>
      <c r="K701" s="115"/>
      <c r="L701" s="116"/>
      <c r="M701" s="115"/>
      <c r="N701" s="116"/>
      <c r="O701" s="115"/>
      <c r="P701" s="117"/>
    </row>
    <row r="702" spans="1:16" x14ac:dyDescent="0.25">
      <c r="A702" s="113"/>
      <c r="B702" s="110"/>
      <c r="C702" s="111"/>
      <c r="D702" s="111"/>
      <c r="E702" s="110"/>
      <c r="F702" s="110"/>
      <c r="G702" s="110"/>
      <c r="H702" s="111"/>
      <c r="I702" s="112"/>
      <c r="J702" s="113"/>
      <c r="K702" s="115"/>
      <c r="L702" s="116"/>
      <c r="M702" s="115"/>
      <c r="N702" s="116"/>
      <c r="O702" s="115"/>
      <c r="P702" s="117"/>
    </row>
    <row r="703" spans="1:16" x14ac:dyDescent="0.25">
      <c r="A703" s="113"/>
      <c r="B703" s="110"/>
      <c r="C703" s="111"/>
      <c r="D703" s="111"/>
      <c r="E703" s="110"/>
      <c r="F703" s="110"/>
      <c r="G703" s="110"/>
      <c r="H703" s="111"/>
      <c r="I703" s="112"/>
      <c r="J703" s="113"/>
      <c r="K703" s="115"/>
      <c r="L703" s="116"/>
      <c r="M703" s="115"/>
      <c r="N703" s="116"/>
      <c r="O703" s="115"/>
      <c r="P703" s="117"/>
    </row>
    <row r="704" spans="1:16" x14ac:dyDescent="0.25">
      <c r="A704" s="113"/>
      <c r="B704" s="110"/>
      <c r="C704" s="111"/>
      <c r="D704" s="111"/>
      <c r="E704" s="110"/>
      <c r="F704" s="110"/>
      <c r="G704" s="110"/>
      <c r="H704" s="111"/>
      <c r="I704" s="112"/>
      <c r="J704" s="113"/>
      <c r="K704" s="115"/>
      <c r="L704" s="116"/>
      <c r="M704" s="115"/>
      <c r="N704" s="116"/>
      <c r="O704" s="115"/>
      <c r="P704" s="117"/>
    </row>
    <row r="705" spans="1:16" x14ac:dyDescent="0.25">
      <c r="A705" s="113"/>
      <c r="B705" s="110"/>
      <c r="C705" s="111"/>
      <c r="D705" s="111"/>
      <c r="E705" s="110"/>
      <c r="F705" s="110"/>
      <c r="G705" s="110"/>
      <c r="H705" s="111"/>
      <c r="I705" s="112"/>
      <c r="J705" s="113"/>
      <c r="K705" s="115"/>
      <c r="L705" s="116"/>
      <c r="M705" s="115"/>
      <c r="N705" s="116"/>
      <c r="O705" s="115"/>
      <c r="P705" s="117"/>
    </row>
    <row r="706" spans="1:16" x14ac:dyDescent="0.25">
      <c r="A706" s="113"/>
      <c r="B706" s="110"/>
      <c r="C706" s="111"/>
      <c r="D706" s="111"/>
      <c r="E706" s="110"/>
      <c r="F706" s="110"/>
      <c r="G706" s="110"/>
      <c r="H706" s="111"/>
      <c r="I706" s="112"/>
      <c r="J706" s="113"/>
      <c r="K706" s="115"/>
      <c r="L706" s="116"/>
      <c r="M706" s="115"/>
      <c r="N706" s="116"/>
      <c r="O706" s="115"/>
      <c r="P706" s="117"/>
    </row>
    <row r="707" spans="1:16" x14ac:dyDescent="0.25">
      <c r="A707" s="113"/>
      <c r="B707" s="110"/>
      <c r="C707" s="111"/>
      <c r="D707" s="111"/>
      <c r="E707" s="110"/>
      <c r="F707" s="110"/>
      <c r="G707" s="110"/>
      <c r="H707" s="111"/>
      <c r="I707" s="112"/>
      <c r="J707" s="113"/>
      <c r="K707" s="115"/>
      <c r="L707" s="116"/>
      <c r="M707" s="115"/>
      <c r="N707" s="116"/>
      <c r="O707" s="115"/>
      <c r="P707" s="117"/>
    </row>
    <row r="708" spans="1:16" x14ac:dyDescent="0.25">
      <c r="A708" s="113"/>
      <c r="B708" s="110"/>
      <c r="C708" s="111"/>
      <c r="D708" s="111"/>
      <c r="E708" s="110"/>
      <c r="F708" s="110"/>
      <c r="G708" s="110"/>
      <c r="H708" s="111"/>
      <c r="I708" s="112"/>
      <c r="J708" s="113"/>
      <c r="K708" s="115"/>
      <c r="L708" s="116"/>
      <c r="M708" s="115"/>
      <c r="N708" s="116"/>
      <c r="O708" s="115"/>
      <c r="P708" s="117"/>
    </row>
    <row r="709" spans="1:16" x14ac:dyDescent="0.25">
      <c r="A709" s="113"/>
      <c r="B709" s="110"/>
      <c r="C709" s="111"/>
      <c r="D709" s="111"/>
      <c r="E709" s="110"/>
      <c r="F709" s="110"/>
      <c r="G709" s="110"/>
      <c r="H709" s="111"/>
      <c r="I709" s="112"/>
      <c r="J709" s="113"/>
      <c r="K709" s="115"/>
      <c r="L709" s="116"/>
      <c r="M709" s="115"/>
      <c r="N709" s="116"/>
      <c r="O709" s="115"/>
      <c r="P709" s="117"/>
    </row>
    <row r="710" spans="1:16" x14ac:dyDescent="0.25">
      <c r="A710" s="113"/>
      <c r="B710" s="110"/>
      <c r="C710" s="111"/>
      <c r="D710" s="111"/>
      <c r="E710" s="110"/>
      <c r="F710" s="110"/>
      <c r="G710" s="110"/>
      <c r="H710" s="111"/>
      <c r="I710" s="112"/>
      <c r="J710" s="113"/>
      <c r="K710" s="115"/>
      <c r="L710" s="116"/>
      <c r="M710" s="115"/>
      <c r="N710" s="116"/>
      <c r="O710" s="115"/>
      <c r="P710" s="117"/>
    </row>
    <row r="711" spans="1:16" x14ac:dyDescent="0.25">
      <c r="A711" s="113"/>
      <c r="B711" s="110"/>
      <c r="C711" s="111"/>
      <c r="D711" s="111"/>
      <c r="E711" s="110"/>
      <c r="F711" s="110"/>
      <c r="G711" s="110"/>
      <c r="H711" s="111"/>
      <c r="I711" s="112"/>
      <c r="J711" s="113"/>
      <c r="K711" s="115"/>
      <c r="L711" s="116"/>
      <c r="M711" s="115"/>
      <c r="N711" s="116"/>
      <c r="O711" s="115"/>
      <c r="P711" s="117"/>
    </row>
    <row r="712" spans="1:16" x14ac:dyDescent="0.25">
      <c r="A712" s="113"/>
      <c r="B712" s="110"/>
      <c r="C712" s="111"/>
      <c r="D712" s="111"/>
      <c r="E712" s="110"/>
      <c r="F712" s="110"/>
      <c r="G712" s="110"/>
      <c r="H712" s="111"/>
      <c r="I712" s="112"/>
      <c r="J712" s="113"/>
      <c r="K712" s="115"/>
      <c r="L712" s="116"/>
      <c r="M712" s="115"/>
      <c r="N712" s="116"/>
      <c r="O712" s="115"/>
      <c r="P712" s="117"/>
    </row>
    <row r="713" spans="1:16" x14ac:dyDescent="0.25">
      <c r="A713" s="113"/>
      <c r="B713" s="110"/>
      <c r="C713" s="111"/>
      <c r="D713" s="111"/>
      <c r="E713" s="110"/>
      <c r="F713" s="110"/>
      <c r="G713" s="110"/>
      <c r="H713" s="111"/>
      <c r="I713" s="112"/>
      <c r="J713" s="113"/>
      <c r="K713" s="115"/>
      <c r="L713" s="116"/>
      <c r="M713" s="115"/>
      <c r="N713" s="116"/>
      <c r="O713" s="115"/>
      <c r="P713" s="117"/>
    </row>
    <row r="714" spans="1:16" x14ac:dyDescent="0.25">
      <c r="A714" s="113"/>
      <c r="B714" s="110"/>
      <c r="C714" s="111"/>
      <c r="D714" s="111"/>
      <c r="E714" s="110"/>
      <c r="F714" s="110"/>
      <c r="G714" s="110"/>
      <c r="H714" s="111"/>
      <c r="I714" s="112"/>
      <c r="J714" s="113"/>
      <c r="K714" s="115"/>
      <c r="L714" s="116"/>
      <c r="M714" s="115"/>
      <c r="N714" s="116"/>
      <c r="O714" s="115"/>
      <c r="P714" s="117"/>
    </row>
    <row r="715" spans="1:16" x14ac:dyDescent="0.25">
      <c r="A715" s="113"/>
      <c r="B715" s="110"/>
      <c r="C715" s="111"/>
      <c r="D715" s="111"/>
      <c r="E715" s="110"/>
      <c r="F715" s="110"/>
      <c r="G715" s="110"/>
      <c r="H715" s="111"/>
      <c r="I715" s="112"/>
      <c r="J715" s="113"/>
      <c r="K715" s="115"/>
      <c r="L715" s="116"/>
      <c r="M715" s="115"/>
      <c r="N715" s="116"/>
      <c r="O715" s="115"/>
      <c r="P715" s="117"/>
    </row>
    <row r="716" spans="1:16" x14ac:dyDescent="0.25">
      <c r="A716" s="113"/>
      <c r="B716" s="110"/>
      <c r="C716" s="111"/>
      <c r="D716" s="111"/>
      <c r="E716" s="110"/>
      <c r="F716" s="110"/>
      <c r="G716" s="110"/>
      <c r="H716" s="111"/>
      <c r="I716" s="112"/>
      <c r="J716" s="113"/>
      <c r="K716" s="115"/>
      <c r="L716" s="116"/>
      <c r="M716" s="115"/>
      <c r="N716" s="116"/>
      <c r="O716" s="115"/>
      <c r="P716" s="117"/>
    </row>
    <row r="717" spans="1:16" x14ac:dyDescent="0.25">
      <c r="A717" s="113"/>
      <c r="B717" s="110"/>
      <c r="C717" s="111"/>
      <c r="D717" s="111"/>
      <c r="E717" s="110"/>
      <c r="F717" s="110"/>
      <c r="G717" s="110"/>
      <c r="H717" s="111"/>
      <c r="I717" s="112"/>
      <c r="J717" s="113"/>
      <c r="K717" s="115"/>
      <c r="L717" s="116"/>
      <c r="M717" s="115"/>
      <c r="N717" s="116"/>
      <c r="O717" s="115"/>
      <c r="P717" s="117"/>
    </row>
    <row r="718" spans="1:16" x14ac:dyDescent="0.25">
      <c r="A718" s="113"/>
      <c r="B718" s="110"/>
      <c r="C718" s="111"/>
      <c r="D718" s="111"/>
      <c r="E718" s="110"/>
      <c r="F718" s="110"/>
      <c r="G718" s="110"/>
      <c r="H718" s="111"/>
      <c r="I718" s="112"/>
      <c r="J718" s="113"/>
      <c r="K718" s="115"/>
      <c r="L718" s="116"/>
      <c r="M718" s="115"/>
      <c r="N718" s="116"/>
      <c r="O718" s="115"/>
      <c r="P718" s="117"/>
    </row>
    <row r="719" spans="1:16" x14ac:dyDescent="0.25">
      <c r="A719" s="113"/>
      <c r="B719" s="110"/>
      <c r="C719" s="111"/>
      <c r="D719" s="111"/>
      <c r="E719" s="110"/>
      <c r="F719" s="110"/>
      <c r="G719" s="110"/>
      <c r="H719" s="111"/>
      <c r="I719" s="112"/>
      <c r="J719" s="113"/>
      <c r="K719" s="115"/>
      <c r="L719" s="116"/>
      <c r="M719" s="115"/>
      <c r="N719" s="116"/>
      <c r="O719" s="115"/>
      <c r="P719" s="117"/>
    </row>
    <row r="720" spans="1:16" x14ac:dyDescent="0.25">
      <c r="A720" s="113"/>
      <c r="B720" s="110"/>
      <c r="C720" s="111"/>
      <c r="D720" s="111"/>
      <c r="E720" s="110"/>
      <c r="F720" s="110"/>
      <c r="G720" s="110"/>
      <c r="H720" s="111"/>
      <c r="I720" s="112"/>
      <c r="J720" s="113"/>
      <c r="K720" s="115"/>
      <c r="L720" s="116"/>
      <c r="M720" s="115"/>
      <c r="N720" s="116"/>
      <c r="O720" s="115"/>
      <c r="P720" s="117"/>
    </row>
    <row r="721" spans="1:16" x14ac:dyDescent="0.25">
      <c r="A721" s="113"/>
      <c r="B721" s="110"/>
      <c r="C721" s="111"/>
      <c r="D721" s="111"/>
      <c r="E721" s="110"/>
      <c r="F721" s="110"/>
      <c r="G721" s="110"/>
      <c r="H721" s="111"/>
      <c r="I721" s="112"/>
      <c r="J721" s="113"/>
      <c r="K721" s="115"/>
      <c r="L721" s="116"/>
      <c r="M721" s="115"/>
      <c r="N721" s="116"/>
      <c r="O721" s="115"/>
      <c r="P721" s="117"/>
    </row>
    <row r="722" spans="1:16" x14ac:dyDescent="0.25">
      <c r="A722" s="113"/>
      <c r="B722" s="110"/>
      <c r="C722" s="111"/>
      <c r="D722" s="111"/>
      <c r="E722" s="110"/>
      <c r="F722" s="110"/>
      <c r="G722" s="110"/>
      <c r="H722" s="111"/>
      <c r="I722" s="112"/>
      <c r="J722" s="113"/>
      <c r="K722" s="115"/>
      <c r="L722" s="116"/>
      <c r="M722" s="115"/>
      <c r="N722" s="116"/>
      <c r="O722" s="115"/>
      <c r="P722" s="117"/>
    </row>
    <row r="723" spans="1:16" x14ac:dyDescent="0.25">
      <c r="A723" s="113"/>
      <c r="B723" s="110"/>
      <c r="C723" s="111"/>
      <c r="D723" s="111"/>
      <c r="E723" s="110"/>
      <c r="F723" s="110"/>
      <c r="G723" s="110"/>
      <c r="H723" s="111"/>
      <c r="I723" s="112"/>
      <c r="J723" s="113"/>
      <c r="K723" s="115"/>
      <c r="L723" s="116"/>
      <c r="M723" s="115"/>
      <c r="N723" s="116"/>
      <c r="O723" s="115"/>
      <c r="P723" s="117"/>
    </row>
    <row r="724" spans="1:16" x14ac:dyDescent="0.25">
      <c r="A724" s="113"/>
      <c r="B724" s="110"/>
      <c r="C724" s="111"/>
      <c r="D724" s="111"/>
      <c r="E724" s="110"/>
      <c r="F724" s="110"/>
      <c r="G724" s="110"/>
      <c r="H724" s="111"/>
      <c r="I724" s="112"/>
      <c r="J724" s="113"/>
      <c r="K724" s="115"/>
      <c r="L724" s="116"/>
      <c r="M724" s="115"/>
      <c r="N724" s="116"/>
      <c r="O724" s="115"/>
      <c r="P724" s="117"/>
    </row>
    <row r="725" spans="1:16" x14ac:dyDescent="0.25">
      <c r="A725" s="113"/>
      <c r="B725" s="110"/>
      <c r="C725" s="111"/>
      <c r="D725" s="111"/>
      <c r="E725" s="110"/>
      <c r="F725" s="110"/>
      <c r="G725" s="110"/>
      <c r="H725" s="111"/>
      <c r="I725" s="112"/>
      <c r="J725" s="113"/>
      <c r="K725" s="115"/>
      <c r="L725" s="116"/>
      <c r="M725" s="115"/>
      <c r="N725" s="116"/>
      <c r="O725" s="115"/>
      <c r="P725" s="117"/>
    </row>
    <row r="726" spans="1:16" x14ac:dyDescent="0.25">
      <c r="A726" s="113"/>
      <c r="B726" s="110"/>
      <c r="C726" s="111"/>
      <c r="D726" s="111"/>
      <c r="E726" s="110"/>
      <c r="F726" s="110"/>
      <c r="G726" s="110"/>
      <c r="H726" s="111"/>
      <c r="I726" s="112"/>
      <c r="J726" s="113"/>
      <c r="K726" s="115"/>
      <c r="L726" s="116"/>
      <c r="M726" s="115"/>
      <c r="N726" s="116"/>
      <c r="O726" s="115"/>
      <c r="P726" s="117"/>
    </row>
    <row r="727" spans="1:16" x14ac:dyDescent="0.25">
      <c r="A727" s="113"/>
      <c r="B727" s="110"/>
      <c r="C727" s="111"/>
      <c r="D727" s="111"/>
      <c r="E727" s="110"/>
      <c r="F727" s="110"/>
      <c r="G727" s="110"/>
      <c r="H727" s="111"/>
      <c r="I727" s="112"/>
      <c r="J727" s="113"/>
      <c r="K727" s="115"/>
      <c r="L727" s="116"/>
      <c r="M727" s="115"/>
      <c r="N727" s="116"/>
      <c r="O727" s="115"/>
      <c r="P727" s="117"/>
    </row>
    <row r="728" spans="1:16" x14ac:dyDescent="0.25">
      <c r="A728" s="113"/>
      <c r="B728" s="110"/>
      <c r="C728" s="111"/>
      <c r="D728" s="111"/>
      <c r="E728" s="110"/>
      <c r="F728" s="110"/>
      <c r="G728" s="110"/>
      <c r="H728" s="111"/>
      <c r="I728" s="112"/>
      <c r="J728" s="113"/>
      <c r="K728" s="115"/>
      <c r="L728" s="116"/>
      <c r="M728" s="115"/>
      <c r="N728" s="116"/>
      <c r="O728" s="115"/>
      <c r="P728" s="117"/>
    </row>
    <row r="729" spans="1:16" x14ac:dyDescent="0.25">
      <c r="A729" s="113"/>
      <c r="B729" s="110"/>
      <c r="C729" s="111"/>
      <c r="D729" s="111"/>
      <c r="E729" s="110"/>
      <c r="F729" s="110"/>
      <c r="G729" s="110"/>
      <c r="H729" s="111"/>
      <c r="I729" s="112"/>
      <c r="J729" s="113"/>
      <c r="K729" s="115"/>
      <c r="L729" s="116"/>
      <c r="M729" s="115"/>
      <c r="N729" s="116"/>
      <c r="O729" s="115"/>
      <c r="P729" s="117"/>
    </row>
    <row r="730" spans="1:16" x14ac:dyDescent="0.25">
      <c r="A730" s="113"/>
      <c r="B730" s="110"/>
      <c r="C730" s="111"/>
      <c r="D730" s="111"/>
      <c r="E730" s="110"/>
      <c r="F730" s="110"/>
      <c r="G730" s="110"/>
      <c r="H730" s="111"/>
      <c r="I730" s="112"/>
      <c r="J730" s="113"/>
      <c r="K730" s="115"/>
      <c r="L730" s="116"/>
      <c r="M730" s="115"/>
      <c r="N730" s="116"/>
      <c r="O730" s="115"/>
      <c r="P730" s="117"/>
    </row>
    <row r="731" spans="1:16" x14ac:dyDescent="0.25">
      <c r="A731" s="113"/>
      <c r="B731" s="110"/>
      <c r="C731" s="111"/>
      <c r="D731" s="111"/>
      <c r="E731" s="110"/>
      <c r="F731" s="110"/>
      <c r="G731" s="110"/>
      <c r="H731" s="111"/>
      <c r="I731" s="112"/>
      <c r="J731" s="113"/>
      <c r="K731" s="115"/>
      <c r="L731" s="116"/>
      <c r="M731" s="115"/>
      <c r="N731" s="116"/>
      <c r="O731" s="115"/>
      <c r="P731" s="117"/>
    </row>
    <row r="732" spans="1:16" x14ac:dyDescent="0.25">
      <c r="A732" s="113"/>
      <c r="B732" s="110"/>
      <c r="C732" s="111"/>
      <c r="D732" s="111"/>
      <c r="E732" s="110"/>
      <c r="F732" s="110"/>
      <c r="G732" s="110"/>
      <c r="H732" s="111"/>
      <c r="I732" s="112"/>
      <c r="J732" s="113"/>
      <c r="K732" s="115"/>
      <c r="L732" s="116"/>
      <c r="M732" s="115"/>
      <c r="N732" s="116"/>
      <c r="O732" s="115"/>
      <c r="P732" s="117"/>
    </row>
    <row r="733" spans="1:16" x14ac:dyDescent="0.25">
      <c r="A733" s="113"/>
      <c r="B733" s="110"/>
      <c r="C733" s="111"/>
      <c r="D733" s="111"/>
      <c r="E733" s="110"/>
      <c r="F733" s="110"/>
      <c r="G733" s="110"/>
      <c r="H733" s="111"/>
      <c r="I733" s="112"/>
      <c r="J733" s="113"/>
      <c r="K733" s="115"/>
      <c r="L733" s="116"/>
      <c r="M733" s="115"/>
      <c r="N733" s="116"/>
      <c r="O733" s="115"/>
      <c r="P733" s="117"/>
    </row>
    <row r="734" spans="1:16" x14ac:dyDescent="0.25">
      <c r="A734" s="113"/>
      <c r="B734" s="110"/>
      <c r="C734" s="111"/>
      <c r="D734" s="111"/>
      <c r="E734" s="110"/>
      <c r="F734" s="110"/>
      <c r="G734" s="110"/>
      <c r="H734" s="111"/>
      <c r="I734" s="112"/>
      <c r="J734" s="113"/>
      <c r="K734" s="115"/>
      <c r="L734" s="116"/>
      <c r="M734" s="115"/>
      <c r="N734" s="116"/>
      <c r="O734" s="115"/>
      <c r="P734" s="117"/>
    </row>
    <row r="735" spans="1:16" x14ac:dyDescent="0.25">
      <c r="A735" s="113"/>
      <c r="B735" s="110"/>
      <c r="C735" s="111"/>
      <c r="D735" s="111"/>
      <c r="E735" s="110"/>
      <c r="F735" s="110"/>
      <c r="G735" s="110"/>
      <c r="H735" s="111"/>
      <c r="I735" s="112"/>
      <c r="J735" s="113"/>
      <c r="K735" s="115"/>
      <c r="L735" s="116"/>
      <c r="M735" s="115"/>
      <c r="N735" s="116"/>
      <c r="O735" s="115"/>
      <c r="P735" s="117"/>
    </row>
    <row r="736" spans="1:16" x14ac:dyDescent="0.25">
      <c r="A736" s="113"/>
      <c r="B736" s="110"/>
      <c r="C736" s="111"/>
      <c r="D736" s="111"/>
      <c r="E736" s="110"/>
      <c r="F736" s="110"/>
      <c r="G736" s="110"/>
      <c r="H736" s="111"/>
      <c r="I736" s="112"/>
      <c r="J736" s="113"/>
      <c r="K736" s="115"/>
      <c r="L736" s="116"/>
      <c r="M736" s="115"/>
      <c r="N736" s="116"/>
      <c r="O736" s="115"/>
      <c r="P736" s="117"/>
    </row>
    <row r="737" spans="1:16" x14ac:dyDescent="0.25">
      <c r="A737" s="113"/>
      <c r="B737" s="110"/>
      <c r="C737" s="111"/>
      <c r="D737" s="111"/>
      <c r="E737" s="110"/>
      <c r="F737" s="110"/>
      <c r="G737" s="110"/>
      <c r="H737" s="111"/>
      <c r="I737" s="112"/>
      <c r="J737" s="113"/>
      <c r="K737" s="115"/>
      <c r="L737" s="116"/>
      <c r="M737" s="115"/>
      <c r="N737" s="116"/>
      <c r="O737" s="115"/>
      <c r="P737" s="117"/>
    </row>
    <row r="738" spans="1:16" x14ac:dyDescent="0.25">
      <c r="A738" s="113"/>
      <c r="B738" s="110"/>
      <c r="C738" s="111"/>
      <c r="D738" s="111"/>
      <c r="E738" s="110"/>
      <c r="F738" s="110"/>
      <c r="G738" s="110"/>
      <c r="H738" s="111"/>
      <c r="I738" s="112"/>
      <c r="J738" s="113"/>
      <c r="K738" s="115"/>
      <c r="L738" s="116"/>
      <c r="M738" s="115"/>
      <c r="N738" s="116"/>
      <c r="O738" s="115"/>
      <c r="P738" s="117"/>
    </row>
    <row r="739" spans="1:16" x14ac:dyDescent="0.25">
      <c r="A739" s="113"/>
      <c r="B739" s="110"/>
      <c r="C739" s="111"/>
      <c r="D739" s="111"/>
      <c r="E739" s="110"/>
      <c r="F739" s="110"/>
      <c r="G739" s="110"/>
      <c r="H739" s="111"/>
      <c r="I739" s="112"/>
      <c r="J739" s="113"/>
      <c r="K739" s="115"/>
      <c r="L739" s="116"/>
      <c r="M739" s="115"/>
      <c r="N739" s="116"/>
      <c r="O739" s="115"/>
      <c r="P739" s="117"/>
    </row>
    <row r="740" spans="1:16" x14ac:dyDescent="0.25">
      <c r="A740" s="113"/>
      <c r="B740" s="110"/>
      <c r="C740" s="111"/>
      <c r="D740" s="111"/>
      <c r="E740" s="110"/>
      <c r="F740" s="110"/>
      <c r="G740" s="110"/>
      <c r="H740" s="111"/>
      <c r="I740" s="112"/>
      <c r="J740" s="113"/>
      <c r="K740" s="115"/>
      <c r="L740" s="116"/>
      <c r="M740" s="115"/>
      <c r="N740" s="116"/>
      <c r="O740" s="115"/>
      <c r="P740" s="117"/>
    </row>
    <row r="741" spans="1:16" x14ac:dyDescent="0.25">
      <c r="A741" s="113"/>
      <c r="B741" s="110"/>
      <c r="C741" s="111"/>
      <c r="D741" s="111"/>
      <c r="E741" s="110"/>
      <c r="F741" s="110"/>
      <c r="G741" s="110"/>
      <c r="H741" s="111"/>
      <c r="I741" s="112"/>
      <c r="J741" s="113"/>
      <c r="K741" s="115"/>
      <c r="L741" s="116"/>
      <c r="M741" s="115"/>
      <c r="N741" s="116"/>
      <c r="O741" s="115"/>
      <c r="P741" s="117"/>
    </row>
    <row r="742" spans="1:16" x14ac:dyDescent="0.25">
      <c r="A742" s="113"/>
      <c r="B742" s="110"/>
      <c r="C742" s="111"/>
      <c r="D742" s="111"/>
      <c r="E742" s="110"/>
      <c r="F742" s="110"/>
      <c r="G742" s="110"/>
      <c r="H742" s="111"/>
      <c r="I742" s="112"/>
      <c r="J742" s="113"/>
      <c r="K742" s="115"/>
      <c r="L742" s="116"/>
      <c r="M742" s="115"/>
      <c r="N742" s="116"/>
      <c r="O742" s="115"/>
      <c r="P742" s="117"/>
    </row>
    <row r="743" spans="1:16" x14ac:dyDescent="0.25">
      <c r="A743" s="113"/>
      <c r="B743" s="110"/>
      <c r="C743" s="111"/>
      <c r="D743" s="111"/>
      <c r="E743" s="110"/>
      <c r="F743" s="110"/>
      <c r="G743" s="110"/>
      <c r="H743" s="111"/>
      <c r="I743" s="112"/>
      <c r="J743" s="113"/>
      <c r="K743" s="115"/>
      <c r="L743" s="116"/>
      <c r="M743" s="115"/>
      <c r="N743" s="116"/>
      <c r="O743" s="115"/>
      <c r="P743" s="117"/>
    </row>
    <row r="744" spans="1:16" x14ac:dyDescent="0.25">
      <c r="A744" s="113"/>
      <c r="B744" s="110"/>
      <c r="C744" s="111"/>
      <c r="D744" s="111"/>
      <c r="E744" s="110"/>
      <c r="F744" s="110"/>
      <c r="G744" s="110"/>
      <c r="H744" s="111"/>
      <c r="I744" s="112"/>
      <c r="J744" s="113"/>
      <c r="K744" s="115"/>
      <c r="L744" s="116"/>
      <c r="M744" s="115"/>
      <c r="N744" s="116"/>
      <c r="O744" s="115"/>
      <c r="P744" s="117"/>
    </row>
    <row r="745" spans="1:16" x14ac:dyDescent="0.25">
      <c r="A745" s="113"/>
      <c r="B745" s="110"/>
      <c r="C745" s="111"/>
      <c r="D745" s="111"/>
      <c r="E745" s="110"/>
      <c r="F745" s="110"/>
      <c r="G745" s="110"/>
      <c r="H745" s="111"/>
      <c r="I745" s="112"/>
      <c r="J745" s="113"/>
      <c r="K745" s="115"/>
      <c r="L745" s="116"/>
      <c r="M745" s="115"/>
      <c r="N745" s="116"/>
      <c r="O745" s="115"/>
      <c r="P745" s="117"/>
    </row>
    <row r="746" spans="1:16" x14ac:dyDescent="0.25">
      <c r="A746" s="113"/>
      <c r="B746" s="110"/>
      <c r="C746" s="111"/>
      <c r="D746" s="111"/>
      <c r="E746" s="110"/>
      <c r="F746" s="110"/>
      <c r="G746" s="110"/>
      <c r="H746" s="111"/>
      <c r="I746" s="112"/>
      <c r="J746" s="113"/>
      <c r="K746" s="115"/>
      <c r="L746" s="116"/>
      <c r="M746" s="115"/>
      <c r="N746" s="116"/>
      <c r="O746" s="115"/>
      <c r="P746" s="117"/>
    </row>
    <row r="747" spans="1:16" x14ac:dyDescent="0.25">
      <c r="A747" s="113"/>
      <c r="B747" s="110"/>
      <c r="C747" s="111"/>
      <c r="D747" s="111"/>
      <c r="E747" s="110"/>
      <c r="F747" s="110"/>
      <c r="G747" s="110"/>
      <c r="H747" s="111"/>
      <c r="I747" s="112"/>
      <c r="J747" s="113"/>
      <c r="K747" s="115"/>
      <c r="L747" s="116"/>
      <c r="M747" s="115"/>
      <c r="N747" s="116"/>
      <c r="O747" s="115"/>
      <c r="P747" s="117"/>
    </row>
    <row r="748" spans="1:16" x14ac:dyDescent="0.25">
      <c r="A748" s="113"/>
      <c r="B748" s="110"/>
      <c r="C748" s="111"/>
      <c r="D748" s="111"/>
      <c r="E748" s="110"/>
      <c r="F748" s="110"/>
      <c r="G748" s="110"/>
      <c r="H748" s="111"/>
      <c r="I748" s="112"/>
      <c r="J748" s="113"/>
      <c r="K748" s="115"/>
      <c r="L748" s="116"/>
      <c r="M748" s="115"/>
      <c r="N748" s="116"/>
      <c r="O748" s="115"/>
      <c r="P748" s="117"/>
    </row>
    <row r="749" spans="1:16" x14ac:dyDescent="0.25">
      <c r="A749" s="113"/>
      <c r="B749" s="110"/>
      <c r="C749" s="111"/>
      <c r="D749" s="111"/>
      <c r="E749" s="110"/>
      <c r="F749" s="110"/>
      <c r="G749" s="110"/>
      <c r="H749" s="111"/>
      <c r="I749" s="112"/>
      <c r="J749" s="113"/>
      <c r="K749" s="115"/>
      <c r="L749" s="116"/>
      <c r="M749" s="115"/>
      <c r="N749" s="116"/>
      <c r="O749" s="115"/>
      <c r="P749" s="117"/>
    </row>
    <row r="750" spans="1:16" x14ac:dyDescent="0.25">
      <c r="A750" s="113"/>
      <c r="B750" s="110"/>
      <c r="C750" s="111"/>
      <c r="D750" s="111"/>
      <c r="E750" s="110"/>
      <c r="F750" s="110"/>
      <c r="G750" s="110"/>
      <c r="H750" s="111"/>
      <c r="I750" s="112"/>
      <c r="J750" s="113"/>
      <c r="K750" s="115"/>
      <c r="L750" s="116"/>
      <c r="M750" s="115"/>
      <c r="N750" s="116"/>
      <c r="O750" s="115"/>
      <c r="P750" s="117"/>
    </row>
    <row r="751" spans="1:16" x14ac:dyDescent="0.25">
      <c r="A751" s="113"/>
      <c r="B751" s="110"/>
      <c r="C751" s="111"/>
      <c r="D751" s="111"/>
      <c r="E751" s="110"/>
      <c r="F751" s="110"/>
      <c r="G751" s="110"/>
      <c r="H751" s="111"/>
      <c r="I751" s="112"/>
      <c r="J751" s="113"/>
      <c r="K751" s="115"/>
      <c r="L751" s="116"/>
      <c r="M751" s="115"/>
      <c r="N751" s="116"/>
      <c r="O751" s="115"/>
      <c r="P751" s="117"/>
    </row>
    <row r="752" spans="1:16" x14ac:dyDescent="0.25">
      <c r="A752" s="113"/>
      <c r="B752" s="110"/>
      <c r="C752" s="111"/>
      <c r="D752" s="111"/>
      <c r="E752" s="110"/>
      <c r="F752" s="110"/>
      <c r="G752" s="110"/>
      <c r="H752" s="111"/>
      <c r="I752" s="112"/>
      <c r="J752" s="113"/>
      <c r="K752" s="115"/>
      <c r="L752" s="116"/>
      <c r="M752" s="115"/>
      <c r="N752" s="116"/>
      <c r="O752" s="115"/>
      <c r="P752" s="117"/>
    </row>
    <row r="753" spans="1:16" x14ac:dyDescent="0.25">
      <c r="A753" s="113"/>
      <c r="B753" s="110"/>
      <c r="C753" s="111"/>
      <c r="D753" s="111"/>
      <c r="E753" s="110"/>
      <c r="F753" s="110"/>
      <c r="G753" s="110"/>
      <c r="H753" s="111"/>
      <c r="I753" s="112"/>
      <c r="J753" s="113"/>
      <c r="K753" s="115"/>
      <c r="L753" s="116"/>
      <c r="M753" s="115"/>
      <c r="N753" s="116"/>
      <c r="O753" s="115"/>
      <c r="P753" s="117"/>
    </row>
    <row r="754" spans="1:16" x14ac:dyDescent="0.25">
      <c r="A754" s="113"/>
      <c r="B754" s="110"/>
      <c r="C754" s="111"/>
      <c r="D754" s="111"/>
      <c r="E754" s="110"/>
      <c r="F754" s="110"/>
      <c r="G754" s="110"/>
      <c r="H754" s="111"/>
      <c r="I754" s="112"/>
      <c r="J754" s="113"/>
      <c r="K754" s="115"/>
      <c r="L754" s="116"/>
      <c r="M754" s="115"/>
      <c r="N754" s="116"/>
      <c r="O754" s="115"/>
      <c r="P754" s="117"/>
    </row>
    <row r="755" spans="1:16" x14ac:dyDescent="0.25">
      <c r="A755" s="113"/>
      <c r="B755" s="110"/>
      <c r="C755" s="111"/>
      <c r="D755" s="111"/>
      <c r="E755" s="110"/>
      <c r="F755" s="110"/>
      <c r="G755" s="110"/>
      <c r="H755" s="111"/>
      <c r="I755" s="112"/>
      <c r="J755" s="113"/>
      <c r="K755" s="115"/>
      <c r="L755" s="116"/>
      <c r="M755" s="115"/>
      <c r="N755" s="116"/>
      <c r="O755" s="115"/>
      <c r="P755" s="117"/>
    </row>
    <row r="756" spans="1:16" x14ac:dyDescent="0.25">
      <c r="A756" s="113"/>
      <c r="B756" s="110"/>
      <c r="C756" s="111"/>
      <c r="D756" s="111"/>
      <c r="E756" s="110"/>
      <c r="F756" s="110"/>
      <c r="G756" s="110"/>
      <c r="H756" s="111"/>
      <c r="I756" s="112"/>
      <c r="J756" s="113"/>
      <c r="K756" s="115"/>
      <c r="L756" s="116"/>
      <c r="M756" s="115"/>
      <c r="N756" s="116"/>
      <c r="O756" s="115"/>
      <c r="P756" s="117"/>
    </row>
    <row r="757" spans="1:16" x14ac:dyDescent="0.25">
      <c r="A757" s="113"/>
      <c r="B757" s="110"/>
      <c r="C757" s="111"/>
      <c r="D757" s="111"/>
      <c r="E757" s="110"/>
      <c r="F757" s="110"/>
      <c r="G757" s="110"/>
      <c r="H757" s="111"/>
      <c r="I757" s="112"/>
      <c r="J757" s="113"/>
      <c r="K757" s="115"/>
      <c r="L757" s="116"/>
      <c r="M757" s="115"/>
      <c r="N757" s="116"/>
      <c r="O757" s="115"/>
      <c r="P757" s="117"/>
    </row>
    <row r="758" spans="1:16" x14ac:dyDescent="0.25">
      <c r="A758" s="113"/>
      <c r="B758" s="110"/>
      <c r="C758" s="111"/>
      <c r="D758" s="111"/>
      <c r="E758" s="110"/>
      <c r="F758" s="110"/>
      <c r="G758" s="110"/>
      <c r="H758" s="111"/>
      <c r="I758" s="112"/>
      <c r="J758" s="113"/>
      <c r="K758" s="115"/>
      <c r="L758" s="116"/>
      <c r="M758" s="115"/>
      <c r="N758" s="116"/>
      <c r="O758" s="115"/>
      <c r="P758" s="117"/>
    </row>
    <row r="759" spans="1:16" x14ac:dyDescent="0.25">
      <c r="A759" s="113"/>
      <c r="B759" s="110"/>
      <c r="C759" s="111"/>
      <c r="D759" s="111"/>
      <c r="E759" s="110"/>
      <c r="F759" s="110"/>
      <c r="G759" s="110"/>
      <c r="H759" s="111"/>
      <c r="I759" s="112"/>
      <c r="J759" s="113"/>
      <c r="K759" s="115"/>
      <c r="L759" s="116"/>
      <c r="M759" s="115"/>
      <c r="N759" s="116"/>
      <c r="O759" s="115"/>
      <c r="P759" s="117"/>
    </row>
    <row r="760" spans="1:16" x14ac:dyDescent="0.25">
      <c r="A760" s="113"/>
      <c r="B760" s="110"/>
      <c r="C760" s="111"/>
      <c r="D760" s="111"/>
      <c r="E760" s="110"/>
      <c r="F760" s="110"/>
      <c r="G760" s="110"/>
      <c r="H760" s="111"/>
      <c r="I760" s="112"/>
      <c r="J760" s="113"/>
      <c r="K760" s="115"/>
      <c r="L760" s="116"/>
      <c r="M760" s="115"/>
      <c r="N760" s="116"/>
      <c r="O760" s="115"/>
      <c r="P760" s="117"/>
    </row>
    <row r="761" spans="1:16" x14ac:dyDescent="0.25">
      <c r="A761" s="113"/>
      <c r="B761" s="110"/>
      <c r="C761" s="111"/>
      <c r="D761" s="111"/>
      <c r="E761" s="110"/>
      <c r="F761" s="110"/>
      <c r="G761" s="110"/>
      <c r="H761" s="111"/>
      <c r="I761" s="112"/>
      <c r="J761" s="113"/>
      <c r="K761" s="115"/>
      <c r="L761" s="116"/>
      <c r="M761" s="115"/>
      <c r="N761" s="116"/>
      <c r="O761" s="115"/>
      <c r="P761" s="117"/>
    </row>
    <row r="762" spans="1:16" x14ac:dyDescent="0.25">
      <c r="A762" s="113"/>
      <c r="B762" s="110"/>
      <c r="C762" s="111"/>
      <c r="D762" s="111"/>
      <c r="E762" s="110"/>
      <c r="F762" s="110"/>
      <c r="G762" s="110"/>
      <c r="H762" s="111"/>
      <c r="I762" s="112"/>
      <c r="J762" s="113"/>
      <c r="K762" s="115"/>
      <c r="L762" s="116"/>
      <c r="M762" s="115"/>
      <c r="N762" s="116"/>
      <c r="O762" s="115"/>
      <c r="P762" s="117"/>
    </row>
    <row r="763" spans="1:16" x14ac:dyDescent="0.25">
      <c r="A763" s="113"/>
      <c r="B763" s="110"/>
      <c r="C763" s="111"/>
      <c r="D763" s="111"/>
      <c r="E763" s="110"/>
      <c r="F763" s="110"/>
      <c r="G763" s="110"/>
      <c r="H763" s="111"/>
      <c r="I763" s="112"/>
      <c r="J763" s="113"/>
      <c r="K763" s="115"/>
      <c r="L763" s="116"/>
      <c r="M763" s="115"/>
      <c r="N763" s="116"/>
      <c r="O763" s="115"/>
      <c r="P763" s="117"/>
    </row>
    <row r="764" spans="1:16" x14ac:dyDescent="0.25">
      <c r="A764" s="113"/>
      <c r="B764" s="110"/>
      <c r="C764" s="111"/>
      <c r="D764" s="111"/>
      <c r="E764" s="110"/>
      <c r="F764" s="110"/>
      <c r="G764" s="110"/>
      <c r="H764" s="111"/>
      <c r="I764" s="112"/>
      <c r="J764" s="113"/>
      <c r="K764" s="115"/>
      <c r="L764" s="116"/>
      <c r="M764" s="115"/>
      <c r="N764" s="116"/>
      <c r="O764" s="115"/>
      <c r="P764" s="117"/>
    </row>
    <row r="765" spans="1:16" x14ac:dyDescent="0.25">
      <c r="A765" s="113"/>
      <c r="B765" s="110"/>
      <c r="C765" s="111"/>
      <c r="D765" s="111"/>
      <c r="E765" s="110"/>
      <c r="F765" s="110"/>
      <c r="G765" s="110"/>
      <c r="H765" s="111"/>
      <c r="I765" s="112"/>
      <c r="J765" s="113"/>
      <c r="K765" s="115"/>
      <c r="L765" s="116"/>
      <c r="M765" s="115"/>
      <c r="N765" s="116"/>
      <c r="O765" s="115"/>
      <c r="P765" s="117"/>
    </row>
    <row r="766" spans="1:16" x14ac:dyDescent="0.25">
      <c r="A766" s="113"/>
      <c r="B766" s="110"/>
      <c r="C766" s="111"/>
      <c r="D766" s="111"/>
      <c r="E766" s="110"/>
      <c r="F766" s="110"/>
      <c r="G766" s="110"/>
      <c r="H766" s="111"/>
      <c r="I766" s="112"/>
      <c r="J766" s="113"/>
      <c r="K766" s="115"/>
      <c r="L766" s="116"/>
      <c r="M766" s="115"/>
      <c r="N766" s="116"/>
      <c r="O766" s="115"/>
      <c r="P766" s="117"/>
    </row>
    <row r="767" spans="1:16" x14ac:dyDescent="0.25">
      <c r="A767" s="113"/>
      <c r="B767" s="110"/>
      <c r="C767" s="111"/>
      <c r="D767" s="111"/>
      <c r="E767" s="110"/>
      <c r="F767" s="110"/>
      <c r="G767" s="110"/>
      <c r="H767" s="111"/>
      <c r="I767" s="112"/>
      <c r="J767" s="113"/>
      <c r="K767" s="115"/>
      <c r="L767" s="116"/>
      <c r="M767" s="115"/>
      <c r="N767" s="116"/>
      <c r="O767" s="115"/>
      <c r="P767" s="117"/>
    </row>
    <row r="768" spans="1:16" x14ac:dyDescent="0.25">
      <c r="A768" s="113"/>
      <c r="B768" s="110"/>
      <c r="C768" s="111"/>
      <c r="D768" s="111"/>
      <c r="E768" s="110"/>
      <c r="F768" s="110"/>
      <c r="G768" s="110"/>
      <c r="H768" s="111"/>
      <c r="I768" s="112"/>
      <c r="J768" s="113"/>
      <c r="K768" s="115"/>
      <c r="L768" s="116"/>
      <c r="M768" s="115"/>
      <c r="N768" s="116"/>
      <c r="O768" s="115"/>
      <c r="P768" s="117"/>
    </row>
    <row r="769" spans="1:16" x14ac:dyDescent="0.25">
      <c r="A769" s="113"/>
      <c r="B769" s="110"/>
      <c r="C769" s="111"/>
      <c r="D769" s="111"/>
      <c r="E769" s="110"/>
      <c r="F769" s="110"/>
      <c r="G769" s="110"/>
      <c r="H769" s="111"/>
      <c r="I769" s="112"/>
      <c r="J769" s="113"/>
      <c r="K769" s="115"/>
      <c r="L769" s="116"/>
      <c r="M769" s="115"/>
      <c r="N769" s="116"/>
      <c r="O769" s="115"/>
      <c r="P769" s="117"/>
    </row>
    <row r="770" spans="1:16" x14ac:dyDescent="0.25">
      <c r="A770" s="113"/>
      <c r="B770" s="110"/>
      <c r="C770" s="111"/>
      <c r="D770" s="111"/>
      <c r="E770" s="110"/>
      <c r="F770" s="110"/>
      <c r="G770" s="110"/>
      <c r="H770" s="111"/>
      <c r="I770" s="112"/>
      <c r="J770" s="113"/>
      <c r="K770" s="115"/>
      <c r="L770" s="116"/>
      <c r="M770" s="115"/>
      <c r="N770" s="116"/>
      <c r="O770" s="115"/>
      <c r="P770" s="117"/>
    </row>
    <row r="771" spans="1:16" x14ac:dyDescent="0.25">
      <c r="A771" s="113"/>
      <c r="B771" s="110"/>
      <c r="C771" s="111"/>
      <c r="D771" s="111"/>
      <c r="E771" s="110"/>
      <c r="F771" s="110"/>
      <c r="G771" s="110"/>
      <c r="H771" s="111"/>
      <c r="I771" s="112"/>
      <c r="J771" s="113"/>
      <c r="K771" s="115"/>
      <c r="L771" s="116"/>
      <c r="M771" s="115"/>
      <c r="N771" s="116"/>
      <c r="O771" s="115"/>
      <c r="P771" s="117"/>
    </row>
    <row r="772" spans="1:16" x14ac:dyDescent="0.25">
      <c r="A772" s="113"/>
      <c r="B772" s="110"/>
      <c r="C772" s="111"/>
      <c r="D772" s="111"/>
      <c r="E772" s="110"/>
      <c r="F772" s="110"/>
      <c r="G772" s="110"/>
      <c r="H772" s="111"/>
      <c r="I772" s="112"/>
      <c r="J772" s="113"/>
      <c r="K772" s="115"/>
      <c r="L772" s="116"/>
      <c r="M772" s="115"/>
      <c r="N772" s="116"/>
      <c r="O772" s="115"/>
      <c r="P772" s="117"/>
    </row>
    <row r="773" spans="1:16" x14ac:dyDescent="0.25">
      <c r="A773" s="113"/>
      <c r="B773" s="110"/>
      <c r="C773" s="111"/>
      <c r="D773" s="111"/>
      <c r="E773" s="110"/>
      <c r="F773" s="110"/>
      <c r="G773" s="110"/>
      <c r="H773" s="111"/>
      <c r="I773" s="112"/>
      <c r="J773" s="113"/>
      <c r="K773" s="115"/>
      <c r="L773" s="116"/>
      <c r="M773" s="115"/>
      <c r="N773" s="116"/>
      <c r="O773" s="115"/>
      <c r="P773" s="117"/>
    </row>
    <row r="774" spans="1:16" x14ac:dyDescent="0.25">
      <c r="A774" s="113"/>
      <c r="B774" s="110"/>
      <c r="C774" s="111"/>
      <c r="D774" s="111"/>
      <c r="E774" s="110"/>
      <c r="F774" s="110"/>
      <c r="G774" s="110"/>
      <c r="H774" s="111"/>
      <c r="I774" s="112"/>
      <c r="J774" s="113"/>
      <c r="K774" s="115"/>
      <c r="L774" s="116"/>
      <c r="M774" s="115"/>
      <c r="N774" s="116"/>
      <c r="O774" s="115"/>
      <c r="P774" s="117"/>
    </row>
    <row r="775" spans="1:16" x14ac:dyDescent="0.25">
      <c r="A775" s="113"/>
      <c r="B775" s="110"/>
      <c r="C775" s="111"/>
      <c r="D775" s="111"/>
      <c r="E775" s="110"/>
      <c r="F775" s="110"/>
      <c r="G775" s="110"/>
      <c r="H775" s="111"/>
      <c r="I775" s="112"/>
      <c r="J775" s="113"/>
      <c r="K775" s="115"/>
      <c r="L775" s="116"/>
      <c r="M775" s="115"/>
      <c r="N775" s="116"/>
      <c r="O775" s="115"/>
      <c r="P775" s="117"/>
    </row>
    <row r="776" spans="1:16" x14ac:dyDescent="0.25">
      <c r="A776" s="113"/>
      <c r="B776" s="110"/>
      <c r="C776" s="111"/>
      <c r="D776" s="111"/>
      <c r="E776" s="110"/>
      <c r="F776" s="110"/>
      <c r="G776" s="110"/>
      <c r="H776" s="111"/>
      <c r="I776" s="112"/>
      <c r="J776" s="113"/>
      <c r="K776" s="115"/>
      <c r="L776" s="116"/>
      <c r="M776" s="115"/>
      <c r="N776" s="116"/>
      <c r="O776" s="115"/>
      <c r="P776" s="117"/>
    </row>
    <row r="777" spans="1:16" x14ac:dyDescent="0.25">
      <c r="A777" s="113"/>
      <c r="B777" s="110"/>
      <c r="C777" s="111"/>
      <c r="D777" s="111"/>
      <c r="E777" s="110"/>
      <c r="F777" s="110"/>
      <c r="G777" s="110"/>
      <c r="H777" s="111"/>
      <c r="I777" s="112"/>
      <c r="J777" s="113"/>
      <c r="K777" s="115"/>
      <c r="L777" s="116"/>
      <c r="M777" s="115"/>
      <c r="N777" s="116"/>
      <c r="O777" s="115"/>
      <c r="P777" s="117"/>
    </row>
    <row r="778" spans="1:16" x14ac:dyDescent="0.25">
      <c r="A778" s="113"/>
      <c r="B778" s="110"/>
      <c r="C778" s="111"/>
      <c r="D778" s="111"/>
      <c r="E778" s="110"/>
      <c r="F778" s="110"/>
      <c r="G778" s="110"/>
      <c r="H778" s="111"/>
      <c r="I778" s="112"/>
      <c r="J778" s="113"/>
      <c r="K778" s="115"/>
      <c r="L778" s="116"/>
      <c r="M778" s="115"/>
      <c r="N778" s="116"/>
      <c r="O778" s="115"/>
      <c r="P778" s="117"/>
    </row>
    <row r="779" spans="1:16" x14ac:dyDescent="0.25">
      <c r="A779" s="113"/>
      <c r="B779" s="110"/>
      <c r="C779" s="111"/>
      <c r="D779" s="111"/>
      <c r="E779" s="110"/>
      <c r="F779" s="110"/>
      <c r="G779" s="110"/>
      <c r="H779" s="111"/>
      <c r="I779" s="112"/>
      <c r="J779" s="113"/>
      <c r="K779" s="115"/>
      <c r="L779" s="116"/>
      <c r="M779" s="115"/>
      <c r="N779" s="116"/>
      <c r="O779" s="115"/>
      <c r="P779" s="117"/>
    </row>
    <row r="780" spans="1:16" x14ac:dyDescent="0.25">
      <c r="A780" s="113"/>
      <c r="B780" s="110"/>
      <c r="C780" s="111"/>
      <c r="D780" s="111"/>
      <c r="E780" s="110"/>
      <c r="F780" s="110"/>
      <c r="G780" s="110"/>
      <c r="H780" s="111"/>
      <c r="I780" s="112"/>
      <c r="J780" s="113"/>
      <c r="K780" s="115"/>
      <c r="L780" s="116"/>
      <c r="M780" s="115"/>
      <c r="N780" s="116"/>
      <c r="O780" s="115"/>
      <c r="P780" s="117"/>
    </row>
    <row r="781" spans="1:16" x14ac:dyDescent="0.25">
      <c r="A781" s="113"/>
      <c r="B781" s="110"/>
      <c r="C781" s="111"/>
      <c r="D781" s="111"/>
      <c r="E781" s="110"/>
      <c r="F781" s="110"/>
      <c r="G781" s="110"/>
      <c r="H781" s="111"/>
      <c r="I781" s="112"/>
      <c r="J781" s="113"/>
      <c r="K781" s="115"/>
      <c r="L781" s="116"/>
      <c r="M781" s="115"/>
      <c r="N781" s="116"/>
      <c r="O781" s="115"/>
      <c r="P781" s="117"/>
    </row>
    <row r="782" spans="1:16" x14ac:dyDescent="0.25">
      <c r="A782" s="113"/>
      <c r="B782" s="110"/>
      <c r="C782" s="111"/>
      <c r="D782" s="111"/>
      <c r="E782" s="110"/>
      <c r="F782" s="110"/>
      <c r="G782" s="110"/>
      <c r="H782" s="111"/>
      <c r="I782" s="112"/>
      <c r="J782" s="113"/>
      <c r="K782" s="115"/>
      <c r="L782" s="116"/>
      <c r="M782" s="115"/>
      <c r="N782" s="116"/>
      <c r="O782" s="115"/>
      <c r="P782" s="117"/>
    </row>
    <row r="783" spans="1:16" x14ac:dyDescent="0.25">
      <c r="A783" s="113"/>
      <c r="B783" s="110"/>
      <c r="C783" s="111"/>
      <c r="D783" s="111"/>
      <c r="E783" s="110"/>
      <c r="F783" s="110"/>
      <c r="G783" s="110"/>
      <c r="H783" s="111"/>
      <c r="I783" s="112"/>
      <c r="J783" s="113"/>
      <c r="K783" s="115"/>
      <c r="L783" s="116"/>
      <c r="M783" s="115"/>
      <c r="N783" s="116"/>
      <c r="O783" s="115"/>
      <c r="P783" s="117"/>
    </row>
    <row r="784" spans="1:16" x14ac:dyDescent="0.25">
      <c r="A784" s="113"/>
      <c r="B784" s="110"/>
      <c r="C784" s="111"/>
      <c r="D784" s="111"/>
      <c r="E784" s="110"/>
      <c r="F784" s="110"/>
      <c r="G784" s="110"/>
      <c r="H784" s="111"/>
      <c r="I784" s="112"/>
      <c r="J784" s="113"/>
      <c r="K784" s="115"/>
      <c r="L784" s="116"/>
      <c r="M784" s="115"/>
      <c r="N784" s="116"/>
      <c r="O784" s="115"/>
      <c r="P784" s="117"/>
    </row>
    <row r="785" spans="1:16" x14ac:dyDescent="0.25">
      <c r="A785" s="113"/>
      <c r="B785" s="110"/>
      <c r="C785" s="111"/>
      <c r="D785" s="111"/>
      <c r="E785" s="110"/>
      <c r="F785" s="110"/>
      <c r="G785" s="110"/>
      <c r="H785" s="111"/>
      <c r="I785" s="112"/>
      <c r="J785" s="113"/>
      <c r="K785" s="115"/>
      <c r="L785" s="116"/>
      <c r="M785" s="115"/>
      <c r="N785" s="116"/>
      <c r="O785" s="115"/>
      <c r="P785" s="117"/>
    </row>
    <row r="786" spans="1:16" x14ac:dyDescent="0.25">
      <c r="A786" s="113"/>
      <c r="B786" s="110"/>
      <c r="C786" s="111"/>
      <c r="D786" s="111"/>
      <c r="E786" s="110"/>
      <c r="F786" s="110"/>
      <c r="G786" s="110"/>
      <c r="H786" s="111"/>
      <c r="I786" s="112"/>
      <c r="J786" s="113"/>
      <c r="K786" s="115"/>
      <c r="L786" s="116"/>
      <c r="M786" s="115"/>
      <c r="N786" s="116"/>
      <c r="O786" s="115"/>
      <c r="P786" s="117"/>
    </row>
    <row r="787" spans="1:16" x14ac:dyDescent="0.25">
      <c r="A787" s="113"/>
      <c r="B787" s="110"/>
      <c r="C787" s="111"/>
      <c r="D787" s="111"/>
      <c r="E787" s="110"/>
      <c r="F787" s="110"/>
      <c r="G787" s="110"/>
      <c r="H787" s="111"/>
      <c r="I787" s="112"/>
      <c r="J787" s="113"/>
      <c r="K787" s="115"/>
      <c r="L787" s="116"/>
      <c r="M787" s="115"/>
      <c r="N787" s="116"/>
      <c r="O787" s="115"/>
      <c r="P787" s="117"/>
    </row>
    <row r="788" spans="1:16" x14ac:dyDescent="0.25">
      <c r="A788" s="113"/>
      <c r="B788" s="110"/>
      <c r="C788" s="111"/>
      <c r="D788" s="111"/>
      <c r="E788" s="110"/>
      <c r="F788" s="110"/>
      <c r="G788" s="110"/>
      <c r="H788" s="111"/>
      <c r="I788" s="112"/>
      <c r="J788" s="113"/>
      <c r="K788" s="115"/>
      <c r="L788" s="116"/>
      <c r="M788" s="115"/>
      <c r="N788" s="116"/>
      <c r="O788" s="115"/>
      <c r="P788" s="117"/>
    </row>
    <row r="789" spans="1:16" x14ac:dyDescent="0.25">
      <c r="A789" s="113"/>
      <c r="B789" s="110"/>
      <c r="C789" s="111"/>
      <c r="D789" s="111"/>
      <c r="E789" s="110"/>
      <c r="F789" s="110"/>
      <c r="G789" s="110"/>
      <c r="H789" s="111"/>
      <c r="I789" s="112"/>
      <c r="J789" s="113"/>
      <c r="K789" s="115"/>
      <c r="L789" s="116"/>
      <c r="M789" s="115"/>
      <c r="N789" s="116"/>
      <c r="O789" s="115"/>
      <c r="P789" s="117"/>
    </row>
    <row r="790" spans="1:16" x14ac:dyDescent="0.25">
      <c r="A790" s="113"/>
      <c r="B790" s="110"/>
      <c r="C790" s="111"/>
      <c r="D790" s="111"/>
      <c r="E790" s="110"/>
      <c r="F790" s="110"/>
      <c r="G790" s="110"/>
      <c r="H790" s="111"/>
      <c r="I790" s="112"/>
      <c r="J790" s="113"/>
      <c r="K790" s="115"/>
      <c r="L790" s="116"/>
      <c r="M790" s="115"/>
      <c r="N790" s="116"/>
      <c r="O790" s="115"/>
      <c r="P790" s="117"/>
    </row>
    <row r="791" spans="1:16" x14ac:dyDescent="0.25">
      <c r="A791" s="113"/>
      <c r="B791" s="110"/>
      <c r="C791" s="111"/>
      <c r="D791" s="111"/>
      <c r="E791" s="110"/>
      <c r="F791" s="110"/>
      <c r="G791" s="110"/>
      <c r="H791" s="111"/>
      <c r="I791" s="112"/>
      <c r="J791" s="113"/>
      <c r="K791" s="115"/>
      <c r="L791" s="116"/>
      <c r="M791" s="115"/>
      <c r="N791" s="116"/>
      <c r="O791" s="115"/>
      <c r="P791" s="117"/>
    </row>
    <row r="792" spans="1:16" x14ac:dyDescent="0.25">
      <c r="A792" s="113"/>
      <c r="B792" s="110"/>
      <c r="C792" s="111"/>
      <c r="D792" s="111"/>
      <c r="E792" s="110"/>
      <c r="F792" s="110"/>
      <c r="G792" s="110"/>
      <c r="H792" s="111"/>
      <c r="I792" s="112"/>
      <c r="J792" s="113"/>
      <c r="K792" s="115"/>
      <c r="L792" s="116"/>
      <c r="M792" s="115"/>
      <c r="N792" s="116"/>
      <c r="O792" s="115"/>
      <c r="P792" s="117"/>
    </row>
    <row r="793" spans="1:16" x14ac:dyDescent="0.25">
      <c r="A793" s="113"/>
      <c r="B793" s="110"/>
      <c r="C793" s="111"/>
      <c r="D793" s="111"/>
      <c r="E793" s="110"/>
      <c r="F793" s="110"/>
      <c r="G793" s="110"/>
      <c r="H793" s="111"/>
      <c r="I793" s="112"/>
      <c r="J793" s="113"/>
      <c r="K793" s="115"/>
      <c r="L793" s="116"/>
      <c r="M793" s="115"/>
      <c r="N793" s="116"/>
      <c r="O793" s="115"/>
      <c r="P793" s="117"/>
    </row>
    <row r="794" spans="1:16" x14ac:dyDescent="0.25">
      <c r="A794" s="113"/>
      <c r="B794" s="110"/>
      <c r="C794" s="111"/>
      <c r="D794" s="111"/>
      <c r="E794" s="110"/>
      <c r="F794" s="110"/>
      <c r="G794" s="110"/>
      <c r="H794" s="111"/>
      <c r="I794" s="112"/>
      <c r="J794" s="113"/>
      <c r="K794" s="115"/>
      <c r="L794" s="116"/>
      <c r="M794" s="115"/>
      <c r="N794" s="116"/>
      <c r="O794" s="115"/>
      <c r="P794" s="117"/>
    </row>
    <row r="795" spans="1:16" x14ac:dyDescent="0.25">
      <c r="A795" s="113"/>
      <c r="B795" s="110"/>
      <c r="C795" s="111"/>
      <c r="D795" s="111"/>
      <c r="E795" s="110"/>
      <c r="F795" s="110"/>
      <c r="G795" s="110"/>
      <c r="H795" s="111"/>
      <c r="I795" s="112"/>
      <c r="J795" s="113"/>
      <c r="K795" s="115"/>
      <c r="L795" s="116"/>
      <c r="M795" s="115"/>
      <c r="N795" s="116"/>
      <c r="O795" s="115"/>
      <c r="P795" s="117"/>
    </row>
    <row r="796" spans="1:16" x14ac:dyDescent="0.25">
      <c r="A796" s="113"/>
      <c r="B796" s="110"/>
      <c r="C796" s="111"/>
      <c r="D796" s="111"/>
      <c r="E796" s="110"/>
      <c r="F796" s="110"/>
      <c r="G796" s="110"/>
      <c r="H796" s="111"/>
      <c r="I796" s="112"/>
      <c r="J796" s="113"/>
      <c r="K796" s="115"/>
      <c r="L796" s="116"/>
      <c r="M796" s="115"/>
      <c r="N796" s="116"/>
      <c r="O796" s="115"/>
      <c r="P796" s="117"/>
    </row>
    <row r="797" spans="1:16" x14ac:dyDescent="0.25">
      <c r="A797" s="113"/>
      <c r="B797" s="110"/>
      <c r="C797" s="111"/>
      <c r="D797" s="111"/>
      <c r="E797" s="110"/>
      <c r="F797" s="110"/>
      <c r="G797" s="110"/>
      <c r="H797" s="111"/>
      <c r="I797" s="112"/>
      <c r="J797" s="113"/>
      <c r="K797" s="115"/>
      <c r="L797" s="116"/>
      <c r="M797" s="115"/>
      <c r="N797" s="116"/>
      <c r="O797" s="115"/>
      <c r="P797" s="117"/>
    </row>
    <row r="798" spans="1:16" x14ac:dyDescent="0.25">
      <c r="A798" s="113"/>
      <c r="B798" s="110"/>
      <c r="C798" s="111"/>
      <c r="D798" s="111"/>
      <c r="E798" s="110"/>
      <c r="F798" s="110"/>
      <c r="G798" s="110"/>
      <c r="H798" s="111"/>
      <c r="I798" s="112"/>
      <c r="J798" s="113"/>
      <c r="K798" s="115"/>
      <c r="L798" s="116"/>
      <c r="M798" s="115"/>
      <c r="N798" s="116"/>
      <c r="O798" s="115"/>
      <c r="P798" s="117"/>
    </row>
    <row r="799" spans="1:16" x14ac:dyDescent="0.25">
      <c r="A799" s="113"/>
      <c r="B799" s="110"/>
      <c r="C799" s="111"/>
      <c r="D799" s="111"/>
      <c r="E799" s="110"/>
      <c r="F799" s="110"/>
      <c r="G799" s="110"/>
      <c r="H799" s="111"/>
      <c r="I799" s="112"/>
      <c r="J799" s="113"/>
      <c r="K799" s="115"/>
      <c r="L799" s="116"/>
      <c r="M799" s="115"/>
      <c r="N799" s="116"/>
      <c r="O799" s="115"/>
      <c r="P799" s="117"/>
    </row>
    <row r="800" spans="1:16" x14ac:dyDescent="0.25">
      <c r="A800" s="113"/>
      <c r="B800" s="110"/>
      <c r="C800" s="111"/>
      <c r="D800" s="111"/>
      <c r="E800" s="110"/>
      <c r="F800" s="110"/>
      <c r="G800" s="110"/>
      <c r="H800" s="111"/>
      <c r="I800" s="112"/>
      <c r="J800" s="113"/>
      <c r="K800" s="115"/>
      <c r="L800" s="116"/>
      <c r="M800" s="115"/>
      <c r="N800" s="116"/>
      <c r="O800" s="115"/>
      <c r="P800" s="117"/>
    </row>
    <row r="801" spans="1:16" x14ac:dyDescent="0.25">
      <c r="A801" s="113"/>
      <c r="B801" s="110"/>
      <c r="C801" s="111"/>
      <c r="D801" s="111"/>
      <c r="E801" s="110"/>
      <c r="F801" s="110"/>
      <c r="G801" s="110"/>
      <c r="H801" s="111"/>
      <c r="I801" s="112"/>
      <c r="J801" s="113"/>
      <c r="K801" s="115"/>
      <c r="L801" s="116"/>
      <c r="M801" s="115"/>
      <c r="N801" s="116"/>
      <c r="O801" s="115"/>
      <c r="P801" s="117"/>
    </row>
    <row r="802" spans="1:16" x14ac:dyDescent="0.25">
      <c r="A802" s="113"/>
      <c r="B802" s="110"/>
      <c r="C802" s="111"/>
      <c r="D802" s="111"/>
      <c r="E802" s="110"/>
      <c r="F802" s="110"/>
      <c r="G802" s="110"/>
      <c r="H802" s="111"/>
      <c r="I802" s="112"/>
      <c r="J802" s="113"/>
      <c r="K802" s="115"/>
      <c r="L802" s="116"/>
      <c r="M802" s="115"/>
      <c r="N802" s="116"/>
      <c r="O802" s="115"/>
      <c r="P802" s="117"/>
    </row>
    <row r="803" spans="1:16" x14ac:dyDescent="0.25">
      <c r="A803" s="113"/>
      <c r="B803" s="110"/>
      <c r="C803" s="111"/>
      <c r="D803" s="111"/>
      <c r="E803" s="110"/>
      <c r="F803" s="110"/>
      <c r="G803" s="110"/>
      <c r="H803" s="111"/>
      <c r="I803" s="112"/>
      <c r="J803" s="113"/>
      <c r="K803" s="115"/>
      <c r="L803" s="116"/>
      <c r="M803" s="115"/>
      <c r="N803" s="116"/>
      <c r="O803" s="115"/>
      <c r="P803" s="117"/>
    </row>
    <row r="804" spans="1:16" x14ac:dyDescent="0.25">
      <c r="A804" s="113"/>
      <c r="B804" s="110"/>
      <c r="C804" s="111"/>
      <c r="D804" s="111"/>
      <c r="E804" s="110"/>
      <c r="F804" s="110"/>
      <c r="G804" s="110"/>
      <c r="H804" s="111"/>
      <c r="I804" s="112"/>
      <c r="J804" s="113"/>
      <c r="K804" s="115"/>
      <c r="L804" s="116"/>
      <c r="M804" s="115"/>
      <c r="N804" s="116"/>
      <c r="O804" s="115"/>
      <c r="P804" s="117"/>
    </row>
    <row r="805" spans="1:16" ht="15.75" thickBot="1" x14ac:dyDescent="0.3">
      <c r="A805" s="119"/>
      <c r="B805" s="120"/>
      <c r="C805" s="121"/>
      <c r="D805" s="121"/>
      <c r="E805" s="120"/>
      <c r="F805" s="120"/>
      <c r="G805" s="120"/>
      <c r="H805" s="121"/>
      <c r="I805" s="122"/>
      <c r="J805" s="119"/>
      <c r="K805" s="123"/>
      <c r="L805" s="124"/>
      <c r="M805" s="123"/>
      <c r="N805" s="124"/>
      <c r="O805" s="123"/>
      <c r="P805" s="125"/>
    </row>
  </sheetData>
  <sheetProtection algorithmName="SHA-512" hashValue="cFm32D8BT3UVj5Albcv9BDuQvkqpbLUsnYEW9nQ0l4b58nXSXFgtaARgtskaKGLZ3jqatRLMHvdABEt/Tr9qzA==" saltValue="f1sLy5rY5UkS2D3q5CKFiQ==" spinCount="100000" sheet="1" objects="1" scenarios="1" formatCells="0" formatColumns="0" formatRows="0"/>
  <pageMargins left="0.23622047244094491" right="0.23622047244094491" top="0.74803149606299213" bottom="0.74803149606299213" header="0.31496062992125984" footer="0.31496062992125984"/>
  <pageSetup paperSize="3" scale="8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BAE47"/>
    <pageSetUpPr fitToPage="1"/>
  </sheetPr>
  <dimension ref="A1:AX99"/>
  <sheetViews>
    <sheetView zoomScale="90" zoomScaleNormal="90" workbookViewId="0">
      <selection activeCell="B5" sqref="B5"/>
    </sheetView>
  </sheetViews>
  <sheetFormatPr baseColWidth="10" defaultRowHeight="15" x14ac:dyDescent="0.25"/>
  <cols>
    <col min="1" max="1" width="2" style="227" customWidth="1"/>
    <col min="2" max="2" width="13.140625" style="227" customWidth="1"/>
    <col min="3" max="3" width="12.85546875" style="227" customWidth="1"/>
    <col min="4" max="4" width="26.140625" style="227" customWidth="1"/>
    <col min="5" max="5" width="2.5703125" style="227" customWidth="1"/>
    <col min="6" max="6" width="19.140625" style="227" customWidth="1"/>
    <col min="7" max="7" width="67.42578125" style="227" customWidth="1"/>
    <col min="8" max="8" width="4.7109375" style="227" customWidth="1"/>
    <col min="9" max="9" width="34" style="227" customWidth="1"/>
    <col min="10" max="10" width="14.7109375" style="227" customWidth="1"/>
    <col min="11" max="11" width="21.140625" style="227" customWidth="1"/>
    <col min="12" max="12" width="23.42578125" style="227" customWidth="1"/>
    <col min="13" max="13" width="44.28515625" style="227" customWidth="1"/>
    <col min="14" max="14" width="5.7109375" style="227" customWidth="1"/>
    <col min="15" max="16384" width="11.42578125" style="227"/>
  </cols>
  <sheetData>
    <row r="1" spans="1:50" ht="13.5" customHeight="1" thickBot="1" x14ac:dyDescent="0.3">
      <c r="A1" s="421"/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</row>
    <row r="2" spans="1:50" ht="20.25" customHeight="1" x14ac:dyDescent="0.4">
      <c r="A2" s="421"/>
      <c r="B2" s="422" t="s">
        <v>140</v>
      </c>
      <c r="C2" s="422"/>
      <c r="D2" s="423"/>
      <c r="E2" s="423"/>
      <c r="F2" s="423"/>
      <c r="G2" s="423"/>
      <c r="H2" s="421"/>
      <c r="I2" s="424" t="s">
        <v>45</v>
      </c>
      <c r="J2" s="229"/>
      <c r="K2" s="230"/>
      <c r="L2" s="230"/>
      <c r="M2" s="23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</row>
    <row r="3" spans="1:50" ht="47.25" customHeight="1" thickBot="1" x14ac:dyDescent="0.3">
      <c r="A3" s="421"/>
      <c r="B3" s="425" t="s">
        <v>237</v>
      </c>
      <c r="C3" s="425"/>
      <c r="D3" s="421"/>
      <c r="E3" s="421"/>
      <c r="F3" s="421"/>
      <c r="G3" s="421"/>
      <c r="H3" s="421"/>
      <c r="I3" s="232" t="s">
        <v>222</v>
      </c>
      <c r="J3" s="319" t="s">
        <v>224</v>
      </c>
      <c r="K3" s="233" t="s">
        <v>138</v>
      </c>
      <c r="L3" s="233" t="s">
        <v>63</v>
      </c>
      <c r="M3" s="234" t="s">
        <v>55</v>
      </c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</row>
    <row r="4" spans="1:50" ht="21" customHeight="1" x14ac:dyDescent="0.25">
      <c r="A4" s="421"/>
      <c r="B4" s="424" t="s">
        <v>143</v>
      </c>
      <c r="C4" s="426"/>
      <c r="D4" s="230"/>
      <c r="E4" s="230"/>
      <c r="F4" s="230"/>
      <c r="G4" s="231"/>
      <c r="H4" s="421"/>
      <c r="I4" s="427" t="s">
        <v>65</v>
      </c>
      <c r="J4" s="428"/>
      <c r="K4" s="429"/>
      <c r="L4" s="429"/>
      <c r="M4" s="430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</row>
    <row r="5" spans="1:50" ht="32.25" customHeight="1" thickBot="1" x14ac:dyDescent="0.3">
      <c r="A5" s="421"/>
      <c r="B5" s="431" t="s">
        <v>44</v>
      </c>
      <c r="C5" s="432"/>
      <c r="D5" s="433" t="s">
        <v>56</v>
      </c>
      <c r="E5" s="434"/>
      <c r="F5" s="434"/>
      <c r="G5" s="435"/>
      <c r="H5" s="421"/>
      <c r="I5" s="436" t="s">
        <v>42</v>
      </c>
      <c r="J5" s="437" t="s">
        <v>3</v>
      </c>
      <c r="K5" s="438">
        <v>40</v>
      </c>
      <c r="L5" s="438">
        <v>275000</v>
      </c>
      <c r="M5" s="439" t="s">
        <v>69</v>
      </c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421"/>
      <c r="AD5" s="421"/>
      <c r="AE5" s="421"/>
      <c r="AF5" s="421"/>
      <c r="AG5" s="421"/>
      <c r="AH5" s="421"/>
      <c r="AI5" s="421"/>
      <c r="AJ5" s="421"/>
      <c r="AK5" s="421"/>
      <c r="AL5" s="421"/>
      <c r="AM5" s="421"/>
      <c r="AN5" s="421"/>
      <c r="AO5" s="421"/>
      <c r="AP5" s="421"/>
      <c r="AQ5" s="421"/>
      <c r="AR5" s="421"/>
      <c r="AS5" s="421"/>
      <c r="AT5" s="421"/>
      <c r="AU5" s="421"/>
      <c r="AV5" s="421"/>
      <c r="AW5" s="421"/>
      <c r="AX5" s="421"/>
    </row>
    <row r="6" spans="1:50" ht="18.75" customHeight="1" x14ac:dyDescent="0.25">
      <c r="A6" s="421"/>
      <c r="B6" s="440" t="s">
        <v>65</v>
      </c>
      <c r="C6" s="441"/>
      <c r="D6" s="442"/>
      <c r="E6" s="442"/>
      <c r="F6" s="442"/>
      <c r="G6" s="443"/>
      <c r="H6" s="421"/>
      <c r="I6" s="355" t="s">
        <v>42</v>
      </c>
      <c r="J6" s="356" t="s">
        <v>3</v>
      </c>
      <c r="K6" s="142"/>
      <c r="L6" s="142"/>
      <c r="M6" s="143"/>
      <c r="N6" s="421"/>
      <c r="O6" s="421"/>
      <c r="P6" s="421"/>
      <c r="Q6" s="421"/>
      <c r="R6" s="421"/>
      <c r="S6" s="421"/>
      <c r="T6" s="421"/>
      <c r="U6" s="421"/>
      <c r="V6" s="421"/>
      <c r="W6" s="421"/>
      <c r="X6" s="421"/>
      <c r="Y6" s="421"/>
      <c r="Z6" s="421"/>
      <c r="AA6" s="421"/>
      <c r="AB6" s="421"/>
      <c r="AC6" s="421"/>
      <c r="AD6" s="421"/>
      <c r="AE6" s="421"/>
      <c r="AF6" s="421"/>
      <c r="AG6" s="421"/>
      <c r="AH6" s="421"/>
      <c r="AI6" s="421"/>
      <c r="AJ6" s="421"/>
      <c r="AK6" s="421"/>
      <c r="AL6" s="421"/>
      <c r="AM6" s="421"/>
      <c r="AN6" s="421"/>
      <c r="AO6" s="421"/>
      <c r="AP6" s="421"/>
      <c r="AQ6" s="421"/>
      <c r="AR6" s="421"/>
      <c r="AS6" s="421"/>
      <c r="AT6" s="421"/>
      <c r="AU6" s="421"/>
      <c r="AV6" s="421"/>
      <c r="AW6" s="421"/>
      <c r="AX6" s="421"/>
    </row>
    <row r="7" spans="1:50" ht="18.75" customHeight="1" thickBot="1" x14ac:dyDescent="0.3">
      <c r="A7" s="421"/>
      <c r="B7" s="444">
        <v>0.01</v>
      </c>
      <c r="C7" s="445"/>
      <c r="D7" s="446" t="s">
        <v>64</v>
      </c>
      <c r="E7" s="447"/>
      <c r="F7" s="447"/>
      <c r="G7" s="448"/>
      <c r="H7" s="421"/>
      <c r="I7" s="357" t="s">
        <v>43</v>
      </c>
      <c r="J7" s="358" t="s">
        <v>47</v>
      </c>
      <c r="K7" s="146"/>
      <c r="L7" s="146"/>
      <c r="M7" s="147"/>
      <c r="N7" s="421"/>
      <c r="O7" s="421"/>
      <c r="P7" s="421"/>
      <c r="Q7" s="421"/>
      <c r="R7" s="421"/>
      <c r="S7" s="421"/>
      <c r="T7" s="421"/>
      <c r="U7" s="421"/>
      <c r="V7" s="421"/>
      <c r="W7" s="421"/>
      <c r="X7" s="421"/>
      <c r="Y7" s="421"/>
      <c r="Z7" s="421"/>
      <c r="AA7" s="421"/>
      <c r="AB7" s="421"/>
      <c r="AC7" s="421"/>
      <c r="AD7" s="421"/>
      <c r="AE7" s="421"/>
      <c r="AF7" s="421"/>
      <c r="AG7" s="421"/>
      <c r="AH7" s="421"/>
      <c r="AI7" s="421"/>
      <c r="AJ7" s="421"/>
      <c r="AK7" s="421"/>
      <c r="AL7" s="421"/>
      <c r="AM7" s="421"/>
      <c r="AN7" s="421"/>
      <c r="AO7" s="421"/>
      <c r="AP7" s="421"/>
      <c r="AQ7" s="421"/>
      <c r="AR7" s="421"/>
      <c r="AS7" s="421"/>
      <c r="AT7" s="421"/>
      <c r="AU7" s="421"/>
      <c r="AV7" s="421"/>
      <c r="AW7" s="421"/>
      <c r="AX7" s="421"/>
    </row>
    <row r="8" spans="1:50" ht="18.75" customHeight="1" thickBot="1" x14ac:dyDescent="0.3">
      <c r="A8" s="421"/>
      <c r="B8" s="126"/>
      <c r="C8" s="127"/>
      <c r="D8" s="128"/>
      <c r="E8" s="129"/>
      <c r="F8" s="129"/>
      <c r="G8" s="130"/>
      <c r="H8" s="421"/>
      <c r="I8" s="357" t="s">
        <v>229</v>
      </c>
      <c r="J8" s="358" t="s">
        <v>217</v>
      </c>
      <c r="K8" s="146"/>
      <c r="L8" s="146"/>
      <c r="M8" s="147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</row>
    <row r="9" spans="1:50" ht="18.75" customHeight="1" thickBot="1" x14ac:dyDescent="0.3">
      <c r="A9" s="421"/>
      <c r="B9" s="421"/>
      <c r="C9" s="421"/>
      <c r="D9" s="421"/>
      <c r="E9" s="421"/>
      <c r="F9" s="421"/>
      <c r="G9" s="421"/>
      <c r="H9" s="421"/>
      <c r="I9" s="357" t="s">
        <v>235</v>
      </c>
      <c r="J9" s="358" t="s">
        <v>236</v>
      </c>
      <c r="K9" s="146"/>
      <c r="L9" s="146"/>
      <c r="M9" s="147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  <c r="Z9" s="421"/>
      <c r="AA9" s="421"/>
      <c r="AB9" s="421"/>
      <c r="AC9" s="421"/>
      <c r="AD9" s="421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421"/>
      <c r="AR9" s="421"/>
      <c r="AS9" s="421"/>
      <c r="AT9" s="421"/>
      <c r="AU9" s="421"/>
      <c r="AV9" s="421"/>
      <c r="AW9" s="421"/>
      <c r="AX9" s="421"/>
    </row>
    <row r="10" spans="1:50" ht="18.75" customHeight="1" thickBot="1" x14ac:dyDescent="0.4">
      <c r="A10" s="421"/>
      <c r="B10" s="449"/>
      <c r="C10" s="450"/>
      <c r="D10" s="451"/>
      <c r="E10" s="451"/>
      <c r="F10" s="451"/>
      <c r="G10" s="452"/>
      <c r="H10" s="421"/>
      <c r="I10" s="359" t="s">
        <v>216</v>
      </c>
      <c r="J10" s="360" t="s">
        <v>215</v>
      </c>
      <c r="K10" s="150"/>
      <c r="L10" s="315"/>
      <c r="M10" s="151"/>
      <c r="N10" s="421"/>
      <c r="O10" s="421"/>
      <c r="P10" s="421"/>
      <c r="Q10" s="421"/>
      <c r="R10" s="421"/>
      <c r="S10" s="421"/>
      <c r="T10" s="421"/>
      <c r="U10" s="421"/>
      <c r="V10" s="421"/>
      <c r="W10" s="421"/>
      <c r="X10" s="421"/>
      <c r="Y10" s="421"/>
      <c r="Z10" s="421"/>
      <c r="AA10" s="421"/>
      <c r="AB10" s="421"/>
      <c r="AC10" s="421"/>
      <c r="AD10" s="421"/>
      <c r="AE10" s="421"/>
      <c r="AF10" s="421"/>
      <c r="AG10" s="421"/>
      <c r="AH10" s="421"/>
      <c r="AI10" s="421"/>
      <c r="AJ10" s="421"/>
      <c r="AK10" s="421"/>
      <c r="AL10" s="421"/>
      <c r="AM10" s="421"/>
      <c r="AN10" s="421"/>
      <c r="AO10" s="421"/>
      <c r="AP10" s="421"/>
      <c r="AQ10" s="421"/>
      <c r="AR10" s="421"/>
      <c r="AS10" s="421"/>
      <c r="AT10" s="421"/>
      <c r="AU10" s="421"/>
      <c r="AV10" s="421"/>
      <c r="AW10" s="421"/>
      <c r="AX10" s="421"/>
    </row>
    <row r="11" spans="1:50" ht="24" customHeight="1" thickBot="1" x14ac:dyDescent="0.3">
      <c r="A11" s="421"/>
      <c r="B11" s="453" t="s">
        <v>134</v>
      </c>
      <c r="C11" s="454"/>
      <c r="D11" s="455" t="s">
        <v>141</v>
      </c>
      <c r="E11" s="455"/>
      <c r="F11" s="455"/>
      <c r="G11" s="456"/>
      <c r="H11" s="421"/>
      <c r="I11" s="421"/>
      <c r="J11" s="421"/>
      <c r="K11" s="421"/>
      <c r="L11" s="421"/>
      <c r="M11" s="421"/>
      <c r="N11" s="421"/>
      <c r="O11" s="421"/>
      <c r="P11" s="421"/>
      <c r="Q11" s="421"/>
      <c r="R11" s="421"/>
      <c r="S11" s="421"/>
      <c r="T11" s="421"/>
      <c r="U11" s="421"/>
      <c r="V11" s="421"/>
      <c r="W11" s="421"/>
      <c r="X11" s="421"/>
      <c r="Y11" s="421"/>
      <c r="Z11" s="421"/>
      <c r="AA11" s="421"/>
      <c r="AB11" s="421"/>
      <c r="AC11" s="421"/>
      <c r="AD11" s="421"/>
      <c r="AE11" s="421"/>
      <c r="AF11" s="421"/>
      <c r="AG11" s="421"/>
      <c r="AH11" s="421"/>
      <c r="AI11" s="421"/>
      <c r="AJ11" s="421"/>
      <c r="AK11" s="421"/>
      <c r="AL11" s="421"/>
      <c r="AM11" s="421"/>
      <c r="AN11" s="421"/>
      <c r="AO11" s="421"/>
      <c r="AP11" s="421"/>
      <c r="AQ11" s="421"/>
      <c r="AR11" s="421"/>
      <c r="AS11" s="421"/>
      <c r="AT11" s="421"/>
      <c r="AU11" s="421"/>
      <c r="AV11" s="421"/>
      <c r="AW11" s="421"/>
      <c r="AX11" s="421"/>
    </row>
    <row r="12" spans="1:50" ht="43.5" customHeight="1" x14ac:dyDescent="0.25">
      <c r="A12" s="421"/>
      <c r="B12" s="457" t="s">
        <v>135</v>
      </c>
      <c r="C12" s="458"/>
      <c r="D12" s="559" t="s">
        <v>228</v>
      </c>
      <c r="E12" s="559"/>
      <c r="F12" s="559"/>
      <c r="G12" s="560"/>
      <c r="H12" s="421"/>
      <c r="I12" s="424" t="s">
        <v>196</v>
      </c>
      <c r="J12" s="229"/>
      <c r="K12" s="229"/>
      <c r="L12" s="230"/>
      <c r="M12" s="231"/>
      <c r="N12" s="421"/>
      <c r="O12" s="421"/>
      <c r="P12" s="421"/>
      <c r="Q12" s="421"/>
      <c r="R12" s="421"/>
      <c r="S12" s="421"/>
      <c r="T12" s="421"/>
      <c r="U12" s="421"/>
      <c r="V12" s="421"/>
      <c r="W12" s="421"/>
      <c r="X12" s="421"/>
      <c r="Y12" s="421"/>
      <c r="Z12" s="421"/>
      <c r="AA12" s="421"/>
      <c r="AB12" s="421"/>
      <c r="AC12" s="421"/>
      <c r="AD12" s="421"/>
      <c r="AE12" s="421"/>
      <c r="AF12" s="421"/>
      <c r="AG12" s="421"/>
      <c r="AH12" s="421"/>
      <c r="AI12" s="421"/>
      <c r="AJ12" s="421"/>
      <c r="AK12" s="421"/>
      <c r="AL12" s="421"/>
      <c r="AM12" s="421"/>
      <c r="AN12" s="421"/>
      <c r="AO12" s="421"/>
      <c r="AP12" s="421"/>
      <c r="AQ12" s="421"/>
      <c r="AR12" s="421"/>
      <c r="AS12" s="421"/>
      <c r="AT12" s="421"/>
      <c r="AU12" s="421"/>
      <c r="AV12" s="421"/>
      <c r="AW12" s="421"/>
      <c r="AX12" s="421"/>
    </row>
    <row r="13" spans="1:50" ht="48" customHeight="1" thickBot="1" x14ac:dyDescent="0.3">
      <c r="A13" s="421"/>
      <c r="B13" s="457" t="s">
        <v>136</v>
      </c>
      <c r="C13" s="458"/>
      <c r="D13" s="561" t="s">
        <v>272</v>
      </c>
      <c r="E13" s="561"/>
      <c r="F13" s="561"/>
      <c r="G13" s="562"/>
      <c r="H13" s="421"/>
      <c r="I13" s="232" t="s">
        <v>199</v>
      </c>
      <c r="J13" s="319" t="s">
        <v>203</v>
      </c>
      <c r="K13" s="233" t="s">
        <v>137</v>
      </c>
      <c r="L13" s="459" t="s">
        <v>55</v>
      </c>
      <c r="M13" s="459"/>
      <c r="N13" s="421"/>
      <c r="O13" s="421"/>
      <c r="P13" s="421"/>
      <c r="Q13" s="421"/>
      <c r="R13" s="421"/>
      <c r="S13" s="421"/>
      <c r="T13" s="421"/>
      <c r="U13" s="421"/>
      <c r="V13" s="421"/>
      <c r="W13" s="421"/>
      <c r="X13" s="421"/>
      <c r="Y13" s="421"/>
      <c r="Z13" s="421"/>
      <c r="AA13" s="421"/>
      <c r="AB13" s="421"/>
      <c r="AC13" s="421"/>
      <c r="AD13" s="421"/>
      <c r="AE13" s="421"/>
      <c r="AF13" s="421"/>
      <c r="AG13" s="421"/>
      <c r="AH13" s="421"/>
      <c r="AI13" s="421"/>
      <c r="AJ13" s="421"/>
      <c r="AK13" s="421"/>
      <c r="AL13" s="421"/>
      <c r="AM13" s="421"/>
      <c r="AN13" s="421"/>
      <c r="AO13" s="421"/>
      <c r="AP13" s="421"/>
      <c r="AQ13" s="421"/>
      <c r="AR13" s="421"/>
      <c r="AS13" s="421"/>
      <c r="AT13" s="421"/>
      <c r="AU13" s="421"/>
      <c r="AV13" s="421"/>
      <c r="AW13" s="421"/>
      <c r="AX13" s="421"/>
    </row>
    <row r="14" spans="1:50" ht="17.25" customHeight="1" x14ac:dyDescent="0.25">
      <c r="A14" s="421"/>
      <c r="B14" s="460"/>
      <c r="C14" s="458"/>
      <c r="D14" s="461"/>
      <c r="E14" s="461"/>
      <c r="F14" s="461"/>
      <c r="G14" s="462"/>
      <c r="H14" s="421"/>
      <c r="I14" s="427" t="s">
        <v>65</v>
      </c>
      <c r="J14" s="428"/>
      <c r="K14" s="429"/>
      <c r="L14" s="429"/>
      <c r="M14" s="430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421"/>
      <c r="AK14" s="421"/>
      <c r="AL14" s="421"/>
      <c r="AM14" s="421"/>
      <c r="AN14" s="421"/>
      <c r="AO14" s="421"/>
      <c r="AP14" s="421"/>
      <c r="AQ14" s="421"/>
      <c r="AR14" s="421"/>
      <c r="AS14" s="421"/>
      <c r="AT14" s="421"/>
      <c r="AU14" s="421"/>
      <c r="AV14" s="421"/>
      <c r="AW14" s="421"/>
      <c r="AX14" s="421"/>
    </row>
    <row r="15" spans="1:50" ht="33.75" customHeight="1" thickBot="1" x14ac:dyDescent="0.3">
      <c r="A15" s="421"/>
      <c r="B15" s="463" t="s">
        <v>139</v>
      </c>
      <c r="C15" s="464"/>
      <c r="D15" s="131"/>
      <c r="E15" s="465"/>
      <c r="F15" s="575" t="str">
        <f>IF(D15="Option 2  ","Pour l'option 2, répondez aux questions suivantes et remplissez le tableau ci-dessous.",IF(D15="Option 1  ","Pour l'option 1, il n'est pas nécessaire de répondre aux questions suivantes ni de remplir le tableau ci-dessous."," "))</f>
        <v xml:space="preserve"> </v>
      </c>
      <c r="G15" s="576"/>
      <c r="H15" s="421"/>
      <c r="I15" s="436" t="s">
        <v>67</v>
      </c>
      <c r="J15" s="437" t="s">
        <v>48</v>
      </c>
      <c r="K15" s="466">
        <v>20</v>
      </c>
      <c r="L15" s="467" t="s">
        <v>68</v>
      </c>
      <c r="M15" s="467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421"/>
      <c r="AH15" s="421"/>
      <c r="AI15" s="421"/>
      <c r="AJ15" s="421"/>
      <c r="AK15" s="421"/>
      <c r="AL15" s="421"/>
      <c r="AM15" s="421"/>
      <c r="AN15" s="421"/>
      <c r="AO15" s="421"/>
      <c r="AP15" s="421"/>
      <c r="AQ15" s="421"/>
      <c r="AR15" s="421"/>
      <c r="AS15" s="421"/>
      <c r="AT15" s="421"/>
      <c r="AU15" s="421"/>
      <c r="AV15" s="421"/>
      <c r="AW15" s="421"/>
      <c r="AX15" s="421"/>
    </row>
    <row r="16" spans="1:50" ht="17.25" customHeight="1" x14ac:dyDescent="0.25">
      <c r="A16" s="421"/>
      <c r="B16" s="468"/>
      <c r="C16" s="469"/>
      <c r="D16" s="470"/>
      <c r="E16" s="470"/>
      <c r="F16" s="470"/>
      <c r="G16" s="471"/>
      <c r="H16" s="421"/>
      <c r="I16" s="152"/>
      <c r="J16" s="153"/>
      <c r="K16" s="154"/>
      <c r="L16" s="155"/>
      <c r="M16" s="156"/>
      <c r="N16" s="421"/>
      <c r="O16" s="421"/>
      <c r="P16" s="421"/>
      <c r="Q16" s="421"/>
      <c r="R16" s="421"/>
      <c r="S16" s="421"/>
      <c r="T16" s="421"/>
      <c r="U16" s="421"/>
      <c r="V16" s="421"/>
      <c r="W16" s="421"/>
      <c r="X16" s="421"/>
      <c r="Y16" s="421"/>
      <c r="Z16" s="421"/>
      <c r="AA16" s="421"/>
      <c r="AB16" s="421"/>
      <c r="AC16" s="421"/>
      <c r="AD16" s="421"/>
      <c r="AE16" s="421"/>
      <c r="AF16" s="421"/>
      <c r="AG16" s="421"/>
      <c r="AH16" s="421"/>
      <c r="AI16" s="421"/>
      <c r="AJ16" s="421"/>
      <c r="AK16" s="421"/>
      <c r="AL16" s="421"/>
      <c r="AM16" s="421"/>
      <c r="AN16" s="421"/>
      <c r="AO16" s="421"/>
      <c r="AP16" s="421"/>
      <c r="AQ16" s="421"/>
      <c r="AR16" s="421"/>
      <c r="AS16" s="421"/>
      <c r="AT16" s="421"/>
      <c r="AU16" s="421"/>
      <c r="AV16" s="421"/>
      <c r="AW16" s="421"/>
      <c r="AX16" s="421"/>
    </row>
    <row r="17" spans="1:50" ht="17.25" customHeight="1" x14ac:dyDescent="0.25">
      <c r="A17" s="421"/>
      <c r="B17" s="468"/>
      <c r="C17" s="469"/>
      <c r="D17" s="472" t="s">
        <v>245</v>
      </c>
      <c r="E17" s="470"/>
      <c r="F17" s="470"/>
      <c r="G17" s="473"/>
      <c r="H17" s="421"/>
      <c r="I17" s="144"/>
      <c r="J17" s="157"/>
      <c r="K17" s="158"/>
      <c r="L17" s="159"/>
      <c r="M17" s="160"/>
      <c r="N17" s="421"/>
      <c r="O17" s="421"/>
      <c r="P17" s="421"/>
      <c r="Q17" s="421"/>
      <c r="R17" s="421"/>
      <c r="S17" s="421"/>
      <c r="T17" s="421"/>
      <c r="U17" s="421"/>
      <c r="V17" s="421"/>
      <c r="W17" s="421"/>
      <c r="X17" s="421"/>
      <c r="Y17" s="421"/>
      <c r="Z17" s="421"/>
      <c r="AA17" s="421"/>
      <c r="AB17" s="421"/>
      <c r="AC17" s="421"/>
      <c r="AD17" s="421"/>
      <c r="AE17" s="421"/>
      <c r="AF17" s="421"/>
      <c r="AG17" s="421"/>
      <c r="AH17" s="421"/>
      <c r="AI17" s="421"/>
      <c r="AJ17" s="421"/>
      <c r="AK17" s="421"/>
      <c r="AL17" s="421"/>
      <c r="AM17" s="421"/>
      <c r="AN17" s="421"/>
      <c r="AO17" s="421"/>
      <c r="AP17" s="421"/>
      <c r="AQ17" s="421"/>
      <c r="AR17" s="421"/>
      <c r="AS17" s="421"/>
      <c r="AT17" s="421"/>
      <c r="AU17" s="421"/>
      <c r="AV17" s="421"/>
      <c r="AW17" s="421"/>
      <c r="AX17" s="421"/>
    </row>
    <row r="18" spans="1:50" ht="17.25" customHeight="1" x14ac:dyDescent="0.25">
      <c r="A18" s="421"/>
      <c r="B18" s="468"/>
      <c r="C18" s="469"/>
      <c r="D18" s="472" t="s">
        <v>247</v>
      </c>
      <c r="E18" s="470"/>
      <c r="F18" s="470"/>
      <c r="G18" s="473"/>
      <c r="H18" s="421"/>
      <c r="I18" s="144"/>
      <c r="J18" s="145"/>
      <c r="K18" s="146"/>
      <c r="L18" s="159"/>
      <c r="M18" s="160"/>
      <c r="N18" s="421"/>
      <c r="O18" s="421"/>
      <c r="P18" s="421"/>
      <c r="Q18" s="421"/>
      <c r="R18" s="421"/>
      <c r="S18" s="421"/>
      <c r="T18" s="421"/>
      <c r="U18" s="421"/>
      <c r="V18" s="421"/>
      <c r="W18" s="421"/>
      <c r="X18" s="421"/>
      <c r="Y18" s="421"/>
      <c r="Z18" s="421"/>
      <c r="AA18" s="421"/>
      <c r="AB18" s="421"/>
      <c r="AC18" s="421"/>
      <c r="AD18" s="421"/>
      <c r="AE18" s="421"/>
      <c r="AF18" s="421"/>
      <c r="AG18" s="421"/>
      <c r="AH18" s="421"/>
      <c r="AI18" s="421"/>
      <c r="AJ18" s="421"/>
      <c r="AK18" s="421"/>
      <c r="AL18" s="421"/>
      <c r="AM18" s="421"/>
      <c r="AN18" s="421"/>
      <c r="AO18" s="421"/>
      <c r="AP18" s="421"/>
      <c r="AQ18" s="421"/>
      <c r="AR18" s="421"/>
      <c r="AS18" s="421"/>
      <c r="AT18" s="421"/>
      <c r="AU18" s="421"/>
      <c r="AV18" s="421"/>
      <c r="AW18" s="421"/>
      <c r="AX18" s="421"/>
    </row>
    <row r="19" spans="1:50" ht="17.25" customHeight="1" x14ac:dyDescent="0.25">
      <c r="A19" s="421"/>
      <c r="B19" s="468"/>
      <c r="C19" s="469"/>
      <c r="D19" s="472" t="s">
        <v>246</v>
      </c>
      <c r="E19" s="470"/>
      <c r="F19" s="470"/>
      <c r="G19" s="471"/>
      <c r="H19" s="421"/>
      <c r="I19" s="144"/>
      <c r="J19" s="157"/>
      <c r="K19" s="158"/>
      <c r="L19" s="159"/>
      <c r="M19" s="160"/>
      <c r="N19" s="421"/>
      <c r="O19" s="421"/>
      <c r="P19" s="421"/>
      <c r="Q19" s="421"/>
      <c r="R19" s="421"/>
      <c r="S19" s="421"/>
      <c r="T19" s="421"/>
      <c r="U19" s="421"/>
      <c r="V19" s="421"/>
      <c r="W19" s="421"/>
      <c r="X19" s="421"/>
      <c r="Y19" s="421"/>
      <c r="Z19" s="421"/>
      <c r="AA19" s="421"/>
      <c r="AB19" s="421"/>
      <c r="AC19" s="421"/>
      <c r="AD19" s="421"/>
      <c r="AE19" s="421"/>
      <c r="AF19" s="421"/>
      <c r="AG19" s="421"/>
      <c r="AH19" s="421"/>
      <c r="AI19" s="421"/>
      <c r="AJ19" s="421"/>
      <c r="AK19" s="421"/>
      <c r="AL19" s="421"/>
      <c r="AM19" s="421"/>
      <c r="AN19" s="421"/>
      <c r="AO19" s="421"/>
      <c r="AP19" s="421"/>
      <c r="AQ19" s="421"/>
      <c r="AR19" s="421"/>
      <c r="AS19" s="421"/>
      <c r="AT19" s="421"/>
      <c r="AU19" s="421"/>
      <c r="AV19" s="421"/>
      <c r="AW19" s="421"/>
      <c r="AX19" s="421"/>
    </row>
    <row r="20" spans="1:50" ht="17.25" customHeight="1" x14ac:dyDescent="0.25">
      <c r="A20" s="421"/>
      <c r="B20" s="468"/>
      <c r="C20" s="469"/>
      <c r="D20" s="464" t="s">
        <v>244</v>
      </c>
      <c r="E20" s="470"/>
      <c r="F20" s="332"/>
      <c r="G20" s="576" t="str">
        <f>IF(F20="  cotes d'état /100","Répondez aussi à la question suivante et remplissez au moins la première section du tableau ci-dessous.",IF(F20="  cotes d'état /5","Répondez aussi à la question suivante et remplissez au moins la deuxième section du tableau ci-dessous."," "))</f>
        <v xml:space="preserve"> </v>
      </c>
      <c r="H20" s="421"/>
      <c r="I20" s="144"/>
      <c r="J20" s="157"/>
      <c r="K20" s="158"/>
      <c r="L20" s="159"/>
      <c r="M20" s="160"/>
      <c r="N20" s="421"/>
      <c r="O20" s="421"/>
      <c r="P20" s="421"/>
      <c r="Q20" s="421"/>
      <c r="R20" s="421"/>
      <c r="S20" s="421"/>
      <c r="T20" s="421"/>
      <c r="U20" s="421"/>
      <c r="V20" s="421"/>
      <c r="W20" s="421"/>
      <c r="X20" s="421"/>
      <c r="Y20" s="421"/>
      <c r="Z20" s="421"/>
      <c r="AA20" s="421"/>
      <c r="AB20" s="421"/>
      <c r="AC20" s="421"/>
      <c r="AD20" s="421"/>
      <c r="AE20" s="421"/>
      <c r="AF20" s="421"/>
      <c r="AG20" s="421"/>
      <c r="AH20" s="421"/>
      <c r="AI20" s="421"/>
      <c r="AJ20" s="421"/>
      <c r="AK20" s="421"/>
      <c r="AL20" s="421"/>
      <c r="AM20" s="421"/>
      <c r="AN20" s="421"/>
      <c r="AO20" s="421"/>
      <c r="AP20" s="421"/>
      <c r="AQ20" s="421"/>
      <c r="AR20" s="421"/>
      <c r="AS20" s="421"/>
      <c r="AT20" s="421"/>
      <c r="AU20" s="421"/>
      <c r="AV20" s="421"/>
      <c r="AW20" s="421"/>
      <c r="AX20" s="421"/>
    </row>
    <row r="21" spans="1:50" ht="17.25" customHeight="1" x14ac:dyDescent="0.25">
      <c r="A21" s="421"/>
      <c r="B21" s="468"/>
      <c r="C21" s="469"/>
      <c r="D21" s="470"/>
      <c r="E21" s="470"/>
      <c r="F21" s="470"/>
      <c r="G21" s="576"/>
      <c r="H21" s="421"/>
      <c r="I21" s="144"/>
      <c r="J21" s="157"/>
      <c r="K21" s="158"/>
      <c r="L21" s="159"/>
      <c r="M21" s="160"/>
      <c r="N21" s="421"/>
      <c r="O21" s="421"/>
      <c r="P21" s="421"/>
      <c r="Q21" s="421"/>
      <c r="R21" s="421"/>
      <c r="S21" s="421"/>
      <c r="T21" s="421"/>
      <c r="U21" s="421"/>
      <c r="V21" s="421"/>
      <c r="W21" s="421"/>
      <c r="X21" s="421"/>
      <c r="Y21" s="421"/>
      <c r="Z21" s="421"/>
      <c r="AA21" s="421"/>
      <c r="AB21" s="421"/>
      <c r="AC21" s="421"/>
      <c r="AD21" s="421"/>
      <c r="AE21" s="421"/>
      <c r="AF21" s="421"/>
      <c r="AG21" s="421"/>
      <c r="AH21" s="421"/>
      <c r="AI21" s="421"/>
      <c r="AJ21" s="421"/>
      <c r="AK21" s="421"/>
      <c r="AL21" s="421"/>
      <c r="AM21" s="421"/>
      <c r="AN21" s="421"/>
      <c r="AO21" s="421"/>
      <c r="AP21" s="421"/>
      <c r="AQ21" s="421"/>
      <c r="AR21" s="421"/>
      <c r="AS21" s="421"/>
      <c r="AT21" s="421"/>
      <c r="AU21" s="421"/>
      <c r="AV21" s="421"/>
      <c r="AW21" s="421"/>
      <c r="AX21" s="421"/>
    </row>
    <row r="22" spans="1:50" ht="15.75" customHeight="1" x14ac:dyDescent="0.25">
      <c r="A22" s="421"/>
      <c r="B22" s="468"/>
      <c r="C22" s="469"/>
      <c r="D22" s="472" t="s">
        <v>243</v>
      </c>
      <c r="E22" s="474"/>
      <c r="F22" s="474"/>
      <c r="G22" s="475"/>
      <c r="H22" s="421"/>
      <c r="I22" s="144"/>
      <c r="J22" s="145"/>
      <c r="K22" s="146"/>
      <c r="L22" s="161"/>
      <c r="M22" s="162"/>
      <c r="N22" s="421"/>
      <c r="O22" s="421"/>
      <c r="P22" s="421"/>
      <c r="Q22" s="421"/>
      <c r="R22" s="421"/>
      <c r="S22" s="421"/>
      <c r="T22" s="421"/>
      <c r="U22" s="421"/>
      <c r="V22" s="421"/>
      <c r="W22" s="421"/>
      <c r="X22" s="421"/>
      <c r="Y22" s="421"/>
      <c r="Z22" s="421"/>
      <c r="AA22" s="421"/>
      <c r="AB22" s="421"/>
      <c r="AC22" s="421"/>
      <c r="AD22" s="421"/>
      <c r="AE22" s="421"/>
      <c r="AF22" s="421"/>
      <c r="AG22" s="421"/>
      <c r="AH22" s="421"/>
      <c r="AI22" s="421"/>
      <c r="AJ22" s="421"/>
      <c r="AK22" s="421"/>
      <c r="AL22" s="421"/>
      <c r="AM22" s="421"/>
      <c r="AN22" s="421"/>
      <c r="AO22" s="421"/>
      <c r="AP22" s="421"/>
      <c r="AQ22" s="421"/>
      <c r="AR22" s="421"/>
      <c r="AS22" s="421"/>
      <c r="AT22" s="421"/>
      <c r="AU22" s="421"/>
      <c r="AV22" s="421"/>
      <c r="AW22" s="421"/>
      <c r="AX22" s="421"/>
    </row>
    <row r="23" spans="1:50" ht="18" customHeight="1" x14ac:dyDescent="0.25">
      <c r="A23" s="421"/>
      <c r="B23" s="468"/>
      <c r="C23" s="469"/>
      <c r="D23" s="333"/>
      <c r="E23" s="474"/>
      <c r="F23" s="476" t="s">
        <v>248</v>
      </c>
      <c r="G23" s="475"/>
      <c r="H23" s="421"/>
      <c r="I23" s="144"/>
      <c r="J23" s="145"/>
      <c r="K23" s="146"/>
      <c r="L23" s="161"/>
      <c r="M23" s="162"/>
      <c r="N23" s="421"/>
      <c r="O23" s="421"/>
      <c r="P23" s="421"/>
      <c r="Q23" s="421"/>
      <c r="R23" s="421"/>
      <c r="S23" s="421"/>
      <c r="T23" s="421"/>
      <c r="U23" s="421"/>
      <c r="V23" s="421"/>
      <c r="W23" s="421"/>
      <c r="X23" s="421"/>
      <c r="Y23" s="421"/>
      <c r="Z23" s="421"/>
      <c r="AA23" s="421"/>
      <c r="AB23" s="421"/>
      <c r="AC23" s="421"/>
      <c r="AD23" s="421"/>
      <c r="AE23" s="421"/>
      <c r="AF23" s="421"/>
      <c r="AG23" s="421"/>
      <c r="AH23" s="421"/>
      <c r="AI23" s="421"/>
      <c r="AJ23" s="421"/>
      <c r="AK23" s="421"/>
      <c r="AL23" s="421"/>
      <c r="AM23" s="421"/>
      <c r="AN23" s="421"/>
      <c r="AO23" s="421"/>
      <c r="AP23" s="421"/>
      <c r="AQ23" s="421"/>
      <c r="AR23" s="421"/>
      <c r="AS23" s="421"/>
      <c r="AT23" s="421"/>
      <c r="AU23" s="421"/>
      <c r="AV23" s="421"/>
      <c r="AW23" s="421"/>
      <c r="AX23" s="421"/>
    </row>
    <row r="24" spans="1:50" ht="15.75" customHeight="1" thickBot="1" x14ac:dyDescent="0.3">
      <c r="A24" s="421"/>
      <c r="B24" s="477"/>
      <c r="C24" s="478"/>
      <c r="D24" s="479"/>
      <c r="E24" s="479"/>
      <c r="F24" s="479"/>
      <c r="G24" s="480"/>
      <c r="H24" s="421"/>
      <c r="I24" s="144"/>
      <c r="J24" s="157"/>
      <c r="K24" s="158"/>
      <c r="L24" s="161"/>
      <c r="M24" s="162"/>
      <c r="N24" s="421"/>
      <c r="O24" s="421"/>
      <c r="P24" s="421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  <c r="AD24" s="421"/>
      <c r="AE24" s="421"/>
      <c r="AF24" s="421"/>
      <c r="AG24" s="421"/>
      <c r="AH24" s="421"/>
      <c r="AI24" s="421"/>
      <c r="AJ24" s="421"/>
      <c r="AK24" s="421"/>
      <c r="AL24" s="421"/>
      <c r="AM24" s="421"/>
      <c r="AN24" s="421"/>
      <c r="AO24" s="421"/>
      <c r="AP24" s="421"/>
      <c r="AQ24" s="421"/>
      <c r="AR24" s="421"/>
      <c r="AS24" s="421"/>
      <c r="AT24" s="421"/>
      <c r="AU24" s="421"/>
      <c r="AV24" s="421"/>
      <c r="AW24" s="421"/>
      <c r="AX24" s="421"/>
    </row>
    <row r="25" spans="1:50" ht="17.25" customHeight="1" thickBot="1" x14ac:dyDescent="0.3">
      <c r="A25" s="421"/>
      <c r="B25" s="421"/>
      <c r="C25" s="421"/>
      <c r="D25" s="421"/>
      <c r="E25" s="421"/>
      <c r="F25" s="421"/>
      <c r="G25" s="421"/>
      <c r="H25" s="421"/>
      <c r="I25" s="148"/>
      <c r="J25" s="149"/>
      <c r="K25" s="163"/>
      <c r="L25" s="164"/>
      <c r="M25" s="165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421"/>
      <c r="Y25" s="421"/>
      <c r="Z25" s="421"/>
      <c r="AA25" s="421"/>
      <c r="AB25" s="421"/>
      <c r="AC25" s="421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1"/>
      <c r="AS25" s="421"/>
      <c r="AT25" s="421"/>
      <c r="AU25" s="421"/>
      <c r="AV25" s="421"/>
      <c r="AW25" s="421"/>
      <c r="AX25" s="421"/>
    </row>
    <row r="26" spans="1:50" ht="15.75" customHeight="1" x14ac:dyDescent="0.25">
      <c r="A26" s="421"/>
      <c r="B26" s="563" t="s">
        <v>226</v>
      </c>
      <c r="C26" s="564"/>
      <c r="D26" s="564"/>
      <c r="E26" s="564"/>
      <c r="F26" s="564"/>
      <c r="G26" s="565"/>
      <c r="H26" s="421"/>
      <c r="I26" s="481"/>
      <c r="J26" s="482"/>
      <c r="K26" s="482"/>
      <c r="L26" s="483"/>
      <c r="M26" s="483"/>
      <c r="N26" s="421"/>
      <c r="O26" s="421"/>
      <c r="P26" s="421"/>
      <c r="Q26" s="421"/>
      <c r="R26" s="421"/>
      <c r="S26" s="421"/>
      <c r="T26" s="421"/>
      <c r="U26" s="421"/>
      <c r="V26" s="421"/>
      <c r="W26" s="421"/>
      <c r="X26" s="421"/>
      <c r="Y26" s="421"/>
      <c r="Z26" s="421"/>
      <c r="AA26" s="421"/>
      <c r="AB26" s="421"/>
      <c r="AC26" s="421"/>
      <c r="AD26" s="421"/>
      <c r="AE26" s="421"/>
      <c r="AF26" s="421"/>
      <c r="AG26" s="421"/>
      <c r="AH26" s="421"/>
      <c r="AI26" s="421"/>
      <c r="AJ26" s="421"/>
      <c r="AK26" s="421"/>
      <c r="AL26" s="421"/>
      <c r="AM26" s="421"/>
      <c r="AN26" s="421"/>
      <c r="AO26" s="421"/>
      <c r="AP26" s="421"/>
      <c r="AQ26" s="421"/>
      <c r="AR26" s="421"/>
      <c r="AS26" s="421"/>
      <c r="AT26" s="421"/>
      <c r="AU26" s="421"/>
      <c r="AV26" s="421"/>
      <c r="AW26" s="421"/>
      <c r="AX26" s="421"/>
    </row>
    <row r="27" spans="1:50" ht="16.5" customHeight="1" x14ac:dyDescent="0.25">
      <c r="A27" s="421"/>
      <c r="B27" s="566"/>
      <c r="C27" s="567"/>
      <c r="D27" s="567"/>
      <c r="E27" s="567"/>
      <c r="F27" s="567"/>
      <c r="G27" s="568"/>
      <c r="H27" s="421"/>
      <c r="I27" s="481"/>
      <c r="J27" s="481"/>
      <c r="K27" s="482"/>
      <c r="L27" s="483"/>
      <c r="M27" s="483"/>
      <c r="N27" s="421"/>
      <c r="O27" s="421"/>
      <c r="P27" s="421"/>
      <c r="Q27" s="421"/>
      <c r="R27" s="421"/>
      <c r="S27" s="421"/>
      <c r="T27" s="421"/>
      <c r="U27" s="421"/>
      <c r="V27" s="421"/>
      <c r="W27" s="421"/>
      <c r="X27" s="421"/>
      <c r="Y27" s="421"/>
      <c r="Z27" s="421"/>
      <c r="AA27" s="421"/>
      <c r="AB27" s="421"/>
      <c r="AC27" s="421"/>
      <c r="AD27" s="421"/>
      <c r="AE27" s="421"/>
      <c r="AF27" s="421"/>
      <c r="AG27" s="421"/>
      <c r="AH27" s="421"/>
      <c r="AI27" s="421"/>
      <c r="AJ27" s="421"/>
      <c r="AK27" s="421"/>
      <c r="AL27" s="421"/>
      <c r="AM27" s="421"/>
      <c r="AN27" s="421"/>
      <c r="AO27" s="421"/>
      <c r="AP27" s="421"/>
      <c r="AQ27" s="421"/>
      <c r="AR27" s="421"/>
      <c r="AS27" s="421"/>
      <c r="AT27" s="421"/>
      <c r="AU27" s="421"/>
      <c r="AV27" s="421"/>
      <c r="AW27" s="421"/>
      <c r="AX27" s="421"/>
    </row>
    <row r="28" spans="1:50" ht="24" customHeight="1" x14ac:dyDescent="0.25">
      <c r="A28" s="421"/>
      <c r="B28" s="484" t="s">
        <v>225</v>
      </c>
      <c r="C28" s="485"/>
      <c r="D28" s="569" t="s">
        <v>227</v>
      </c>
      <c r="E28" s="573"/>
      <c r="F28" s="571" t="s">
        <v>142</v>
      </c>
      <c r="G28" s="569" t="s">
        <v>227</v>
      </c>
      <c r="H28" s="421"/>
      <c r="I28" s="481"/>
      <c r="J28" s="481"/>
      <c r="K28" s="482"/>
      <c r="L28" s="483"/>
      <c r="M28" s="483"/>
      <c r="N28" s="421"/>
      <c r="O28" s="421"/>
      <c r="P28" s="421"/>
      <c r="Q28" s="421"/>
      <c r="R28" s="421"/>
      <c r="S28" s="421"/>
      <c r="T28" s="421"/>
      <c r="U28" s="421"/>
      <c r="V28" s="421"/>
      <c r="W28" s="421"/>
      <c r="X28" s="421"/>
      <c r="Y28" s="421"/>
      <c r="Z28" s="421"/>
      <c r="AA28" s="421"/>
      <c r="AB28" s="421"/>
      <c r="AC28" s="421"/>
      <c r="AD28" s="421"/>
      <c r="AE28" s="421"/>
      <c r="AF28" s="421"/>
      <c r="AG28" s="421"/>
      <c r="AH28" s="421"/>
      <c r="AI28" s="421"/>
      <c r="AJ28" s="421"/>
      <c r="AK28" s="421"/>
      <c r="AL28" s="421"/>
      <c r="AM28" s="421"/>
      <c r="AN28" s="421"/>
      <c r="AO28" s="421"/>
      <c r="AP28" s="421"/>
      <c r="AQ28" s="421"/>
      <c r="AR28" s="421"/>
      <c r="AS28" s="421"/>
      <c r="AT28" s="421"/>
      <c r="AU28" s="421"/>
      <c r="AV28" s="421"/>
      <c r="AW28" s="421"/>
      <c r="AX28" s="421"/>
    </row>
    <row r="29" spans="1:50" ht="24.75" customHeight="1" thickBot="1" x14ac:dyDescent="0.3">
      <c r="A29" s="421"/>
      <c r="B29" s="486" t="s">
        <v>183</v>
      </c>
      <c r="C29" s="487" t="s">
        <v>184</v>
      </c>
      <c r="D29" s="570"/>
      <c r="E29" s="574"/>
      <c r="F29" s="572"/>
      <c r="G29" s="570"/>
      <c r="H29" s="421"/>
      <c r="I29" s="481"/>
      <c r="J29" s="481"/>
      <c r="K29" s="482"/>
      <c r="L29" s="483"/>
      <c r="M29" s="483"/>
      <c r="N29" s="421"/>
      <c r="O29" s="421"/>
      <c r="P29" s="421"/>
      <c r="Q29" s="421"/>
      <c r="R29" s="421"/>
      <c r="S29" s="421"/>
      <c r="T29" s="421"/>
      <c r="U29" s="421"/>
      <c r="V29" s="421"/>
      <c r="W29" s="421"/>
      <c r="X29" s="421"/>
      <c r="Y29" s="421"/>
      <c r="Z29" s="421"/>
      <c r="AA29" s="421"/>
      <c r="AB29" s="421"/>
      <c r="AC29" s="421"/>
      <c r="AD29" s="421"/>
      <c r="AE29" s="421"/>
      <c r="AF29" s="421"/>
      <c r="AG29" s="421"/>
      <c r="AH29" s="421"/>
      <c r="AI29" s="421"/>
      <c r="AJ29" s="421"/>
      <c r="AK29" s="421"/>
      <c r="AL29" s="421"/>
      <c r="AM29" s="421"/>
      <c r="AN29" s="421"/>
      <c r="AO29" s="421"/>
      <c r="AP29" s="421"/>
      <c r="AQ29" s="421"/>
      <c r="AR29" s="421"/>
      <c r="AS29" s="421"/>
      <c r="AT29" s="421"/>
      <c r="AU29" s="421"/>
      <c r="AV29" s="421"/>
      <c r="AW29" s="421"/>
      <c r="AX29" s="421"/>
    </row>
    <row r="30" spans="1:50" ht="17.25" customHeight="1" x14ac:dyDescent="0.25">
      <c r="A30" s="421"/>
      <c r="B30" s="427" t="s">
        <v>65</v>
      </c>
      <c r="C30" s="488"/>
      <c r="D30" s="489"/>
      <c r="E30" s="490"/>
      <c r="F30" s="427" t="s">
        <v>65</v>
      </c>
      <c r="G30" s="489"/>
      <c r="H30" s="421"/>
      <c r="I30" s="481"/>
      <c r="J30" s="482"/>
      <c r="K30" s="482"/>
      <c r="L30" s="483"/>
      <c r="M30" s="483"/>
      <c r="N30" s="421"/>
      <c r="O30" s="421"/>
      <c r="P30" s="421"/>
      <c r="Q30" s="421"/>
      <c r="R30" s="421"/>
      <c r="S30" s="421"/>
      <c r="T30" s="421"/>
      <c r="U30" s="421"/>
      <c r="V30" s="421"/>
      <c r="W30" s="421"/>
      <c r="X30" s="421"/>
      <c r="Y30" s="421"/>
      <c r="Z30" s="421"/>
      <c r="AA30" s="421"/>
      <c r="AB30" s="421"/>
      <c r="AC30" s="421"/>
      <c r="AD30" s="421"/>
      <c r="AE30" s="421"/>
      <c r="AF30" s="421"/>
      <c r="AG30" s="421"/>
      <c r="AH30" s="421"/>
      <c r="AI30" s="421"/>
      <c r="AJ30" s="421"/>
      <c r="AK30" s="421"/>
      <c r="AL30" s="421"/>
      <c r="AM30" s="421"/>
      <c r="AN30" s="421"/>
      <c r="AO30" s="421"/>
      <c r="AP30" s="421"/>
      <c r="AQ30" s="421"/>
      <c r="AR30" s="421"/>
      <c r="AS30" s="421"/>
      <c r="AT30" s="421"/>
      <c r="AU30" s="421"/>
      <c r="AV30" s="421"/>
      <c r="AW30" s="421"/>
      <c r="AX30" s="421"/>
    </row>
    <row r="31" spans="1:50" ht="17.25" customHeight="1" x14ac:dyDescent="0.25">
      <c r="A31" s="421"/>
      <c r="B31" s="491">
        <v>70</v>
      </c>
      <c r="C31" s="492">
        <v>79</v>
      </c>
      <c r="D31" s="493">
        <v>0.75</v>
      </c>
      <c r="E31" s="494"/>
      <c r="F31" s="495"/>
      <c r="G31" s="493"/>
      <c r="H31" s="421"/>
      <c r="I31" s="481"/>
      <c r="J31" s="482"/>
      <c r="K31" s="482"/>
      <c r="L31" s="483"/>
      <c r="M31" s="483"/>
      <c r="N31" s="421"/>
      <c r="O31" s="421"/>
      <c r="P31" s="421"/>
      <c r="Q31" s="421"/>
      <c r="R31" s="421"/>
      <c r="S31" s="421"/>
      <c r="T31" s="421"/>
      <c r="U31" s="421"/>
      <c r="V31" s="421"/>
      <c r="W31" s="421"/>
      <c r="X31" s="421"/>
      <c r="Y31" s="421"/>
      <c r="Z31" s="421"/>
      <c r="AA31" s="421"/>
      <c r="AB31" s="421"/>
      <c r="AC31" s="421"/>
      <c r="AD31" s="421"/>
      <c r="AE31" s="421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1"/>
      <c r="AR31" s="421"/>
      <c r="AS31" s="421"/>
      <c r="AT31" s="421"/>
      <c r="AU31" s="421"/>
      <c r="AV31" s="421"/>
      <c r="AW31" s="421"/>
      <c r="AX31" s="421"/>
    </row>
    <row r="32" spans="1:50" ht="17.25" customHeight="1" thickBot="1" x14ac:dyDescent="0.3">
      <c r="A32" s="421"/>
      <c r="B32" s="496"/>
      <c r="C32" s="497"/>
      <c r="D32" s="498"/>
      <c r="E32" s="499"/>
      <c r="F32" s="500">
        <v>3</v>
      </c>
      <c r="G32" s="498">
        <v>0.5</v>
      </c>
      <c r="H32" s="421"/>
      <c r="I32" s="481"/>
      <c r="J32" s="482"/>
      <c r="K32" s="482"/>
      <c r="L32" s="483"/>
      <c r="M32" s="483"/>
      <c r="N32" s="421"/>
      <c r="O32" s="421"/>
      <c r="P32" s="421"/>
      <c r="Q32" s="421"/>
      <c r="R32" s="421"/>
      <c r="S32" s="421"/>
      <c r="T32" s="421"/>
      <c r="U32" s="421"/>
      <c r="V32" s="421"/>
      <c r="W32" s="421"/>
      <c r="X32" s="421"/>
      <c r="Y32" s="421"/>
      <c r="Z32" s="421"/>
      <c r="AA32" s="421"/>
      <c r="AB32" s="421"/>
      <c r="AC32" s="421"/>
      <c r="AD32" s="421"/>
      <c r="AE32" s="421"/>
      <c r="AF32" s="421"/>
      <c r="AG32" s="421"/>
      <c r="AH32" s="421"/>
      <c r="AI32" s="421"/>
      <c r="AJ32" s="421"/>
      <c r="AK32" s="421"/>
      <c r="AL32" s="421"/>
      <c r="AM32" s="421"/>
      <c r="AN32" s="421"/>
      <c r="AO32" s="421"/>
      <c r="AP32" s="421"/>
      <c r="AQ32" s="421"/>
      <c r="AR32" s="421"/>
      <c r="AS32" s="421"/>
      <c r="AT32" s="421"/>
      <c r="AU32" s="421"/>
      <c r="AV32" s="421"/>
      <c r="AW32" s="421"/>
      <c r="AX32" s="421"/>
    </row>
    <row r="33" spans="1:50" ht="17.25" customHeight="1" x14ac:dyDescent="0.25">
      <c r="A33" s="421"/>
      <c r="B33" s="132"/>
      <c r="C33" s="133"/>
      <c r="D33" s="134"/>
      <c r="E33" s="501"/>
      <c r="F33" s="309"/>
      <c r="G33" s="134"/>
      <c r="H33" s="421"/>
      <c r="I33" s="481"/>
      <c r="J33" s="482"/>
      <c r="K33" s="482"/>
      <c r="L33" s="483"/>
      <c r="M33" s="483"/>
      <c r="N33" s="421"/>
      <c r="O33" s="421"/>
      <c r="P33" s="421"/>
      <c r="Q33" s="421"/>
      <c r="R33" s="421"/>
      <c r="S33" s="421"/>
      <c r="T33" s="421"/>
      <c r="U33" s="421"/>
      <c r="V33" s="421"/>
      <c r="W33" s="421"/>
      <c r="X33" s="421"/>
      <c r="Y33" s="421"/>
      <c r="Z33" s="421"/>
      <c r="AA33" s="421"/>
      <c r="AB33" s="421"/>
      <c r="AC33" s="421"/>
      <c r="AD33" s="421"/>
      <c r="AE33" s="421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1"/>
      <c r="AR33" s="421"/>
      <c r="AS33" s="421"/>
      <c r="AT33" s="421"/>
      <c r="AU33" s="421"/>
      <c r="AV33" s="421"/>
      <c r="AW33" s="421"/>
      <c r="AX33" s="421"/>
    </row>
    <row r="34" spans="1:50" ht="17.25" customHeight="1" x14ac:dyDescent="0.25">
      <c r="A34" s="421"/>
      <c r="B34" s="135"/>
      <c r="C34" s="136"/>
      <c r="D34" s="137"/>
      <c r="E34" s="502"/>
      <c r="F34" s="310"/>
      <c r="G34" s="137"/>
      <c r="H34" s="421"/>
      <c r="I34" s="481"/>
      <c r="J34" s="482"/>
      <c r="K34" s="482"/>
      <c r="L34" s="483"/>
      <c r="M34" s="483"/>
      <c r="N34" s="421"/>
      <c r="O34" s="421"/>
      <c r="P34" s="421"/>
      <c r="Q34" s="421"/>
      <c r="R34" s="421"/>
      <c r="S34" s="421"/>
      <c r="T34" s="421"/>
      <c r="U34" s="421"/>
      <c r="V34" s="421"/>
      <c r="W34" s="421"/>
      <c r="X34" s="421"/>
      <c r="Y34" s="421"/>
      <c r="Z34" s="421"/>
      <c r="AA34" s="421"/>
      <c r="AB34" s="421"/>
      <c r="AC34" s="421"/>
      <c r="AD34" s="421"/>
      <c r="AE34" s="421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1"/>
      <c r="AR34" s="421"/>
      <c r="AS34" s="421"/>
      <c r="AT34" s="421"/>
      <c r="AU34" s="421"/>
      <c r="AV34" s="421"/>
      <c r="AW34" s="421"/>
      <c r="AX34" s="421"/>
    </row>
    <row r="35" spans="1:50" ht="17.25" customHeight="1" x14ac:dyDescent="0.25">
      <c r="A35" s="421"/>
      <c r="B35" s="132"/>
      <c r="C35" s="133"/>
      <c r="D35" s="134"/>
      <c r="E35" s="501"/>
      <c r="F35" s="309"/>
      <c r="G35" s="134"/>
      <c r="H35" s="421"/>
      <c r="I35" s="481"/>
      <c r="J35" s="482"/>
      <c r="K35" s="482"/>
      <c r="L35" s="483"/>
      <c r="M35" s="483"/>
      <c r="N35" s="421"/>
      <c r="O35" s="421"/>
      <c r="P35" s="421"/>
      <c r="Q35" s="421"/>
      <c r="R35" s="421"/>
      <c r="S35" s="421"/>
      <c r="T35" s="421"/>
      <c r="U35" s="421"/>
      <c r="V35" s="421"/>
      <c r="W35" s="421"/>
      <c r="X35" s="421"/>
      <c r="Y35" s="421"/>
      <c r="Z35" s="421"/>
      <c r="AA35" s="421"/>
      <c r="AB35" s="421"/>
      <c r="AC35" s="421"/>
      <c r="AD35" s="421"/>
      <c r="AE35" s="421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1"/>
      <c r="AR35" s="421"/>
      <c r="AS35" s="421"/>
      <c r="AT35" s="421"/>
      <c r="AU35" s="421"/>
      <c r="AV35" s="421"/>
      <c r="AW35" s="421"/>
      <c r="AX35" s="421"/>
    </row>
    <row r="36" spans="1:50" ht="17.25" customHeight="1" x14ac:dyDescent="0.25">
      <c r="A36" s="421"/>
      <c r="B36" s="135"/>
      <c r="C36" s="136"/>
      <c r="D36" s="137"/>
      <c r="E36" s="502"/>
      <c r="F36" s="310"/>
      <c r="G36" s="137"/>
      <c r="H36" s="421"/>
      <c r="I36" s="481"/>
      <c r="J36" s="482"/>
      <c r="K36" s="482"/>
      <c r="L36" s="483"/>
      <c r="M36" s="483"/>
      <c r="N36" s="421"/>
      <c r="O36" s="421"/>
      <c r="P36" s="421"/>
      <c r="Q36" s="421"/>
      <c r="R36" s="421"/>
      <c r="S36" s="421"/>
      <c r="T36" s="421"/>
      <c r="U36" s="421"/>
      <c r="V36" s="421"/>
      <c r="W36" s="421"/>
      <c r="X36" s="421"/>
      <c r="Y36" s="421"/>
      <c r="Z36" s="421"/>
      <c r="AA36" s="421"/>
      <c r="AB36" s="421"/>
      <c r="AC36" s="421"/>
      <c r="AD36" s="421"/>
      <c r="AE36" s="421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21"/>
      <c r="AQ36" s="421"/>
      <c r="AR36" s="421"/>
      <c r="AS36" s="421"/>
      <c r="AT36" s="421"/>
      <c r="AU36" s="421"/>
      <c r="AV36" s="421"/>
      <c r="AW36" s="421"/>
      <c r="AX36" s="421"/>
    </row>
    <row r="37" spans="1:50" ht="17.25" customHeight="1" thickBot="1" x14ac:dyDescent="0.3">
      <c r="A37" s="421"/>
      <c r="B37" s="132"/>
      <c r="C37" s="133"/>
      <c r="D37" s="134"/>
      <c r="E37" s="503"/>
      <c r="F37" s="311"/>
      <c r="G37" s="140"/>
      <c r="H37" s="421"/>
      <c r="I37" s="481"/>
      <c r="J37" s="482"/>
      <c r="K37" s="482"/>
      <c r="L37" s="483"/>
      <c r="M37" s="483"/>
      <c r="N37" s="421"/>
      <c r="O37" s="421"/>
      <c r="P37" s="421"/>
      <c r="Q37" s="421"/>
      <c r="R37" s="421"/>
      <c r="S37" s="421"/>
      <c r="T37" s="421"/>
      <c r="U37" s="421"/>
      <c r="V37" s="421"/>
      <c r="W37" s="421"/>
      <c r="X37" s="421"/>
      <c r="Y37" s="421"/>
      <c r="Z37" s="421"/>
      <c r="AA37" s="421"/>
      <c r="AB37" s="421"/>
      <c r="AC37" s="421"/>
      <c r="AD37" s="421"/>
      <c r="AE37" s="421"/>
      <c r="AF37" s="421"/>
      <c r="AG37" s="421"/>
      <c r="AH37" s="421"/>
      <c r="AI37" s="421"/>
      <c r="AJ37" s="421"/>
      <c r="AK37" s="421"/>
      <c r="AL37" s="421"/>
      <c r="AM37" s="421"/>
      <c r="AN37" s="421"/>
      <c r="AO37" s="421"/>
      <c r="AP37" s="421"/>
      <c r="AQ37" s="421"/>
      <c r="AR37" s="421"/>
      <c r="AS37" s="421"/>
      <c r="AT37" s="421"/>
      <c r="AU37" s="421"/>
      <c r="AV37" s="421"/>
      <c r="AW37" s="421"/>
      <c r="AX37" s="421"/>
    </row>
    <row r="38" spans="1:50" ht="17.25" customHeight="1" x14ac:dyDescent="0.25">
      <c r="A38" s="421"/>
      <c r="B38" s="135"/>
      <c r="C38" s="136"/>
      <c r="D38" s="137"/>
      <c r="E38" s="504"/>
      <c r="F38" s="504"/>
      <c r="G38" s="504"/>
      <c r="H38" s="421"/>
      <c r="I38" s="481"/>
      <c r="J38" s="482"/>
      <c r="K38" s="482"/>
      <c r="L38" s="483"/>
      <c r="M38" s="483"/>
      <c r="N38" s="421"/>
      <c r="O38" s="421"/>
      <c r="P38" s="421"/>
      <c r="Q38" s="421"/>
      <c r="R38" s="421"/>
      <c r="S38" s="421"/>
      <c r="T38" s="421"/>
      <c r="U38" s="421"/>
      <c r="V38" s="421"/>
      <c r="W38" s="421"/>
      <c r="X38" s="421"/>
      <c r="Y38" s="421"/>
      <c r="Z38" s="421"/>
      <c r="AA38" s="421"/>
      <c r="AB38" s="421"/>
      <c r="AC38" s="421"/>
      <c r="AD38" s="421"/>
      <c r="AE38" s="421"/>
      <c r="AF38" s="421"/>
      <c r="AG38" s="421"/>
      <c r="AH38" s="421"/>
      <c r="AI38" s="421"/>
      <c r="AJ38" s="421"/>
      <c r="AK38" s="421"/>
      <c r="AL38" s="421"/>
      <c r="AM38" s="421"/>
      <c r="AN38" s="421"/>
      <c r="AO38" s="421"/>
      <c r="AP38" s="421"/>
      <c r="AQ38" s="421"/>
      <c r="AR38" s="421"/>
      <c r="AS38" s="421"/>
      <c r="AT38" s="421"/>
      <c r="AU38" s="421"/>
      <c r="AV38" s="421"/>
      <c r="AW38" s="421"/>
      <c r="AX38" s="421"/>
    </row>
    <row r="39" spans="1:50" ht="17.25" customHeight="1" x14ac:dyDescent="0.25">
      <c r="A39" s="421"/>
      <c r="B39" s="132"/>
      <c r="C39" s="133"/>
      <c r="D39" s="134"/>
      <c r="E39" s="504"/>
      <c r="F39" s="504"/>
      <c r="G39" s="504"/>
      <c r="H39" s="421"/>
      <c r="I39" s="481"/>
      <c r="J39" s="482"/>
      <c r="K39" s="482"/>
      <c r="L39" s="483"/>
      <c r="M39" s="483"/>
      <c r="N39" s="421"/>
      <c r="O39" s="421"/>
      <c r="P39" s="421"/>
      <c r="Q39" s="421"/>
      <c r="R39" s="421"/>
      <c r="S39" s="421"/>
      <c r="T39" s="421"/>
      <c r="U39" s="421"/>
      <c r="V39" s="421"/>
      <c r="W39" s="421"/>
      <c r="X39" s="421"/>
      <c r="Y39" s="421"/>
      <c r="Z39" s="421"/>
      <c r="AA39" s="421"/>
      <c r="AB39" s="421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1"/>
      <c r="AR39" s="421"/>
      <c r="AS39" s="421"/>
      <c r="AT39" s="421"/>
      <c r="AU39" s="421"/>
      <c r="AV39" s="421"/>
      <c r="AW39" s="421"/>
      <c r="AX39" s="421"/>
    </row>
    <row r="40" spans="1:50" ht="17.25" customHeight="1" x14ac:dyDescent="0.25">
      <c r="A40" s="421"/>
      <c r="B40" s="135"/>
      <c r="C40" s="136"/>
      <c r="D40" s="137"/>
      <c r="E40" s="504"/>
      <c r="F40" s="504"/>
      <c r="G40" s="504"/>
      <c r="H40" s="421"/>
      <c r="I40" s="481"/>
      <c r="J40" s="482"/>
      <c r="K40" s="482"/>
      <c r="L40" s="483"/>
      <c r="M40" s="483"/>
      <c r="N40" s="421"/>
      <c r="O40" s="421"/>
      <c r="P40" s="421"/>
      <c r="Q40" s="421"/>
      <c r="R40" s="421"/>
      <c r="S40" s="421"/>
      <c r="T40" s="421"/>
      <c r="U40" s="421"/>
      <c r="V40" s="421"/>
      <c r="W40" s="421"/>
      <c r="X40" s="421"/>
      <c r="Y40" s="421"/>
      <c r="Z40" s="421"/>
      <c r="AA40" s="421"/>
      <c r="AB40" s="421"/>
      <c r="AC40" s="421"/>
      <c r="AD40" s="421"/>
      <c r="AE40" s="421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21"/>
      <c r="AQ40" s="421"/>
      <c r="AR40" s="421"/>
      <c r="AS40" s="421"/>
      <c r="AT40" s="421"/>
      <c r="AU40" s="421"/>
      <c r="AV40" s="421"/>
      <c r="AW40" s="421"/>
      <c r="AX40" s="421"/>
    </row>
    <row r="41" spans="1:50" ht="17.25" customHeight="1" x14ac:dyDescent="0.25">
      <c r="A41" s="421"/>
      <c r="B41" s="132"/>
      <c r="C41" s="133"/>
      <c r="D41" s="134"/>
      <c r="E41" s="504"/>
      <c r="F41" s="504"/>
      <c r="G41" s="504"/>
      <c r="H41" s="421"/>
      <c r="I41" s="481"/>
      <c r="J41" s="482"/>
      <c r="K41" s="482"/>
      <c r="L41" s="483"/>
      <c r="M41" s="483"/>
      <c r="N41" s="421"/>
      <c r="O41" s="421"/>
      <c r="P41" s="421"/>
      <c r="Q41" s="421"/>
      <c r="R41" s="421"/>
      <c r="S41" s="421"/>
      <c r="T41" s="421"/>
      <c r="U41" s="421"/>
      <c r="V41" s="421"/>
      <c r="W41" s="421"/>
      <c r="X41" s="421"/>
      <c r="Y41" s="421"/>
      <c r="Z41" s="421"/>
      <c r="AA41" s="421"/>
      <c r="AB41" s="421"/>
      <c r="AC41" s="421"/>
      <c r="AD41" s="421"/>
      <c r="AE41" s="421"/>
      <c r="AF41" s="421"/>
      <c r="AG41" s="421"/>
      <c r="AH41" s="421"/>
      <c r="AI41" s="421"/>
      <c r="AJ41" s="421"/>
      <c r="AK41" s="421"/>
      <c r="AL41" s="421"/>
      <c r="AM41" s="421"/>
      <c r="AN41" s="421"/>
      <c r="AO41" s="421"/>
      <c r="AP41" s="421"/>
      <c r="AQ41" s="421"/>
      <c r="AR41" s="421"/>
      <c r="AS41" s="421"/>
      <c r="AT41" s="421"/>
      <c r="AU41" s="421"/>
      <c r="AV41" s="421"/>
      <c r="AW41" s="421"/>
      <c r="AX41" s="421"/>
    </row>
    <row r="42" spans="1:50" ht="17.25" customHeight="1" thickBot="1" x14ac:dyDescent="0.3">
      <c r="A42" s="421"/>
      <c r="B42" s="138"/>
      <c r="C42" s="139"/>
      <c r="D42" s="140"/>
      <c r="E42" s="504"/>
      <c r="F42" s="504"/>
      <c r="G42" s="504"/>
      <c r="H42" s="421"/>
      <c r="I42" s="481"/>
      <c r="J42" s="482"/>
      <c r="K42" s="482"/>
      <c r="L42" s="483"/>
      <c r="M42" s="483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  <c r="Z42" s="421"/>
      <c r="AA42" s="421"/>
      <c r="AB42" s="421"/>
      <c r="AC42" s="421"/>
      <c r="AD42" s="421"/>
      <c r="AE42" s="421"/>
      <c r="AF42" s="421"/>
      <c r="AG42" s="421"/>
      <c r="AH42" s="421"/>
      <c r="AI42" s="421"/>
      <c r="AJ42" s="421"/>
      <c r="AK42" s="421"/>
      <c r="AL42" s="421"/>
      <c r="AM42" s="421"/>
      <c r="AN42" s="421"/>
      <c r="AO42" s="421"/>
      <c r="AP42" s="421"/>
      <c r="AQ42" s="421"/>
      <c r="AR42" s="421"/>
      <c r="AS42" s="421"/>
      <c r="AT42" s="421"/>
      <c r="AU42" s="421"/>
      <c r="AV42" s="421"/>
      <c r="AW42" s="421"/>
      <c r="AX42" s="421"/>
    </row>
    <row r="43" spans="1:50" x14ac:dyDescent="0.25">
      <c r="A43" s="421"/>
      <c r="B43" s="421"/>
      <c r="C43" s="421"/>
      <c r="D43" s="421"/>
      <c r="E43" s="421"/>
      <c r="F43" s="421"/>
      <c r="G43" s="421"/>
      <c r="H43" s="421"/>
      <c r="I43" s="421"/>
      <c r="J43" s="421"/>
      <c r="K43" s="421"/>
      <c r="L43" s="421"/>
      <c r="M43" s="421"/>
      <c r="N43" s="421"/>
      <c r="O43" s="421"/>
      <c r="P43" s="421"/>
      <c r="Q43" s="421"/>
      <c r="R43" s="421"/>
      <c r="S43" s="421"/>
      <c r="T43" s="421"/>
      <c r="U43" s="421"/>
      <c r="V43" s="421"/>
      <c r="W43" s="421"/>
      <c r="X43" s="421"/>
      <c r="Y43" s="421"/>
      <c r="Z43" s="421"/>
      <c r="AA43" s="421"/>
      <c r="AB43" s="421"/>
      <c r="AC43" s="421"/>
      <c r="AD43" s="421"/>
      <c r="AE43" s="421"/>
      <c r="AF43" s="421"/>
      <c r="AG43" s="421"/>
      <c r="AH43" s="421"/>
      <c r="AI43" s="421"/>
      <c r="AJ43" s="421"/>
      <c r="AK43" s="421"/>
      <c r="AL43" s="421"/>
      <c r="AM43" s="421"/>
      <c r="AN43" s="421"/>
      <c r="AO43" s="421"/>
      <c r="AP43" s="421"/>
      <c r="AQ43" s="421"/>
      <c r="AR43" s="421"/>
      <c r="AS43" s="421"/>
      <c r="AT43" s="421"/>
      <c r="AU43" s="421"/>
      <c r="AV43" s="421"/>
      <c r="AW43" s="421"/>
      <c r="AX43" s="421"/>
    </row>
    <row r="44" spans="1:50" ht="21" x14ac:dyDescent="0.35">
      <c r="A44" s="421"/>
      <c r="B44" s="423"/>
      <c r="C44" s="423"/>
      <c r="D44" s="423"/>
      <c r="E44" s="423"/>
      <c r="F44" s="423"/>
      <c r="G44" s="423"/>
      <c r="H44" s="421"/>
      <c r="I44" s="421"/>
      <c r="J44" s="421"/>
      <c r="K44" s="421"/>
      <c r="L44" s="421"/>
      <c r="M44" s="421"/>
      <c r="N44" s="421"/>
      <c r="O44" s="421"/>
      <c r="P44" s="421"/>
      <c r="Q44" s="421"/>
      <c r="R44" s="421"/>
      <c r="S44" s="421"/>
      <c r="T44" s="421"/>
      <c r="U44" s="421"/>
      <c r="V44" s="421"/>
      <c r="W44" s="421"/>
      <c r="X44" s="421"/>
      <c r="Y44" s="421"/>
      <c r="Z44" s="421"/>
      <c r="AA44" s="421"/>
      <c r="AB44" s="421"/>
      <c r="AC44" s="421"/>
      <c r="AD44" s="421"/>
      <c r="AE44" s="421"/>
      <c r="AF44" s="421"/>
      <c r="AG44" s="421"/>
      <c r="AH44" s="421"/>
      <c r="AI44" s="421"/>
      <c r="AJ44" s="421"/>
      <c r="AK44" s="421"/>
      <c r="AL44" s="421"/>
      <c r="AM44" s="421"/>
      <c r="AN44" s="421"/>
      <c r="AO44" s="421"/>
      <c r="AP44" s="421"/>
      <c r="AQ44" s="421"/>
      <c r="AR44" s="421"/>
      <c r="AS44" s="421"/>
      <c r="AT44" s="421"/>
      <c r="AU44" s="421"/>
      <c r="AV44" s="421"/>
      <c r="AW44" s="421"/>
      <c r="AX44" s="421"/>
    </row>
    <row r="45" spans="1:50" s="421" customFormat="1" x14ac:dyDescent="0.25"/>
    <row r="46" spans="1:50" s="421" customFormat="1" x14ac:dyDescent="0.25"/>
    <row r="47" spans="1:50" s="421" customFormat="1" x14ac:dyDescent="0.25"/>
    <row r="48" spans="1:50" s="421" customFormat="1" x14ac:dyDescent="0.25"/>
    <row r="49" s="421" customFormat="1" x14ac:dyDescent="0.25"/>
    <row r="50" s="421" customFormat="1" x14ac:dyDescent="0.25"/>
    <row r="51" s="421" customFormat="1" x14ac:dyDescent="0.25"/>
    <row r="52" s="421" customFormat="1" x14ac:dyDescent="0.25"/>
    <row r="53" s="421" customFormat="1" x14ac:dyDescent="0.25"/>
    <row r="54" s="421" customFormat="1" x14ac:dyDescent="0.25"/>
    <row r="55" s="421" customFormat="1" x14ac:dyDescent="0.25"/>
    <row r="56" s="421" customFormat="1" x14ac:dyDescent="0.25"/>
    <row r="57" s="421" customFormat="1" x14ac:dyDescent="0.25"/>
    <row r="58" s="421" customFormat="1" x14ac:dyDescent="0.25"/>
    <row r="59" s="421" customFormat="1" x14ac:dyDescent="0.25"/>
    <row r="60" s="421" customFormat="1" x14ac:dyDescent="0.25"/>
    <row r="61" s="421" customFormat="1" x14ac:dyDescent="0.25"/>
    <row r="62" s="421" customFormat="1" x14ac:dyDescent="0.25"/>
    <row r="63" s="421" customFormat="1" x14ac:dyDescent="0.25"/>
    <row r="64" s="421" customFormat="1" x14ac:dyDescent="0.25"/>
    <row r="65" s="421" customFormat="1" x14ac:dyDescent="0.25"/>
    <row r="66" s="421" customFormat="1" x14ac:dyDescent="0.25"/>
    <row r="67" s="421" customFormat="1" x14ac:dyDescent="0.25"/>
    <row r="68" s="421" customFormat="1" x14ac:dyDescent="0.25"/>
    <row r="69" s="421" customFormat="1" x14ac:dyDescent="0.25"/>
    <row r="70" s="421" customFormat="1" x14ac:dyDescent="0.25"/>
    <row r="71" s="421" customFormat="1" x14ac:dyDescent="0.25"/>
    <row r="72" s="421" customFormat="1" x14ac:dyDescent="0.25"/>
    <row r="73" s="421" customFormat="1" x14ac:dyDescent="0.25"/>
    <row r="74" s="421" customFormat="1" x14ac:dyDescent="0.25"/>
    <row r="75" s="421" customFormat="1" x14ac:dyDescent="0.25"/>
    <row r="76" s="421" customFormat="1" x14ac:dyDescent="0.25"/>
    <row r="77" s="421" customFormat="1" x14ac:dyDescent="0.25"/>
    <row r="78" s="421" customFormat="1" x14ac:dyDescent="0.25"/>
    <row r="79" s="421" customFormat="1" x14ac:dyDescent="0.25"/>
    <row r="80" s="421" customFormat="1" x14ac:dyDescent="0.25"/>
    <row r="81" s="421" customFormat="1" x14ac:dyDescent="0.25"/>
    <row r="82" s="421" customFormat="1" x14ac:dyDescent="0.25"/>
    <row r="83" s="421" customFormat="1" x14ac:dyDescent="0.25"/>
    <row r="84" s="421" customFormat="1" x14ac:dyDescent="0.25"/>
    <row r="85" s="421" customFormat="1" x14ac:dyDescent="0.25"/>
    <row r="86" s="421" customFormat="1" x14ac:dyDescent="0.25"/>
    <row r="87" s="421" customFormat="1" x14ac:dyDescent="0.25"/>
    <row r="88" s="421" customFormat="1" x14ac:dyDescent="0.25"/>
    <row r="89" s="421" customFormat="1" x14ac:dyDescent="0.25"/>
    <row r="90" s="421" customFormat="1" x14ac:dyDescent="0.25"/>
    <row r="91" s="421" customFormat="1" x14ac:dyDescent="0.25"/>
    <row r="92" s="421" customFormat="1" x14ac:dyDescent="0.25"/>
    <row r="93" s="421" customFormat="1" x14ac:dyDescent="0.25"/>
    <row r="94" s="421" customFormat="1" x14ac:dyDescent="0.25"/>
    <row r="95" s="421" customFormat="1" x14ac:dyDescent="0.25"/>
    <row r="96" s="421" customFormat="1" x14ac:dyDescent="0.25"/>
    <row r="97" s="421" customFormat="1" x14ac:dyDescent="0.25"/>
    <row r="98" s="421" customFormat="1" x14ac:dyDescent="0.25"/>
    <row r="99" s="421" customFormat="1" x14ac:dyDescent="0.25"/>
  </sheetData>
  <sheetProtection algorithmName="SHA-512" hashValue="JTlK9lVnsCmIU3vEjSAQM7GuvJbtlIk8/uXMQeIiNFczMLYSlzzlzNl/4sOponIt8OUMiH91lSWxf6JTznENTw==" saltValue="GkxSCy6FMGVHpXPmpTyedA==" spinCount="100000" sheet="1" objects="1" scenarios="1" formatColumns="0"/>
  <mergeCells count="9">
    <mergeCell ref="D12:G12"/>
    <mergeCell ref="D13:G13"/>
    <mergeCell ref="B26:G27"/>
    <mergeCell ref="D28:D29"/>
    <mergeCell ref="G28:G29"/>
    <mergeCell ref="F28:F29"/>
    <mergeCell ref="E28:E29"/>
    <mergeCell ref="F15:G15"/>
    <mergeCell ref="G20:G21"/>
  </mergeCells>
  <dataValidations count="4">
    <dataValidation type="list" allowBlank="1" showInputMessage="1" showErrorMessage="1" errorTitle="Attention" error="Vous devez choisir l'une des 2 options proposées" promptTitle="Choix à faire" prompt="Vous devez choisir l'une des 2 options proposées ci-dessus" sqref="D15">
      <formula1>$B$12:$B$13</formula1>
    </dataValidation>
    <dataValidation type="whole" allowBlank="1" showInputMessage="1" showErrorMessage="1" errorTitle="Attention" error="Inscrire seulement l'année des données d'état" promptTitle="À inscrire:" prompt="Année d'évaluation de l'état de vos chaussées" sqref="D23">
      <formula1>2000</formula1>
      <formula2>2050</formula2>
    </dataValidation>
    <dataValidation allowBlank="1" showInputMessage="1" showErrorMessage="1" promptTitle="Attention" prompt="Les plages indiquées ne doivent pas s'entrecouper, et les plages doivent être saisies en ordre CROISSANT." sqref="B33:C42"/>
    <dataValidation type="list" allowBlank="1" showInputMessage="1" showErrorMessage="1" errorTitle="Attention" error="Vous devez faire votre choix à l'aide du menu déroulant." promptTitle="Choix à faire" prompt="Pour l'option 2, vous devez déterminer quelles cotes d'état sont à considérer." sqref="F20">
      <formula1>$D$18:$D$19</formula1>
    </dataValidation>
  </dataValidations>
  <pageMargins left="0.25" right="0.25" top="0.75" bottom="0.75" header="0.3" footer="0.3"/>
  <pageSetup scale="4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BAE47"/>
    <pageSetUpPr fitToPage="1"/>
  </sheetPr>
  <dimension ref="A1:M67"/>
  <sheetViews>
    <sheetView tabSelected="1" zoomScale="80" zoomScaleNormal="80" workbookViewId="0">
      <pane ySplit="1" topLeftCell="A38" activePane="bottomLeft" state="frozen"/>
      <selection pane="bottomLeft" activeCell="F73" sqref="F73"/>
    </sheetView>
  </sheetViews>
  <sheetFormatPr baseColWidth="10" defaultRowHeight="15" x14ac:dyDescent="0.25"/>
  <cols>
    <col min="1" max="1" width="14.42578125" style="227" customWidth="1"/>
    <col min="2" max="2" width="25.140625" style="420" customWidth="1"/>
    <col min="3" max="3" width="12.85546875" style="420" customWidth="1"/>
    <col min="4" max="4" width="30.28515625" style="420" customWidth="1"/>
    <col min="5" max="5" width="18.42578125" style="420" customWidth="1"/>
    <col min="6" max="6" width="29.7109375" style="420" customWidth="1"/>
    <col min="7" max="7" width="3.7109375" style="420" customWidth="1"/>
    <col min="8" max="8" width="14.42578125" style="227" customWidth="1"/>
    <col min="9" max="9" width="29.42578125" style="521" customWidth="1"/>
    <col min="10" max="10" width="13.28515625" style="521" customWidth="1"/>
    <col min="11" max="11" width="33.42578125" style="521" customWidth="1"/>
    <col min="12" max="12" width="19.28515625" style="420" customWidth="1"/>
    <col min="13" max="13" width="33.7109375" style="227" customWidth="1"/>
    <col min="14" max="16384" width="11.42578125" style="227"/>
  </cols>
  <sheetData>
    <row r="1" spans="1:13" ht="27" customHeight="1" x14ac:dyDescent="0.35">
      <c r="A1" s="226" t="s">
        <v>102</v>
      </c>
      <c r="C1" s="226"/>
      <c r="D1" s="226"/>
      <c r="E1" s="226"/>
      <c r="F1" s="226"/>
      <c r="G1" s="227"/>
      <c r="I1" s="227"/>
      <c r="J1" s="227"/>
      <c r="K1" s="227"/>
      <c r="L1" s="227"/>
    </row>
    <row r="2" spans="1:13" ht="15.75" thickBot="1" x14ac:dyDescent="0.3">
      <c r="B2" s="227"/>
      <c r="C2" s="227"/>
      <c r="D2" s="227"/>
      <c r="E2" s="227"/>
      <c r="F2" s="227"/>
      <c r="G2" s="227"/>
      <c r="I2" s="227"/>
      <c r="J2" s="227"/>
      <c r="K2" s="227"/>
      <c r="L2" s="227"/>
    </row>
    <row r="3" spans="1:13" ht="20.25" customHeight="1" x14ac:dyDescent="0.25">
      <c r="A3" s="228" t="s">
        <v>101</v>
      </c>
      <c r="B3" s="229"/>
      <c r="C3" s="229"/>
      <c r="D3" s="229"/>
      <c r="E3" s="229"/>
      <c r="F3" s="505"/>
      <c r="G3" s="227"/>
      <c r="H3" s="228" t="s">
        <v>110</v>
      </c>
      <c r="I3" s="229"/>
      <c r="J3" s="229"/>
      <c r="K3" s="229"/>
      <c r="L3" s="229"/>
      <c r="M3" s="505"/>
    </row>
    <row r="4" spans="1:13" ht="47.25" customHeight="1" thickBot="1" x14ac:dyDescent="0.3">
      <c r="A4" s="506" t="s">
        <v>103</v>
      </c>
      <c r="B4" s="434" t="s">
        <v>222</v>
      </c>
      <c r="C4" s="319" t="s">
        <v>223</v>
      </c>
      <c r="D4" s="507" t="s">
        <v>25</v>
      </c>
      <c r="E4" s="508" t="s">
        <v>46</v>
      </c>
      <c r="F4" s="234" t="s">
        <v>56</v>
      </c>
      <c r="G4" s="227"/>
      <c r="H4" s="509" t="s">
        <v>103</v>
      </c>
      <c r="I4" s="434" t="s">
        <v>222</v>
      </c>
      <c r="J4" s="319" t="s">
        <v>223</v>
      </c>
      <c r="K4" s="487" t="s">
        <v>25</v>
      </c>
      <c r="L4" s="233" t="s">
        <v>46</v>
      </c>
      <c r="M4" s="234" t="s">
        <v>56</v>
      </c>
    </row>
    <row r="5" spans="1:13" x14ac:dyDescent="0.25">
      <c r="A5" s="166" t="s">
        <v>99</v>
      </c>
      <c r="B5" s="153"/>
      <c r="C5" s="167"/>
      <c r="D5" s="168"/>
      <c r="E5" s="169"/>
      <c r="F5" s="170"/>
      <c r="G5" s="227"/>
      <c r="H5" s="166" t="s">
        <v>99</v>
      </c>
      <c r="I5" s="153"/>
      <c r="J5" s="167"/>
      <c r="K5" s="168"/>
      <c r="L5" s="169"/>
      <c r="M5" s="170"/>
    </row>
    <row r="6" spans="1:13" x14ac:dyDescent="0.25">
      <c r="A6" s="171" t="s">
        <v>99</v>
      </c>
      <c r="B6" s="141"/>
      <c r="C6" s="172"/>
      <c r="D6" s="173"/>
      <c r="E6" s="174"/>
      <c r="F6" s="175"/>
      <c r="G6" s="227"/>
      <c r="H6" s="171" t="s">
        <v>99</v>
      </c>
      <c r="I6" s="141"/>
      <c r="J6" s="172"/>
      <c r="K6" s="173"/>
      <c r="L6" s="174"/>
      <c r="M6" s="175"/>
    </row>
    <row r="7" spans="1:13" x14ac:dyDescent="0.25">
      <c r="A7" s="171" t="s">
        <v>99</v>
      </c>
      <c r="B7" s="141"/>
      <c r="C7" s="172"/>
      <c r="D7" s="173"/>
      <c r="E7" s="174"/>
      <c r="F7" s="175"/>
      <c r="G7" s="227"/>
      <c r="H7" s="171" t="s">
        <v>99</v>
      </c>
      <c r="I7" s="141"/>
      <c r="J7" s="172"/>
      <c r="K7" s="173"/>
      <c r="L7" s="174"/>
      <c r="M7" s="175"/>
    </row>
    <row r="8" spans="1:13" x14ac:dyDescent="0.25">
      <c r="A8" s="171" t="s">
        <v>99</v>
      </c>
      <c r="B8" s="145"/>
      <c r="C8" s="176"/>
      <c r="D8" s="173"/>
      <c r="E8" s="174"/>
      <c r="F8" s="175"/>
      <c r="G8" s="227"/>
      <c r="H8" s="171" t="s">
        <v>99</v>
      </c>
      <c r="I8" s="145"/>
      <c r="J8" s="176"/>
      <c r="K8" s="173"/>
      <c r="L8" s="174"/>
      <c r="M8" s="175"/>
    </row>
    <row r="9" spans="1:13" x14ac:dyDescent="0.25">
      <c r="A9" s="171" t="s">
        <v>99</v>
      </c>
      <c r="B9" s="145"/>
      <c r="C9" s="176"/>
      <c r="D9" s="173"/>
      <c r="E9" s="174"/>
      <c r="F9" s="175"/>
      <c r="G9" s="227"/>
      <c r="H9" s="171" t="s">
        <v>99</v>
      </c>
      <c r="I9" s="145"/>
      <c r="J9" s="176"/>
      <c r="K9" s="173"/>
      <c r="L9" s="174"/>
      <c r="M9" s="175"/>
    </row>
    <row r="10" spans="1:13" x14ac:dyDescent="0.25">
      <c r="A10" s="171" t="s">
        <v>99</v>
      </c>
      <c r="B10" s="145"/>
      <c r="C10" s="176"/>
      <c r="D10" s="173"/>
      <c r="E10" s="174"/>
      <c r="F10" s="175"/>
      <c r="G10" s="227"/>
      <c r="H10" s="171" t="s">
        <v>99</v>
      </c>
      <c r="I10" s="145"/>
      <c r="J10" s="176"/>
      <c r="K10" s="161"/>
      <c r="L10" s="186"/>
      <c r="M10" s="187"/>
    </row>
    <row r="11" spans="1:13" x14ac:dyDescent="0.25">
      <c r="A11" s="171" t="s">
        <v>99</v>
      </c>
      <c r="B11" s="145"/>
      <c r="C11" s="176"/>
      <c r="D11" s="173"/>
      <c r="E11" s="174"/>
      <c r="F11" s="175"/>
      <c r="G11" s="227"/>
      <c r="H11" s="171" t="s">
        <v>99</v>
      </c>
      <c r="I11" s="145"/>
      <c r="J11" s="176"/>
      <c r="K11" s="161"/>
      <c r="L11" s="186"/>
      <c r="M11" s="187"/>
    </row>
    <row r="12" spans="1:13" x14ac:dyDescent="0.25">
      <c r="A12" s="171" t="s">
        <v>99</v>
      </c>
      <c r="B12" s="145"/>
      <c r="C12" s="176"/>
      <c r="D12" s="173"/>
      <c r="E12" s="174"/>
      <c r="F12" s="175"/>
      <c r="G12" s="227"/>
      <c r="H12" s="171" t="s">
        <v>99</v>
      </c>
      <c r="I12" s="145"/>
      <c r="J12" s="176"/>
      <c r="K12" s="161"/>
      <c r="L12" s="186"/>
      <c r="M12" s="187"/>
    </row>
    <row r="13" spans="1:13" x14ac:dyDescent="0.25">
      <c r="A13" s="171" t="s">
        <v>99</v>
      </c>
      <c r="B13" s="145"/>
      <c r="C13" s="176"/>
      <c r="D13" s="173"/>
      <c r="E13" s="174"/>
      <c r="F13" s="175"/>
      <c r="G13" s="227"/>
      <c r="H13" s="171" t="s">
        <v>99</v>
      </c>
      <c r="I13" s="328"/>
      <c r="J13" s="185"/>
      <c r="K13" s="161"/>
      <c r="L13" s="186"/>
      <c r="M13" s="187"/>
    </row>
    <row r="14" spans="1:13" x14ac:dyDescent="0.25">
      <c r="A14" s="171" t="s">
        <v>99</v>
      </c>
      <c r="B14" s="145"/>
      <c r="C14" s="176"/>
      <c r="D14" s="173"/>
      <c r="E14" s="174"/>
      <c r="F14" s="175"/>
      <c r="G14" s="227"/>
      <c r="H14" s="171" t="s">
        <v>99</v>
      </c>
      <c r="I14" s="145"/>
      <c r="J14" s="176"/>
      <c r="K14" s="173"/>
      <c r="L14" s="174"/>
      <c r="M14" s="187"/>
    </row>
    <row r="15" spans="1:13" x14ac:dyDescent="0.25">
      <c r="A15" s="171" t="s">
        <v>99</v>
      </c>
      <c r="B15" s="145"/>
      <c r="C15" s="176"/>
      <c r="D15" s="173"/>
      <c r="E15" s="174"/>
      <c r="F15" s="175"/>
      <c r="G15" s="227"/>
      <c r="H15" s="171" t="s">
        <v>99</v>
      </c>
      <c r="I15" s="145"/>
      <c r="J15" s="176"/>
      <c r="K15" s="173"/>
      <c r="L15" s="174"/>
      <c r="M15" s="187"/>
    </row>
    <row r="16" spans="1:13" x14ac:dyDescent="0.25">
      <c r="A16" s="171" t="s">
        <v>99</v>
      </c>
      <c r="B16" s="145"/>
      <c r="C16" s="176"/>
      <c r="D16" s="173"/>
      <c r="E16" s="174"/>
      <c r="F16" s="175"/>
      <c r="G16" s="227"/>
      <c r="H16" s="171" t="s">
        <v>99</v>
      </c>
      <c r="I16" s="328"/>
      <c r="J16" s="185"/>
      <c r="K16" s="161"/>
      <c r="L16" s="186"/>
      <c r="M16" s="187"/>
    </row>
    <row r="17" spans="1:13" x14ac:dyDescent="0.25">
      <c r="A17" s="171" t="s">
        <v>99</v>
      </c>
      <c r="B17" s="145"/>
      <c r="C17" s="176"/>
      <c r="D17" s="173"/>
      <c r="E17" s="174"/>
      <c r="F17" s="175"/>
      <c r="G17" s="227"/>
      <c r="H17" s="171" t="s">
        <v>99</v>
      </c>
      <c r="I17" s="328"/>
      <c r="J17" s="185"/>
      <c r="K17" s="161"/>
      <c r="L17" s="186"/>
      <c r="M17" s="187"/>
    </row>
    <row r="18" spans="1:13" x14ac:dyDescent="0.25">
      <c r="A18" s="171" t="s">
        <v>99</v>
      </c>
      <c r="B18" s="145"/>
      <c r="C18" s="176"/>
      <c r="D18" s="173"/>
      <c r="E18" s="174"/>
      <c r="F18" s="175"/>
      <c r="G18" s="227"/>
      <c r="H18" s="171" t="s">
        <v>99</v>
      </c>
      <c r="I18" s="328"/>
      <c r="J18" s="185"/>
      <c r="K18" s="161"/>
      <c r="L18" s="186"/>
      <c r="M18" s="187"/>
    </row>
    <row r="19" spans="1:13" x14ac:dyDescent="0.25">
      <c r="A19" s="171" t="s">
        <v>99</v>
      </c>
      <c r="B19" s="145"/>
      <c r="C19" s="176"/>
      <c r="D19" s="173"/>
      <c r="E19" s="174"/>
      <c r="F19" s="175"/>
      <c r="G19" s="227"/>
      <c r="H19" s="171" t="s">
        <v>99</v>
      </c>
      <c r="I19" s="328"/>
      <c r="J19" s="185"/>
      <c r="K19" s="161"/>
      <c r="L19" s="186"/>
      <c r="M19" s="187"/>
    </row>
    <row r="20" spans="1:13" x14ac:dyDescent="0.25">
      <c r="A20" s="171" t="s">
        <v>99</v>
      </c>
      <c r="B20" s="145"/>
      <c r="C20" s="176"/>
      <c r="D20" s="173"/>
      <c r="E20" s="174"/>
      <c r="F20" s="175"/>
      <c r="G20" s="227"/>
      <c r="H20" s="171" t="s">
        <v>99</v>
      </c>
      <c r="I20" s="328"/>
      <c r="J20" s="185"/>
      <c r="K20" s="161"/>
      <c r="L20" s="186"/>
      <c r="M20" s="187"/>
    </row>
    <row r="21" spans="1:13" x14ac:dyDescent="0.25">
      <c r="A21" s="171" t="s">
        <v>99</v>
      </c>
      <c r="B21" s="145"/>
      <c r="C21" s="176"/>
      <c r="D21" s="173"/>
      <c r="E21" s="174"/>
      <c r="F21" s="175"/>
      <c r="G21" s="227"/>
      <c r="H21" s="171" t="s">
        <v>99</v>
      </c>
      <c r="I21" s="328"/>
      <c r="J21" s="185"/>
      <c r="K21" s="161"/>
      <c r="L21" s="186"/>
      <c r="M21" s="187"/>
    </row>
    <row r="22" spans="1:13" x14ac:dyDescent="0.25">
      <c r="A22" s="171" t="s">
        <v>99</v>
      </c>
      <c r="B22" s="145"/>
      <c r="C22" s="176"/>
      <c r="D22" s="173"/>
      <c r="E22" s="174"/>
      <c r="F22" s="175"/>
      <c r="G22" s="227"/>
      <c r="H22" s="171" t="s">
        <v>99</v>
      </c>
      <c r="I22" s="328"/>
      <c r="J22" s="185"/>
      <c r="K22" s="161"/>
      <c r="L22" s="186"/>
      <c r="M22" s="187"/>
    </row>
    <row r="23" spans="1:13" x14ac:dyDescent="0.25">
      <c r="A23" s="171" t="s">
        <v>99</v>
      </c>
      <c r="B23" s="145"/>
      <c r="C23" s="176"/>
      <c r="D23" s="173"/>
      <c r="E23" s="174"/>
      <c r="F23" s="175"/>
      <c r="G23" s="227"/>
      <c r="H23" s="171" t="s">
        <v>99</v>
      </c>
      <c r="I23" s="328"/>
      <c r="J23" s="185"/>
      <c r="K23" s="161"/>
      <c r="L23" s="186"/>
      <c r="M23" s="187"/>
    </row>
    <row r="24" spans="1:13" x14ac:dyDescent="0.25">
      <c r="A24" s="171" t="s">
        <v>99</v>
      </c>
      <c r="B24" s="145"/>
      <c r="C24" s="176"/>
      <c r="D24" s="173"/>
      <c r="E24" s="174"/>
      <c r="F24" s="175"/>
      <c r="G24" s="227"/>
      <c r="H24" s="171" t="s">
        <v>99</v>
      </c>
      <c r="I24" s="328"/>
      <c r="J24" s="185"/>
      <c r="K24" s="161"/>
      <c r="L24" s="186"/>
      <c r="M24" s="187"/>
    </row>
    <row r="25" spans="1:13" x14ac:dyDescent="0.25">
      <c r="A25" s="171" t="s">
        <v>99</v>
      </c>
      <c r="B25" s="145"/>
      <c r="C25" s="176"/>
      <c r="D25" s="173"/>
      <c r="E25" s="174"/>
      <c r="F25" s="175"/>
      <c r="G25" s="227"/>
      <c r="H25" s="171" t="s">
        <v>99</v>
      </c>
      <c r="I25" s="328"/>
      <c r="J25" s="185"/>
      <c r="K25" s="161"/>
      <c r="L25" s="186"/>
      <c r="M25" s="187"/>
    </row>
    <row r="26" spans="1:13" x14ac:dyDescent="0.25">
      <c r="A26" s="171" t="s">
        <v>99</v>
      </c>
      <c r="B26" s="145"/>
      <c r="C26" s="176"/>
      <c r="D26" s="173"/>
      <c r="E26" s="174"/>
      <c r="F26" s="175"/>
      <c r="G26" s="227"/>
      <c r="H26" s="171" t="s">
        <v>99</v>
      </c>
      <c r="I26" s="328"/>
      <c r="J26" s="185"/>
      <c r="K26" s="161"/>
      <c r="L26" s="186"/>
      <c r="M26" s="187"/>
    </row>
    <row r="27" spans="1:13" x14ac:dyDescent="0.25">
      <c r="A27" s="171" t="s">
        <v>99</v>
      </c>
      <c r="B27" s="145"/>
      <c r="C27" s="176"/>
      <c r="D27" s="173"/>
      <c r="E27" s="174"/>
      <c r="F27" s="175"/>
      <c r="G27" s="227"/>
      <c r="H27" s="171" t="s">
        <v>99</v>
      </c>
      <c r="I27" s="328"/>
      <c r="J27" s="185"/>
      <c r="K27" s="161"/>
      <c r="L27" s="186"/>
      <c r="M27" s="187"/>
    </row>
    <row r="28" spans="1:13" x14ac:dyDescent="0.25">
      <c r="A28" s="171" t="s">
        <v>99</v>
      </c>
      <c r="B28" s="145"/>
      <c r="C28" s="176"/>
      <c r="D28" s="173"/>
      <c r="E28" s="174"/>
      <c r="F28" s="175"/>
      <c r="G28" s="227"/>
      <c r="H28" s="171" t="s">
        <v>99</v>
      </c>
      <c r="I28" s="328"/>
      <c r="J28" s="185"/>
      <c r="K28" s="161"/>
      <c r="L28" s="186"/>
      <c r="M28" s="187"/>
    </row>
    <row r="29" spans="1:13" x14ac:dyDescent="0.25">
      <c r="A29" s="171" t="s">
        <v>99</v>
      </c>
      <c r="B29" s="145"/>
      <c r="C29" s="176"/>
      <c r="D29" s="173"/>
      <c r="E29" s="174"/>
      <c r="F29" s="175"/>
      <c r="G29" s="227"/>
      <c r="H29" s="171" t="s">
        <v>99</v>
      </c>
      <c r="I29" s="328"/>
      <c r="J29" s="185"/>
      <c r="K29" s="161"/>
      <c r="L29" s="186"/>
      <c r="M29" s="187"/>
    </row>
    <row r="30" spans="1:13" x14ac:dyDescent="0.25">
      <c r="A30" s="171" t="s">
        <v>99</v>
      </c>
      <c r="B30" s="145"/>
      <c r="C30" s="176"/>
      <c r="D30" s="173"/>
      <c r="E30" s="174"/>
      <c r="F30" s="175"/>
      <c r="G30" s="227"/>
      <c r="H30" s="171" t="s">
        <v>99</v>
      </c>
      <c r="I30" s="328"/>
      <c r="J30" s="185"/>
      <c r="K30" s="161"/>
      <c r="L30" s="186"/>
      <c r="M30" s="187"/>
    </row>
    <row r="31" spans="1:13" x14ac:dyDescent="0.25">
      <c r="A31" s="171" t="s">
        <v>99</v>
      </c>
      <c r="B31" s="145"/>
      <c r="C31" s="176"/>
      <c r="D31" s="173"/>
      <c r="E31" s="174"/>
      <c r="F31" s="175"/>
      <c r="G31" s="227"/>
      <c r="H31" s="171" t="s">
        <v>99</v>
      </c>
      <c r="I31" s="328"/>
      <c r="J31" s="185"/>
      <c r="K31" s="161"/>
      <c r="L31" s="186"/>
      <c r="M31" s="187"/>
    </row>
    <row r="32" spans="1:13" x14ac:dyDescent="0.25">
      <c r="A32" s="171" t="s">
        <v>99</v>
      </c>
      <c r="B32" s="145"/>
      <c r="C32" s="176"/>
      <c r="D32" s="173"/>
      <c r="E32" s="174"/>
      <c r="F32" s="175"/>
      <c r="G32" s="227"/>
      <c r="H32" s="171" t="s">
        <v>99</v>
      </c>
      <c r="I32" s="328"/>
      <c r="J32" s="185"/>
      <c r="K32" s="161"/>
      <c r="L32" s="186"/>
      <c r="M32" s="187"/>
    </row>
    <row r="33" spans="1:13" x14ac:dyDescent="0.25">
      <c r="A33" s="171" t="s">
        <v>99</v>
      </c>
      <c r="B33" s="145"/>
      <c r="C33" s="176"/>
      <c r="D33" s="173"/>
      <c r="E33" s="174"/>
      <c r="F33" s="175"/>
      <c r="G33" s="227"/>
      <c r="H33" s="171" t="s">
        <v>99</v>
      </c>
      <c r="I33" s="328"/>
      <c r="J33" s="185"/>
      <c r="K33" s="161"/>
      <c r="L33" s="186"/>
      <c r="M33" s="187"/>
    </row>
    <row r="34" spans="1:13" ht="15.75" thickBot="1" x14ac:dyDescent="0.3">
      <c r="A34" s="177" t="s">
        <v>99</v>
      </c>
      <c r="B34" s="149"/>
      <c r="C34" s="178"/>
      <c r="D34" s="179"/>
      <c r="E34" s="180"/>
      <c r="F34" s="181"/>
      <c r="G34" s="227"/>
      <c r="H34" s="177" t="s">
        <v>99</v>
      </c>
      <c r="I34" s="329"/>
      <c r="J34" s="188"/>
      <c r="K34" s="164"/>
      <c r="L34" s="189"/>
      <c r="M34" s="190"/>
    </row>
    <row r="35" spans="1:13" x14ac:dyDescent="0.25">
      <c r="A35" s="171" t="s">
        <v>100</v>
      </c>
      <c r="B35" s="141"/>
      <c r="C35" s="172"/>
      <c r="D35" s="182"/>
      <c r="E35" s="183"/>
      <c r="F35" s="184"/>
      <c r="G35" s="227"/>
      <c r="H35" s="171" t="s">
        <v>100</v>
      </c>
      <c r="I35" s="141"/>
      <c r="J35" s="172"/>
      <c r="K35" s="182"/>
      <c r="L35" s="183"/>
      <c r="M35" s="184"/>
    </row>
    <row r="36" spans="1:13" x14ac:dyDescent="0.25">
      <c r="A36" s="171" t="s">
        <v>100</v>
      </c>
      <c r="B36" s="141"/>
      <c r="C36" s="172"/>
      <c r="D36" s="173"/>
      <c r="E36" s="174"/>
      <c r="F36" s="175"/>
      <c r="G36" s="227"/>
      <c r="H36" s="171" t="s">
        <v>100</v>
      </c>
      <c r="I36" s="141"/>
      <c r="J36" s="172"/>
      <c r="K36" s="173"/>
      <c r="L36" s="174"/>
      <c r="M36" s="175"/>
    </row>
    <row r="37" spans="1:13" x14ac:dyDescent="0.25">
      <c r="A37" s="171" t="s">
        <v>100</v>
      </c>
      <c r="B37" s="141"/>
      <c r="C37" s="172"/>
      <c r="D37" s="173"/>
      <c r="E37" s="174"/>
      <c r="F37" s="175"/>
      <c r="G37" s="227"/>
      <c r="H37" s="171" t="s">
        <v>100</v>
      </c>
      <c r="I37" s="141"/>
      <c r="J37" s="172"/>
      <c r="K37" s="173"/>
      <c r="L37" s="174"/>
      <c r="M37" s="175"/>
    </row>
    <row r="38" spans="1:13" x14ac:dyDescent="0.25">
      <c r="A38" s="171" t="s">
        <v>100</v>
      </c>
      <c r="B38" s="141"/>
      <c r="C38" s="172"/>
      <c r="D38" s="173"/>
      <c r="E38" s="174"/>
      <c r="F38" s="175"/>
      <c r="G38" s="227"/>
      <c r="H38" s="171" t="s">
        <v>100</v>
      </c>
      <c r="I38" s="141"/>
      <c r="J38" s="172"/>
      <c r="K38" s="173"/>
      <c r="L38" s="174"/>
      <c r="M38" s="175"/>
    </row>
    <row r="39" spans="1:13" x14ac:dyDescent="0.25">
      <c r="A39" s="171" t="s">
        <v>100</v>
      </c>
      <c r="B39" s="141"/>
      <c r="C39" s="172"/>
      <c r="D39" s="173"/>
      <c r="E39" s="174"/>
      <c r="F39" s="175"/>
      <c r="G39" s="227"/>
      <c r="H39" s="171" t="s">
        <v>100</v>
      </c>
      <c r="I39" s="141"/>
      <c r="J39" s="172"/>
      <c r="K39" s="173"/>
      <c r="L39" s="174"/>
      <c r="M39" s="175"/>
    </row>
    <row r="40" spans="1:13" x14ac:dyDescent="0.25">
      <c r="A40" s="171" t="s">
        <v>100</v>
      </c>
      <c r="B40" s="141"/>
      <c r="C40" s="172"/>
      <c r="D40" s="173"/>
      <c r="E40" s="174"/>
      <c r="F40" s="175"/>
      <c r="G40" s="227"/>
      <c r="H40" s="171" t="s">
        <v>100</v>
      </c>
      <c r="I40" s="141"/>
      <c r="J40" s="172"/>
      <c r="K40" s="173"/>
      <c r="L40" s="174"/>
      <c r="M40" s="175"/>
    </row>
    <row r="41" spans="1:13" x14ac:dyDescent="0.25">
      <c r="A41" s="171" t="s">
        <v>100</v>
      </c>
      <c r="B41" s="141"/>
      <c r="C41" s="172"/>
      <c r="D41" s="173"/>
      <c r="E41" s="174"/>
      <c r="F41" s="175"/>
      <c r="G41" s="227"/>
      <c r="H41" s="171" t="s">
        <v>100</v>
      </c>
      <c r="I41" s="141"/>
      <c r="J41" s="172"/>
      <c r="K41" s="173"/>
      <c r="L41" s="174"/>
      <c r="M41" s="175"/>
    </row>
    <row r="42" spans="1:13" x14ac:dyDescent="0.25">
      <c r="A42" s="171" t="s">
        <v>100</v>
      </c>
      <c r="B42" s="145"/>
      <c r="C42" s="176"/>
      <c r="D42" s="173"/>
      <c r="E42" s="174"/>
      <c r="F42" s="175"/>
      <c r="G42" s="227"/>
      <c r="H42" s="171" t="s">
        <v>100</v>
      </c>
      <c r="I42" s="145"/>
      <c r="J42" s="176"/>
      <c r="K42" s="173"/>
      <c r="L42" s="174"/>
      <c r="M42" s="175"/>
    </row>
    <row r="43" spans="1:13" x14ac:dyDescent="0.25">
      <c r="A43" s="171" t="s">
        <v>100</v>
      </c>
      <c r="B43" s="145"/>
      <c r="C43" s="176"/>
      <c r="D43" s="173"/>
      <c r="E43" s="174"/>
      <c r="F43" s="175"/>
      <c r="G43" s="227"/>
      <c r="H43" s="171" t="s">
        <v>100</v>
      </c>
      <c r="I43" s="145"/>
      <c r="J43" s="176"/>
      <c r="K43" s="173"/>
      <c r="L43" s="174"/>
      <c r="M43" s="175"/>
    </row>
    <row r="44" spans="1:13" x14ac:dyDescent="0.25">
      <c r="A44" s="171" t="s">
        <v>100</v>
      </c>
      <c r="B44" s="145"/>
      <c r="C44" s="176"/>
      <c r="D44" s="173"/>
      <c r="E44" s="174"/>
      <c r="F44" s="175"/>
      <c r="G44" s="227"/>
      <c r="H44" s="171" t="s">
        <v>100</v>
      </c>
      <c r="I44" s="145"/>
      <c r="J44" s="176"/>
      <c r="K44" s="173"/>
      <c r="L44" s="174"/>
      <c r="M44" s="175"/>
    </row>
    <row r="45" spans="1:13" x14ac:dyDescent="0.25">
      <c r="A45" s="171" t="s">
        <v>100</v>
      </c>
      <c r="B45" s="145"/>
      <c r="C45" s="176"/>
      <c r="D45" s="173"/>
      <c r="E45" s="174"/>
      <c r="F45" s="175"/>
      <c r="G45" s="227"/>
      <c r="H45" s="171" t="s">
        <v>100</v>
      </c>
      <c r="I45" s="145"/>
      <c r="J45" s="176"/>
      <c r="K45" s="173"/>
      <c r="L45" s="174"/>
      <c r="M45" s="175"/>
    </row>
    <row r="46" spans="1:13" x14ac:dyDescent="0.25">
      <c r="A46" s="171" t="s">
        <v>100</v>
      </c>
      <c r="B46" s="145"/>
      <c r="C46" s="176"/>
      <c r="D46" s="173"/>
      <c r="E46" s="174"/>
      <c r="F46" s="175"/>
      <c r="G46" s="227"/>
      <c r="H46" s="171" t="s">
        <v>100</v>
      </c>
      <c r="I46" s="145"/>
      <c r="J46" s="176"/>
      <c r="K46" s="173"/>
      <c r="L46" s="174"/>
      <c r="M46" s="175"/>
    </row>
    <row r="47" spans="1:13" x14ac:dyDescent="0.25">
      <c r="A47" s="171" t="s">
        <v>100</v>
      </c>
      <c r="B47" s="145"/>
      <c r="C47" s="176"/>
      <c r="D47" s="173"/>
      <c r="E47" s="174"/>
      <c r="F47" s="175"/>
      <c r="G47" s="227"/>
      <c r="H47" s="171" t="s">
        <v>100</v>
      </c>
      <c r="I47" s="145"/>
      <c r="J47" s="176"/>
      <c r="K47" s="173"/>
      <c r="L47" s="174"/>
      <c r="M47" s="175"/>
    </row>
    <row r="48" spans="1:13" x14ac:dyDescent="0.25">
      <c r="A48" s="171" t="s">
        <v>100</v>
      </c>
      <c r="B48" s="145"/>
      <c r="C48" s="176"/>
      <c r="D48" s="173"/>
      <c r="E48" s="174"/>
      <c r="F48" s="175"/>
      <c r="G48" s="227"/>
      <c r="H48" s="171" t="s">
        <v>100</v>
      </c>
      <c r="I48" s="145"/>
      <c r="J48" s="176"/>
      <c r="K48" s="161"/>
      <c r="L48" s="186"/>
      <c r="M48" s="187"/>
    </row>
    <row r="49" spans="1:13" x14ac:dyDescent="0.25">
      <c r="A49" s="171" t="s">
        <v>100</v>
      </c>
      <c r="B49" s="145"/>
      <c r="C49" s="176"/>
      <c r="D49" s="173"/>
      <c r="E49" s="174"/>
      <c r="F49" s="175"/>
      <c r="G49" s="227"/>
      <c r="H49" s="171" t="s">
        <v>100</v>
      </c>
      <c r="I49" s="145"/>
      <c r="J49" s="176"/>
      <c r="K49" s="161"/>
      <c r="L49" s="186"/>
      <c r="M49" s="187"/>
    </row>
    <row r="50" spans="1:13" x14ac:dyDescent="0.25">
      <c r="A50" s="171" t="s">
        <v>100</v>
      </c>
      <c r="B50" s="145"/>
      <c r="C50" s="176"/>
      <c r="D50" s="173"/>
      <c r="E50" s="174"/>
      <c r="F50" s="175"/>
      <c r="G50" s="227"/>
      <c r="H50" s="171" t="s">
        <v>100</v>
      </c>
      <c r="I50" s="145"/>
      <c r="J50" s="176"/>
      <c r="K50" s="161"/>
      <c r="L50" s="186"/>
      <c r="M50" s="187"/>
    </row>
    <row r="51" spans="1:13" x14ac:dyDescent="0.25">
      <c r="A51" s="171" t="s">
        <v>100</v>
      </c>
      <c r="B51" s="145"/>
      <c r="C51" s="176"/>
      <c r="D51" s="173"/>
      <c r="E51" s="174"/>
      <c r="F51" s="175"/>
      <c r="G51" s="227"/>
      <c r="H51" s="171" t="s">
        <v>100</v>
      </c>
      <c r="I51" s="328"/>
      <c r="J51" s="185"/>
      <c r="K51" s="161"/>
      <c r="L51" s="186"/>
      <c r="M51" s="187"/>
    </row>
    <row r="52" spans="1:13" x14ac:dyDescent="0.25">
      <c r="A52" s="171" t="s">
        <v>100</v>
      </c>
      <c r="B52" s="145"/>
      <c r="C52" s="176"/>
      <c r="D52" s="173"/>
      <c r="E52" s="174"/>
      <c r="F52" s="175"/>
      <c r="G52" s="227"/>
      <c r="H52" s="171" t="s">
        <v>100</v>
      </c>
      <c r="I52" s="328"/>
      <c r="J52" s="185"/>
      <c r="K52" s="161"/>
      <c r="L52" s="186"/>
      <c r="M52" s="187"/>
    </row>
    <row r="53" spans="1:13" x14ac:dyDescent="0.25">
      <c r="A53" s="171" t="s">
        <v>100</v>
      </c>
      <c r="B53" s="145"/>
      <c r="C53" s="176"/>
      <c r="D53" s="173"/>
      <c r="E53" s="174"/>
      <c r="F53" s="175"/>
      <c r="G53" s="227"/>
      <c r="H53" s="171" t="s">
        <v>100</v>
      </c>
      <c r="I53" s="328"/>
      <c r="J53" s="185"/>
      <c r="K53" s="161"/>
      <c r="L53" s="186"/>
      <c r="M53" s="187"/>
    </row>
    <row r="54" spans="1:13" x14ac:dyDescent="0.25">
      <c r="A54" s="171" t="s">
        <v>100</v>
      </c>
      <c r="B54" s="145"/>
      <c r="C54" s="176"/>
      <c r="D54" s="173"/>
      <c r="E54" s="174"/>
      <c r="F54" s="175"/>
      <c r="G54" s="227"/>
      <c r="H54" s="171" t="s">
        <v>100</v>
      </c>
      <c r="I54" s="328"/>
      <c r="J54" s="185"/>
      <c r="K54" s="161"/>
      <c r="L54" s="186"/>
      <c r="M54" s="187"/>
    </row>
    <row r="55" spans="1:13" x14ac:dyDescent="0.25">
      <c r="A55" s="171" t="s">
        <v>100</v>
      </c>
      <c r="B55" s="145"/>
      <c r="C55" s="176"/>
      <c r="D55" s="173"/>
      <c r="E55" s="174"/>
      <c r="F55" s="175"/>
      <c r="G55" s="227"/>
      <c r="H55" s="171" t="s">
        <v>100</v>
      </c>
      <c r="I55" s="328"/>
      <c r="J55" s="185"/>
      <c r="K55" s="161"/>
      <c r="L55" s="186"/>
      <c r="M55" s="187"/>
    </row>
    <row r="56" spans="1:13" x14ac:dyDescent="0.25">
      <c r="A56" s="171" t="s">
        <v>100</v>
      </c>
      <c r="B56" s="145"/>
      <c r="C56" s="176"/>
      <c r="D56" s="173"/>
      <c r="E56" s="174"/>
      <c r="F56" s="175"/>
      <c r="G56" s="227"/>
      <c r="H56" s="171" t="s">
        <v>100</v>
      </c>
      <c r="I56" s="328"/>
      <c r="J56" s="185"/>
      <c r="K56" s="161"/>
      <c r="L56" s="186"/>
      <c r="M56" s="187"/>
    </row>
    <row r="57" spans="1:13" x14ac:dyDescent="0.25">
      <c r="A57" s="171" t="s">
        <v>100</v>
      </c>
      <c r="B57" s="145"/>
      <c r="C57" s="176"/>
      <c r="D57" s="173"/>
      <c r="E57" s="174"/>
      <c r="F57" s="175"/>
      <c r="G57" s="227"/>
      <c r="H57" s="171" t="s">
        <v>100</v>
      </c>
      <c r="I57" s="328"/>
      <c r="J57" s="185"/>
      <c r="K57" s="161"/>
      <c r="L57" s="186"/>
      <c r="M57" s="187"/>
    </row>
    <row r="58" spans="1:13" x14ac:dyDescent="0.25">
      <c r="A58" s="171" t="s">
        <v>100</v>
      </c>
      <c r="B58" s="145"/>
      <c r="C58" s="176"/>
      <c r="D58" s="173"/>
      <c r="E58" s="174"/>
      <c r="F58" s="175"/>
      <c r="G58" s="227"/>
      <c r="H58" s="171" t="s">
        <v>100</v>
      </c>
      <c r="I58" s="328"/>
      <c r="J58" s="185"/>
      <c r="K58" s="161"/>
      <c r="L58" s="186"/>
      <c r="M58" s="187"/>
    </row>
    <row r="59" spans="1:13" x14ac:dyDescent="0.25">
      <c r="A59" s="171" t="s">
        <v>100</v>
      </c>
      <c r="B59" s="145"/>
      <c r="C59" s="176"/>
      <c r="D59" s="173"/>
      <c r="E59" s="174"/>
      <c r="F59" s="175"/>
      <c r="G59" s="227"/>
      <c r="H59" s="171" t="s">
        <v>100</v>
      </c>
      <c r="I59" s="328"/>
      <c r="J59" s="185"/>
      <c r="K59" s="161"/>
      <c r="L59" s="186"/>
      <c r="M59" s="187"/>
    </row>
    <row r="60" spans="1:13" x14ac:dyDescent="0.25">
      <c r="A60" s="171" t="s">
        <v>100</v>
      </c>
      <c r="B60" s="145"/>
      <c r="C60" s="176"/>
      <c r="D60" s="173"/>
      <c r="E60" s="174"/>
      <c r="F60" s="175"/>
      <c r="G60" s="227"/>
      <c r="H60" s="171" t="s">
        <v>100</v>
      </c>
      <c r="I60" s="328"/>
      <c r="J60" s="185"/>
      <c r="K60" s="161"/>
      <c r="L60" s="186"/>
      <c r="M60" s="187"/>
    </row>
    <row r="61" spans="1:13" x14ac:dyDescent="0.25">
      <c r="A61" s="171" t="s">
        <v>100</v>
      </c>
      <c r="B61" s="145"/>
      <c r="C61" s="176"/>
      <c r="D61" s="173"/>
      <c r="E61" s="174"/>
      <c r="F61" s="175"/>
      <c r="G61" s="227"/>
      <c r="H61" s="171" t="s">
        <v>100</v>
      </c>
      <c r="I61" s="328"/>
      <c r="J61" s="185"/>
      <c r="K61" s="161"/>
      <c r="L61" s="186"/>
      <c r="M61" s="187"/>
    </row>
    <row r="62" spans="1:13" x14ac:dyDescent="0.25">
      <c r="A62" s="171" t="s">
        <v>100</v>
      </c>
      <c r="B62" s="145"/>
      <c r="C62" s="176"/>
      <c r="D62" s="173"/>
      <c r="E62" s="174"/>
      <c r="F62" s="175"/>
      <c r="G62" s="227"/>
      <c r="H62" s="171" t="s">
        <v>100</v>
      </c>
      <c r="I62" s="328"/>
      <c r="J62" s="185"/>
      <c r="K62" s="161"/>
      <c r="L62" s="186"/>
      <c r="M62" s="187"/>
    </row>
    <row r="63" spans="1:13" x14ac:dyDescent="0.25">
      <c r="A63" s="171" t="s">
        <v>100</v>
      </c>
      <c r="B63" s="145"/>
      <c r="C63" s="176"/>
      <c r="D63" s="173"/>
      <c r="E63" s="174"/>
      <c r="F63" s="175"/>
      <c r="G63" s="227"/>
      <c r="H63" s="171" t="s">
        <v>100</v>
      </c>
      <c r="I63" s="328"/>
      <c r="J63" s="185"/>
      <c r="K63" s="161"/>
      <c r="L63" s="186"/>
      <c r="M63" s="187"/>
    </row>
    <row r="64" spans="1:13" ht="15.75" thickBot="1" x14ac:dyDescent="0.3">
      <c r="A64" s="177" t="s">
        <v>100</v>
      </c>
      <c r="B64" s="149"/>
      <c r="C64" s="178"/>
      <c r="D64" s="179"/>
      <c r="E64" s="180"/>
      <c r="F64" s="181"/>
      <c r="G64" s="227"/>
      <c r="H64" s="177" t="s">
        <v>100</v>
      </c>
      <c r="I64" s="329"/>
      <c r="J64" s="188"/>
      <c r="K64" s="164"/>
      <c r="L64" s="189"/>
      <c r="M64" s="190"/>
    </row>
    <row r="65" spans="1:13" x14ac:dyDescent="0.25">
      <c r="A65" s="427" t="s">
        <v>89</v>
      </c>
      <c r="B65" s="429"/>
      <c r="C65" s="510"/>
      <c r="D65" s="429"/>
      <c r="E65" s="429"/>
      <c r="F65" s="430"/>
      <c r="G65" s="227"/>
      <c r="H65" s="427" t="s">
        <v>89</v>
      </c>
      <c r="I65" s="488"/>
      <c r="J65" s="510"/>
      <c r="K65" s="429"/>
      <c r="L65" s="429"/>
      <c r="M65" s="430"/>
    </row>
    <row r="66" spans="1:13" ht="46.5" customHeight="1" x14ac:dyDescent="0.25">
      <c r="A66" s="511" t="s">
        <v>99</v>
      </c>
      <c r="B66" s="492" t="s">
        <v>43</v>
      </c>
      <c r="C66" s="512" t="s">
        <v>3</v>
      </c>
      <c r="D66" s="513" t="s">
        <v>50</v>
      </c>
      <c r="E66" s="514">
        <v>16000</v>
      </c>
      <c r="F66" s="515" t="s">
        <v>87</v>
      </c>
      <c r="G66" s="227"/>
      <c r="H66" s="511" t="s">
        <v>99</v>
      </c>
      <c r="I66" s="492" t="s">
        <v>42</v>
      </c>
      <c r="J66" s="512" t="s">
        <v>3</v>
      </c>
      <c r="K66" s="513" t="s">
        <v>50</v>
      </c>
      <c r="L66" s="514">
        <v>32000</v>
      </c>
      <c r="M66" s="515" t="s">
        <v>88</v>
      </c>
    </row>
    <row r="67" spans="1:13" ht="66.75" customHeight="1" thickBot="1" x14ac:dyDescent="0.3">
      <c r="A67" s="516" t="s">
        <v>99</v>
      </c>
      <c r="B67" s="517" t="s">
        <v>43</v>
      </c>
      <c r="C67" s="518" t="s">
        <v>3</v>
      </c>
      <c r="D67" s="438" t="s">
        <v>51</v>
      </c>
      <c r="E67" s="519">
        <v>16000</v>
      </c>
      <c r="F67" s="439" t="s">
        <v>91</v>
      </c>
      <c r="G67" s="227"/>
      <c r="H67" s="516" t="s">
        <v>99</v>
      </c>
      <c r="I67" s="517" t="s">
        <v>42</v>
      </c>
      <c r="J67" s="520" t="s">
        <v>3</v>
      </c>
      <c r="K67" s="438" t="s">
        <v>49</v>
      </c>
      <c r="L67" s="519">
        <v>5000</v>
      </c>
      <c r="M67" s="439" t="s">
        <v>92</v>
      </c>
    </row>
  </sheetData>
  <sheetProtection password="87F0" sheet="1" formatColumns="0" formatRows="0"/>
  <pageMargins left="0.70866141732283472" right="0.70866141732283472" top="0.74803149606299213" bottom="0.74803149606299213" header="0.31496062992125984" footer="0.31496062992125984"/>
  <pageSetup paperSize="3" scale="6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BAE47"/>
    <pageSetUpPr fitToPage="1"/>
  </sheetPr>
  <dimension ref="A1:H36"/>
  <sheetViews>
    <sheetView zoomScale="90" zoomScaleNormal="90" workbookViewId="0">
      <selection activeCell="A4" sqref="A4"/>
    </sheetView>
  </sheetViews>
  <sheetFormatPr baseColWidth="10" defaultRowHeight="15" x14ac:dyDescent="0.25"/>
  <cols>
    <col min="1" max="1" width="28.28515625" style="227" customWidth="1"/>
    <col min="2" max="2" width="14" style="227" customWidth="1"/>
    <col min="3" max="3" width="60" style="227" customWidth="1"/>
    <col min="4" max="4" width="20.5703125" style="227" customWidth="1"/>
    <col min="5" max="7" width="23.140625" style="227" customWidth="1"/>
    <col min="8" max="8" width="44.85546875" style="227" customWidth="1"/>
    <col min="9" max="16384" width="11.42578125" style="227"/>
  </cols>
  <sheetData>
    <row r="1" spans="1:8" ht="21" x14ac:dyDescent="0.35">
      <c r="A1" s="226" t="s">
        <v>52</v>
      </c>
      <c r="B1" s="226"/>
    </row>
    <row r="2" spans="1:8" ht="10.5" customHeight="1" thickBot="1" x14ac:dyDescent="0.3"/>
    <row r="3" spans="1:8" ht="23.25" customHeight="1" x14ac:dyDescent="0.25">
      <c r="A3" s="228" t="s">
        <v>53</v>
      </c>
      <c r="B3" s="229"/>
      <c r="C3" s="230"/>
      <c r="D3" s="230"/>
      <c r="E3" s="230"/>
      <c r="F3" s="230"/>
      <c r="G3" s="230"/>
      <c r="H3" s="231"/>
    </row>
    <row r="4" spans="1:8" ht="66.75" customHeight="1" thickBot="1" x14ac:dyDescent="0.3">
      <c r="A4" s="232" t="s">
        <v>222</v>
      </c>
      <c r="B4" s="319" t="s">
        <v>223</v>
      </c>
      <c r="C4" s="233" t="s">
        <v>54</v>
      </c>
      <c r="D4" s="233" t="s">
        <v>8</v>
      </c>
      <c r="E4" s="233" t="s">
        <v>132</v>
      </c>
      <c r="F4" s="233" t="s">
        <v>213</v>
      </c>
      <c r="G4" s="233" t="s">
        <v>214</v>
      </c>
      <c r="H4" s="234" t="s">
        <v>55</v>
      </c>
    </row>
    <row r="5" spans="1:8" ht="22.5" customHeight="1" x14ac:dyDescent="0.25">
      <c r="A5" s="321"/>
      <c r="B5" s="325"/>
      <c r="C5" s="159"/>
      <c r="D5" s="142"/>
      <c r="E5" s="191"/>
      <c r="F5" s="191"/>
      <c r="G5" s="191"/>
      <c r="H5" s="192"/>
    </row>
    <row r="6" spans="1:8" ht="22.5" customHeight="1" x14ac:dyDescent="0.25">
      <c r="A6" s="322"/>
      <c r="B6" s="326"/>
      <c r="C6" s="193"/>
      <c r="D6" s="146"/>
      <c r="E6" s="194"/>
      <c r="F6" s="194"/>
      <c r="G6" s="194"/>
      <c r="H6" s="195"/>
    </row>
    <row r="7" spans="1:8" ht="22.5" customHeight="1" x14ac:dyDescent="0.25">
      <c r="A7" s="322"/>
      <c r="B7" s="326"/>
      <c r="C7" s="161"/>
      <c r="D7" s="146"/>
      <c r="E7" s="194"/>
      <c r="F7" s="194"/>
      <c r="G7" s="194"/>
      <c r="H7" s="195"/>
    </row>
    <row r="8" spans="1:8" ht="22.5" customHeight="1" x14ac:dyDescent="0.25">
      <c r="A8" s="323"/>
      <c r="B8" s="316"/>
      <c r="C8" s="161"/>
      <c r="D8" s="146"/>
      <c r="E8" s="194"/>
      <c r="F8" s="194"/>
      <c r="G8" s="194"/>
      <c r="H8" s="147"/>
    </row>
    <row r="9" spans="1:8" ht="22.5" customHeight="1" x14ac:dyDescent="0.25">
      <c r="A9" s="323"/>
      <c r="B9" s="316"/>
      <c r="C9" s="161"/>
      <c r="D9" s="146"/>
      <c r="E9" s="194"/>
      <c r="F9" s="194"/>
      <c r="G9" s="194"/>
      <c r="H9" s="147"/>
    </row>
    <row r="10" spans="1:8" ht="22.5" customHeight="1" x14ac:dyDescent="0.25">
      <c r="A10" s="323"/>
      <c r="B10" s="316"/>
      <c r="C10" s="161"/>
      <c r="D10" s="146"/>
      <c r="E10" s="194"/>
      <c r="F10" s="194"/>
      <c r="G10" s="194"/>
      <c r="H10" s="147"/>
    </row>
    <row r="11" spans="1:8" ht="22.5" customHeight="1" x14ac:dyDescent="0.25">
      <c r="A11" s="322"/>
      <c r="B11" s="326"/>
      <c r="C11" s="161"/>
      <c r="D11" s="146"/>
      <c r="E11" s="194"/>
      <c r="F11" s="194"/>
      <c r="G11" s="194"/>
      <c r="H11" s="147"/>
    </row>
    <row r="12" spans="1:8" ht="22.5" customHeight="1" x14ac:dyDescent="0.25">
      <c r="A12" s="322"/>
      <c r="B12" s="326"/>
      <c r="C12" s="161"/>
      <c r="D12" s="146"/>
      <c r="E12" s="194"/>
      <c r="F12" s="194"/>
      <c r="G12" s="194"/>
      <c r="H12" s="147"/>
    </row>
    <row r="13" spans="1:8" ht="22.5" customHeight="1" x14ac:dyDescent="0.25">
      <c r="A13" s="322"/>
      <c r="B13" s="326"/>
      <c r="C13" s="161"/>
      <c r="D13" s="146"/>
      <c r="E13" s="194"/>
      <c r="F13" s="194"/>
      <c r="G13" s="194"/>
      <c r="H13" s="147"/>
    </row>
    <row r="14" spans="1:8" ht="22.5" customHeight="1" thickBot="1" x14ac:dyDescent="0.3">
      <c r="A14" s="324"/>
      <c r="B14" s="327"/>
      <c r="C14" s="164"/>
      <c r="D14" s="150"/>
      <c r="E14" s="196"/>
      <c r="F14" s="196"/>
      <c r="G14" s="196"/>
      <c r="H14" s="151"/>
    </row>
    <row r="15" spans="1:8" ht="20.25" customHeight="1" x14ac:dyDescent="0.25">
      <c r="A15" s="235" t="s">
        <v>65</v>
      </c>
      <c r="B15" s="236"/>
      <c r="C15" s="237"/>
      <c r="D15" s="237"/>
      <c r="E15" s="237"/>
      <c r="F15" s="237"/>
      <c r="G15" s="237"/>
      <c r="H15" s="238"/>
    </row>
    <row r="16" spans="1:8" ht="67.5" customHeight="1" thickBot="1" x14ac:dyDescent="0.3">
      <c r="A16" s="239" t="s">
        <v>43</v>
      </c>
      <c r="B16" s="240" t="s">
        <v>47</v>
      </c>
      <c r="C16" s="241" t="s">
        <v>133</v>
      </c>
      <c r="D16" s="241">
        <v>2025</v>
      </c>
      <c r="E16" s="242">
        <v>225000</v>
      </c>
      <c r="F16" s="242">
        <v>3000</v>
      </c>
      <c r="G16" s="242">
        <v>7000</v>
      </c>
      <c r="H16" s="243" t="s">
        <v>212</v>
      </c>
    </row>
    <row r="18" ht="18" customHeight="1" x14ac:dyDescent="0.25"/>
    <row r="36" spans="1:2" ht="21" x14ac:dyDescent="0.35">
      <c r="A36" s="226"/>
      <c r="B36" s="226"/>
    </row>
  </sheetData>
  <sheetProtection algorithmName="SHA-512" hashValue="x5OQQ7qB44Fxq7p0UxTAbLsAVjmCSFVoAqHki54Nw7CEtmjvwTRp+4OX9yvL5Oo+5637BRlaMoSluf1BRaynJA==" saltValue="EQpk03LyR5gx02R5UG8c9w==" spinCount="100000" sheet="1" objects="1" scenarios="1" formatColumns="0" formatRows="0"/>
  <pageMargins left="0.25" right="0.25" top="0.75" bottom="0.75" header="0.3" footer="0.3"/>
  <pageSetup scale="5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JE802"/>
  <sheetViews>
    <sheetView zoomScale="70" zoomScaleNormal="70" workbookViewId="0">
      <pane ySplit="2" topLeftCell="A3" activePane="bottomLeft" state="frozen"/>
      <selection pane="bottomLeft" activeCell="F11" sqref="F11"/>
    </sheetView>
  </sheetViews>
  <sheetFormatPr baseColWidth="10" defaultRowHeight="15" x14ac:dyDescent="0.25"/>
  <cols>
    <col min="1" max="1" width="9" style="16" customWidth="1"/>
    <col min="2" max="2" width="10.28515625" style="16" customWidth="1"/>
    <col min="3" max="3" width="16.5703125" style="16" customWidth="1"/>
    <col min="4" max="4" width="13.28515625" style="16" customWidth="1"/>
    <col min="5" max="5" width="26.28515625" style="16" customWidth="1"/>
    <col min="6" max="6" width="25.85546875" style="16" customWidth="1"/>
    <col min="7" max="7" width="28.140625" style="16" customWidth="1"/>
    <col min="8" max="8" width="13.140625" style="16" customWidth="1"/>
    <col min="9" max="9" width="11.28515625" style="16" customWidth="1"/>
    <col min="10" max="10" width="16" style="16" customWidth="1"/>
    <col min="11" max="11" width="18.140625" style="16" customWidth="1"/>
    <col min="12" max="12" width="21.85546875" style="16" customWidth="1"/>
    <col min="13" max="13" width="18.140625" style="16" customWidth="1"/>
    <col min="14" max="14" width="33.85546875" style="16" customWidth="1"/>
    <col min="15" max="15" width="16.7109375" style="16" customWidth="1"/>
    <col min="16" max="16" width="18.42578125" style="16" customWidth="1"/>
    <col min="17" max="17" width="23.85546875" style="16" customWidth="1"/>
    <col min="18" max="18" width="22" style="16" customWidth="1"/>
    <col min="19" max="19" width="25.28515625" style="16" customWidth="1"/>
    <col min="20" max="21" width="26.85546875" style="16" customWidth="1"/>
    <col min="22" max="22" width="35.5703125" style="16" customWidth="1"/>
    <col min="23" max="23" width="19.42578125" style="16" customWidth="1"/>
    <col min="24" max="24" width="21.5703125" style="16" customWidth="1"/>
    <col min="25" max="25" width="31" style="16" customWidth="1"/>
    <col min="26" max="26" width="34.28515625" style="16" customWidth="1"/>
    <col min="27" max="27" width="39.42578125" style="16" customWidth="1"/>
    <col min="28" max="28" width="36.28515625" style="16" customWidth="1"/>
    <col min="29" max="29" width="37.140625" style="16" customWidth="1"/>
    <col min="30" max="30" width="42.7109375" style="16" customWidth="1"/>
    <col min="31" max="31" width="25.5703125" style="3" customWidth="1"/>
    <col min="32" max="32" width="27.85546875" style="22" customWidth="1"/>
    <col min="33" max="33" width="21.28515625" style="22" customWidth="1"/>
    <col min="34" max="34" width="28.42578125" style="4" customWidth="1"/>
    <col min="35" max="35" width="13.85546875" style="16" bestFit="1" customWidth="1"/>
    <col min="36" max="36" width="15.85546875" style="16" customWidth="1"/>
    <col min="37" max="16384" width="11.42578125" style="16"/>
  </cols>
  <sheetData>
    <row r="1" spans="1:213" s="1" customFormat="1" ht="24.75" customHeight="1" thickBot="1" x14ac:dyDescent="0.4">
      <c r="A1" s="36" t="s">
        <v>35</v>
      </c>
      <c r="B1" s="37"/>
      <c r="C1" s="37"/>
      <c r="D1" s="37"/>
      <c r="E1" s="38" t="s">
        <v>34</v>
      </c>
      <c r="F1" s="37"/>
      <c r="G1" s="37"/>
      <c r="H1" s="37"/>
      <c r="I1" s="37"/>
      <c r="J1" s="39" t="s">
        <v>97</v>
      </c>
      <c r="K1" s="37" t="s">
        <v>176</v>
      </c>
      <c r="L1" s="37"/>
      <c r="M1" s="37"/>
      <c r="N1" s="37"/>
      <c r="O1" s="40" t="s">
        <v>30</v>
      </c>
      <c r="P1" s="41"/>
      <c r="Q1" s="40" t="s">
        <v>230</v>
      </c>
      <c r="R1" s="43"/>
      <c r="S1" s="40"/>
      <c r="T1" s="42"/>
      <c r="U1" s="42"/>
      <c r="V1" s="43"/>
      <c r="W1" s="43"/>
      <c r="X1" s="43"/>
      <c r="Y1" s="43"/>
      <c r="Z1" s="43"/>
      <c r="AA1" s="43"/>
      <c r="AB1" s="43"/>
      <c r="AC1" s="43"/>
      <c r="AD1" s="43"/>
      <c r="AE1" s="38" t="s">
        <v>94</v>
      </c>
      <c r="AF1" s="44"/>
      <c r="AG1" s="44"/>
      <c r="AH1" s="45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</row>
    <row r="2" spans="1:213" s="6" customFormat="1" ht="76.5" customHeight="1" thickBot="1" x14ac:dyDescent="0.3">
      <c r="A2" s="35" t="s">
        <v>36</v>
      </c>
      <c r="B2" s="17" t="s">
        <v>31</v>
      </c>
      <c r="C2" s="17" t="s">
        <v>222</v>
      </c>
      <c r="D2" s="17" t="s">
        <v>223</v>
      </c>
      <c r="E2" s="17" t="s">
        <v>19</v>
      </c>
      <c r="F2" s="17" t="s">
        <v>20</v>
      </c>
      <c r="G2" s="17" t="s">
        <v>21</v>
      </c>
      <c r="H2" s="17" t="s">
        <v>33</v>
      </c>
      <c r="I2" s="17" t="s">
        <v>32</v>
      </c>
      <c r="J2" s="17" t="s">
        <v>86</v>
      </c>
      <c r="K2" s="17" t="s">
        <v>198</v>
      </c>
      <c r="L2" s="17" t="s">
        <v>199</v>
      </c>
      <c r="M2" s="17" t="s">
        <v>200</v>
      </c>
      <c r="N2" s="17" t="s">
        <v>201</v>
      </c>
      <c r="O2" s="17" t="s">
        <v>37</v>
      </c>
      <c r="P2" s="17" t="s">
        <v>38</v>
      </c>
      <c r="Q2" s="100" t="s">
        <v>144</v>
      </c>
      <c r="R2" s="100" t="s">
        <v>202</v>
      </c>
      <c r="S2" s="100" t="s">
        <v>145</v>
      </c>
      <c r="T2" s="100" t="s">
        <v>93</v>
      </c>
      <c r="U2" s="100" t="s">
        <v>185</v>
      </c>
      <c r="V2" s="101" t="s">
        <v>205</v>
      </c>
      <c r="W2" s="100" t="s">
        <v>186</v>
      </c>
      <c r="X2" s="100" t="s">
        <v>187</v>
      </c>
      <c r="Y2" s="100" t="s">
        <v>188</v>
      </c>
      <c r="Z2" s="102" t="s">
        <v>239</v>
      </c>
      <c r="AA2" s="101" t="s">
        <v>240</v>
      </c>
      <c r="AB2" s="102" t="s">
        <v>241</v>
      </c>
      <c r="AC2" s="101" t="s">
        <v>242</v>
      </c>
      <c r="AD2" s="103" t="s">
        <v>238</v>
      </c>
      <c r="AE2" s="104" t="s">
        <v>85</v>
      </c>
      <c r="AF2" s="104" t="s">
        <v>39</v>
      </c>
      <c r="AG2" s="104" t="s">
        <v>41</v>
      </c>
      <c r="AH2" s="105" t="s">
        <v>40</v>
      </c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</row>
    <row r="3" spans="1:213" s="6" customFormat="1" x14ac:dyDescent="0.25">
      <c r="A3" s="334" t="str">
        <f>IF((ISBLANK('1B DonnéesActifs'!A6)=TRUE),"-",'1B DonnéesActifs'!A6)</f>
        <v>-</v>
      </c>
      <c r="B3" s="335" t="str">
        <f>IF(($A3="-"),"-",IF((ISBLANK('1B DonnéesActifs'!B6)=TRUE),"",'1B DonnéesActifs'!B6))</f>
        <v>-</v>
      </c>
      <c r="C3" s="335" t="str">
        <f>IF(($A3="-"),"-",IF((ISBLANK('1B DonnéesActifs'!C6)=TRUE),"",'1B DonnéesActifs'!C6))</f>
        <v>-</v>
      </c>
      <c r="D3" s="335" t="str">
        <f>IF(($A3="-"),"-",IF((ISBLANK('1B DonnéesActifs'!D6)=TRUE),"",'1B DonnéesActifs'!D6))</f>
        <v>-</v>
      </c>
      <c r="E3" s="335" t="str">
        <f>IF(($A3="-"),"-",IF((ISBLANK('1B DonnéesActifs'!E6)=TRUE),"",'1B DonnéesActifs'!E6))</f>
        <v>-</v>
      </c>
      <c r="F3" s="335" t="str">
        <f>IF(($A3="-"),"-",IF((ISBLANK('1B DonnéesActifs'!F6)=TRUE),"",'1B DonnéesActifs'!F6))</f>
        <v>-</v>
      </c>
      <c r="G3" s="335" t="str">
        <f>IF(($A3="-"),"-",IF((ISBLANK('1B DonnéesActifs'!G6)=TRUE),"",'1B DonnéesActifs'!G6))</f>
        <v>-</v>
      </c>
      <c r="H3" s="335" t="str">
        <f>IF(($A3="-"),"-",IF((ISBLANK('1B DonnéesActifs'!H6)=TRUE),"",'1B DonnéesActifs'!H6))</f>
        <v>-</v>
      </c>
      <c r="I3" s="335" t="str">
        <f>IF(($A3="-"),"-",IF((ISBLANK('1B DonnéesActifs'!I6)=TRUE),"",'1B DonnéesActifs'!I6))</f>
        <v>-</v>
      </c>
      <c r="J3" s="335" t="str">
        <f>IF(($A3="-"),"-",IF((ISBLANK('1B DonnéesActifs'!J6)=TRUE),"",'1B DonnéesActifs'!J6))</f>
        <v>-</v>
      </c>
      <c r="K3" s="335" t="str">
        <f>IF(($A3="-"),"-",IF((ISBLANK('1B DonnéesActifs'!K6)=TRUE),"",'1B DonnéesActifs'!K6))</f>
        <v>-</v>
      </c>
      <c r="L3" s="335" t="str">
        <f>IF(($A3="-"),"-",IF((ISBLANK('1B DonnéesActifs'!L6)=TRUE),"",'1B DonnéesActifs'!L6))</f>
        <v>-</v>
      </c>
      <c r="M3" s="335" t="str">
        <f>IF(($A3="-"),"-",IF((ISBLANK('1B DonnéesActifs'!M6)=TRUE),"",'1B DonnéesActifs'!M6))</f>
        <v>-</v>
      </c>
      <c r="N3" s="335" t="str">
        <f>IF(($A3="-"),"-",IF((ISBLANK('1B DonnéesActifs'!N6)=TRUE),"",'1B DonnéesActifs'!N6))</f>
        <v>-</v>
      </c>
      <c r="O3" s="335" t="str">
        <f>IF(($A3="-"),"-",IF((ISBLANK('1B DonnéesActifs'!O6)=TRUE),"",'1B DonnéesActifs'!O6))</f>
        <v>-</v>
      </c>
      <c r="P3" s="335" t="str">
        <f>IF(($A3="-"),"-",IF((ISBLANK('1B DonnéesActifs'!P6)=TRUE),"",'1B DonnéesActifs'!P6))</f>
        <v>-</v>
      </c>
      <c r="Q3" s="336" t="str">
        <f>IF($A3="-","-",(IF(($J3=""),"AnnéeConstructionN/D",(Annee_d_analyse-J3))))</f>
        <v>-</v>
      </c>
      <c r="R3" s="336" t="str">
        <f>IF($A3="-","-",(_xlfn.IFNA((VLOOKUP($D3,'2A HypothèsesRenouvellement'!$J$6:$K$10,2,FALSE)),"TypeChausséeN/D")))</f>
        <v>-</v>
      </c>
      <c r="S3" s="336" t="str">
        <f>IF($A3="-","-",(IF(ISTEXT(Q3)=TRUE,"AnnéeConstructionN/D",(IF(((R3-Q3)&gt;0),(R3-Q3),0)))))</f>
        <v>-</v>
      </c>
      <c r="T3" s="336" t="str">
        <f>IF($A3="-","-",(_xlfn.IFNA((VLOOKUP($M3,'2A HypothèsesRenouvellement'!$J$16:$K$25,2,FALSE)),"DernièreInterventionN/D")))</f>
        <v>-</v>
      </c>
      <c r="U3" s="336" t="str">
        <f t="shared" ref="U3:U66" si="0">IF($A3="-","-",IF(ISTEXT(T3)=TRUE, "DernièreInterventionN/D",IF(ISBLANK(K3)=TRUE,"AnnéeInterventionN/D",IF((T3-(Annee_d_analyse-K3))&gt;0,(T3-(Annee_d_analyse-K3)),0))))</f>
        <v>-</v>
      </c>
      <c r="V3" s="337" t="str">
        <f>IF($A3="-","-",IF(ISNUMBER(U3)=TRUE,U3,(IF(ISNUMBER(S3)=TRUE,ROUND(S3,0),"AnnéeConstr.&amp;DernièreInterv.N/D"))))</f>
        <v>-</v>
      </c>
      <c r="W3" s="338" t="str">
        <f>IF($A3="-","-",IF($O3="","ICG N/D",VLOOKUP($O3,'2A HypothèsesRenouvellement'!$B$33:$B$42,1,TRUE)))</f>
        <v>-</v>
      </c>
      <c r="X3" s="339" t="str">
        <f>IF($A3="-","-",(IF((ISNUMBER(W3)=TRUE),VLOOKUP(W3,'2A HypothèsesRenouvellement'!$B$33:$D$42,3,FALSE),"ICG N/D")))</f>
        <v>-</v>
      </c>
      <c r="Y3" s="339" t="str">
        <f>_xlfn.IFNA(IF($A3="-","-",(IF((P3=""),"Cote /5 N/D",VLOOKUP(P3,'2A HypothèsesRenouvellement'!$F$33:$G$37,2,FALSE)))),"%ParCote/5 Feuille2A N/D")</f>
        <v>-</v>
      </c>
      <c r="Z3" s="338" t="str">
        <f>IF($A3="-","-",IF('2A HypothèsesRenouvellement'!$F$20="  cotes d'état /100",(IF(ISNUMBER(X3)=TRUE,(X3*R3),"ICG N/D")),"N'est pas l'option choisie feuille 2A"))</f>
        <v>-</v>
      </c>
      <c r="AA3" s="338" t="str">
        <f t="shared" ref="AA3:AA66" si="1">IF($A3="-","-",IF(Annee_d_analyse="","SaisirAnnéeAnalyseFeuille1A",IF(ISNUMBER(Z3)=FALSE,"N'est pas l'option choisie feuille 2A",IF(Annee_eval_etat="","SaisirAnnéeÉval.ÉtatFeuille2A",IF((Z3-(Annee_d_analyse-Annee_eval_etat))&gt;0,ROUND((Z3-(Annee_d_analyse-Annee_eval_etat)),0),0)))))</f>
        <v>-</v>
      </c>
      <c r="AB3" s="338" t="str">
        <f>IF($A3="-","-",IF('2A HypothèsesRenouvellement'!$F$20="  cotes d'état /5",(IF(ISNUMBER(Y3)=TRUE,(Y3*R3),"Etat/5 N/D")),"N'est pas l'option choisie feuille 2A"))</f>
        <v>-</v>
      </c>
      <c r="AC3" s="338" t="str">
        <f t="shared" ref="AC3:AC66" si="2">IF($A3="-","-",IF(Annee_d_analyse="","SaisirAnnéeAnalyseFeuille1A",IF(ISNUMBER(AB3)=FALSE,"N'est pas l'option choisie feuille 2A",IF(Annee_eval_etat="","SaisirAnnéeÉval.ÉtatFeuille2A",IF((AB3-(Annee_d_analyse-Annee_eval_etat))&gt;0,ROUND((AB3-(Annee_d_analyse-Annee_eval_etat)),0),0)))))</f>
        <v>-</v>
      </c>
      <c r="AD3" s="340" t="str">
        <f>IF('2A HypothèsesRenouvellement'!$D$15="Option 1  ",'3A CalculsActifs'!V3,IF('2A HypothèsesRenouvellement'!$F$20="  Cotes d'état /100",'3A CalculsActifs'!AA3,IF('2A HypothèsesRenouvellement'!$F$20="  Cotes d'état /5",'3A CalculsActifs'!AC3,"ATT:ChoisirOptionFeuille2A")))</f>
        <v>ATT:ChoisirOptionFeuille2A</v>
      </c>
      <c r="AE3" s="341" t="str">
        <f>IF($A3="-","-",(H3/1000*(VLOOKUP(D3,'2A HypothèsesRenouvellement'!$J$6:$L$10,3,FALSE))))</f>
        <v>-</v>
      </c>
      <c r="AF3" s="342" t="str">
        <f t="shared" ref="AF3:AF66" si="3">IF($A3="-","-",IF(ISBLANK(Annee_d_analyse)=TRUE,"SaisirAnnéeAnalyseFeuille1A",(IF(ISNUMBER(AD3)=TRUE,(Annee_d_analyse+AD3),"VieRésiduelleIndéterminée"))))</f>
        <v>-</v>
      </c>
      <c r="AG3" s="342" t="str">
        <f t="shared" ref="AG3:AG66" si="4">IF($A3="-","-",(IF(ISBLANK(Annee_d_analyse)=TRUE,"SaisirAnnéeAnalyseFeuille1A",(IF((AF3&lt;(Annee_d_analyse+21)),AF3,"&gt;20ans")))))</f>
        <v>-</v>
      </c>
      <c r="AH3" s="343" t="str">
        <f t="shared" ref="AH3:AH66" si="5">IF($A3="-","-",(IF(ISBLANK(Annee_d_analyse)=TRUE,"SaisirAnnéeAnalyseFeuille1A",(-FV(Taux_inflation,(AF3-Annee_d_analyse),0,AE3)))))</f>
        <v>-</v>
      </c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</row>
    <row r="4" spans="1:213" s="6" customFormat="1" ht="15" customHeight="1" x14ac:dyDescent="0.25">
      <c r="A4" s="212" t="str">
        <f>IF((ISBLANK('1B DonnéesActifs'!A7)=TRUE),"-",'1B DonnéesActifs'!A7)</f>
        <v>-</v>
      </c>
      <c r="B4" s="213" t="str">
        <f>IF(($A4="-"),"-",IF((ISBLANK('1B DonnéesActifs'!B7)=TRUE),"",'1B DonnéesActifs'!B7))</f>
        <v>-</v>
      </c>
      <c r="C4" s="213" t="str">
        <f>IF(($A4="-"),"-",IF((ISBLANK('1B DonnéesActifs'!C7)=TRUE),"",'1B DonnéesActifs'!C7))</f>
        <v>-</v>
      </c>
      <c r="D4" s="213" t="str">
        <f>IF(($A4="-"),"-",IF((ISBLANK('1B DonnéesActifs'!D7)=TRUE),"",'1B DonnéesActifs'!D7))</f>
        <v>-</v>
      </c>
      <c r="E4" s="213" t="str">
        <f>IF(($A4="-"),"-",IF((ISBLANK('1B DonnéesActifs'!E7)=TRUE),"",'1B DonnéesActifs'!E7))</f>
        <v>-</v>
      </c>
      <c r="F4" s="213" t="str">
        <f>IF(($A4="-"),"-",IF((ISBLANK('1B DonnéesActifs'!F7)=TRUE),"",'1B DonnéesActifs'!F7))</f>
        <v>-</v>
      </c>
      <c r="G4" s="213" t="str">
        <f>IF(($A4="-"),"-",IF((ISBLANK('1B DonnéesActifs'!G7)=TRUE),"",'1B DonnéesActifs'!G7))</f>
        <v>-</v>
      </c>
      <c r="H4" s="213" t="str">
        <f>IF(($A4="-"),"-",IF((ISBLANK('1B DonnéesActifs'!H7)=TRUE),"",'1B DonnéesActifs'!H7))</f>
        <v>-</v>
      </c>
      <c r="I4" s="213" t="str">
        <f>IF(($A4="-"),"-",IF((ISBLANK('1B DonnéesActifs'!I7)=TRUE),"",'1B DonnéesActifs'!I7))</f>
        <v>-</v>
      </c>
      <c r="J4" s="213" t="str">
        <f>IF(($A4="-"),"-",IF((ISBLANK('1B DonnéesActifs'!J7)=TRUE),"",'1B DonnéesActifs'!J7))</f>
        <v>-</v>
      </c>
      <c r="K4" s="213" t="str">
        <f>IF(($A4="-"),"-",IF((ISBLANK('1B DonnéesActifs'!K7)=TRUE),"",'1B DonnéesActifs'!K7))</f>
        <v>-</v>
      </c>
      <c r="L4" s="213" t="str">
        <f>IF(($A4="-"),"-",IF((ISBLANK('1B DonnéesActifs'!L7)=TRUE),"",'1B DonnéesActifs'!L7))</f>
        <v>-</v>
      </c>
      <c r="M4" s="213" t="str">
        <f>IF(($A4="-"),"-",IF((ISBLANK('1B DonnéesActifs'!M7)=TRUE),"",'1B DonnéesActifs'!M7))</f>
        <v>-</v>
      </c>
      <c r="N4" s="213" t="str">
        <f>IF(($A4="-"),"-",IF((ISBLANK('1B DonnéesActifs'!N7)=TRUE),"",'1B DonnéesActifs'!N7))</f>
        <v>-</v>
      </c>
      <c r="O4" s="213" t="str">
        <f>IF(($A4="-"),"-",IF((ISBLANK('1B DonnéesActifs'!O7)=TRUE),"",'1B DonnéesActifs'!O7))</f>
        <v>-</v>
      </c>
      <c r="P4" s="213" t="str">
        <f>IF(($A4="-"),"-",IF((ISBLANK('1B DonnéesActifs'!P7)=TRUE),"",'1B DonnéesActifs'!P7))</f>
        <v>-</v>
      </c>
      <c r="Q4" s="214" t="str">
        <f t="shared" ref="Q4:Q66" si="6">IF($A4="-","-",(IF(($J4=""),"AnnéeConstructionN/D",(Annee_d_analyse-J4))))</f>
        <v>-</v>
      </c>
      <c r="R4" s="214" t="str">
        <f>IF($A4="-","-",(_xlfn.IFNA((VLOOKUP($D4,'2A HypothèsesRenouvellement'!$J$6:$K$10,2,FALSE)),"TypeChausséeN/D")))</f>
        <v>-</v>
      </c>
      <c r="S4" s="214" t="str">
        <f t="shared" ref="S4:S67" si="7">IF($A4="-","-",(IF(ISTEXT(Q4)=TRUE,"AnnéeConstructionN/D",(IF(((R4-Q4)&gt;0),(R4-Q4),0)))))</f>
        <v>-</v>
      </c>
      <c r="T4" s="214" t="str">
        <f>IF($A4="-","-",(_xlfn.IFNA((VLOOKUP($M4,'2A HypothèsesRenouvellement'!$J$16:$K$25,2,FALSE)),"DernièreInterventionN/D")))</f>
        <v>-</v>
      </c>
      <c r="U4" s="214" t="str">
        <f t="shared" si="0"/>
        <v>-</v>
      </c>
      <c r="V4" s="215" t="str">
        <f>IF($A4="-","-",IF(ISNUMBER(U4)=TRUE,U4,(IF(ISNUMBER(S4)=TRUE,ROUND(S4,0),"AnnéeConstr.&amp;DernièreInterv.N/D"))))</f>
        <v>-</v>
      </c>
      <c r="W4" s="215" t="str">
        <f>IF($A4="-","-",IF($O4="","ICG N/D",VLOOKUP($O4,'2A HypothèsesRenouvellement'!$B$33:$B$42,1,TRUE)))</f>
        <v>-</v>
      </c>
      <c r="X4" s="216" t="str">
        <f>IF($A4="-","-",(IF((ISNUMBER(W4)=TRUE),VLOOKUP(W4,'2A HypothèsesRenouvellement'!$B$33:$D$42,3,FALSE),"ICG N/D")))</f>
        <v>-</v>
      </c>
      <c r="Y4" s="216" t="str">
        <f>_xlfn.IFNA(IF($A4="-","-",(IF((P4=""),"Cote /5 N/D",VLOOKUP(P4,'2A HypothèsesRenouvellement'!$F$33:$G$37,2,FALSE)))),"%ParCote/5 Feuille2A N/D")</f>
        <v>-</v>
      </c>
      <c r="Z4" s="215" t="str">
        <f>IF($A4="-","-",IF('2A HypothèsesRenouvellement'!$F$20="  cotes d'état /100",(IF(ISNUMBER(X4)=TRUE,(X4*R4),"ICG N/D")),"N'est pas l'option choisie feuille 2A"))</f>
        <v>-</v>
      </c>
      <c r="AA4" s="215" t="str">
        <f t="shared" si="1"/>
        <v>-</v>
      </c>
      <c r="AB4" s="338" t="str">
        <f>IF($A4="-","-",IF('2A HypothèsesRenouvellement'!$F$20="  cotes d'état /5",(IF(ISNUMBER(Y4)=TRUE,(Y4*R4),"Etat/5 N/D")),"N'est pas l'option choisie feuille 2A"))</f>
        <v>-</v>
      </c>
      <c r="AC4" s="215" t="str">
        <f t="shared" si="2"/>
        <v>-</v>
      </c>
      <c r="AD4" s="217" t="str">
        <f>IF('2A HypothèsesRenouvellement'!$D$15="Option 1  ",'3A CalculsActifs'!V4,IF('2A HypothèsesRenouvellement'!$F$20="  Cotes d'état /100",'3A CalculsActifs'!AA4,IF('2A HypothèsesRenouvellement'!$F$20="  Cotes d'état /5",'3A CalculsActifs'!AC4,"ATT:ChoisirOptionFeuille2A")))</f>
        <v>ATT:ChoisirOptionFeuille2A</v>
      </c>
      <c r="AE4" s="209" t="str">
        <f>IF($A4="-","-",(H4/1000*(VLOOKUP(D4,'2A HypothèsesRenouvellement'!$J$6:$L$10,3,FALSE))))</f>
        <v>-</v>
      </c>
      <c r="AF4" s="312" t="str">
        <f t="shared" si="3"/>
        <v>-</v>
      </c>
      <c r="AG4" s="312" t="str">
        <f t="shared" si="4"/>
        <v>-</v>
      </c>
      <c r="AH4" s="218" t="str">
        <f t="shared" si="5"/>
        <v>-</v>
      </c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</row>
    <row r="5" spans="1:213" s="6" customFormat="1" x14ac:dyDescent="0.25">
      <c r="A5" s="212" t="str">
        <f>IF((ISBLANK('1B DonnéesActifs'!A8)=TRUE),"-",'1B DonnéesActifs'!A8)</f>
        <v>-</v>
      </c>
      <c r="B5" s="213" t="str">
        <f>IF(($A5="-"),"-",IF((ISBLANK('1B DonnéesActifs'!B8)=TRUE),"",'1B DonnéesActifs'!B8))</f>
        <v>-</v>
      </c>
      <c r="C5" s="213" t="str">
        <f>IF(($A5="-"),"-",IF((ISBLANK('1B DonnéesActifs'!C8)=TRUE),"",'1B DonnéesActifs'!C8))</f>
        <v>-</v>
      </c>
      <c r="D5" s="213" t="str">
        <f>IF(($A5="-"),"-",IF((ISBLANK('1B DonnéesActifs'!D8)=TRUE),"",'1B DonnéesActifs'!D8))</f>
        <v>-</v>
      </c>
      <c r="E5" s="213" t="str">
        <f>IF(($A5="-"),"-",IF((ISBLANK('1B DonnéesActifs'!E8)=TRUE),"",'1B DonnéesActifs'!E8))</f>
        <v>-</v>
      </c>
      <c r="F5" s="213" t="str">
        <f>IF(($A5="-"),"-",IF((ISBLANK('1B DonnéesActifs'!F8)=TRUE),"",'1B DonnéesActifs'!F8))</f>
        <v>-</v>
      </c>
      <c r="G5" s="213" t="str">
        <f>IF(($A5="-"),"-",IF((ISBLANK('1B DonnéesActifs'!G8)=TRUE),"",'1B DonnéesActifs'!G8))</f>
        <v>-</v>
      </c>
      <c r="H5" s="213" t="str">
        <f>IF(($A5="-"),"-",IF((ISBLANK('1B DonnéesActifs'!H8)=TRUE),"",'1B DonnéesActifs'!H8))</f>
        <v>-</v>
      </c>
      <c r="I5" s="213" t="str">
        <f>IF(($A5="-"),"-",IF((ISBLANK('1B DonnéesActifs'!I8)=TRUE),"",'1B DonnéesActifs'!I8))</f>
        <v>-</v>
      </c>
      <c r="J5" s="213" t="str">
        <f>IF(($A5="-"),"-",IF((ISBLANK('1B DonnéesActifs'!J8)=TRUE),"",'1B DonnéesActifs'!J8))</f>
        <v>-</v>
      </c>
      <c r="K5" s="213" t="str">
        <f>IF(($A5="-"),"-",IF((ISBLANK('1B DonnéesActifs'!K8)=TRUE),"",'1B DonnéesActifs'!K8))</f>
        <v>-</v>
      </c>
      <c r="L5" s="213" t="str">
        <f>IF(($A5="-"),"-",IF((ISBLANK('1B DonnéesActifs'!L8)=TRUE),"",'1B DonnéesActifs'!L8))</f>
        <v>-</v>
      </c>
      <c r="M5" s="213" t="str">
        <f>IF(($A5="-"),"-",IF((ISBLANK('1B DonnéesActifs'!M8)=TRUE),"",'1B DonnéesActifs'!M8))</f>
        <v>-</v>
      </c>
      <c r="N5" s="213" t="str">
        <f>IF(($A5="-"),"-",IF((ISBLANK('1B DonnéesActifs'!N8)=TRUE),"",'1B DonnéesActifs'!N8))</f>
        <v>-</v>
      </c>
      <c r="O5" s="213" t="str">
        <f>IF(($A5="-"),"-",IF((ISBLANK('1B DonnéesActifs'!O8)=TRUE),"",'1B DonnéesActifs'!O8))</f>
        <v>-</v>
      </c>
      <c r="P5" s="213" t="str">
        <f>IF(($A5="-"),"-",IF((ISBLANK('1B DonnéesActifs'!P8)=TRUE),"",'1B DonnéesActifs'!P8))</f>
        <v>-</v>
      </c>
      <c r="Q5" s="214" t="str">
        <f t="shared" si="6"/>
        <v>-</v>
      </c>
      <c r="R5" s="214" t="str">
        <f>IF($A5="-","-",(_xlfn.IFNA((VLOOKUP($D5,'2A HypothèsesRenouvellement'!$J$6:$K$10,2,FALSE)),"TypeChausséeN/D")))</f>
        <v>-</v>
      </c>
      <c r="S5" s="214" t="str">
        <f t="shared" si="7"/>
        <v>-</v>
      </c>
      <c r="T5" s="214" t="str">
        <f>IF($A5="-","-",(_xlfn.IFNA((VLOOKUP($M5,'2A HypothèsesRenouvellement'!$J$16:$K$25,2,FALSE)),"DernièreInterventionN/D")))</f>
        <v>-</v>
      </c>
      <c r="U5" s="214" t="str">
        <f t="shared" si="0"/>
        <v>-</v>
      </c>
      <c r="V5" s="215" t="str">
        <f t="shared" ref="V5:V68" si="8">IF($A5="-","-",IF(ISNUMBER(U5)=TRUE,U5,(IF(ISNUMBER(S5)=TRUE,ROUND(S5,0),"AnnéeConstr.&amp;DernièreInterv.N/D"))))</f>
        <v>-</v>
      </c>
      <c r="W5" s="215" t="str">
        <f>IF($A5="-","-",IF($O5="","ICG N/D",VLOOKUP($O5,'2A HypothèsesRenouvellement'!$B$33:$B$42,1,TRUE)))</f>
        <v>-</v>
      </c>
      <c r="X5" s="216" t="str">
        <f>IF($A5="-","-",(IF((ISNUMBER(W5)=TRUE),VLOOKUP(W5,'2A HypothèsesRenouvellement'!$B$33:$D$42,3,FALSE),"ICG N/D")))</f>
        <v>-</v>
      </c>
      <c r="Y5" s="216" t="str">
        <f>_xlfn.IFNA(IF($A5="-","-",(IF((P5=""),"Cote /5 N/D",VLOOKUP(P5,'2A HypothèsesRenouvellement'!$F$33:$G$37,2,FALSE)))),"%ParCote/5 Feuille2A N/D")</f>
        <v>-</v>
      </c>
      <c r="Z5" s="215" t="str">
        <f>IF($A5="-","-",IF('2A HypothèsesRenouvellement'!$F$20="  cotes d'état /100",(IF(ISNUMBER(X5)=TRUE,(X5*R5),"ICG N/D")),"N'est pas l'option choisie feuille 2A"))</f>
        <v>-</v>
      </c>
      <c r="AA5" s="215" t="str">
        <f t="shared" si="1"/>
        <v>-</v>
      </c>
      <c r="AB5" s="338" t="str">
        <f>IF($A5="-","-",IF('2A HypothèsesRenouvellement'!$F$20="  cotes d'état /5",(IF(ISNUMBER(Y5)=TRUE,(Y5*R5),"Etat/5 N/D")),"N'est pas l'option choisie feuille 2A"))</f>
        <v>-</v>
      </c>
      <c r="AC5" s="215" t="str">
        <f t="shared" si="2"/>
        <v>-</v>
      </c>
      <c r="AD5" s="217" t="str">
        <f>IF('2A HypothèsesRenouvellement'!$D$15="Option 1  ",'3A CalculsActifs'!V5,IF('2A HypothèsesRenouvellement'!$F$20="  Cotes d'état /100",'3A CalculsActifs'!AA5,IF('2A HypothèsesRenouvellement'!$F$20="  Cotes d'état /5",'3A CalculsActifs'!AC5,"ATT:ChoisirOptionFeuille2A")))</f>
        <v>ATT:ChoisirOptionFeuille2A</v>
      </c>
      <c r="AE5" s="209" t="str">
        <f>IF($A5="-","-",(H5/1000*(VLOOKUP(D5,'2A HypothèsesRenouvellement'!$J$6:$L$10,3,FALSE))))</f>
        <v>-</v>
      </c>
      <c r="AF5" s="312" t="str">
        <f t="shared" si="3"/>
        <v>-</v>
      </c>
      <c r="AG5" s="312" t="str">
        <f t="shared" si="4"/>
        <v>-</v>
      </c>
      <c r="AH5" s="218" t="str">
        <f t="shared" si="5"/>
        <v>-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</row>
    <row r="6" spans="1:213" s="6" customFormat="1" x14ac:dyDescent="0.25">
      <c r="A6" s="212" t="str">
        <f>IF((ISBLANK('1B DonnéesActifs'!A9)=TRUE),"-",'1B DonnéesActifs'!A9)</f>
        <v>-</v>
      </c>
      <c r="B6" s="213" t="str">
        <f>IF(($A6="-"),"-",IF((ISBLANK('1B DonnéesActifs'!B9)=TRUE),"",'1B DonnéesActifs'!B9))</f>
        <v>-</v>
      </c>
      <c r="C6" s="213" t="str">
        <f>IF(($A6="-"),"-",IF((ISBLANK('1B DonnéesActifs'!C9)=TRUE),"",'1B DonnéesActifs'!C9))</f>
        <v>-</v>
      </c>
      <c r="D6" s="213" t="str">
        <f>IF(($A6="-"),"-",IF((ISBLANK('1B DonnéesActifs'!D9)=TRUE),"",'1B DonnéesActifs'!D9))</f>
        <v>-</v>
      </c>
      <c r="E6" s="213" t="str">
        <f>IF(($A6="-"),"-",IF((ISBLANK('1B DonnéesActifs'!E9)=TRUE),"",'1B DonnéesActifs'!E9))</f>
        <v>-</v>
      </c>
      <c r="F6" s="213" t="str">
        <f>IF(($A6="-"),"-",IF((ISBLANK('1B DonnéesActifs'!F9)=TRUE),"",'1B DonnéesActifs'!F9))</f>
        <v>-</v>
      </c>
      <c r="G6" s="213" t="str">
        <f>IF(($A6="-"),"-",IF((ISBLANK('1B DonnéesActifs'!G9)=TRUE),"",'1B DonnéesActifs'!G9))</f>
        <v>-</v>
      </c>
      <c r="H6" s="213" t="str">
        <f>IF(($A6="-"),"-",IF((ISBLANK('1B DonnéesActifs'!H9)=TRUE),"",'1B DonnéesActifs'!H9))</f>
        <v>-</v>
      </c>
      <c r="I6" s="213" t="str">
        <f>IF(($A6="-"),"-",IF((ISBLANK('1B DonnéesActifs'!I9)=TRUE),"",'1B DonnéesActifs'!I9))</f>
        <v>-</v>
      </c>
      <c r="J6" s="213" t="str">
        <f>IF(($A6="-"),"-",IF((ISBLANK('1B DonnéesActifs'!J9)=TRUE),"",'1B DonnéesActifs'!J9))</f>
        <v>-</v>
      </c>
      <c r="K6" s="213" t="str">
        <f>IF(($A6="-"),"-",IF((ISBLANK('1B DonnéesActifs'!K9)=TRUE),"",'1B DonnéesActifs'!K9))</f>
        <v>-</v>
      </c>
      <c r="L6" s="213" t="str">
        <f>IF(($A6="-"),"-",IF((ISBLANK('1B DonnéesActifs'!L9)=TRUE),"",'1B DonnéesActifs'!L9))</f>
        <v>-</v>
      </c>
      <c r="M6" s="213" t="str">
        <f>IF(($A6="-"),"-",IF((ISBLANK('1B DonnéesActifs'!M9)=TRUE),"",'1B DonnéesActifs'!M9))</f>
        <v>-</v>
      </c>
      <c r="N6" s="213" t="str">
        <f>IF(($A6="-"),"-",IF((ISBLANK('1B DonnéesActifs'!N9)=TRUE),"",'1B DonnéesActifs'!N9))</f>
        <v>-</v>
      </c>
      <c r="O6" s="213" t="str">
        <f>IF(($A6="-"),"-",IF((ISBLANK('1B DonnéesActifs'!O9)=TRUE),"",'1B DonnéesActifs'!O9))</f>
        <v>-</v>
      </c>
      <c r="P6" s="213" t="str">
        <f>IF(($A6="-"),"-",IF((ISBLANK('1B DonnéesActifs'!P9)=TRUE),"",'1B DonnéesActifs'!P9))</f>
        <v>-</v>
      </c>
      <c r="Q6" s="214" t="str">
        <f t="shared" si="6"/>
        <v>-</v>
      </c>
      <c r="R6" s="214" t="str">
        <f>IF($A6="-","-",(_xlfn.IFNA((VLOOKUP($D6,'2A HypothèsesRenouvellement'!$J$6:$K$10,2,FALSE)),"TypeChausséeN/D")))</f>
        <v>-</v>
      </c>
      <c r="S6" s="214" t="str">
        <f t="shared" si="7"/>
        <v>-</v>
      </c>
      <c r="T6" s="214" t="str">
        <f>IF($A6="-","-",(_xlfn.IFNA((VLOOKUP($M6,'2A HypothèsesRenouvellement'!$J$16:$K$25,2,FALSE)),"DernièreInterventionN/D")))</f>
        <v>-</v>
      </c>
      <c r="U6" s="214" t="str">
        <f t="shared" si="0"/>
        <v>-</v>
      </c>
      <c r="V6" s="215" t="str">
        <f t="shared" si="8"/>
        <v>-</v>
      </c>
      <c r="W6" s="215" t="str">
        <f>IF($A6="-","-",IF($O6="","ICG N/D",VLOOKUP($O6,'2A HypothèsesRenouvellement'!$B$33:$B$42,1,TRUE)))</f>
        <v>-</v>
      </c>
      <c r="X6" s="216" t="str">
        <f>IF($A6="-","-",(IF((ISNUMBER(W6)=TRUE),VLOOKUP(W6,'2A HypothèsesRenouvellement'!$B$33:$D$42,3,FALSE),"ICG N/D")))</f>
        <v>-</v>
      </c>
      <c r="Y6" s="216" t="str">
        <f>_xlfn.IFNA(IF($A6="-","-",(IF((P6=""),"Cote /5 N/D",VLOOKUP(P6,'2A HypothèsesRenouvellement'!$F$33:$G$37,2,FALSE)))),"%ParCote/5 Feuille2A N/D")</f>
        <v>-</v>
      </c>
      <c r="Z6" s="215" t="str">
        <f>IF($A6="-","-",IF('2A HypothèsesRenouvellement'!$F$20="  cotes d'état /100",(IF(ISNUMBER(X6)=TRUE,(X6*R6),"ICG N/D")),"N'est pas l'option choisie feuille 2A"))</f>
        <v>-</v>
      </c>
      <c r="AA6" s="215" t="str">
        <f t="shared" si="1"/>
        <v>-</v>
      </c>
      <c r="AB6" s="338" t="str">
        <f>IF($A6="-","-",IF('2A HypothèsesRenouvellement'!$F$20="  cotes d'état /5",(IF(ISNUMBER(Y6)=TRUE,(Y6*R6),"Etat/5 N/D")),"N'est pas l'option choisie feuille 2A"))</f>
        <v>-</v>
      </c>
      <c r="AC6" s="215" t="str">
        <f t="shared" si="2"/>
        <v>-</v>
      </c>
      <c r="AD6" s="217" t="str">
        <f>IF('2A HypothèsesRenouvellement'!$D$15="Option 1  ",'3A CalculsActifs'!V6,IF('2A HypothèsesRenouvellement'!$F$20="  Cotes d'état /100",'3A CalculsActifs'!AA6,IF('2A HypothèsesRenouvellement'!$F$20="  Cotes d'état /5",'3A CalculsActifs'!AC6,"ATT:ChoisirOptionFeuille2A")))</f>
        <v>ATT:ChoisirOptionFeuille2A</v>
      </c>
      <c r="AE6" s="209" t="str">
        <f>IF($A6="-","-",(H6/1000*(VLOOKUP(D6,'2A HypothèsesRenouvellement'!$J$6:$L$10,3,FALSE))))</f>
        <v>-</v>
      </c>
      <c r="AF6" s="312" t="str">
        <f t="shared" si="3"/>
        <v>-</v>
      </c>
      <c r="AG6" s="312" t="str">
        <f t="shared" si="4"/>
        <v>-</v>
      </c>
      <c r="AH6" s="218" t="str">
        <f t="shared" si="5"/>
        <v>-</v>
      </c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</row>
    <row r="7" spans="1:213" s="6" customFormat="1" x14ac:dyDescent="0.25">
      <c r="A7" s="212" t="str">
        <f>IF((ISBLANK('1B DonnéesActifs'!A10)=TRUE),"-",'1B DonnéesActifs'!A10)</f>
        <v>-</v>
      </c>
      <c r="B7" s="213" t="str">
        <f>IF(($A7="-"),"-",IF((ISBLANK('1B DonnéesActifs'!B10)=TRUE),"",'1B DonnéesActifs'!B10))</f>
        <v>-</v>
      </c>
      <c r="C7" s="213" t="str">
        <f>IF(($A7="-"),"-",IF((ISBLANK('1B DonnéesActifs'!C10)=TRUE),"",'1B DonnéesActifs'!C10))</f>
        <v>-</v>
      </c>
      <c r="D7" s="213" t="str">
        <f>IF(($A7="-"),"-",IF((ISBLANK('1B DonnéesActifs'!D10)=TRUE),"",'1B DonnéesActifs'!D10))</f>
        <v>-</v>
      </c>
      <c r="E7" s="213" t="str">
        <f>IF(($A7="-"),"-",IF((ISBLANK('1B DonnéesActifs'!E10)=TRUE),"",'1B DonnéesActifs'!E10))</f>
        <v>-</v>
      </c>
      <c r="F7" s="213" t="str">
        <f>IF(($A7="-"),"-",IF((ISBLANK('1B DonnéesActifs'!F10)=TRUE),"",'1B DonnéesActifs'!F10))</f>
        <v>-</v>
      </c>
      <c r="G7" s="213" t="str">
        <f>IF(($A7="-"),"-",IF((ISBLANK('1B DonnéesActifs'!G10)=TRUE),"",'1B DonnéesActifs'!G10))</f>
        <v>-</v>
      </c>
      <c r="H7" s="213" t="str">
        <f>IF(($A7="-"),"-",IF((ISBLANK('1B DonnéesActifs'!H10)=TRUE),"",'1B DonnéesActifs'!H10))</f>
        <v>-</v>
      </c>
      <c r="I7" s="213" t="str">
        <f>IF(($A7="-"),"-",IF((ISBLANK('1B DonnéesActifs'!I10)=TRUE),"",'1B DonnéesActifs'!I10))</f>
        <v>-</v>
      </c>
      <c r="J7" s="213" t="str">
        <f>IF(($A7="-"),"-",IF((ISBLANK('1B DonnéesActifs'!J10)=TRUE),"",'1B DonnéesActifs'!J10))</f>
        <v>-</v>
      </c>
      <c r="K7" s="213" t="str">
        <f>IF(($A7="-"),"-",IF((ISBLANK('1B DonnéesActifs'!K10)=TRUE),"",'1B DonnéesActifs'!K10))</f>
        <v>-</v>
      </c>
      <c r="L7" s="213" t="str">
        <f>IF(($A7="-"),"-",IF((ISBLANK('1B DonnéesActifs'!L10)=TRUE),"",'1B DonnéesActifs'!L10))</f>
        <v>-</v>
      </c>
      <c r="M7" s="213" t="str">
        <f>IF(($A7="-"),"-",IF((ISBLANK('1B DonnéesActifs'!M10)=TRUE),"",'1B DonnéesActifs'!M10))</f>
        <v>-</v>
      </c>
      <c r="N7" s="213" t="str">
        <f>IF(($A7="-"),"-",IF((ISBLANK('1B DonnéesActifs'!N10)=TRUE),"",'1B DonnéesActifs'!N10))</f>
        <v>-</v>
      </c>
      <c r="O7" s="213" t="str">
        <f>IF(($A7="-"),"-",IF((ISBLANK('1B DonnéesActifs'!O10)=TRUE),"",'1B DonnéesActifs'!O10))</f>
        <v>-</v>
      </c>
      <c r="P7" s="213" t="str">
        <f>IF(($A7="-"),"-",IF((ISBLANK('1B DonnéesActifs'!P10)=TRUE),"",'1B DonnéesActifs'!P10))</f>
        <v>-</v>
      </c>
      <c r="Q7" s="214" t="str">
        <f t="shared" si="6"/>
        <v>-</v>
      </c>
      <c r="R7" s="214" t="str">
        <f>IF($A7="-","-",(_xlfn.IFNA((VLOOKUP($D7,'2A HypothèsesRenouvellement'!$J$6:$K$10,2,FALSE)),"TypeChausséeN/D")))</f>
        <v>-</v>
      </c>
      <c r="S7" s="214" t="str">
        <f t="shared" si="7"/>
        <v>-</v>
      </c>
      <c r="T7" s="214" t="str">
        <f>IF($A7="-","-",(_xlfn.IFNA((VLOOKUP($M7,'2A HypothèsesRenouvellement'!$J$16:$K$25,2,FALSE)),"DernièreInterventionN/D")))</f>
        <v>-</v>
      </c>
      <c r="U7" s="214" t="str">
        <f t="shared" si="0"/>
        <v>-</v>
      </c>
      <c r="V7" s="215" t="str">
        <f t="shared" si="8"/>
        <v>-</v>
      </c>
      <c r="W7" s="215" t="str">
        <f>IF($A7="-","-",IF($O7="","ICG N/D",VLOOKUP($O7,'2A HypothèsesRenouvellement'!$B$33:$B$42,1,TRUE)))</f>
        <v>-</v>
      </c>
      <c r="X7" s="216" t="str">
        <f>IF($A7="-","-",(IF((ISNUMBER(W7)=TRUE),VLOOKUP(W7,'2A HypothèsesRenouvellement'!$B$33:$D$42,3,FALSE),"ICG N/D")))</f>
        <v>-</v>
      </c>
      <c r="Y7" s="216" t="str">
        <f>_xlfn.IFNA(IF($A7="-","-",(IF((P7=""),"Cote /5 N/D",VLOOKUP(P7,'2A HypothèsesRenouvellement'!$F$33:$G$37,2,FALSE)))),"%ParCote/5 Feuille2A N/D")</f>
        <v>-</v>
      </c>
      <c r="Z7" s="215" t="str">
        <f>IF($A7="-","-",IF('2A HypothèsesRenouvellement'!$F$20="  cotes d'état /100",(IF(ISNUMBER(X7)=TRUE,(X7*R7),"ICG N/D")),"N'est pas l'option choisie feuille 2A"))</f>
        <v>-</v>
      </c>
      <c r="AA7" s="215" t="str">
        <f t="shared" si="1"/>
        <v>-</v>
      </c>
      <c r="AB7" s="338" t="str">
        <f>IF($A7="-","-",IF('2A HypothèsesRenouvellement'!$F$20="  cotes d'état /5",(IF(ISNUMBER(Y7)=TRUE,(Y7*R7),"Etat/5 N/D")),"N'est pas l'option choisie feuille 2A"))</f>
        <v>-</v>
      </c>
      <c r="AC7" s="215" t="str">
        <f t="shared" si="2"/>
        <v>-</v>
      </c>
      <c r="AD7" s="217" t="str">
        <f>IF('2A HypothèsesRenouvellement'!$D$15="Option 1  ",'3A CalculsActifs'!V7,IF('2A HypothèsesRenouvellement'!$F$20="  Cotes d'état /100",'3A CalculsActifs'!AA7,IF('2A HypothèsesRenouvellement'!$F$20="  Cotes d'état /5",'3A CalculsActifs'!AC7,"ATT:ChoisirOptionFeuille2A")))</f>
        <v>ATT:ChoisirOptionFeuille2A</v>
      </c>
      <c r="AE7" s="209" t="str">
        <f>IF($A7="-","-",(H7/1000*(VLOOKUP(D7,'2A HypothèsesRenouvellement'!$J$6:$L$10,3,FALSE))))</f>
        <v>-</v>
      </c>
      <c r="AF7" s="312" t="str">
        <f t="shared" si="3"/>
        <v>-</v>
      </c>
      <c r="AG7" s="312" t="str">
        <f t="shared" si="4"/>
        <v>-</v>
      </c>
      <c r="AH7" s="218" t="str">
        <f t="shared" si="5"/>
        <v>-</v>
      </c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</row>
    <row r="8" spans="1:213" s="6" customFormat="1" x14ac:dyDescent="0.25">
      <c r="A8" s="212" t="str">
        <f>IF((ISBLANK('1B DonnéesActifs'!A11)=TRUE),"-",'1B DonnéesActifs'!A11)</f>
        <v>-</v>
      </c>
      <c r="B8" s="213" t="str">
        <f>IF(($A8="-"),"-",IF((ISBLANK('1B DonnéesActifs'!B11)=TRUE),"",'1B DonnéesActifs'!B11))</f>
        <v>-</v>
      </c>
      <c r="C8" s="213" t="str">
        <f>IF(($A8="-"),"-",IF((ISBLANK('1B DonnéesActifs'!C11)=TRUE),"",'1B DonnéesActifs'!C11))</f>
        <v>-</v>
      </c>
      <c r="D8" s="213" t="str">
        <f>IF(($A8="-"),"-",IF((ISBLANK('1B DonnéesActifs'!D11)=TRUE),"",'1B DonnéesActifs'!D11))</f>
        <v>-</v>
      </c>
      <c r="E8" s="213" t="str">
        <f>IF(($A8="-"),"-",IF((ISBLANK('1B DonnéesActifs'!E11)=TRUE),"",'1B DonnéesActifs'!E11))</f>
        <v>-</v>
      </c>
      <c r="F8" s="213" t="str">
        <f>IF(($A8="-"),"-",IF((ISBLANK('1B DonnéesActifs'!F11)=TRUE),"",'1B DonnéesActifs'!F11))</f>
        <v>-</v>
      </c>
      <c r="G8" s="213" t="str">
        <f>IF(($A8="-"),"-",IF((ISBLANK('1B DonnéesActifs'!G11)=TRUE),"",'1B DonnéesActifs'!G11))</f>
        <v>-</v>
      </c>
      <c r="H8" s="213" t="str">
        <f>IF(($A8="-"),"-",IF((ISBLANK('1B DonnéesActifs'!H11)=TRUE),"",'1B DonnéesActifs'!H11))</f>
        <v>-</v>
      </c>
      <c r="I8" s="213" t="str">
        <f>IF(($A8="-"),"-",IF((ISBLANK('1B DonnéesActifs'!I11)=TRUE),"",'1B DonnéesActifs'!I11))</f>
        <v>-</v>
      </c>
      <c r="J8" s="213" t="str">
        <f>IF(($A8="-"),"-",IF((ISBLANK('1B DonnéesActifs'!J11)=TRUE),"",'1B DonnéesActifs'!J11))</f>
        <v>-</v>
      </c>
      <c r="K8" s="213" t="str">
        <f>IF(($A8="-"),"-",IF((ISBLANK('1B DonnéesActifs'!K11)=TRUE),"",'1B DonnéesActifs'!K11))</f>
        <v>-</v>
      </c>
      <c r="L8" s="213" t="str">
        <f>IF(($A8="-"),"-",IF((ISBLANK('1B DonnéesActifs'!L11)=TRUE),"",'1B DonnéesActifs'!L11))</f>
        <v>-</v>
      </c>
      <c r="M8" s="213" t="str">
        <f>IF(($A8="-"),"-",IF((ISBLANK('1B DonnéesActifs'!M11)=TRUE),"",'1B DonnéesActifs'!M11))</f>
        <v>-</v>
      </c>
      <c r="N8" s="213" t="str">
        <f>IF(($A8="-"),"-",IF((ISBLANK('1B DonnéesActifs'!N11)=TRUE),"",'1B DonnéesActifs'!N11))</f>
        <v>-</v>
      </c>
      <c r="O8" s="213" t="str">
        <f>IF(($A8="-"),"-",IF((ISBLANK('1B DonnéesActifs'!O11)=TRUE),"",'1B DonnéesActifs'!O11))</f>
        <v>-</v>
      </c>
      <c r="P8" s="213" t="str">
        <f>IF(($A8="-"),"-",IF((ISBLANK('1B DonnéesActifs'!P11)=TRUE),"",'1B DonnéesActifs'!P11))</f>
        <v>-</v>
      </c>
      <c r="Q8" s="214" t="str">
        <f t="shared" si="6"/>
        <v>-</v>
      </c>
      <c r="R8" s="214" t="str">
        <f>IF($A8="-","-",(_xlfn.IFNA((VLOOKUP($D8,'2A HypothèsesRenouvellement'!$J$6:$K$10,2,FALSE)),"TypeChausséeN/D")))</f>
        <v>-</v>
      </c>
      <c r="S8" s="214" t="str">
        <f t="shared" si="7"/>
        <v>-</v>
      </c>
      <c r="T8" s="214" t="str">
        <f>IF($A8="-","-",(_xlfn.IFNA((VLOOKUP($M8,'2A HypothèsesRenouvellement'!$J$16:$K$25,2,FALSE)),"DernièreInterventionN/D")))</f>
        <v>-</v>
      </c>
      <c r="U8" s="214" t="str">
        <f t="shared" si="0"/>
        <v>-</v>
      </c>
      <c r="V8" s="215" t="str">
        <f t="shared" si="8"/>
        <v>-</v>
      </c>
      <c r="W8" s="215" t="str">
        <f>IF($A8="-","-",IF($O8="","ICG N/D",VLOOKUP($O8,'2A HypothèsesRenouvellement'!$B$33:$B$42,1,TRUE)))</f>
        <v>-</v>
      </c>
      <c r="X8" s="216" t="str">
        <f>IF($A8="-","-",(IF((ISNUMBER(W8)=TRUE),VLOOKUP(W8,'2A HypothèsesRenouvellement'!$B$33:$D$42,3,FALSE),"ICG N/D")))</f>
        <v>-</v>
      </c>
      <c r="Y8" s="216" t="str">
        <f>_xlfn.IFNA(IF($A8="-","-",(IF((P8=""),"Cote /5 N/D",VLOOKUP(P8,'2A HypothèsesRenouvellement'!$F$33:$G$37,2,FALSE)))),"%ParCote/5 Feuille2A N/D")</f>
        <v>-</v>
      </c>
      <c r="Z8" s="215" t="str">
        <f>IF($A8="-","-",IF('2A HypothèsesRenouvellement'!$F$20="  cotes d'état /100",(IF(ISNUMBER(X8)=TRUE,(X8*R8),"ICG N/D")),"N'est pas l'option choisie feuille 2A"))</f>
        <v>-</v>
      </c>
      <c r="AA8" s="215" t="str">
        <f t="shared" si="1"/>
        <v>-</v>
      </c>
      <c r="AB8" s="215" t="str">
        <f>IF($A8="-","-",IF('2A HypothèsesRenouvellement'!$F$20="  cotes d'état /5",(IF(ISNUMBER(Y8)=TRUE,(Y8*R8),"Etat/5 N/D")),"N'est pas l'option choisie feuille 2A"))</f>
        <v>-</v>
      </c>
      <c r="AC8" s="215" t="str">
        <f t="shared" si="2"/>
        <v>-</v>
      </c>
      <c r="AD8" s="217" t="str">
        <f>IF('2A HypothèsesRenouvellement'!$D$15="Option 1  ",'3A CalculsActifs'!V8,IF('2A HypothèsesRenouvellement'!$F$20="  Cotes d'état /100",'3A CalculsActifs'!AA8,IF('2A HypothèsesRenouvellement'!$F$20="  Cotes d'état /5",'3A CalculsActifs'!AC8,"ATT:ChoisirOptionFeuille2A")))</f>
        <v>ATT:ChoisirOptionFeuille2A</v>
      </c>
      <c r="AE8" s="209" t="str">
        <f>IF($A8="-","-",(H8/1000*(VLOOKUP(D8,'2A HypothèsesRenouvellement'!$J$6:$L$10,3,FALSE))))</f>
        <v>-</v>
      </c>
      <c r="AF8" s="312" t="str">
        <f t="shared" si="3"/>
        <v>-</v>
      </c>
      <c r="AG8" s="312" t="str">
        <f t="shared" si="4"/>
        <v>-</v>
      </c>
      <c r="AH8" s="218" t="str">
        <f t="shared" si="5"/>
        <v>-</v>
      </c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</row>
    <row r="9" spans="1:213" s="6" customFormat="1" x14ac:dyDescent="0.25">
      <c r="A9" s="212" t="str">
        <f>IF((ISBLANK('1B DonnéesActifs'!A12)=TRUE),"-",'1B DonnéesActifs'!A12)</f>
        <v>-</v>
      </c>
      <c r="B9" s="213" t="str">
        <f>IF(($A9="-"),"-",IF((ISBLANK('1B DonnéesActifs'!B12)=TRUE),"",'1B DonnéesActifs'!B12))</f>
        <v>-</v>
      </c>
      <c r="C9" s="213" t="str">
        <f>IF(($A9="-"),"-",IF((ISBLANK('1B DonnéesActifs'!C12)=TRUE),"",'1B DonnéesActifs'!C12))</f>
        <v>-</v>
      </c>
      <c r="D9" s="213" t="str">
        <f>IF(($A9="-"),"-",IF((ISBLANK('1B DonnéesActifs'!D12)=TRUE),"",'1B DonnéesActifs'!D12))</f>
        <v>-</v>
      </c>
      <c r="E9" s="213" t="str">
        <f>IF(($A9="-"),"-",IF((ISBLANK('1B DonnéesActifs'!E12)=TRUE),"",'1B DonnéesActifs'!E12))</f>
        <v>-</v>
      </c>
      <c r="F9" s="213" t="str">
        <f>IF(($A9="-"),"-",IF((ISBLANK('1B DonnéesActifs'!F12)=TRUE),"",'1B DonnéesActifs'!F12))</f>
        <v>-</v>
      </c>
      <c r="G9" s="213" t="str">
        <f>IF(($A9="-"),"-",IF((ISBLANK('1B DonnéesActifs'!G12)=TRUE),"",'1B DonnéesActifs'!G12))</f>
        <v>-</v>
      </c>
      <c r="H9" s="213" t="str">
        <f>IF(($A9="-"),"-",IF((ISBLANK('1B DonnéesActifs'!H12)=TRUE),"",'1B DonnéesActifs'!H12))</f>
        <v>-</v>
      </c>
      <c r="I9" s="213" t="str">
        <f>IF(($A9="-"),"-",IF((ISBLANK('1B DonnéesActifs'!I12)=TRUE),"",'1B DonnéesActifs'!I12))</f>
        <v>-</v>
      </c>
      <c r="J9" s="213" t="str">
        <f>IF(($A9="-"),"-",IF((ISBLANK('1B DonnéesActifs'!J12)=TRUE),"",'1B DonnéesActifs'!J12))</f>
        <v>-</v>
      </c>
      <c r="K9" s="213" t="str">
        <f>IF(($A9="-"),"-",IF((ISBLANK('1B DonnéesActifs'!K12)=TRUE),"",'1B DonnéesActifs'!K12))</f>
        <v>-</v>
      </c>
      <c r="L9" s="213" t="str">
        <f>IF(($A9="-"),"-",IF((ISBLANK('1B DonnéesActifs'!L12)=TRUE),"",'1B DonnéesActifs'!L12))</f>
        <v>-</v>
      </c>
      <c r="M9" s="213" t="str">
        <f>IF(($A9="-"),"-",IF((ISBLANK('1B DonnéesActifs'!M12)=TRUE),"",'1B DonnéesActifs'!M12))</f>
        <v>-</v>
      </c>
      <c r="N9" s="213" t="str">
        <f>IF(($A9="-"),"-",IF((ISBLANK('1B DonnéesActifs'!N12)=TRUE),"",'1B DonnéesActifs'!N12))</f>
        <v>-</v>
      </c>
      <c r="O9" s="213" t="str">
        <f>IF(($A9="-"),"-",IF((ISBLANK('1B DonnéesActifs'!O12)=TRUE),"",'1B DonnéesActifs'!O12))</f>
        <v>-</v>
      </c>
      <c r="P9" s="213" t="str">
        <f>IF(($A9="-"),"-",IF((ISBLANK('1B DonnéesActifs'!P12)=TRUE),"",'1B DonnéesActifs'!P12))</f>
        <v>-</v>
      </c>
      <c r="Q9" s="214" t="str">
        <f t="shared" si="6"/>
        <v>-</v>
      </c>
      <c r="R9" s="214" t="str">
        <f>IF($A9="-","-",(_xlfn.IFNA((VLOOKUP($D9,'2A HypothèsesRenouvellement'!$J$6:$K$10,2,FALSE)),"TypeChausséeN/D")))</f>
        <v>-</v>
      </c>
      <c r="S9" s="214" t="str">
        <f t="shared" si="7"/>
        <v>-</v>
      </c>
      <c r="T9" s="214" t="str">
        <f>IF($A9="-","-",(_xlfn.IFNA((VLOOKUP($M9,'2A HypothèsesRenouvellement'!$J$16:$K$25,2,FALSE)),"DernièreInterventionN/D")))</f>
        <v>-</v>
      </c>
      <c r="U9" s="214" t="str">
        <f t="shared" si="0"/>
        <v>-</v>
      </c>
      <c r="V9" s="215" t="str">
        <f t="shared" si="8"/>
        <v>-</v>
      </c>
      <c r="W9" s="215" t="str">
        <f>IF($A9="-","-",IF($O9="","ICG N/D",VLOOKUP($O9,'2A HypothèsesRenouvellement'!$B$33:$B$42,1,TRUE)))</f>
        <v>-</v>
      </c>
      <c r="X9" s="216" t="str">
        <f>IF($A9="-","-",(IF((ISNUMBER(W9)=TRUE),VLOOKUP(W9,'2A HypothèsesRenouvellement'!$B$33:$D$42,3,FALSE),"ICG N/D")))</f>
        <v>-</v>
      </c>
      <c r="Y9" s="216" t="str">
        <f>_xlfn.IFNA(IF($A9="-","-",(IF((P9=""),"Cote /5 N/D",VLOOKUP(P9,'2A HypothèsesRenouvellement'!$F$33:$G$37,2,FALSE)))),"%ParCote/5 Feuille2A N/D")</f>
        <v>-</v>
      </c>
      <c r="Z9" s="215" t="str">
        <f>IF($A9="-","-",IF('2A HypothèsesRenouvellement'!$F$20="  cotes d'état /100",(IF(ISNUMBER(X9)=TRUE,(X9*R9),"ICG N/D")),"N'est pas l'option choisie feuille 2A"))</f>
        <v>-</v>
      </c>
      <c r="AA9" s="215" t="str">
        <f t="shared" si="1"/>
        <v>-</v>
      </c>
      <c r="AB9" s="215" t="str">
        <f>IF($A9="-","-",IF('2A HypothèsesRenouvellement'!$F$20="  cotes d'état /5",(IF(ISNUMBER(Y9)=TRUE,(Y9*R9),"Etat/5 N/D")),"N'est pas l'option choisie feuille 2A"))</f>
        <v>-</v>
      </c>
      <c r="AC9" s="215" t="str">
        <f t="shared" si="2"/>
        <v>-</v>
      </c>
      <c r="AD9" s="217" t="str">
        <f>IF('2A HypothèsesRenouvellement'!$D$15="Option 1  ",'3A CalculsActifs'!V9,IF('2A HypothèsesRenouvellement'!$F$20="  Cotes d'état /100",'3A CalculsActifs'!AA9,IF('2A HypothèsesRenouvellement'!$F$20="  Cotes d'état /5",'3A CalculsActifs'!AC9,"ATT:ChoisirOptionFeuille2A")))</f>
        <v>ATT:ChoisirOptionFeuille2A</v>
      </c>
      <c r="AE9" s="209" t="str">
        <f>IF($A9="-","-",(H9/1000*(VLOOKUP(D9,'2A HypothèsesRenouvellement'!$J$6:$L$10,3,FALSE))))</f>
        <v>-</v>
      </c>
      <c r="AF9" s="312" t="str">
        <f t="shared" si="3"/>
        <v>-</v>
      </c>
      <c r="AG9" s="312" t="str">
        <f t="shared" si="4"/>
        <v>-</v>
      </c>
      <c r="AH9" s="218" t="str">
        <f t="shared" si="5"/>
        <v>-</v>
      </c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</row>
    <row r="10" spans="1:213" s="6" customFormat="1" x14ac:dyDescent="0.25">
      <c r="A10" s="212" t="str">
        <f>IF((ISBLANK('1B DonnéesActifs'!A13)=TRUE),"-",'1B DonnéesActifs'!A13)</f>
        <v>-</v>
      </c>
      <c r="B10" s="213" t="str">
        <f>IF(($A10="-"),"-",IF((ISBLANK('1B DonnéesActifs'!B13)=TRUE),"",'1B DonnéesActifs'!B13))</f>
        <v>-</v>
      </c>
      <c r="C10" s="213" t="str">
        <f>IF(($A10="-"),"-",IF((ISBLANK('1B DonnéesActifs'!C13)=TRUE),"",'1B DonnéesActifs'!C13))</f>
        <v>-</v>
      </c>
      <c r="D10" s="213" t="str">
        <f>IF(($A10="-"),"-",IF((ISBLANK('1B DonnéesActifs'!D13)=TRUE),"",'1B DonnéesActifs'!D13))</f>
        <v>-</v>
      </c>
      <c r="E10" s="213" t="str">
        <f>IF(($A10="-"),"-",IF((ISBLANK('1B DonnéesActifs'!E13)=TRUE),"",'1B DonnéesActifs'!E13))</f>
        <v>-</v>
      </c>
      <c r="F10" s="213" t="str">
        <f>IF(($A10="-"),"-",IF((ISBLANK('1B DonnéesActifs'!F13)=TRUE),"",'1B DonnéesActifs'!F13))</f>
        <v>-</v>
      </c>
      <c r="G10" s="213" t="str">
        <f>IF(($A10="-"),"-",IF((ISBLANK('1B DonnéesActifs'!G13)=TRUE),"",'1B DonnéesActifs'!G13))</f>
        <v>-</v>
      </c>
      <c r="H10" s="213" t="str">
        <f>IF(($A10="-"),"-",IF((ISBLANK('1B DonnéesActifs'!H13)=TRUE),"",'1B DonnéesActifs'!H13))</f>
        <v>-</v>
      </c>
      <c r="I10" s="213" t="str">
        <f>IF(($A10="-"),"-",IF((ISBLANK('1B DonnéesActifs'!I13)=TRUE),"",'1B DonnéesActifs'!I13))</f>
        <v>-</v>
      </c>
      <c r="J10" s="213" t="str">
        <f>IF(($A10="-"),"-",IF((ISBLANK('1B DonnéesActifs'!J13)=TRUE),"",'1B DonnéesActifs'!J13))</f>
        <v>-</v>
      </c>
      <c r="K10" s="213" t="str">
        <f>IF(($A10="-"),"-",IF((ISBLANK('1B DonnéesActifs'!K13)=TRUE),"",'1B DonnéesActifs'!K13))</f>
        <v>-</v>
      </c>
      <c r="L10" s="213" t="str">
        <f>IF(($A10="-"),"-",IF((ISBLANK('1B DonnéesActifs'!L13)=TRUE),"",'1B DonnéesActifs'!L13))</f>
        <v>-</v>
      </c>
      <c r="M10" s="213" t="str">
        <f>IF(($A10="-"),"-",IF((ISBLANK('1B DonnéesActifs'!M13)=TRUE),"",'1B DonnéesActifs'!M13))</f>
        <v>-</v>
      </c>
      <c r="N10" s="213" t="str">
        <f>IF(($A10="-"),"-",IF((ISBLANK('1B DonnéesActifs'!N13)=TRUE),"",'1B DonnéesActifs'!N13))</f>
        <v>-</v>
      </c>
      <c r="O10" s="213" t="str">
        <f>IF(($A10="-"),"-",IF((ISBLANK('1B DonnéesActifs'!O13)=TRUE),"",'1B DonnéesActifs'!O13))</f>
        <v>-</v>
      </c>
      <c r="P10" s="213" t="str">
        <f>IF(($A10="-"),"-",IF((ISBLANK('1B DonnéesActifs'!P13)=TRUE),"",'1B DonnéesActifs'!P13))</f>
        <v>-</v>
      </c>
      <c r="Q10" s="214" t="str">
        <f t="shared" si="6"/>
        <v>-</v>
      </c>
      <c r="R10" s="214" t="str">
        <f>IF($A10="-","-",(_xlfn.IFNA((VLOOKUP($D10,'2A HypothèsesRenouvellement'!$J$6:$K$10,2,FALSE)),"TypeChausséeN/D")))</f>
        <v>-</v>
      </c>
      <c r="S10" s="214" t="str">
        <f t="shared" si="7"/>
        <v>-</v>
      </c>
      <c r="T10" s="214" t="str">
        <f>IF($A10="-","-",(_xlfn.IFNA((VLOOKUP($M10,'2A HypothèsesRenouvellement'!$J$16:$K$25,2,FALSE)),"DernièreInterventionN/D")))</f>
        <v>-</v>
      </c>
      <c r="U10" s="214" t="str">
        <f t="shared" si="0"/>
        <v>-</v>
      </c>
      <c r="V10" s="215" t="str">
        <f t="shared" si="8"/>
        <v>-</v>
      </c>
      <c r="W10" s="215" t="str">
        <f>IF($A10="-","-",IF($O10="","ICG N/D",VLOOKUP($O10,'2A HypothèsesRenouvellement'!$B$33:$B$42,1,TRUE)))</f>
        <v>-</v>
      </c>
      <c r="X10" s="216" t="str">
        <f>IF($A10="-","-",(IF((ISNUMBER(W10)=TRUE),VLOOKUP(W10,'2A HypothèsesRenouvellement'!$B$33:$D$42,3,FALSE),"ICG N/D")))</f>
        <v>-</v>
      </c>
      <c r="Y10" s="216" t="str">
        <f>_xlfn.IFNA(IF($A10="-","-",(IF((P10=""),"Cote /5 N/D",VLOOKUP(P10,'2A HypothèsesRenouvellement'!$F$33:$G$37,2,FALSE)))),"%ParCote/5 Feuille2A N/D")</f>
        <v>-</v>
      </c>
      <c r="Z10" s="215" t="str">
        <f>IF($A10="-","-",IF('2A HypothèsesRenouvellement'!$F$20="  cotes d'état /100",(IF(ISNUMBER(X10)=TRUE,(X10*R10),"ICG N/D")),"N'est pas l'option choisie feuille 2A"))</f>
        <v>-</v>
      </c>
      <c r="AA10" s="215" t="str">
        <f t="shared" si="1"/>
        <v>-</v>
      </c>
      <c r="AB10" s="215" t="str">
        <f>IF($A10="-","-",IF('2A HypothèsesRenouvellement'!$F$20="  cotes d'état /5",(IF(ISNUMBER(Y10)=TRUE,(Y10*R10),"Etat/5 N/D")),"N'est pas l'option choisie feuille 2A"))</f>
        <v>-</v>
      </c>
      <c r="AC10" s="215" t="str">
        <f t="shared" si="2"/>
        <v>-</v>
      </c>
      <c r="AD10" s="217" t="str">
        <f>IF('2A HypothèsesRenouvellement'!$D$15="Option 1  ",'3A CalculsActifs'!V10,IF('2A HypothèsesRenouvellement'!$F$20="  Cotes d'état /100",'3A CalculsActifs'!AA10,IF('2A HypothèsesRenouvellement'!$F$20="  Cotes d'état /5",'3A CalculsActifs'!AC10,"ATT:ChoisirOptionFeuille2A")))</f>
        <v>ATT:ChoisirOptionFeuille2A</v>
      </c>
      <c r="AE10" s="209" t="str">
        <f>IF($A10="-","-",(H10/1000*(VLOOKUP(D10,'2A HypothèsesRenouvellement'!$J$6:$L$10,3,FALSE))))</f>
        <v>-</v>
      </c>
      <c r="AF10" s="312" t="str">
        <f t="shared" si="3"/>
        <v>-</v>
      </c>
      <c r="AG10" s="312" t="str">
        <f t="shared" si="4"/>
        <v>-</v>
      </c>
      <c r="AH10" s="218" t="str">
        <f t="shared" si="5"/>
        <v>-</v>
      </c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</row>
    <row r="11" spans="1:213" s="6" customFormat="1" x14ac:dyDescent="0.25">
      <c r="A11" s="212" t="str">
        <f>IF((ISBLANK('1B DonnéesActifs'!A14)=TRUE),"-",'1B DonnéesActifs'!A14)</f>
        <v>-</v>
      </c>
      <c r="B11" s="213" t="str">
        <f>IF(($A11="-"),"-",IF((ISBLANK('1B DonnéesActifs'!B14)=TRUE),"",'1B DonnéesActifs'!B14))</f>
        <v>-</v>
      </c>
      <c r="C11" s="213" t="str">
        <f>IF(($A11="-"),"-",IF((ISBLANK('1B DonnéesActifs'!C14)=TRUE),"",'1B DonnéesActifs'!C14))</f>
        <v>-</v>
      </c>
      <c r="D11" s="213" t="str">
        <f>IF(($A11="-"),"-",IF((ISBLANK('1B DonnéesActifs'!D14)=TRUE),"",'1B DonnéesActifs'!D14))</f>
        <v>-</v>
      </c>
      <c r="E11" s="213" t="str">
        <f>IF(($A11="-"),"-",IF((ISBLANK('1B DonnéesActifs'!E14)=TRUE),"",'1B DonnéesActifs'!E14))</f>
        <v>-</v>
      </c>
      <c r="F11" s="213" t="str">
        <f>IF(($A11="-"),"-",IF((ISBLANK('1B DonnéesActifs'!F14)=TRUE),"",'1B DonnéesActifs'!F14))</f>
        <v>-</v>
      </c>
      <c r="G11" s="213" t="str">
        <f>IF(($A11="-"),"-",IF((ISBLANK('1B DonnéesActifs'!G14)=TRUE),"",'1B DonnéesActifs'!G14))</f>
        <v>-</v>
      </c>
      <c r="H11" s="213" t="str">
        <f>IF(($A11="-"),"-",IF((ISBLANK('1B DonnéesActifs'!H14)=TRUE),"",'1B DonnéesActifs'!H14))</f>
        <v>-</v>
      </c>
      <c r="I11" s="213" t="str">
        <f>IF(($A11="-"),"-",IF((ISBLANK('1B DonnéesActifs'!I14)=TRUE),"",'1B DonnéesActifs'!I14))</f>
        <v>-</v>
      </c>
      <c r="J11" s="213" t="str">
        <f>IF(($A11="-"),"-",IF((ISBLANK('1B DonnéesActifs'!J14)=TRUE),"",'1B DonnéesActifs'!J14))</f>
        <v>-</v>
      </c>
      <c r="K11" s="213" t="str">
        <f>IF(($A11="-"),"-",IF((ISBLANK('1B DonnéesActifs'!K14)=TRUE),"",'1B DonnéesActifs'!K14))</f>
        <v>-</v>
      </c>
      <c r="L11" s="213" t="str">
        <f>IF(($A11="-"),"-",IF((ISBLANK('1B DonnéesActifs'!L14)=TRUE),"",'1B DonnéesActifs'!L14))</f>
        <v>-</v>
      </c>
      <c r="M11" s="213" t="str">
        <f>IF(($A11="-"),"-",IF((ISBLANK('1B DonnéesActifs'!M14)=TRUE),"",'1B DonnéesActifs'!M14))</f>
        <v>-</v>
      </c>
      <c r="N11" s="213" t="str">
        <f>IF(($A11="-"),"-",IF((ISBLANK('1B DonnéesActifs'!N14)=TRUE),"",'1B DonnéesActifs'!N14))</f>
        <v>-</v>
      </c>
      <c r="O11" s="213" t="str">
        <f>IF(($A11="-"),"-",IF((ISBLANK('1B DonnéesActifs'!O14)=TRUE),"",'1B DonnéesActifs'!O14))</f>
        <v>-</v>
      </c>
      <c r="P11" s="213" t="str">
        <f>IF(($A11="-"),"-",IF((ISBLANK('1B DonnéesActifs'!P14)=TRUE),"",'1B DonnéesActifs'!P14))</f>
        <v>-</v>
      </c>
      <c r="Q11" s="214" t="str">
        <f t="shared" si="6"/>
        <v>-</v>
      </c>
      <c r="R11" s="214" t="str">
        <f>IF($A11="-","-",(_xlfn.IFNA((VLOOKUP($D11,'2A HypothèsesRenouvellement'!$J$6:$K$10,2,FALSE)),"TypeChausséeN/D")))</f>
        <v>-</v>
      </c>
      <c r="S11" s="214" t="str">
        <f t="shared" si="7"/>
        <v>-</v>
      </c>
      <c r="T11" s="214" t="str">
        <f>IF($A11="-","-",(_xlfn.IFNA((VLOOKUP($M11,'2A HypothèsesRenouvellement'!$J$16:$K$25,2,FALSE)),"DernièreInterventionN/D")))</f>
        <v>-</v>
      </c>
      <c r="U11" s="214" t="str">
        <f t="shared" si="0"/>
        <v>-</v>
      </c>
      <c r="V11" s="215" t="str">
        <f t="shared" si="8"/>
        <v>-</v>
      </c>
      <c r="W11" s="215" t="str">
        <f>IF($A11="-","-",IF($O11="","ICG N/D",VLOOKUP($O11,'2A HypothèsesRenouvellement'!$B$33:$B$42,1,TRUE)))</f>
        <v>-</v>
      </c>
      <c r="X11" s="216" t="str">
        <f>IF($A11="-","-",(IF((ISNUMBER(W11)=TRUE),VLOOKUP(W11,'2A HypothèsesRenouvellement'!$B$33:$D$42,3,FALSE),"ICG N/D")))</f>
        <v>-</v>
      </c>
      <c r="Y11" s="216" t="str">
        <f>_xlfn.IFNA(IF($A11="-","-",(IF((P11=""),"Cote /5 N/D",VLOOKUP(P11,'2A HypothèsesRenouvellement'!$F$33:$G$37,2,FALSE)))),"%ParCote/5 Feuille2A N/D")</f>
        <v>-</v>
      </c>
      <c r="Z11" s="215" t="str">
        <f>IF($A11="-","-",IF('2A HypothèsesRenouvellement'!$F$20="  cotes d'état /100",(IF(ISNUMBER(X11)=TRUE,(X11*R11),"ICG N/D")),"N'est pas l'option choisie feuille 2A"))</f>
        <v>-</v>
      </c>
      <c r="AA11" s="215" t="str">
        <f t="shared" si="1"/>
        <v>-</v>
      </c>
      <c r="AB11" s="215" t="str">
        <f>IF($A11="-","-",IF('2A HypothèsesRenouvellement'!$F$20="  cotes d'état /5",(IF(ISNUMBER(Y11)=TRUE,(Y11*R11),"Etat/5 N/D")),"N'est pas l'option choisie feuille 2A"))</f>
        <v>-</v>
      </c>
      <c r="AC11" s="215" t="str">
        <f t="shared" si="2"/>
        <v>-</v>
      </c>
      <c r="AD11" s="217" t="str">
        <f>IF('2A HypothèsesRenouvellement'!$D$15="Option 1  ",'3A CalculsActifs'!V11,IF('2A HypothèsesRenouvellement'!$F$20="  Cotes d'état /100",'3A CalculsActifs'!AA11,IF('2A HypothèsesRenouvellement'!$F$20="  Cotes d'état /5",'3A CalculsActifs'!AC11,"ATT:ChoisirOptionFeuille2A")))</f>
        <v>ATT:ChoisirOptionFeuille2A</v>
      </c>
      <c r="AE11" s="209" t="str">
        <f>IF($A11="-","-",(H11/1000*(VLOOKUP(D11,'2A HypothèsesRenouvellement'!$J$6:$L$10,3,FALSE))))</f>
        <v>-</v>
      </c>
      <c r="AF11" s="312" t="str">
        <f t="shared" si="3"/>
        <v>-</v>
      </c>
      <c r="AG11" s="312" t="str">
        <f t="shared" si="4"/>
        <v>-</v>
      </c>
      <c r="AH11" s="218" t="str">
        <f t="shared" si="5"/>
        <v>-</v>
      </c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</row>
    <row r="12" spans="1:213" s="6" customFormat="1" x14ac:dyDescent="0.25">
      <c r="A12" s="212" t="str">
        <f>IF((ISBLANK('1B DonnéesActifs'!A15)=TRUE),"-",'1B DonnéesActifs'!A15)</f>
        <v>-</v>
      </c>
      <c r="B12" s="213" t="str">
        <f>IF(($A12="-"),"-",IF((ISBLANK('1B DonnéesActifs'!B15)=TRUE),"",'1B DonnéesActifs'!B15))</f>
        <v>-</v>
      </c>
      <c r="C12" s="213" t="str">
        <f>IF(($A12="-"),"-",IF((ISBLANK('1B DonnéesActifs'!C15)=TRUE),"",'1B DonnéesActifs'!C15))</f>
        <v>-</v>
      </c>
      <c r="D12" s="213" t="str">
        <f>IF(($A12="-"),"-",IF((ISBLANK('1B DonnéesActifs'!D15)=TRUE),"",'1B DonnéesActifs'!D15))</f>
        <v>-</v>
      </c>
      <c r="E12" s="213" t="str">
        <f>IF(($A12="-"),"-",IF((ISBLANK('1B DonnéesActifs'!E15)=TRUE),"",'1B DonnéesActifs'!E15))</f>
        <v>-</v>
      </c>
      <c r="F12" s="213" t="str">
        <f>IF(($A12="-"),"-",IF((ISBLANK('1B DonnéesActifs'!F15)=TRUE),"",'1B DonnéesActifs'!F15))</f>
        <v>-</v>
      </c>
      <c r="G12" s="213" t="str">
        <f>IF(($A12="-"),"-",IF((ISBLANK('1B DonnéesActifs'!G15)=TRUE),"",'1B DonnéesActifs'!G15))</f>
        <v>-</v>
      </c>
      <c r="H12" s="213" t="str">
        <f>IF(($A12="-"),"-",IF((ISBLANK('1B DonnéesActifs'!H15)=TRUE),"",'1B DonnéesActifs'!H15))</f>
        <v>-</v>
      </c>
      <c r="I12" s="213" t="str">
        <f>IF(($A12="-"),"-",IF((ISBLANK('1B DonnéesActifs'!I15)=TRUE),"",'1B DonnéesActifs'!I15))</f>
        <v>-</v>
      </c>
      <c r="J12" s="213" t="str">
        <f>IF(($A12="-"),"-",IF((ISBLANK('1B DonnéesActifs'!J15)=TRUE),"",'1B DonnéesActifs'!J15))</f>
        <v>-</v>
      </c>
      <c r="K12" s="213" t="str">
        <f>IF(($A12="-"),"-",IF((ISBLANK('1B DonnéesActifs'!K15)=TRUE),"",'1B DonnéesActifs'!K15))</f>
        <v>-</v>
      </c>
      <c r="L12" s="213" t="str">
        <f>IF(($A12="-"),"-",IF((ISBLANK('1B DonnéesActifs'!L15)=TRUE),"",'1B DonnéesActifs'!L15))</f>
        <v>-</v>
      </c>
      <c r="M12" s="213" t="str">
        <f>IF(($A12="-"),"-",IF((ISBLANK('1B DonnéesActifs'!M15)=TRUE),"",'1B DonnéesActifs'!M15))</f>
        <v>-</v>
      </c>
      <c r="N12" s="213" t="str">
        <f>IF(($A12="-"),"-",IF((ISBLANK('1B DonnéesActifs'!N15)=TRUE),"",'1B DonnéesActifs'!N15))</f>
        <v>-</v>
      </c>
      <c r="O12" s="213" t="str">
        <f>IF(($A12="-"),"-",IF((ISBLANK('1B DonnéesActifs'!O15)=TRUE),"",'1B DonnéesActifs'!O15))</f>
        <v>-</v>
      </c>
      <c r="P12" s="213" t="str">
        <f>IF(($A12="-"),"-",IF((ISBLANK('1B DonnéesActifs'!P15)=TRUE),"",'1B DonnéesActifs'!P15))</f>
        <v>-</v>
      </c>
      <c r="Q12" s="214" t="str">
        <f t="shared" si="6"/>
        <v>-</v>
      </c>
      <c r="R12" s="214" t="str">
        <f>IF($A12="-","-",(_xlfn.IFNA((VLOOKUP($D12,'2A HypothèsesRenouvellement'!$J$6:$K$10,2,FALSE)),"TypeChausséeN/D")))</f>
        <v>-</v>
      </c>
      <c r="S12" s="214" t="str">
        <f t="shared" si="7"/>
        <v>-</v>
      </c>
      <c r="T12" s="214" t="str">
        <f>IF($A12="-","-",(_xlfn.IFNA((VLOOKUP($M12,'2A HypothèsesRenouvellement'!$J$16:$K$25,2,FALSE)),"DernièreInterventionN/D")))</f>
        <v>-</v>
      </c>
      <c r="U12" s="214" t="str">
        <f t="shared" si="0"/>
        <v>-</v>
      </c>
      <c r="V12" s="215" t="str">
        <f t="shared" si="8"/>
        <v>-</v>
      </c>
      <c r="W12" s="215" t="str">
        <f>IF($A12="-","-",IF($O12="","ICG N/D",VLOOKUP($O12,'2A HypothèsesRenouvellement'!$B$33:$B$42,1,TRUE)))</f>
        <v>-</v>
      </c>
      <c r="X12" s="216" t="str">
        <f>IF($A12="-","-",(IF((ISNUMBER(W12)=TRUE),VLOOKUP(W12,'2A HypothèsesRenouvellement'!$B$33:$D$42,3,FALSE),"ICG N/D")))</f>
        <v>-</v>
      </c>
      <c r="Y12" s="216" t="str">
        <f>_xlfn.IFNA(IF($A12="-","-",(IF((P12=""),"Cote /5 N/D",VLOOKUP(P12,'2A HypothèsesRenouvellement'!$F$33:$G$37,2,FALSE)))),"%ParCote/5 Feuille2A N/D")</f>
        <v>-</v>
      </c>
      <c r="Z12" s="215" t="str">
        <f>IF($A12="-","-",IF('2A HypothèsesRenouvellement'!$F$20="  cotes d'état /100",(IF(ISNUMBER(X12)=TRUE,(X12*R12),"ICG N/D")),"N'est pas l'option choisie feuille 2A"))</f>
        <v>-</v>
      </c>
      <c r="AA12" s="215" t="str">
        <f t="shared" si="1"/>
        <v>-</v>
      </c>
      <c r="AB12" s="215" t="str">
        <f>IF($A12="-","-",IF('2A HypothèsesRenouvellement'!$F$20="  cotes d'état /5",(IF(ISNUMBER(Y12)=TRUE,(Y12*R12),"Etat/5 N/D")),"N'est pas l'option choisie feuille 2A"))</f>
        <v>-</v>
      </c>
      <c r="AC12" s="215" t="str">
        <f t="shared" si="2"/>
        <v>-</v>
      </c>
      <c r="AD12" s="217" t="str">
        <f>IF('2A HypothèsesRenouvellement'!$D$15="Option 1  ",'3A CalculsActifs'!V12,IF('2A HypothèsesRenouvellement'!$F$20="  Cotes d'état /100",'3A CalculsActifs'!AA12,IF('2A HypothèsesRenouvellement'!$F$20="  Cotes d'état /5",'3A CalculsActifs'!AC12,"ATT:ChoisirOptionFeuille2A")))</f>
        <v>ATT:ChoisirOptionFeuille2A</v>
      </c>
      <c r="AE12" s="209" t="str">
        <f>IF($A12="-","-",(H12/1000*(VLOOKUP(D12,'2A HypothèsesRenouvellement'!$J$6:$L$10,3,FALSE))))</f>
        <v>-</v>
      </c>
      <c r="AF12" s="312" t="str">
        <f t="shared" si="3"/>
        <v>-</v>
      </c>
      <c r="AG12" s="312" t="str">
        <f t="shared" si="4"/>
        <v>-</v>
      </c>
      <c r="AH12" s="218" t="str">
        <f t="shared" si="5"/>
        <v>-</v>
      </c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</row>
    <row r="13" spans="1:213" s="6" customFormat="1" x14ac:dyDescent="0.25">
      <c r="A13" s="212" t="str">
        <f>IF((ISBLANK('1B DonnéesActifs'!A16)=TRUE),"-",'1B DonnéesActifs'!A16)</f>
        <v>-</v>
      </c>
      <c r="B13" s="213" t="str">
        <f>IF(($A13="-"),"-",IF((ISBLANK('1B DonnéesActifs'!B16)=TRUE),"",'1B DonnéesActifs'!B16))</f>
        <v>-</v>
      </c>
      <c r="C13" s="213" t="str">
        <f>IF(($A13="-"),"-",IF((ISBLANK('1B DonnéesActifs'!C16)=TRUE),"",'1B DonnéesActifs'!C16))</f>
        <v>-</v>
      </c>
      <c r="D13" s="213" t="str">
        <f>IF(($A13="-"),"-",IF((ISBLANK('1B DonnéesActifs'!D16)=TRUE),"",'1B DonnéesActifs'!D16))</f>
        <v>-</v>
      </c>
      <c r="E13" s="213" t="str">
        <f>IF(($A13="-"),"-",IF((ISBLANK('1B DonnéesActifs'!E16)=TRUE),"",'1B DonnéesActifs'!E16))</f>
        <v>-</v>
      </c>
      <c r="F13" s="213" t="str">
        <f>IF(($A13="-"),"-",IF((ISBLANK('1B DonnéesActifs'!F16)=TRUE),"",'1B DonnéesActifs'!F16))</f>
        <v>-</v>
      </c>
      <c r="G13" s="213" t="str">
        <f>IF(($A13="-"),"-",IF((ISBLANK('1B DonnéesActifs'!G16)=TRUE),"",'1B DonnéesActifs'!G16))</f>
        <v>-</v>
      </c>
      <c r="H13" s="213" t="str">
        <f>IF(($A13="-"),"-",IF((ISBLANK('1B DonnéesActifs'!H16)=TRUE),"",'1B DonnéesActifs'!H16))</f>
        <v>-</v>
      </c>
      <c r="I13" s="213" t="str">
        <f>IF(($A13="-"),"-",IF((ISBLANK('1B DonnéesActifs'!I16)=TRUE),"",'1B DonnéesActifs'!I16))</f>
        <v>-</v>
      </c>
      <c r="J13" s="213" t="str">
        <f>IF(($A13="-"),"-",IF((ISBLANK('1B DonnéesActifs'!J16)=TRUE),"",'1B DonnéesActifs'!J16))</f>
        <v>-</v>
      </c>
      <c r="K13" s="213" t="str">
        <f>IF(($A13="-"),"-",IF((ISBLANK('1B DonnéesActifs'!K16)=TRUE),"",'1B DonnéesActifs'!K16))</f>
        <v>-</v>
      </c>
      <c r="L13" s="213" t="str">
        <f>IF(($A13="-"),"-",IF((ISBLANK('1B DonnéesActifs'!L16)=TRUE),"",'1B DonnéesActifs'!L16))</f>
        <v>-</v>
      </c>
      <c r="M13" s="213" t="str">
        <f>IF(($A13="-"),"-",IF((ISBLANK('1B DonnéesActifs'!M16)=TRUE),"",'1B DonnéesActifs'!M16))</f>
        <v>-</v>
      </c>
      <c r="N13" s="213" t="str">
        <f>IF(($A13="-"),"-",IF((ISBLANK('1B DonnéesActifs'!N16)=TRUE),"",'1B DonnéesActifs'!N16))</f>
        <v>-</v>
      </c>
      <c r="O13" s="213" t="str">
        <f>IF(($A13="-"),"-",IF((ISBLANK('1B DonnéesActifs'!O16)=TRUE),"",'1B DonnéesActifs'!O16))</f>
        <v>-</v>
      </c>
      <c r="P13" s="213" t="str">
        <f>IF(($A13="-"),"-",IF((ISBLANK('1B DonnéesActifs'!P16)=TRUE),"",'1B DonnéesActifs'!P16))</f>
        <v>-</v>
      </c>
      <c r="Q13" s="214" t="str">
        <f t="shared" si="6"/>
        <v>-</v>
      </c>
      <c r="R13" s="214" t="str">
        <f>IF($A13="-","-",(_xlfn.IFNA((VLOOKUP($D13,'2A HypothèsesRenouvellement'!$J$6:$K$10,2,FALSE)),"TypeChausséeN/D")))</f>
        <v>-</v>
      </c>
      <c r="S13" s="214" t="str">
        <f t="shared" si="7"/>
        <v>-</v>
      </c>
      <c r="T13" s="214" t="str">
        <f>IF($A13="-","-",(_xlfn.IFNA((VLOOKUP($M13,'2A HypothèsesRenouvellement'!$J$16:$K$25,2,FALSE)),"DernièreInterventionN/D")))</f>
        <v>-</v>
      </c>
      <c r="U13" s="214" t="str">
        <f t="shared" si="0"/>
        <v>-</v>
      </c>
      <c r="V13" s="215" t="str">
        <f t="shared" si="8"/>
        <v>-</v>
      </c>
      <c r="W13" s="215" t="str">
        <f>IF($A13="-","-",IF($O13="","ICG N/D",VLOOKUP($O13,'2A HypothèsesRenouvellement'!$B$33:$B$42,1,TRUE)))</f>
        <v>-</v>
      </c>
      <c r="X13" s="216" t="str">
        <f>IF($A13="-","-",(IF((ISNUMBER(W13)=TRUE),VLOOKUP(W13,'2A HypothèsesRenouvellement'!$B$33:$D$42,3,FALSE),"ICG N/D")))</f>
        <v>-</v>
      </c>
      <c r="Y13" s="216" t="str">
        <f>_xlfn.IFNA(IF($A13="-","-",(IF((P13=""),"Cote /5 N/D",VLOOKUP(P13,'2A HypothèsesRenouvellement'!$F$33:$G$37,2,FALSE)))),"%ParCote/5 Feuille2A N/D")</f>
        <v>-</v>
      </c>
      <c r="Z13" s="215" t="str">
        <f>IF($A13="-","-",IF('2A HypothèsesRenouvellement'!$F$20="  cotes d'état /100",(IF(ISNUMBER(X13)=TRUE,(X13*R13),"ICG N/D")),"N'est pas l'option choisie feuille 2A"))</f>
        <v>-</v>
      </c>
      <c r="AA13" s="215" t="str">
        <f t="shared" si="1"/>
        <v>-</v>
      </c>
      <c r="AB13" s="215" t="str">
        <f>IF($A13="-","-",IF('2A HypothèsesRenouvellement'!$F$20="  cotes d'état /5",(IF(ISNUMBER(Y13)=TRUE,(Y13*R13),"Etat/5 N/D")),"N'est pas l'option choisie feuille 2A"))</f>
        <v>-</v>
      </c>
      <c r="AC13" s="215" t="str">
        <f t="shared" si="2"/>
        <v>-</v>
      </c>
      <c r="AD13" s="217" t="str">
        <f>IF('2A HypothèsesRenouvellement'!$D$15="Option 1  ",'3A CalculsActifs'!V13,IF('2A HypothèsesRenouvellement'!$F$20="  Cotes d'état /100",'3A CalculsActifs'!AA13,IF('2A HypothèsesRenouvellement'!$F$20="  Cotes d'état /5",'3A CalculsActifs'!AC13,"ATT:ChoisirOptionFeuille2A")))</f>
        <v>ATT:ChoisirOptionFeuille2A</v>
      </c>
      <c r="AE13" s="209" t="str">
        <f>IF($A13="-","-",(H13/1000*(VLOOKUP(D13,'2A HypothèsesRenouvellement'!$J$6:$L$10,3,FALSE))))</f>
        <v>-</v>
      </c>
      <c r="AF13" s="312" t="str">
        <f t="shared" si="3"/>
        <v>-</v>
      </c>
      <c r="AG13" s="312" t="str">
        <f t="shared" si="4"/>
        <v>-</v>
      </c>
      <c r="AH13" s="218" t="str">
        <f t="shared" si="5"/>
        <v>-</v>
      </c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</row>
    <row r="14" spans="1:213" s="6" customFormat="1" x14ac:dyDescent="0.25">
      <c r="A14" s="212" t="str">
        <f>IF((ISBLANK('1B DonnéesActifs'!A17)=TRUE),"-",'1B DonnéesActifs'!A17)</f>
        <v>-</v>
      </c>
      <c r="B14" s="213" t="str">
        <f>IF(($A14="-"),"-",IF((ISBLANK('1B DonnéesActifs'!B17)=TRUE),"",'1B DonnéesActifs'!B17))</f>
        <v>-</v>
      </c>
      <c r="C14" s="213" t="str">
        <f>IF(($A14="-"),"-",IF((ISBLANK('1B DonnéesActifs'!C17)=TRUE),"",'1B DonnéesActifs'!C17))</f>
        <v>-</v>
      </c>
      <c r="D14" s="213" t="str">
        <f>IF(($A14="-"),"-",IF((ISBLANK('1B DonnéesActifs'!D17)=TRUE),"",'1B DonnéesActifs'!D17))</f>
        <v>-</v>
      </c>
      <c r="E14" s="213" t="str">
        <f>IF(($A14="-"),"-",IF((ISBLANK('1B DonnéesActifs'!E17)=TRUE),"",'1B DonnéesActifs'!E17))</f>
        <v>-</v>
      </c>
      <c r="F14" s="213" t="str">
        <f>IF(($A14="-"),"-",IF((ISBLANK('1B DonnéesActifs'!F17)=TRUE),"",'1B DonnéesActifs'!F17))</f>
        <v>-</v>
      </c>
      <c r="G14" s="213" t="str">
        <f>IF(($A14="-"),"-",IF((ISBLANK('1B DonnéesActifs'!G17)=TRUE),"",'1B DonnéesActifs'!G17))</f>
        <v>-</v>
      </c>
      <c r="H14" s="213" t="str">
        <f>IF(($A14="-"),"-",IF((ISBLANK('1B DonnéesActifs'!H17)=TRUE),"",'1B DonnéesActifs'!H17))</f>
        <v>-</v>
      </c>
      <c r="I14" s="213" t="str">
        <f>IF(($A14="-"),"-",IF((ISBLANK('1B DonnéesActifs'!I17)=TRUE),"",'1B DonnéesActifs'!I17))</f>
        <v>-</v>
      </c>
      <c r="J14" s="213" t="str">
        <f>IF(($A14="-"),"-",IF((ISBLANK('1B DonnéesActifs'!J17)=TRUE),"",'1B DonnéesActifs'!J17))</f>
        <v>-</v>
      </c>
      <c r="K14" s="213" t="str">
        <f>IF(($A14="-"),"-",IF((ISBLANK('1B DonnéesActifs'!K17)=TRUE),"",'1B DonnéesActifs'!K17))</f>
        <v>-</v>
      </c>
      <c r="L14" s="213" t="str">
        <f>IF(($A14="-"),"-",IF((ISBLANK('1B DonnéesActifs'!L17)=TRUE),"",'1B DonnéesActifs'!L17))</f>
        <v>-</v>
      </c>
      <c r="M14" s="213" t="str">
        <f>IF(($A14="-"),"-",IF((ISBLANK('1B DonnéesActifs'!M17)=TRUE),"",'1B DonnéesActifs'!M17))</f>
        <v>-</v>
      </c>
      <c r="N14" s="213" t="str">
        <f>IF(($A14="-"),"-",IF((ISBLANK('1B DonnéesActifs'!N17)=TRUE),"",'1B DonnéesActifs'!N17))</f>
        <v>-</v>
      </c>
      <c r="O14" s="213" t="str">
        <f>IF(($A14="-"),"-",IF((ISBLANK('1B DonnéesActifs'!O17)=TRUE),"",'1B DonnéesActifs'!O17))</f>
        <v>-</v>
      </c>
      <c r="P14" s="213" t="str">
        <f>IF(($A14="-"),"-",IF((ISBLANK('1B DonnéesActifs'!P17)=TRUE),"",'1B DonnéesActifs'!P17))</f>
        <v>-</v>
      </c>
      <c r="Q14" s="214" t="str">
        <f t="shared" si="6"/>
        <v>-</v>
      </c>
      <c r="R14" s="214" t="str">
        <f>IF($A14="-","-",(_xlfn.IFNA((VLOOKUP($D14,'2A HypothèsesRenouvellement'!$J$6:$K$10,2,FALSE)),"TypeChausséeN/D")))</f>
        <v>-</v>
      </c>
      <c r="S14" s="214" t="str">
        <f t="shared" si="7"/>
        <v>-</v>
      </c>
      <c r="T14" s="214" t="str">
        <f>IF($A14="-","-",(_xlfn.IFNA((VLOOKUP($M14,'2A HypothèsesRenouvellement'!$J$16:$K$25,2,FALSE)),"DernièreInterventionN/D")))</f>
        <v>-</v>
      </c>
      <c r="U14" s="214" t="str">
        <f t="shared" si="0"/>
        <v>-</v>
      </c>
      <c r="V14" s="215" t="str">
        <f t="shared" si="8"/>
        <v>-</v>
      </c>
      <c r="W14" s="215" t="str">
        <f>IF($A14="-","-",IF($O14="","ICG N/D",VLOOKUP($O14,'2A HypothèsesRenouvellement'!$B$33:$B$42,1,TRUE)))</f>
        <v>-</v>
      </c>
      <c r="X14" s="216" t="str">
        <f>IF($A14="-","-",(IF((ISNUMBER(W14)=TRUE),VLOOKUP(W14,'2A HypothèsesRenouvellement'!$B$33:$D$42,3,FALSE),"ICG N/D")))</f>
        <v>-</v>
      </c>
      <c r="Y14" s="216" t="str">
        <f>_xlfn.IFNA(IF($A14="-","-",(IF((P14=""),"Cote /5 N/D",VLOOKUP(P14,'2A HypothèsesRenouvellement'!$F$33:$G$37,2,FALSE)))),"%ParCote/5 Feuille2A N/D")</f>
        <v>-</v>
      </c>
      <c r="Z14" s="215" t="str">
        <f>IF($A14="-","-",IF('2A HypothèsesRenouvellement'!$F$20="  cotes d'état /100",(IF(ISNUMBER(X14)=TRUE,(X14*R14),"ICG N/D")),"N'est pas l'option choisie feuille 2A"))</f>
        <v>-</v>
      </c>
      <c r="AA14" s="215" t="str">
        <f t="shared" si="1"/>
        <v>-</v>
      </c>
      <c r="AB14" s="215" t="str">
        <f>IF($A14="-","-",IF('2A HypothèsesRenouvellement'!$F$20="  cotes d'état /5",(IF(ISNUMBER(Y14)=TRUE,(Y14*R14),"Etat/5 N/D")),"N'est pas l'option choisie feuille 2A"))</f>
        <v>-</v>
      </c>
      <c r="AC14" s="215" t="str">
        <f t="shared" si="2"/>
        <v>-</v>
      </c>
      <c r="AD14" s="217" t="str">
        <f>IF('2A HypothèsesRenouvellement'!$D$15="Option 1  ",'3A CalculsActifs'!V14,IF('2A HypothèsesRenouvellement'!$F$20="  Cotes d'état /100",'3A CalculsActifs'!AA14,IF('2A HypothèsesRenouvellement'!$F$20="  Cotes d'état /5",'3A CalculsActifs'!AC14,"ATT:ChoisirOptionFeuille2A")))</f>
        <v>ATT:ChoisirOptionFeuille2A</v>
      </c>
      <c r="AE14" s="209" t="str">
        <f>IF($A14="-","-",(H14/1000*(VLOOKUP(D14,'2A HypothèsesRenouvellement'!$J$6:$L$10,3,FALSE))))</f>
        <v>-</v>
      </c>
      <c r="AF14" s="312" t="str">
        <f t="shared" si="3"/>
        <v>-</v>
      </c>
      <c r="AG14" s="312" t="str">
        <f t="shared" si="4"/>
        <v>-</v>
      </c>
      <c r="AH14" s="218" t="str">
        <f t="shared" si="5"/>
        <v>-</v>
      </c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</row>
    <row r="15" spans="1:213" s="6" customFormat="1" x14ac:dyDescent="0.25">
      <c r="A15" s="212" t="str">
        <f>IF((ISBLANK('1B DonnéesActifs'!A18)=TRUE),"-",'1B DonnéesActifs'!A18)</f>
        <v>-</v>
      </c>
      <c r="B15" s="213" t="str">
        <f>IF(($A15="-"),"-",IF((ISBLANK('1B DonnéesActifs'!B18)=TRUE),"",'1B DonnéesActifs'!B18))</f>
        <v>-</v>
      </c>
      <c r="C15" s="213" t="str">
        <f>IF(($A15="-"),"-",IF((ISBLANK('1B DonnéesActifs'!C18)=TRUE),"",'1B DonnéesActifs'!C18))</f>
        <v>-</v>
      </c>
      <c r="D15" s="213" t="str">
        <f>IF(($A15="-"),"-",IF((ISBLANK('1B DonnéesActifs'!D18)=TRUE),"",'1B DonnéesActifs'!D18))</f>
        <v>-</v>
      </c>
      <c r="E15" s="213" t="str">
        <f>IF(($A15="-"),"-",IF((ISBLANK('1B DonnéesActifs'!E18)=TRUE),"",'1B DonnéesActifs'!E18))</f>
        <v>-</v>
      </c>
      <c r="F15" s="213" t="str">
        <f>IF(($A15="-"),"-",IF((ISBLANK('1B DonnéesActifs'!F18)=TRUE),"",'1B DonnéesActifs'!F18))</f>
        <v>-</v>
      </c>
      <c r="G15" s="213" t="str">
        <f>IF(($A15="-"),"-",IF((ISBLANK('1B DonnéesActifs'!G18)=TRUE),"",'1B DonnéesActifs'!G18))</f>
        <v>-</v>
      </c>
      <c r="H15" s="213" t="str">
        <f>IF(($A15="-"),"-",IF((ISBLANK('1B DonnéesActifs'!H18)=TRUE),"",'1B DonnéesActifs'!H18))</f>
        <v>-</v>
      </c>
      <c r="I15" s="213" t="str">
        <f>IF(($A15="-"),"-",IF((ISBLANK('1B DonnéesActifs'!I18)=TRUE),"",'1B DonnéesActifs'!I18))</f>
        <v>-</v>
      </c>
      <c r="J15" s="213" t="str">
        <f>IF(($A15="-"),"-",IF((ISBLANK('1B DonnéesActifs'!J18)=TRUE),"",'1B DonnéesActifs'!J18))</f>
        <v>-</v>
      </c>
      <c r="K15" s="213" t="str">
        <f>IF(($A15="-"),"-",IF((ISBLANK('1B DonnéesActifs'!K18)=TRUE),"",'1B DonnéesActifs'!K18))</f>
        <v>-</v>
      </c>
      <c r="L15" s="213" t="str">
        <f>IF(($A15="-"),"-",IF((ISBLANK('1B DonnéesActifs'!L18)=TRUE),"",'1B DonnéesActifs'!L18))</f>
        <v>-</v>
      </c>
      <c r="M15" s="213" t="str">
        <f>IF(($A15="-"),"-",IF((ISBLANK('1B DonnéesActifs'!M18)=TRUE),"",'1B DonnéesActifs'!M18))</f>
        <v>-</v>
      </c>
      <c r="N15" s="213" t="str">
        <f>IF(($A15="-"),"-",IF((ISBLANK('1B DonnéesActifs'!N18)=TRUE),"",'1B DonnéesActifs'!N18))</f>
        <v>-</v>
      </c>
      <c r="O15" s="213" t="str">
        <f>IF(($A15="-"),"-",IF((ISBLANK('1B DonnéesActifs'!O18)=TRUE),"",'1B DonnéesActifs'!O18))</f>
        <v>-</v>
      </c>
      <c r="P15" s="213" t="str">
        <f>IF(($A15="-"),"-",IF((ISBLANK('1B DonnéesActifs'!P18)=TRUE),"",'1B DonnéesActifs'!P18))</f>
        <v>-</v>
      </c>
      <c r="Q15" s="214" t="str">
        <f t="shared" si="6"/>
        <v>-</v>
      </c>
      <c r="R15" s="214" t="str">
        <f>IF($A15="-","-",(_xlfn.IFNA((VLOOKUP($D15,'2A HypothèsesRenouvellement'!$J$6:$K$10,2,FALSE)),"TypeChausséeN/D")))</f>
        <v>-</v>
      </c>
      <c r="S15" s="214" t="str">
        <f t="shared" si="7"/>
        <v>-</v>
      </c>
      <c r="T15" s="214" t="str">
        <f>IF($A15="-","-",(_xlfn.IFNA((VLOOKUP($M15,'2A HypothèsesRenouvellement'!$J$16:$K$25,2,FALSE)),"DernièreInterventionN/D")))</f>
        <v>-</v>
      </c>
      <c r="U15" s="214" t="str">
        <f t="shared" si="0"/>
        <v>-</v>
      </c>
      <c r="V15" s="215" t="str">
        <f t="shared" si="8"/>
        <v>-</v>
      </c>
      <c r="W15" s="215" t="str">
        <f>IF($A15="-","-",IF($O15="","ICG N/D",VLOOKUP($O15,'2A HypothèsesRenouvellement'!$B$33:$B$42,1,TRUE)))</f>
        <v>-</v>
      </c>
      <c r="X15" s="216" t="str">
        <f>IF($A15="-","-",(IF((ISNUMBER(W15)=TRUE),VLOOKUP(W15,'2A HypothèsesRenouvellement'!$B$33:$D$42,3,FALSE),"ICG N/D")))</f>
        <v>-</v>
      </c>
      <c r="Y15" s="216" t="str">
        <f>_xlfn.IFNA(IF($A15="-","-",(IF((P15=""),"Cote /5 N/D",VLOOKUP(P15,'2A HypothèsesRenouvellement'!$F$33:$G$37,2,FALSE)))),"%ParCote/5 Feuille2A N/D")</f>
        <v>-</v>
      </c>
      <c r="Z15" s="215" t="str">
        <f>IF($A15="-","-",IF('2A HypothèsesRenouvellement'!$F$20="  cotes d'état /100",(IF(ISNUMBER(X15)=TRUE,(X15*R15),"ICG N/D")),"N'est pas l'option choisie feuille 2A"))</f>
        <v>-</v>
      </c>
      <c r="AA15" s="215" t="str">
        <f t="shared" si="1"/>
        <v>-</v>
      </c>
      <c r="AB15" s="215" t="str">
        <f>IF($A15="-","-",IF('2A HypothèsesRenouvellement'!$F$20="  cotes d'état /5",(IF(ISNUMBER(Y15)=TRUE,(Y15*R15),"Etat/5 N/D")),"N'est pas l'option choisie feuille 2A"))</f>
        <v>-</v>
      </c>
      <c r="AC15" s="215" t="str">
        <f t="shared" si="2"/>
        <v>-</v>
      </c>
      <c r="AD15" s="217" t="str">
        <f>IF('2A HypothèsesRenouvellement'!$D$15="Option 1  ",'3A CalculsActifs'!V15,IF('2A HypothèsesRenouvellement'!$F$20="  Cotes d'état /100",'3A CalculsActifs'!AA15,IF('2A HypothèsesRenouvellement'!$F$20="  Cotes d'état /5",'3A CalculsActifs'!AC15,"ATT:ChoisirOptionFeuille2A")))</f>
        <v>ATT:ChoisirOptionFeuille2A</v>
      </c>
      <c r="AE15" s="209" t="str">
        <f>IF($A15="-","-",(H15/1000*(VLOOKUP(D15,'2A HypothèsesRenouvellement'!$J$6:$L$10,3,FALSE))))</f>
        <v>-</v>
      </c>
      <c r="AF15" s="312" t="str">
        <f t="shared" si="3"/>
        <v>-</v>
      </c>
      <c r="AG15" s="312" t="str">
        <f t="shared" si="4"/>
        <v>-</v>
      </c>
      <c r="AH15" s="218" t="str">
        <f t="shared" si="5"/>
        <v>-</v>
      </c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</row>
    <row r="16" spans="1:213" s="6" customFormat="1" x14ac:dyDescent="0.25">
      <c r="A16" s="212" t="str">
        <f>IF((ISBLANK('1B DonnéesActifs'!A19)=TRUE),"-",'1B DonnéesActifs'!A19)</f>
        <v>-</v>
      </c>
      <c r="B16" s="213" t="str">
        <f>IF(($A16="-"),"-",IF((ISBLANK('1B DonnéesActifs'!B19)=TRUE),"",'1B DonnéesActifs'!B19))</f>
        <v>-</v>
      </c>
      <c r="C16" s="213" t="str">
        <f>IF(($A16="-"),"-",IF((ISBLANK('1B DonnéesActifs'!C19)=TRUE),"",'1B DonnéesActifs'!C19))</f>
        <v>-</v>
      </c>
      <c r="D16" s="213" t="str">
        <f>IF(($A16="-"),"-",IF((ISBLANK('1B DonnéesActifs'!D19)=TRUE),"",'1B DonnéesActifs'!D19))</f>
        <v>-</v>
      </c>
      <c r="E16" s="213" t="str">
        <f>IF(($A16="-"),"-",IF((ISBLANK('1B DonnéesActifs'!E19)=TRUE),"",'1B DonnéesActifs'!E19))</f>
        <v>-</v>
      </c>
      <c r="F16" s="213" t="str">
        <f>IF(($A16="-"),"-",IF((ISBLANK('1B DonnéesActifs'!F19)=TRUE),"",'1B DonnéesActifs'!F19))</f>
        <v>-</v>
      </c>
      <c r="G16" s="213" t="str">
        <f>IF(($A16="-"),"-",IF((ISBLANK('1B DonnéesActifs'!G19)=TRUE),"",'1B DonnéesActifs'!G19))</f>
        <v>-</v>
      </c>
      <c r="H16" s="213" t="str">
        <f>IF(($A16="-"),"-",IF((ISBLANK('1B DonnéesActifs'!H19)=TRUE),"",'1B DonnéesActifs'!H19))</f>
        <v>-</v>
      </c>
      <c r="I16" s="213" t="str">
        <f>IF(($A16="-"),"-",IF((ISBLANK('1B DonnéesActifs'!I19)=TRUE),"",'1B DonnéesActifs'!I19))</f>
        <v>-</v>
      </c>
      <c r="J16" s="213" t="str">
        <f>IF(($A16="-"),"-",IF((ISBLANK('1B DonnéesActifs'!J19)=TRUE),"",'1B DonnéesActifs'!J19))</f>
        <v>-</v>
      </c>
      <c r="K16" s="213" t="str">
        <f>IF(($A16="-"),"-",IF((ISBLANK('1B DonnéesActifs'!K19)=TRUE),"",'1B DonnéesActifs'!K19))</f>
        <v>-</v>
      </c>
      <c r="L16" s="213" t="str">
        <f>IF(($A16="-"),"-",IF((ISBLANK('1B DonnéesActifs'!L19)=TRUE),"",'1B DonnéesActifs'!L19))</f>
        <v>-</v>
      </c>
      <c r="M16" s="213" t="str">
        <f>IF(($A16="-"),"-",IF((ISBLANK('1B DonnéesActifs'!M19)=TRUE),"",'1B DonnéesActifs'!M19))</f>
        <v>-</v>
      </c>
      <c r="N16" s="213" t="str">
        <f>IF(($A16="-"),"-",IF((ISBLANK('1B DonnéesActifs'!N19)=TRUE),"",'1B DonnéesActifs'!N19))</f>
        <v>-</v>
      </c>
      <c r="O16" s="213" t="str">
        <f>IF(($A16="-"),"-",IF((ISBLANK('1B DonnéesActifs'!O19)=TRUE),"",'1B DonnéesActifs'!O19))</f>
        <v>-</v>
      </c>
      <c r="P16" s="213" t="str">
        <f>IF(($A16="-"),"-",IF((ISBLANK('1B DonnéesActifs'!P19)=TRUE),"",'1B DonnéesActifs'!P19))</f>
        <v>-</v>
      </c>
      <c r="Q16" s="214" t="str">
        <f t="shared" si="6"/>
        <v>-</v>
      </c>
      <c r="R16" s="214" t="str">
        <f>IF($A16="-","-",(_xlfn.IFNA((VLOOKUP($D16,'2A HypothèsesRenouvellement'!$J$6:$K$10,2,FALSE)),"TypeChausséeN/D")))</f>
        <v>-</v>
      </c>
      <c r="S16" s="214" t="str">
        <f t="shared" si="7"/>
        <v>-</v>
      </c>
      <c r="T16" s="214" t="str">
        <f>IF($A16="-","-",(_xlfn.IFNA((VLOOKUP($M16,'2A HypothèsesRenouvellement'!$J$16:$K$25,2,FALSE)),"DernièreInterventionN/D")))</f>
        <v>-</v>
      </c>
      <c r="U16" s="214" t="str">
        <f t="shared" si="0"/>
        <v>-</v>
      </c>
      <c r="V16" s="215" t="str">
        <f t="shared" si="8"/>
        <v>-</v>
      </c>
      <c r="W16" s="215" t="str">
        <f>IF($A16="-","-",IF($O16="","ICG N/D",VLOOKUP($O16,'2A HypothèsesRenouvellement'!$B$33:$B$42,1,TRUE)))</f>
        <v>-</v>
      </c>
      <c r="X16" s="216" t="str">
        <f>IF($A16="-","-",(IF((ISNUMBER(W16)=TRUE),VLOOKUP(W16,'2A HypothèsesRenouvellement'!$B$33:$D$42,3,FALSE),"ICG N/D")))</f>
        <v>-</v>
      </c>
      <c r="Y16" s="216" t="str">
        <f>_xlfn.IFNA(IF($A16="-","-",(IF((P16=""),"Cote /5 N/D",VLOOKUP(P16,'2A HypothèsesRenouvellement'!$F$33:$G$37,2,FALSE)))),"%ParCote/5 Feuille2A N/D")</f>
        <v>-</v>
      </c>
      <c r="Z16" s="215" t="str">
        <f>IF($A16="-","-",IF('2A HypothèsesRenouvellement'!$F$20="  cotes d'état /100",(IF(ISNUMBER(X16)=TRUE,(X16*R16),"ICG N/D")),"N'est pas l'option choisie feuille 2A"))</f>
        <v>-</v>
      </c>
      <c r="AA16" s="215" t="str">
        <f t="shared" si="1"/>
        <v>-</v>
      </c>
      <c r="AB16" s="215" t="str">
        <f>IF($A16="-","-",IF('2A HypothèsesRenouvellement'!$F$20="  cotes d'état /5",(IF(ISNUMBER(Y16)=TRUE,(Y16*R16),"Etat/5 N/D")),"N'est pas l'option choisie feuille 2A"))</f>
        <v>-</v>
      </c>
      <c r="AC16" s="215" t="str">
        <f t="shared" si="2"/>
        <v>-</v>
      </c>
      <c r="AD16" s="217" t="str">
        <f>IF('2A HypothèsesRenouvellement'!$D$15="Option 1  ",'3A CalculsActifs'!V16,IF('2A HypothèsesRenouvellement'!$F$20="  Cotes d'état /100",'3A CalculsActifs'!AA16,IF('2A HypothèsesRenouvellement'!$F$20="  Cotes d'état /5",'3A CalculsActifs'!AC16,"ATT:ChoisirOptionFeuille2A")))</f>
        <v>ATT:ChoisirOptionFeuille2A</v>
      </c>
      <c r="AE16" s="209" t="str">
        <f>IF($A16="-","-",(H16/1000*(VLOOKUP(D16,'2A HypothèsesRenouvellement'!$J$6:$L$10,3,FALSE))))</f>
        <v>-</v>
      </c>
      <c r="AF16" s="312" t="str">
        <f t="shared" si="3"/>
        <v>-</v>
      </c>
      <c r="AG16" s="312" t="str">
        <f t="shared" si="4"/>
        <v>-</v>
      </c>
      <c r="AH16" s="218" t="str">
        <f t="shared" si="5"/>
        <v>-</v>
      </c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</row>
    <row r="17" spans="1:213" s="6" customFormat="1" x14ac:dyDescent="0.25">
      <c r="A17" s="212" t="str">
        <f>IF((ISBLANK('1B DonnéesActifs'!A20)=TRUE),"-",'1B DonnéesActifs'!A20)</f>
        <v>-</v>
      </c>
      <c r="B17" s="213" t="str">
        <f>IF(($A17="-"),"-",IF((ISBLANK('1B DonnéesActifs'!B20)=TRUE),"",'1B DonnéesActifs'!B20))</f>
        <v>-</v>
      </c>
      <c r="C17" s="213" t="str">
        <f>IF(($A17="-"),"-",IF((ISBLANK('1B DonnéesActifs'!C20)=TRUE),"",'1B DonnéesActifs'!C20))</f>
        <v>-</v>
      </c>
      <c r="D17" s="213" t="str">
        <f>IF(($A17="-"),"-",IF((ISBLANK('1B DonnéesActifs'!D20)=TRUE),"",'1B DonnéesActifs'!D20))</f>
        <v>-</v>
      </c>
      <c r="E17" s="213" t="str">
        <f>IF(($A17="-"),"-",IF((ISBLANK('1B DonnéesActifs'!E20)=TRUE),"",'1B DonnéesActifs'!E20))</f>
        <v>-</v>
      </c>
      <c r="F17" s="213" t="str">
        <f>IF(($A17="-"),"-",IF((ISBLANK('1B DonnéesActifs'!F20)=TRUE),"",'1B DonnéesActifs'!F20))</f>
        <v>-</v>
      </c>
      <c r="G17" s="213" t="str">
        <f>IF(($A17="-"),"-",IF((ISBLANK('1B DonnéesActifs'!G20)=TRUE),"",'1B DonnéesActifs'!G20))</f>
        <v>-</v>
      </c>
      <c r="H17" s="213" t="str">
        <f>IF(($A17="-"),"-",IF((ISBLANK('1B DonnéesActifs'!H20)=TRUE),"",'1B DonnéesActifs'!H20))</f>
        <v>-</v>
      </c>
      <c r="I17" s="213" t="str">
        <f>IF(($A17="-"),"-",IF((ISBLANK('1B DonnéesActifs'!I20)=TRUE),"",'1B DonnéesActifs'!I20))</f>
        <v>-</v>
      </c>
      <c r="J17" s="213" t="str">
        <f>IF(($A17="-"),"-",IF((ISBLANK('1B DonnéesActifs'!J20)=TRUE),"",'1B DonnéesActifs'!J20))</f>
        <v>-</v>
      </c>
      <c r="K17" s="213" t="str">
        <f>IF(($A17="-"),"-",IF((ISBLANK('1B DonnéesActifs'!K20)=TRUE),"",'1B DonnéesActifs'!K20))</f>
        <v>-</v>
      </c>
      <c r="L17" s="213" t="str">
        <f>IF(($A17="-"),"-",IF((ISBLANK('1B DonnéesActifs'!L20)=TRUE),"",'1B DonnéesActifs'!L20))</f>
        <v>-</v>
      </c>
      <c r="M17" s="213" t="str">
        <f>IF(($A17="-"),"-",IF((ISBLANK('1B DonnéesActifs'!M20)=TRUE),"",'1B DonnéesActifs'!M20))</f>
        <v>-</v>
      </c>
      <c r="N17" s="213" t="str">
        <f>IF(($A17="-"),"-",IF((ISBLANK('1B DonnéesActifs'!N20)=TRUE),"",'1B DonnéesActifs'!N20))</f>
        <v>-</v>
      </c>
      <c r="O17" s="213" t="str">
        <f>IF(($A17="-"),"-",IF((ISBLANK('1B DonnéesActifs'!O20)=TRUE),"",'1B DonnéesActifs'!O20))</f>
        <v>-</v>
      </c>
      <c r="P17" s="213" t="str">
        <f>IF(($A17="-"),"-",IF((ISBLANK('1B DonnéesActifs'!P20)=TRUE),"",'1B DonnéesActifs'!P20))</f>
        <v>-</v>
      </c>
      <c r="Q17" s="214" t="str">
        <f t="shared" si="6"/>
        <v>-</v>
      </c>
      <c r="R17" s="214" t="str">
        <f>IF($A17="-","-",(_xlfn.IFNA((VLOOKUP($D17,'2A HypothèsesRenouvellement'!$J$6:$K$10,2,FALSE)),"TypeChausséeN/D")))</f>
        <v>-</v>
      </c>
      <c r="S17" s="214" t="str">
        <f t="shared" si="7"/>
        <v>-</v>
      </c>
      <c r="T17" s="214" t="str">
        <f>IF($A17="-","-",(_xlfn.IFNA((VLOOKUP($M17,'2A HypothèsesRenouvellement'!$J$16:$K$25,2,FALSE)),"DernièreInterventionN/D")))</f>
        <v>-</v>
      </c>
      <c r="U17" s="214" t="str">
        <f t="shared" si="0"/>
        <v>-</v>
      </c>
      <c r="V17" s="215" t="str">
        <f t="shared" si="8"/>
        <v>-</v>
      </c>
      <c r="W17" s="215" t="str">
        <f>IF($A17="-","-",IF($O17="","ICG N/D",VLOOKUP($O17,'2A HypothèsesRenouvellement'!$B$33:$B$42,1,TRUE)))</f>
        <v>-</v>
      </c>
      <c r="X17" s="216" t="str">
        <f>IF($A17="-","-",(IF((ISNUMBER(W17)=TRUE),VLOOKUP(W17,'2A HypothèsesRenouvellement'!$B$33:$D$42,3,FALSE),"ICG N/D")))</f>
        <v>-</v>
      </c>
      <c r="Y17" s="216" t="str">
        <f>_xlfn.IFNA(IF($A17="-","-",(IF((P17=""),"Cote /5 N/D",VLOOKUP(P17,'2A HypothèsesRenouvellement'!$F$33:$G$37,2,FALSE)))),"%ParCote/5 Feuille2A N/D")</f>
        <v>-</v>
      </c>
      <c r="Z17" s="215" t="str">
        <f>IF($A17="-","-",IF('2A HypothèsesRenouvellement'!$F$20="  cotes d'état /100",(IF(ISNUMBER(X17)=TRUE,(X17*R17),"ICG N/D")),"N'est pas l'option choisie feuille 2A"))</f>
        <v>-</v>
      </c>
      <c r="AA17" s="215" t="str">
        <f t="shared" si="1"/>
        <v>-</v>
      </c>
      <c r="AB17" s="215" t="str">
        <f>IF($A17="-","-",IF('2A HypothèsesRenouvellement'!$F$20="  cotes d'état /5",(IF(ISNUMBER(Y17)=TRUE,(Y17*R17),"Etat/5 N/D")),"N'est pas l'option choisie feuille 2A"))</f>
        <v>-</v>
      </c>
      <c r="AC17" s="215" t="str">
        <f t="shared" si="2"/>
        <v>-</v>
      </c>
      <c r="AD17" s="217" t="str">
        <f>IF('2A HypothèsesRenouvellement'!$D$15="Option 1  ",'3A CalculsActifs'!V17,IF('2A HypothèsesRenouvellement'!$F$20="  Cotes d'état /100",'3A CalculsActifs'!AA17,IF('2A HypothèsesRenouvellement'!$F$20="  Cotes d'état /5",'3A CalculsActifs'!AC17,"ATT:ChoisirOptionFeuille2A")))</f>
        <v>ATT:ChoisirOptionFeuille2A</v>
      </c>
      <c r="AE17" s="209" t="str">
        <f>IF($A17="-","-",(H17/1000*(VLOOKUP(D17,'2A HypothèsesRenouvellement'!$J$6:$L$10,3,FALSE))))</f>
        <v>-</v>
      </c>
      <c r="AF17" s="312" t="str">
        <f t="shared" si="3"/>
        <v>-</v>
      </c>
      <c r="AG17" s="312" t="str">
        <f t="shared" si="4"/>
        <v>-</v>
      </c>
      <c r="AH17" s="218" t="str">
        <f t="shared" si="5"/>
        <v>-</v>
      </c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</row>
    <row r="18" spans="1:213" s="6" customFormat="1" x14ac:dyDescent="0.25">
      <c r="A18" s="212" t="str">
        <f>IF((ISBLANK('1B DonnéesActifs'!A21)=TRUE),"-",'1B DonnéesActifs'!A21)</f>
        <v>-</v>
      </c>
      <c r="B18" s="213" t="str">
        <f>IF(($A18="-"),"-",IF((ISBLANK('1B DonnéesActifs'!B21)=TRUE),"",'1B DonnéesActifs'!B21))</f>
        <v>-</v>
      </c>
      <c r="C18" s="213" t="str">
        <f>IF(($A18="-"),"-",IF((ISBLANK('1B DonnéesActifs'!C21)=TRUE),"",'1B DonnéesActifs'!C21))</f>
        <v>-</v>
      </c>
      <c r="D18" s="213" t="str">
        <f>IF(($A18="-"),"-",IF((ISBLANK('1B DonnéesActifs'!D21)=TRUE),"",'1B DonnéesActifs'!D21))</f>
        <v>-</v>
      </c>
      <c r="E18" s="213" t="str">
        <f>IF(($A18="-"),"-",IF((ISBLANK('1B DonnéesActifs'!E21)=TRUE),"",'1B DonnéesActifs'!E21))</f>
        <v>-</v>
      </c>
      <c r="F18" s="213" t="str">
        <f>IF(($A18="-"),"-",IF((ISBLANK('1B DonnéesActifs'!F21)=TRUE),"",'1B DonnéesActifs'!F21))</f>
        <v>-</v>
      </c>
      <c r="G18" s="213" t="str">
        <f>IF(($A18="-"),"-",IF((ISBLANK('1B DonnéesActifs'!G21)=TRUE),"",'1B DonnéesActifs'!G21))</f>
        <v>-</v>
      </c>
      <c r="H18" s="213" t="str">
        <f>IF(($A18="-"),"-",IF((ISBLANK('1B DonnéesActifs'!H21)=TRUE),"",'1B DonnéesActifs'!H21))</f>
        <v>-</v>
      </c>
      <c r="I18" s="213" t="str">
        <f>IF(($A18="-"),"-",IF((ISBLANK('1B DonnéesActifs'!I21)=TRUE),"",'1B DonnéesActifs'!I21))</f>
        <v>-</v>
      </c>
      <c r="J18" s="213" t="str">
        <f>IF(($A18="-"),"-",IF((ISBLANK('1B DonnéesActifs'!J21)=TRUE),"",'1B DonnéesActifs'!J21))</f>
        <v>-</v>
      </c>
      <c r="K18" s="213" t="str">
        <f>IF(($A18="-"),"-",IF((ISBLANK('1B DonnéesActifs'!K21)=TRUE),"",'1B DonnéesActifs'!K21))</f>
        <v>-</v>
      </c>
      <c r="L18" s="213" t="str">
        <f>IF(($A18="-"),"-",IF((ISBLANK('1B DonnéesActifs'!L21)=TRUE),"",'1B DonnéesActifs'!L21))</f>
        <v>-</v>
      </c>
      <c r="M18" s="213" t="str">
        <f>IF(($A18="-"),"-",IF((ISBLANK('1B DonnéesActifs'!M21)=TRUE),"",'1B DonnéesActifs'!M21))</f>
        <v>-</v>
      </c>
      <c r="N18" s="213" t="str">
        <f>IF(($A18="-"),"-",IF((ISBLANK('1B DonnéesActifs'!N21)=TRUE),"",'1B DonnéesActifs'!N21))</f>
        <v>-</v>
      </c>
      <c r="O18" s="213" t="str">
        <f>IF(($A18="-"),"-",IF((ISBLANK('1B DonnéesActifs'!O21)=TRUE),"",'1B DonnéesActifs'!O21))</f>
        <v>-</v>
      </c>
      <c r="P18" s="213" t="str">
        <f>IF(($A18="-"),"-",IF((ISBLANK('1B DonnéesActifs'!P21)=TRUE),"",'1B DonnéesActifs'!P21))</f>
        <v>-</v>
      </c>
      <c r="Q18" s="214" t="str">
        <f t="shared" si="6"/>
        <v>-</v>
      </c>
      <c r="R18" s="214" t="str">
        <f>IF($A18="-","-",(_xlfn.IFNA((VLOOKUP($D18,'2A HypothèsesRenouvellement'!$J$6:$K$10,2,FALSE)),"TypeChausséeN/D")))</f>
        <v>-</v>
      </c>
      <c r="S18" s="214" t="str">
        <f t="shared" si="7"/>
        <v>-</v>
      </c>
      <c r="T18" s="214" t="str">
        <f>IF($A18="-","-",(_xlfn.IFNA((VLOOKUP($M18,'2A HypothèsesRenouvellement'!$J$16:$K$25,2,FALSE)),"DernièreInterventionN/D")))</f>
        <v>-</v>
      </c>
      <c r="U18" s="214" t="str">
        <f t="shared" si="0"/>
        <v>-</v>
      </c>
      <c r="V18" s="215" t="str">
        <f t="shared" si="8"/>
        <v>-</v>
      </c>
      <c r="W18" s="215" t="str">
        <f>IF($A18="-","-",IF($O18="","ICG N/D",VLOOKUP($O18,'2A HypothèsesRenouvellement'!$B$33:$B$42,1,TRUE)))</f>
        <v>-</v>
      </c>
      <c r="X18" s="216" t="str">
        <f>IF($A18="-","-",(IF((ISNUMBER(W18)=TRUE),VLOOKUP(W18,'2A HypothèsesRenouvellement'!$B$33:$D$42,3,FALSE),"ICG N/D")))</f>
        <v>-</v>
      </c>
      <c r="Y18" s="216" t="str">
        <f>_xlfn.IFNA(IF($A18="-","-",(IF((P18=""),"Cote /5 N/D",VLOOKUP(P18,'2A HypothèsesRenouvellement'!$F$33:$G$37,2,FALSE)))),"%ParCote/5 Feuille2A N/D")</f>
        <v>-</v>
      </c>
      <c r="Z18" s="215" t="str">
        <f>IF($A18="-","-",IF('2A HypothèsesRenouvellement'!$F$20="  cotes d'état /100",(IF(ISNUMBER(X18)=TRUE,(X18*R18),"ICG N/D")),"N'est pas l'option choisie feuille 2A"))</f>
        <v>-</v>
      </c>
      <c r="AA18" s="215" t="str">
        <f t="shared" si="1"/>
        <v>-</v>
      </c>
      <c r="AB18" s="215" t="str">
        <f>IF($A18="-","-",IF('2A HypothèsesRenouvellement'!$F$20="  cotes d'état /5",(IF(ISNUMBER(Y18)=TRUE,(Y18*R18),"Etat/5 N/D")),"N'est pas l'option choisie feuille 2A"))</f>
        <v>-</v>
      </c>
      <c r="AC18" s="215" t="str">
        <f t="shared" si="2"/>
        <v>-</v>
      </c>
      <c r="AD18" s="217" t="str">
        <f>IF('2A HypothèsesRenouvellement'!$D$15="Option 1  ",'3A CalculsActifs'!V18,IF('2A HypothèsesRenouvellement'!$F$20="  Cotes d'état /100",'3A CalculsActifs'!AA18,IF('2A HypothèsesRenouvellement'!$F$20="  Cotes d'état /5",'3A CalculsActifs'!AC18,"ATT:ChoisirOptionFeuille2A")))</f>
        <v>ATT:ChoisirOptionFeuille2A</v>
      </c>
      <c r="AE18" s="209" t="str">
        <f>IF($A18="-","-",(H18/1000*(VLOOKUP(D18,'2A HypothèsesRenouvellement'!$J$6:$L$10,3,FALSE))))</f>
        <v>-</v>
      </c>
      <c r="AF18" s="312" t="str">
        <f t="shared" si="3"/>
        <v>-</v>
      </c>
      <c r="AG18" s="312" t="str">
        <f t="shared" si="4"/>
        <v>-</v>
      </c>
      <c r="AH18" s="218" t="str">
        <f t="shared" si="5"/>
        <v>-</v>
      </c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</row>
    <row r="19" spans="1:213" s="6" customFormat="1" x14ac:dyDescent="0.25">
      <c r="A19" s="212" t="str">
        <f>IF((ISBLANK('1B DonnéesActifs'!A22)=TRUE),"-",'1B DonnéesActifs'!A22)</f>
        <v>-</v>
      </c>
      <c r="B19" s="213" t="str">
        <f>IF(($A19="-"),"-",IF((ISBLANK('1B DonnéesActifs'!B22)=TRUE),"",'1B DonnéesActifs'!B22))</f>
        <v>-</v>
      </c>
      <c r="C19" s="213" t="str">
        <f>IF(($A19="-"),"-",IF((ISBLANK('1B DonnéesActifs'!C22)=TRUE),"",'1B DonnéesActifs'!C22))</f>
        <v>-</v>
      </c>
      <c r="D19" s="213" t="str">
        <f>IF(($A19="-"),"-",IF((ISBLANK('1B DonnéesActifs'!D22)=TRUE),"",'1B DonnéesActifs'!D22))</f>
        <v>-</v>
      </c>
      <c r="E19" s="213" t="str">
        <f>IF(($A19="-"),"-",IF((ISBLANK('1B DonnéesActifs'!E22)=TRUE),"",'1B DonnéesActifs'!E22))</f>
        <v>-</v>
      </c>
      <c r="F19" s="213" t="str">
        <f>IF(($A19="-"),"-",IF((ISBLANK('1B DonnéesActifs'!F22)=TRUE),"",'1B DonnéesActifs'!F22))</f>
        <v>-</v>
      </c>
      <c r="G19" s="213" t="str">
        <f>IF(($A19="-"),"-",IF((ISBLANK('1B DonnéesActifs'!G22)=TRUE),"",'1B DonnéesActifs'!G22))</f>
        <v>-</v>
      </c>
      <c r="H19" s="213" t="str">
        <f>IF(($A19="-"),"-",IF((ISBLANK('1B DonnéesActifs'!H22)=TRUE),"",'1B DonnéesActifs'!H22))</f>
        <v>-</v>
      </c>
      <c r="I19" s="213" t="str">
        <f>IF(($A19="-"),"-",IF((ISBLANK('1B DonnéesActifs'!I22)=TRUE),"",'1B DonnéesActifs'!I22))</f>
        <v>-</v>
      </c>
      <c r="J19" s="213" t="str">
        <f>IF(($A19="-"),"-",IF((ISBLANK('1B DonnéesActifs'!J22)=TRUE),"",'1B DonnéesActifs'!J22))</f>
        <v>-</v>
      </c>
      <c r="K19" s="213" t="str">
        <f>IF(($A19="-"),"-",IF((ISBLANK('1B DonnéesActifs'!K22)=TRUE),"",'1B DonnéesActifs'!K22))</f>
        <v>-</v>
      </c>
      <c r="L19" s="213" t="str">
        <f>IF(($A19="-"),"-",IF((ISBLANK('1B DonnéesActifs'!L22)=TRUE),"",'1B DonnéesActifs'!L22))</f>
        <v>-</v>
      </c>
      <c r="M19" s="213" t="str">
        <f>IF(($A19="-"),"-",IF((ISBLANK('1B DonnéesActifs'!M22)=TRUE),"",'1B DonnéesActifs'!M22))</f>
        <v>-</v>
      </c>
      <c r="N19" s="213" t="str">
        <f>IF(($A19="-"),"-",IF((ISBLANK('1B DonnéesActifs'!N22)=TRUE),"",'1B DonnéesActifs'!N22))</f>
        <v>-</v>
      </c>
      <c r="O19" s="213" t="str">
        <f>IF(($A19="-"),"-",IF((ISBLANK('1B DonnéesActifs'!O22)=TRUE),"",'1B DonnéesActifs'!O22))</f>
        <v>-</v>
      </c>
      <c r="P19" s="213" t="str">
        <f>IF(($A19="-"),"-",IF((ISBLANK('1B DonnéesActifs'!P22)=TRUE),"",'1B DonnéesActifs'!P22))</f>
        <v>-</v>
      </c>
      <c r="Q19" s="214" t="str">
        <f t="shared" si="6"/>
        <v>-</v>
      </c>
      <c r="R19" s="214" t="str">
        <f>IF($A19="-","-",(_xlfn.IFNA((VLOOKUP($D19,'2A HypothèsesRenouvellement'!$J$6:$K$10,2,FALSE)),"TypeChausséeN/D")))</f>
        <v>-</v>
      </c>
      <c r="S19" s="214" t="str">
        <f t="shared" si="7"/>
        <v>-</v>
      </c>
      <c r="T19" s="214" t="str">
        <f>IF($A19="-","-",(_xlfn.IFNA((VLOOKUP($M19,'2A HypothèsesRenouvellement'!$J$16:$K$25,2,FALSE)),"DernièreInterventionN/D")))</f>
        <v>-</v>
      </c>
      <c r="U19" s="214" t="str">
        <f t="shared" si="0"/>
        <v>-</v>
      </c>
      <c r="V19" s="215" t="str">
        <f t="shared" si="8"/>
        <v>-</v>
      </c>
      <c r="W19" s="215" t="str">
        <f>IF($A19="-","-",IF($O19="","ICG N/D",VLOOKUP($O19,'2A HypothèsesRenouvellement'!$B$33:$B$42,1,TRUE)))</f>
        <v>-</v>
      </c>
      <c r="X19" s="216" t="str">
        <f>IF($A19="-","-",(IF((ISNUMBER(W19)=TRUE),VLOOKUP(W19,'2A HypothèsesRenouvellement'!$B$33:$D$42,3,FALSE),"ICG N/D")))</f>
        <v>-</v>
      </c>
      <c r="Y19" s="216" t="str">
        <f>_xlfn.IFNA(IF($A19="-","-",(IF((P19=""),"Cote /5 N/D",VLOOKUP(P19,'2A HypothèsesRenouvellement'!$F$33:$G$37,2,FALSE)))),"%ParCote/5 Feuille2A N/D")</f>
        <v>-</v>
      </c>
      <c r="Z19" s="215" t="str">
        <f>IF($A19="-","-",IF('2A HypothèsesRenouvellement'!$F$20="  cotes d'état /100",(IF(ISNUMBER(X19)=TRUE,(X19*R19),"ICG N/D")),"N'est pas l'option choisie feuille 2A"))</f>
        <v>-</v>
      </c>
      <c r="AA19" s="215" t="str">
        <f t="shared" si="1"/>
        <v>-</v>
      </c>
      <c r="AB19" s="215" t="str">
        <f>IF($A19="-","-",IF('2A HypothèsesRenouvellement'!$F$20="  cotes d'état /5",(IF(ISNUMBER(Y19)=TRUE,(Y19*R19),"Etat/5 N/D")),"N'est pas l'option choisie feuille 2A"))</f>
        <v>-</v>
      </c>
      <c r="AC19" s="215" t="str">
        <f t="shared" si="2"/>
        <v>-</v>
      </c>
      <c r="AD19" s="217" t="str">
        <f>IF('2A HypothèsesRenouvellement'!$D$15="Option 1  ",'3A CalculsActifs'!V19,IF('2A HypothèsesRenouvellement'!$F$20="  Cotes d'état /100",'3A CalculsActifs'!AA19,IF('2A HypothèsesRenouvellement'!$F$20="  Cotes d'état /5",'3A CalculsActifs'!AC19,"ATT:ChoisirOptionFeuille2A")))</f>
        <v>ATT:ChoisirOptionFeuille2A</v>
      </c>
      <c r="AE19" s="209" t="str">
        <f>IF($A19="-","-",(H19/1000*(VLOOKUP(D19,'2A HypothèsesRenouvellement'!$J$6:$L$10,3,FALSE))))</f>
        <v>-</v>
      </c>
      <c r="AF19" s="312" t="str">
        <f t="shared" si="3"/>
        <v>-</v>
      </c>
      <c r="AG19" s="312" t="str">
        <f t="shared" si="4"/>
        <v>-</v>
      </c>
      <c r="AH19" s="218" t="str">
        <f t="shared" si="5"/>
        <v>-</v>
      </c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</row>
    <row r="20" spans="1:213" s="10" customFormat="1" x14ac:dyDescent="0.25">
      <c r="A20" s="212" t="str">
        <f>IF((ISBLANK('1B DonnéesActifs'!A23)=TRUE),"-",'1B DonnéesActifs'!A23)</f>
        <v>-</v>
      </c>
      <c r="B20" s="213" t="str">
        <f>IF(($A20="-"),"-",IF((ISBLANK('1B DonnéesActifs'!B23)=TRUE),"",'1B DonnéesActifs'!B23))</f>
        <v>-</v>
      </c>
      <c r="C20" s="213" t="str">
        <f>IF(($A20="-"),"-",IF((ISBLANK('1B DonnéesActifs'!C23)=TRUE),"",'1B DonnéesActifs'!C23))</f>
        <v>-</v>
      </c>
      <c r="D20" s="213" t="str">
        <f>IF(($A20="-"),"-",IF((ISBLANK('1B DonnéesActifs'!D23)=TRUE),"",'1B DonnéesActifs'!D23))</f>
        <v>-</v>
      </c>
      <c r="E20" s="213" t="str">
        <f>IF(($A20="-"),"-",IF((ISBLANK('1B DonnéesActifs'!E23)=TRUE),"",'1B DonnéesActifs'!E23))</f>
        <v>-</v>
      </c>
      <c r="F20" s="213" t="str">
        <f>IF(($A20="-"),"-",IF((ISBLANK('1B DonnéesActifs'!F23)=TRUE),"",'1B DonnéesActifs'!F23))</f>
        <v>-</v>
      </c>
      <c r="G20" s="213" t="str">
        <f>IF(($A20="-"),"-",IF((ISBLANK('1B DonnéesActifs'!G23)=TRUE),"",'1B DonnéesActifs'!G23))</f>
        <v>-</v>
      </c>
      <c r="H20" s="213" t="str">
        <f>IF(($A20="-"),"-",IF((ISBLANK('1B DonnéesActifs'!H23)=TRUE),"",'1B DonnéesActifs'!H23))</f>
        <v>-</v>
      </c>
      <c r="I20" s="213" t="str">
        <f>IF(($A20="-"),"-",IF((ISBLANK('1B DonnéesActifs'!I23)=TRUE),"",'1B DonnéesActifs'!I23))</f>
        <v>-</v>
      </c>
      <c r="J20" s="213" t="str">
        <f>IF(($A20="-"),"-",IF((ISBLANK('1B DonnéesActifs'!J23)=TRUE),"",'1B DonnéesActifs'!J23))</f>
        <v>-</v>
      </c>
      <c r="K20" s="213" t="str">
        <f>IF(($A20="-"),"-",IF((ISBLANK('1B DonnéesActifs'!K23)=TRUE),"",'1B DonnéesActifs'!K23))</f>
        <v>-</v>
      </c>
      <c r="L20" s="213" t="str">
        <f>IF(($A20="-"),"-",IF((ISBLANK('1B DonnéesActifs'!L23)=TRUE),"",'1B DonnéesActifs'!L23))</f>
        <v>-</v>
      </c>
      <c r="M20" s="213" t="str">
        <f>IF(($A20="-"),"-",IF((ISBLANK('1B DonnéesActifs'!M23)=TRUE),"",'1B DonnéesActifs'!M23))</f>
        <v>-</v>
      </c>
      <c r="N20" s="213" t="str">
        <f>IF(($A20="-"),"-",IF((ISBLANK('1B DonnéesActifs'!N23)=TRUE),"",'1B DonnéesActifs'!N23))</f>
        <v>-</v>
      </c>
      <c r="O20" s="213" t="str">
        <f>IF(($A20="-"),"-",IF((ISBLANK('1B DonnéesActifs'!O23)=TRUE),"",'1B DonnéesActifs'!O23))</f>
        <v>-</v>
      </c>
      <c r="P20" s="213" t="str">
        <f>IF(($A20="-"),"-",IF((ISBLANK('1B DonnéesActifs'!P23)=TRUE),"",'1B DonnéesActifs'!P23))</f>
        <v>-</v>
      </c>
      <c r="Q20" s="214" t="str">
        <f t="shared" si="6"/>
        <v>-</v>
      </c>
      <c r="R20" s="214" t="str">
        <f>IF($A20="-","-",(_xlfn.IFNA((VLOOKUP($D20,'2A HypothèsesRenouvellement'!$J$6:$K$10,2,FALSE)),"TypeChausséeN/D")))</f>
        <v>-</v>
      </c>
      <c r="S20" s="214" t="str">
        <f t="shared" si="7"/>
        <v>-</v>
      </c>
      <c r="T20" s="214" t="str">
        <f>IF($A20="-","-",(_xlfn.IFNA((VLOOKUP($M20,'2A HypothèsesRenouvellement'!$J$16:$K$25,2,FALSE)),"DernièreInterventionN/D")))</f>
        <v>-</v>
      </c>
      <c r="U20" s="214" t="str">
        <f t="shared" si="0"/>
        <v>-</v>
      </c>
      <c r="V20" s="215" t="str">
        <f t="shared" si="8"/>
        <v>-</v>
      </c>
      <c r="W20" s="215" t="str">
        <f>IF($A20="-","-",IF($O20="","ICG N/D",VLOOKUP($O20,'2A HypothèsesRenouvellement'!$B$33:$B$42,1,TRUE)))</f>
        <v>-</v>
      </c>
      <c r="X20" s="216" t="str">
        <f>IF($A20="-","-",(IF((ISNUMBER(W20)=TRUE),VLOOKUP(W20,'2A HypothèsesRenouvellement'!$B$33:$D$42,3,FALSE),"ICG N/D")))</f>
        <v>-</v>
      </c>
      <c r="Y20" s="216" t="str">
        <f>_xlfn.IFNA(IF($A20="-","-",(IF((P20=""),"Cote /5 N/D",VLOOKUP(P20,'2A HypothèsesRenouvellement'!$F$33:$G$37,2,FALSE)))),"%ParCote/5 Feuille2A N/D")</f>
        <v>-</v>
      </c>
      <c r="Z20" s="215" t="str">
        <f>IF($A20="-","-",IF('2A HypothèsesRenouvellement'!$F$20="  cotes d'état /100",(IF(ISNUMBER(X20)=TRUE,(X20*R20),"ICG N/D")),"N'est pas l'option choisie feuille 2A"))</f>
        <v>-</v>
      </c>
      <c r="AA20" s="215" t="str">
        <f t="shared" si="1"/>
        <v>-</v>
      </c>
      <c r="AB20" s="215" t="str">
        <f>IF($A20="-","-",IF('2A HypothèsesRenouvellement'!$F$20="  cotes d'état /5",(IF(ISNUMBER(Y20)=TRUE,(Y20*R20),"Etat/5 N/D")),"N'est pas l'option choisie feuille 2A"))</f>
        <v>-</v>
      </c>
      <c r="AC20" s="215" t="str">
        <f t="shared" si="2"/>
        <v>-</v>
      </c>
      <c r="AD20" s="217" t="str">
        <f>IF('2A HypothèsesRenouvellement'!$D$15="Option 1  ",'3A CalculsActifs'!V20,IF('2A HypothèsesRenouvellement'!$F$20="  Cotes d'état /100",'3A CalculsActifs'!AA20,IF('2A HypothèsesRenouvellement'!$F$20="  Cotes d'état /5",'3A CalculsActifs'!AC20,"ATT:ChoisirOptionFeuille2A")))</f>
        <v>ATT:ChoisirOptionFeuille2A</v>
      </c>
      <c r="AE20" s="209" t="str">
        <f>IF($A20="-","-",(H20/1000*(VLOOKUP(D20,'2A HypothèsesRenouvellement'!$J$6:$L$10,3,FALSE))))</f>
        <v>-</v>
      </c>
      <c r="AF20" s="312" t="str">
        <f t="shared" si="3"/>
        <v>-</v>
      </c>
      <c r="AG20" s="312" t="str">
        <f t="shared" si="4"/>
        <v>-</v>
      </c>
      <c r="AH20" s="218" t="str">
        <f t="shared" si="5"/>
        <v>-</v>
      </c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</row>
    <row r="21" spans="1:213" s="6" customFormat="1" x14ac:dyDescent="0.25">
      <c r="A21" s="212" t="str">
        <f>IF((ISBLANK('1B DonnéesActifs'!A24)=TRUE),"-",'1B DonnéesActifs'!A24)</f>
        <v>-</v>
      </c>
      <c r="B21" s="213" t="str">
        <f>IF(($A21="-"),"-",IF((ISBLANK('1B DonnéesActifs'!B24)=TRUE),"",'1B DonnéesActifs'!B24))</f>
        <v>-</v>
      </c>
      <c r="C21" s="213" t="str">
        <f>IF(($A21="-"),"-",IF((ISBLANK('1B DonnéesActifs'!C24)=TRUE),"",'1B DonnéesActifs'!C24))</f>
        <v>-</v>
      </c>
      <c r="D21" s="213" t="str">
        <f>IF(($A21="-"),"-",IF((ISBLANK('1B DonnéesActifs'!D24)=TRUE),"",'1B DonnéesActifs'!D24))</f>
        <v>-</v>
      </c>
      <c r="E21" s="213" t="str">
        <f>IF(($A21="-"),"-",IF((ISBLANK('1B DonnéesActifs'!E24)=TRUE),"",'1B DonnéesActifs'!E24))</f>
        <v>-</v>
      </c>
      <c r="F21" s="213" t="str">
        <f>IF(($A21="-"),"-",IF((ISBLANK('1B DonnéesActifs'!F24)=TRUE),"",'1B DonnéesActifs'!F24))</f>
        <v>-</v>
      </c>
      <c r="G21" s="213" t="str">
        <f>IF(($A21="-"),"-",IF((ISBLANK('1B DonnéesActifs'!G24)=TRUE),"",'1B DonnéesActifs'!G24))</f>
        <v>-</v>
      </c>
      <c r="H21" s="213" t="str">
        <f>IF(($A21="-"),"-",IF((ISBLANK('1B DonnéesActifs'!H24)=TRUE),"",'1B DonnéesActifs'!H24))</f>
        <v>-</v>
      </c>
      <c r="I21" s="213" t="str">
        <f>IF(($A21="-"),"-",IF((ISBLANK('1B DonnéesActifs'!I24)=TRUE),"",'1B DonnéesActifs'!I24))</f>
        <v>-</v>
      </c>
      <c r="J21" s="213" t="str">
        <f>IF(($A21="-"),"-",IF((ISBLANK('1B DonnéesActifs'!J24)=TRUE),"",'1B DonnéesActifs'!J24))</f>
        <v>-</v>
      </c>
      <c r="K21" s="213" t="str">
        <f>IF(($A21="-"),"-",IF((ISBLANK('1B DonnéesActifs'!K24)=TRUE),"",'1B DonnéesActifs'!K24))</f>
        <v>-</v>
      </c>
      <c r="L21" s="213" t="str">
        <f>IF(($A21="-"),"-",IF((ISBLANK('1B DonnéesActifs'!L24)=TRUE),"",'1B DonnéesActifs'!L24))</f>
        <v>-</v>
      </c>
      <c r="M21" s="213" t="str">
        <f>IF(($A21="-"),"-",IF((ISBLANK('1B DonnéesActifs'!M24)=TRUE),"",'1B DonnéesActifs'!M24))</f>
        <v>-</v>
      </c>
      <c r="N21" s="213" t="str">
        <f>IF(($A21="-"),"-",IF((ISBLANK('1B DonnéesActifs'!N24)=TRUE),"",'1B DonnéesActifs'!N24))</f>
        <v>-</v>
      </c>
      <c r="O21" s="213" t="str">
        <f>IF(($A21="-"),"-",IF((ISBLANK('1B DonnéesActifs'!O24)=TRUE),"",'1B DonnéesActifs'!O24))</f>
        <v>-</v>
      </c>
      <c r="P21" s="213" t="str">
        <f>IF(($A21="-"),"-",IF((ISBLANK('1B DonnéesActifs'!P24)=TRUE),"",'1B DonnéesActifs'!P24))</f>
        <v>-</v>
      </c>
      <c r="Q21" s="214" t="str">
        <f t="shared" si="6"/>
        <v>-</v>
      </c>
      <c r="R21" s="214" t="str">
        <f>IF($A21="-","-",(_xlfn.IFNA((VLOOKUP($D21,'2A HypothèsesRenouvellement'!$J$6:$K$10,2,FALSE)),"TypeChausséeN/D")))</f>
        <v>-</v>
      </c>
      <c r="S21" s="214" t="str">
        <f t="shared" si="7"/>
        <v>-</v>
      </c>
      <c r="T21" s="214" t="str">
        <f>IF($A21="-","-",(_xlfn.IFNA((VLOOKUP($M21,'2A HypothèsesRenouvellement'!$J$16:$K$25,2,FALSE)),"DernièreInterventionN/D")))</f>
        <v>-</v>
      </c>
      <c r="U21" s="214" t="str">
        <f t="shared" si="0"/>
        <v>-</v>
      </c>
      <c r="V21" s="215" t="str">
        <f t="shared" si="8"/>
        <v>-</v>
      </c>
      <c r="W21" s="215" t="str">
        <f>IF($A21="-","-",IF($O21="","ICG N/D",VLOOKUP($O21,'2A HypothèsesRenouvellement'!$B$33:$B$42,1,TRUE)))</f>
        <v>-</v>
      </c>
      <c r="X21" s="216" t="str">
        <f>IF($A21="-","-",(IF((ISNUMBER(W21)=TRUE),VLOOKUP(W21,'2A HypothèsesRenouvellement'!$B$33:$D$42,3,FALSE),"ICG N/D")))</f>
        <v>-</v>
      </c>
      <c r="Y21" s="216" t="str">
        <f>_xlfn.IFNA(IF($A21="-","-",(IF((P21=""),"Cote /5 N/D",VLOOKUP(P21,'2A HypothèsesRenouvellement'!$F$33:$G$37,2,FALSE)))),"%ParCote/5 Feuille2A N/D")</f>
        <v>-</v>
      </c>
      <c r="Z21" s="215" t="str">
        <f>IF($A21="-","-",IF('2A HypothèsesRenouvellement'!$F$20="  cotes d'état /100",(IF(ISNUMBER(X21)=TRUE,(X21*R21),"ICG N/D")),"N'est pas l'option choisie feuille 2A"))</f>
        <v>-</v>
      </c>
      <c r="AA21" s="215" t="str">
        <f t="shared" si="1"/>
        <v>-</v>
      </c>
      <c r="AB21" s="215" t="str">
        <f>IF($A21="-","-",IF('2A HypothèsesRenouvellement'!$F$20="  cotes d'état /5",(IF(ISNUMBER(Y21)=TRUE,(Y21*R21),"Etat/5 N/D")),"N'est pas l'option choisie feuille 2A"))</f>
        <v>-</v>
      </c>
      <c r="AC21" s="215" t="str">
        <f t="shared" si="2"/>
        <v>-</v>
      </c>
      <c r="AD21" s="217" t="str">
        <f>IF('2A HypothèsesRenouvellement'!$D$15="Option 1  ",'3A CalculsActifs'!V21,IF('2A HypothèsesRenouvellement'!$F$20="  Cotes d'état /100",'3A CalculsActifs'!AA21,IF('2A HypothèsesRenouvellement'!$F$20="  Cotes d'état /5",'3A CalculsActifs'!AC21,"ATT:ChoisirOptionFeuille2A")))</f>
        <v>ATT:ChoisirOptionFeuille2A</v>
      </c>
      <c r="AE21" s="209" t="str">
        <f>IF($A21="-","-",(H21/1000*(VLOOKUP(D21,'2A HypothèsesRenouvellement'!$J$6:$L$10,3,FALSE))))</f>
        <v>-</v>
      </c>
      <c r="AF21" s="312" t="str">
        <f t="shared" si="3"/>
        <v>-</v>
      </c>
      <c r="AG21" s="312" t="str">
        <f t="shared" si="4"/>
        <v>-</v>
      </c>
      <c r="AH21" s="218" t="str">
        <f t="shared" si="5"/>
        <v>-</v>
      </c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</row>
    <row r="22" spans="1:213" s="6" customFormat="1" x14ac:dyDescent="0.25">
      <c r="A22" s="212" t="str">
        <f>IF((ISBLANK('1B DonnéesActifs'!A25)=TRUE),"-",'1B DonnéesActifs'!A25)</f>
        <v>-</v>
      </c>
      <c r="B22" s="213" t="str">
        <f>IF(($A22="-"),"-",IF((ISBLANK('1B DonnéesActifs'!B25)=TRUE),"",'1B DonnéesActifs'!B25))</f>
        <v>-</v>
      </c>
      <c r="C22" s="213" t="str">
        <f>IF(($A22="-"),"-",IF((ISBLANK('1B DonnéesActifs'!C25)=TRUE),"",'1B DonnéesActifs'!C25))</f>
        <v>-</v>
      </c>
      <c r="D22" s="213" t="str">
        <f>IF(($A22="-"),"-",IF((ISBLANK('1B DonnéesActifs'!D25)=TRUE),"",'1B DonnéesActifs'!D25))</f>
        <v>-</v>
      </c>
      <c r="E22" s="213" t="str">
        <f>IF(($A22="-"),"-",IF((ISBLANK('1B DonnéesActifs'!E25)=TRUE),"",'1B DonnéesActifs'!E25))</f>
        <v>-</v>
      </c>
      <c r="F22" s="213" t="str">
        <f>IF(($A22="-"),"-",IF((ISBLANK('1B DonnéesActifs'!F25)=TRUE),"",'1B DonnéesActifs'!F25))</f>
        <v>-</v>
      </c>
      <c r="G22" s="213" t="str">
        <f>IF(($A22="-"),"-",IF((ISBLANK('1B DonnéesActifs'!G25)=TRUE),"",'1B DonnéesActifs'!G25))</f>
        <v>-</v>
      </c>
      <c r="H22" s="213" t="str">
        <f>IF(($A22="-"),"-",IF((ISBLANK('1B DonnéesActifs'!H25)=TRUE),"",'1B DonnéesActifs'!H25))</f>
        <v>-</v>
      </c>
      <c r="I22" s="213" t="str">
        <f>IF(($A22="-"),"-",IF((ISBLANK('1B DonnéesActifs'!I25)=TRUE),"",'1B DonnéesActifs'!I25))</f>
        <v>-</v>
      </c>
      <c r="J22" s="213" t="str">
        <f>IF(($A22="-"),"-",IF((ISBLANK('1B DonnéesActifs'!J25)=TRUE),"",'1B DonnéesActifs'!J25))</f>
        <v>-</v>
      </c>
      <c r="K22" s="213" t="str">
        <f>IF(($A22="-"),"-",IF((ISBLANK('1B DonnéesActifs'!K25)=TRUE),"",'1B DonnéesActifs'!K25))</f>
        <v>-</v>
      </c>
      <c r="L22" s="213" t="str">
        <f>IF(($A22="-"),"-",IF((ISBLANK('1B DonnéesActifs'!L25)=TRUE),"",'1B DonnéesActifs'!L25))</f>
        <v>-</v>
      </c>
      <c r="M22" s="213" t="str">
        <f>IF(($A22="-"),"-",IF((ISBLANK('1B DonnéesActifs'!M25)=TRUE),"",'1B DonnéesActifs'!M25))</f>
        <v>-</v>
      </c>
      <c r="N22" s="213" t="str">
        <f>IF(($A22="-"),"-",IF((ISBLANK('1B DonnéesActifs'!N25)=TRUE),"",'1B DonnéesActifs'!N25))</f>
        <v>-</v>
      </c>
      <c r="O22" s="213" t="str">
        <f>IF(($A22="-"),"-",IF((ISBLANK('1B DonnéesActifs'!O25)=TRUE),"",'1B DonnéesActifs'!O25))</f>
        <v>-</v>
      </c>
      <c r="P22" s="213" t="str">
        <f>IF(($A22="-"),"-",IF((ISBLANK('1B DonnéesActifs'!P25)=TRUE),"",'1B DonnéesActifs'!P25))</f>
        <v>-</v>
      </c>
      <c r="Q22" s="214" t="str">
        <f t="shared" si="6"/>
        <v>-</v>
      </c>
      <c r="R22" s="214" t="str">
        <f>IF($A22="-","-",(_xlfn.IFNA((VLOOKUP($D22,'2A HypothèsesRenouvellement'!$J$6:$K$10,2,FALSE)),"TypeChausséeN/D")))</f>
        <v>-</v>
      </c>
      <c r="S22" s="214" t="str">
        <f t="shared" si="7"/>
        <v>-</v>
      </c>
      <c r="T22" s="214" t="str">
        <f>IF($A22="-","-",(_xlfn.IFNA((VLOOKUP($M22,'2A HypothèsesRenouvellement'!$J$16:$K$25,2,FALSE)),"DernièreInterventionN/D")))</f>
        <v>-</v>
      </c>
      <c r="U22" s="214" t="str">
        <f t="shared" si="0"/>
        <v>-</v>
      </c>
      <c r="V22" s="215" t="str">
        <f t="shared" si="8"/>
        <v>-</v>
      </c>
      <c r="W22" s="215" t="str">
        <f>IF($A22="-","-",IF($O22="","ICG N/D",VLOOKUP($O22,'2A HypothèsesRenouvellement'!$B$33:$B$42,1,TRUE)))</f>
        <v>-</v>
      </c>
      <c r="X22" s="216" t="str">
        <f>IF($A22="-","-",(IF((ISNUMBER(W22)=TRUE),VLOOKUP(W22,'2A HypothèsesRenouvellement'!$B$33:$D$42,3,FALSE),"ICG N/D")))</f>
        <v>-</v>
      </c>
      <c r="Y22" s="216" t="str">
        <f>_xlfn.IFNA(IF($A22="-","-",(IF((P22=""),"Cote /5 N/D",VLOOKUP(P22,'2A HypothèsesRenouvellement'!$F$33:$G$37,2,FALSE)))),"%ParCote/5 Feuille2A N/D")</f>
        <v>-</v>
      </c>
      <c r="Z22" s="215" t="str">
        <f>IF($A22="-","-",IF('2A HypothèsesRenouvellement'!$F$20="  cotes d'état /100",(IF(ISNUMBER(X22)=TRUE,(X22*R22),"ICG N/D")),"N'est pas l'option choisie feuille 2A"))</f>
        <v>-</v>
      </c>
      <c r="AA22" s="215" t="str">
        <f t="shared" si="1"/>
        <v>-</v>
      </c>
      <c r="AB22" s="215" t="str">
        <f>IF($A22="-","-",IF('2A HypothèsesRenouvellement'!$F$20="  cotes d'état /5",(IF(ISNUMBER(Y22)=TRUE,(Y22*R22),"Etat/5 N/D")),"N'est pas l'option choisie feuille 2A"))</f>
        <v>-</v>
      </c>
      <c r="AC22" s="215" t="str">
        <f t="shared" si="2"/>
        <v>-</v>
      </c>
      <c r="AD22" s="217" t="str">
        <f>IF('2A HypothèsesRenouvellement'!$D$15="Option 1  ",'3A CalculsActifs'!V22,IF('2A HypothèsesRenouvellement'!$F$20="  Cotes d'état /100",'3A CalculsActifs'!AA22,IF('2A HypothèsesRenouvellement'!$F$20="  Cotes d'état /5",'3A CalculsActifs'!AC22,"ATT:ChoisirOptionFeuille2A")))</f>
        <v>ATT:ChoisirOptionFeuille2A</v>
      </c>
      <c r="AE22" s="209" t="str">
        <f>IF($A22="-","-",(H22/1000*(VLOOKUP(D22,'2A HypothèsesRenouvellement'!$J$6:$L$10,3,FALSE))))</f>
        <v>-</v>
      </c>
      <c r="AF22" s="312" t="str">
        <f t="shared" si="3"/>
        <v>-</v>
      </c>
      <c r="AG22" s="312" t="str">
        <f t="shared" si="4"/>
        <v>-</v>
      </c>
      <c r="AH22" s="218" t="str">
        <f t="shared" si="5"/>
        <v>-</v>
      </c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</row>
    <row r="23" spans="1:213" s="6" customFormat="1" x14ac:dyDescent="0.25">
      <c r="A23" s="212" t="str">
        <f>IF((ISBLANK('1B DonnéesActifs'!A26)=TRUE),"-",'1B DonnéesActifs'!A26)</f>
        <v>-</v>
      </c>
      <c r="B23" s="213" t="str">
        <f>IF(($A23="-"),"-",IF((ISBLANK('1B DonnéesActifs'!B26)=TRUE),"",'1B DonnéesActifs'!B26))</f>
        <v>-</v>
      </c>
      <c r="C23" s="213" t="str">
        <f>IF(($A23="-"),"-",IF((ISBLANK('1B DonnéesActifs'!C26)=TRUE),"",'1B DonnéesActifs'!C26))</f>
        <v>-</v>
      </c>
      <c r="D23" s="213" t="str">
        <f>IF(($A23="-"),"-",IF((ISBLANK('1B DonnéesActifs'!D26)=TRUE),"",'1B DonnéesActifs'!D26))</f>
        <v>-</v>
      </c>
      <c r="E23" s="213" t="str">
        <f>IF(($A23="-"),"-",IF((ISBLANK('1B DonnéesActifs'!E26)=TRUE),"",'1B DonnéesActifs'!E26))</f>
        <v>-</v>
      </c>
      <c r="F23" s="213" t="str">
        <f>IF(($A23="-"),"-",IF((ISBLANK('1B DonnéesActifs'!F26)=TRUE),"",'1B DonnéesActifs'!F26))</f>
        <v>-</v>
      </c>
      <c r="G23" s="213" t="str">
        <f>IF(($A23="-"),"-",IF((ISBLANK('1B DonnéesActifs'!G26)=TRUE),"",'1B DonnéesActifs'!G26))</f>
        <v>-</v>
      </c>
      <c r="H23" s="213" t="str">
        <f>IF(($A23="-"),"-",IF((ISBLANK('1B DonnéesActifs'!H26)=TRUE),"",'1B DonnéesActifs'!H26))</f>
        <v>-</v>
      </c>
      <c r="I23" s="213" t="str">
        <f>IF(($A23="-"),"-",IF((ISBLANK('1B DonnéesActifs'!I26)=TRUE),"",'1B DonnéesActifs'!I26))</f>
        <v>-</v>
      </c>
      <c r="J23" s="213" t="str">
        <f>IF(($A23="-"),"-",IF((ISBLANK('1B DonnéesActifs'!J26)=TRUE),"",'1B DonnéesActifs'!J26))</f>
        <v>-</v>
      </c>
      <c r="K23" s="213" t="str">
        <f>IF(($A23="-"),"-",IF((ISBLANK('1B DonnéesActifs'!K26)=TRUE),"",'1B DonnéesActifs'!K26))</f>
        <v>-</v>
      </c>
      <c r="L23" s="213" t="str">
        <f>IF(($A23="-"),"-",IF((ISBLANK('1B DonnéesActifs'!L26)=TRUE),"",'1B DonnéesActifs'!L26))</f>
        <v>-</v>
      </c>
      <c r="M23" s="213" t="str">
        <f>IF(($A23="-"),"-",IF((ISBLANK('1B DonnéesActifs'!M26)=TRUE),"",'1B DonnéesActifs'!M26))</f>
        <v>-</v>
      </c>
      <c r="N23" s="213" t="str">
        <f>IF(($A23="-"),"-",IF((ISBLANK('1B DonnéesActifs'!N26)=TRUE),"",'1B DonnéesActifs'!N26))</f>
        <v>-</v>
      </c>
      <c r="O23" s="213" t="str">
        <f>IF(($A23="-"),"-",IF((ISBLANK('1B DonnéesActifs'!O26)=TRUE),"",'1B DonnéesActifs'!O26))</f>
        <v>-</v>
      </c>
      <c r="P23" s="213" t="str">
        <f>IF(($A23="-"),"-",IF((ISBLANK('1B DonnéesActifs'!P26)=TRUE),"",'1B DonnéesActifs'!P26))</f>
        <v>-</v>
      </c>
      <c r="Q23" s="214" t="str">
        <f t="shared" si="6"/>
        <v>-</v>
      </c>
      <c r="R23" s="214" t="str">
        <f>IF($A23="-","-",(_xlfn.IFNA((VLOOKUP($D23,'2A HypothèsesRenouvellement'!$J$6:$K$10,2,FALSE)),"TypeChausséeN/D")))</f>
        <v>-</v>
      </c>
      <c r="S23" s="214" t="str">
        <f t="shared" si="7"/>
        <v>-</v>
      </c>
      <c r="T23" s="214" t="str">
        <f>IF($A23="-","-",(_xlfn.IFNA((VLOOKUP($M23,'2A HypothèsesRenouvellement'!$J$16:$K$25,2,FALSE)),"DernièreInterventionN/D")))</f>
        <v>-</v>
      </c>
      <c r="U23" s="214" t="str">
        <f t="shared" si="0"/>
        <v>-</v>
      </c>
      <c r="V23" s="215" t="str">
        <f t="shared" si="8"/>
        <v>-</v>
      </c>
      <c r="W23" s="215" t="str">
        <f>IF($A23="-","-",IF($O23="","ICG N/D",VLOOKUP($O23,'2A HypothèsesRenouvellement'!$B$33:$B$42,1,TRUE)))</f>
        <v>-</v>
      </c>
      <c r="X23" s="216" t="str">
        <f>IF($A23="-","-",(IF((ISNUMBER(W23)=TRUE),VLOOKUP(W23,'2A HypothèsesRenouvellement'!$B$33:$D$42,3,FALSE),"ICG N/D")))</f>
        <v>-</v>
      </c>
      <c r="Y23" s="216" t="str">
        <f>_xlfn.IFNA(IF($A23="-","-",(IF((P23=""),"Cote /5 N/D",VLOOKUP(P23,'2A HypothèsesRenouvellement'!$F$33:$G$37,2,FALSE)))),"%ParCote/5 Feuille2A N/D")</f>
        <v>-</v>
      </c>
      <c r="Z23" s="215" t="str">
        <f>IF($A23="-","-",IF('2A HypothèsesRenouvellement'!$F$20="  cotes d'état /100",(IF(ISNUMBER(X23)=TRUE,(X23*R23),"ICG N/D")),"N'est pas l'option choisie feuille 2A"))</f>
        <v>-</v>
      </c>
      <c r="AA23" s="215" t="str">
        <f t="shared" si="1"/>
        <v>-</v>
      </c>
      <c r="AB23" s="215" t="str">
        <f>IF($A23="-","-",IF('2A HypothèsesRenouvellement'!$F$20="  cotes d'état /5",(IF(ISNUMBER(Y23)=TRUE,(Y23*R23),"Etat/5 N/D")),"N'est pas l'option choisie feuille 2A"))</f>
        <v>-</v>
      </c>
      <c r="AC23" s="215" t="str">
        <f t="shared" si="2"/>
        <v>-</v>
      </c>
      <c r="AD23" s="217" t="str">
        <f>IF('2A HypothèsesRenouvellement'!$D$15="Option 1  ",'3A CalculsActifs'!V23,IF('2A HypothèsesRenouvellement'!$F$20="  Cotes d'état /100",'3A CalculsActifs'!AA23,IF('2A HypothèsesRenouvellement'!$F$20="  Cotes d'état /5",'3A CalculsActifs'!AC23,"ATT:ChoisirOptionFeuille2A")))</f>
        <v>ATT:ChoisirOptionFeuille2A</v>
      </c>
      <c r="AE23" s="209" t="str">
        <f>IF($A23="-","-",(H23/1000*(VLOOKUP(D23,'2A HypothèsesRenouvellement'!$J$6:$L$10,3,FALSE))))</f>
        <v>-</v>
      </c>
      <c r="AF23" s="312" t="str">
        <f t="shared" si="3"/>
        <v>-</v>
      </c>
      <c r="AG23" s="312" t="str">
        <f t="shared" si="4"/>
        <v>-</v>
      </c>
      <c r="AH23" s="218" t="str">
        <f t="shared" si="5"/>
        <v>-</v>
      </c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</row>
    <row r="24" spans="1:213" s="6" customFormat="1" ht="15" customHeight="1" x14ac:dyDescent="0.25">
      <c r="A24" s="212" t="str">
        <f>IF((ISBLANK('1B DonnéesActifs'!A27)=TRUE),"-",'1B DonnéesActifs'!A27)</f>
        <v>-</v>
      </c>
      <c r="B24" s="213" t="str">
        <f>IF(($A24="-"),"-",IF((ISBLANK('1B DonnéesActifs'!B27)=TRUE),"",'1B DonnéesActifs'!B27))</f>
        <v>-</v>
      </c>
      <c r="C24" s="213" t="str">
        <f>IF(($A24="-"),"-",IF((ISBLANK('1B DonnéesActifs'!C27)=TRUE),"",'1B DonnéesActifs'!C27))</f>
        <v>-</v>
      </c>
      <c r="D24" s="213" t="str">
        <f>IF(($A24="-"),"-",IF((ISBLANK('1B DonnéesActifs'!D27)=TRUE),"",'1B DonnéesActifs'!D27))</f>
        <v>-</v>
      </c>
      <c r="E24" s="213" t="str">
        <f>IF(($A24="-"),"-",IF((ISBLANK('1B DonnéesActifs'!E27)=TRUE),"",'1B DonnéesActifs'!E27))</f>
        <v>-</v>
      </c>
      <c r="F24" s="213" t="str">
        <f>IF(($A24="-"),"-",IF((ISBLANK('1B DonnéesActifs'!F27)=TRUE),"",'1B DonnéesActifs'!F27))</f>
        <v>-</v>
      </c>
      <c r="G24" s="213" t="str">
        <f>IF(($A24="-"),"-",IF((ISBLANK('1B DonnéesActifs'!G27)=TRUE),"",'1B DonnéesActifs'!G27))</f>
        <v>-</v>
      </c>
      <c r="H24" s="213" t="str">
        <f>IF(($A24="-"),"-",IF((ISBLANK('1B DonnéesActifs'!H27)=TRUE),"",'1B DonnéesActifs'!H27))</f>
        <v>-</v>
      </c>
      <c r="I24" s="213" t="str">
        <f>IF(($A24="-"),"-",IF((ISBLANK('1B DonnéesActifs'!I27)=TRUE),"",'1B DonnéesActifs'!I27))</f>
        <v>-</v>
      </c>
      <c r="J24" s="213" t="str">
        <f>IF(($A24="-"),"-",IF((ISBLANK('1B DonnéesActifs'!J27)=TRUE),"",'1B DonnéesActifs'!J27))</f>
        <v>-</v>
      </c>
      <c r="K24" s="213" t="str">
        <f>IF(($A24="-"),"-",IF((ISBLANK('1B DonnéesActifs'!K27)=TRUE),"",'1B DonnéesActifs'!K27))</f>
        <v>-</v>
      </c>
      <c r="L24" s="213" t="str">
        <f>IF(($A24="-"),"-",IF((ISBLANK('1B DonnéesActifs'!L27)=TRUE),"",'1B DonnéesActifs'!L27))</f>
        <v>-</v>
      </c>
      <c r="M24" s="213" t="str">
        <f>IF(($A24="-"),"-",IF((ISBLANK('1B DonnéesActifs'!M27)=TRUE),"",'1B DonnéesActifs'!M27))</f>
        <v>-</v>
      </c>
      <c r="N24" s="213" t="str">
        <f>IF(($A24="-"),"-",IF((ISBLANK('1B DonnéesActifs'!N27)=TRUE),"",'1B DonnéesActifs'!N27))</f>
        <v>-</v>
      </c>
      <c r="O24" s="213" t="str">
        <f>IF(($A24="-"),"-",IF((ISBLANK('1B DonnéesActifs'!O27)=TRUE),"",'1B DonnéesActifs'!O27))</f>
        <v>-</v>
      </c>
      <c r="P24" s="213" t="str">
        <f>IF(($A24="-"),"-",IF((ISBLANK('1B DonnéesActifs'!P27)=TRUE),"",'1B DonnéesActifs'!P27))</f>
        <v>-</v>
      </c>
      <c r="Q24" s="214" t="str">
        <f t="shared" si="6"/>
        <v>-</v>
      </c>
      <c r="R24" s="214" t="str">
        <f>IF($A24="-","-",(_xlfn.IFNA((VLOOKUP($D24,'2A HypothèsesRenouvellement'!$J$6:$K$10,2,FALSE)),"TypeChausséeN/D")))</f>
        <v>-</v>
      </c>
      <c r="S24" s="214" t="str">
        <f t="shared" si="7"/>
        <v>-</v>
      </c>
      <c r="T24" s="214" t="str">
        <f>IF($A24="-","-",(_xlfn.IFNA((VLOOKUP($M24,'2A HypothèsesRenouvellement'!$J$16:$K$25,2,FALSE)),"DernièreInterventionN/D")))</f>
        <v>-</v>
      </c>
      <c r="U24" s="214" t="str">
        <f t="shared" si="0"/>
        <v>-</v>
      </c>
      <c r="V24" s="215" t="str">
        <f t="shared" si="8"/>
        <v>-</v>
      </c>
      <c r="W24" s="215" t="str">
        <f>IF($A24="-","-",IF($O24="","ICG N/D",VLOOKUP($O24,'2A HypothèsesRenouvellement'!$B$33:$B$42,1,TRUE)))</f>
        <v>-</v>
      </c>
      <c r="X24" s="216" t="str">
        <f>IF($A24="-","-",(IF((ISNUMBER(W24)=TRUE),VLOOKUP(W24,'2A HypothèsesRenouvellement'!$B$33:$D$42,3,FALSE),"ICG N/D")))</f>
        <v>-</v>
      </c>
      <c r="Y24" s="216" t="str">
        <f>_xlfn.IFNA(IF($A24="-","-",(IF((P24=""),"Cote /5 N/D",VLOOKUP(P24,'2A HypothèsesRenouvellement'!$F$33:$G$37,2,FALSE)))),"%ParCote/5 Feuille2A N/D")</f>
        <v>-</v>
      </c>
      <c r="Z24" s="215" t="str">
        <f>IF($A24="-","-",IF('2A HypothèsesRenouvellement'!$F$20="  cotes d'état /100",(IF(ISNUMBER(X24)=TRUE,(X24*R24),"ICG N/D")),"N'est pas l'option choisie feuille 2A"))</f>
        <v>-</v>
      </c>
      <c r="AA24" s="215" t="str">
        <f t="shared" si="1"/>
        <v>-</v>
      </c>
      <c r="AB24" s="215" t="str">
        <f>IF($A24="-","-",IF('2A HypothèsesRenouvellement'!$F$20="  cotes d'état /5",(IF(ISNUMBER(Y24)=TRUE,(Y24*R24),"Etat/5 N/D")),"N'est pas l'option choisie feuille 2A"))</f>
        <v>-</v>
      </c>
      <c r="AC24" s="215" t="str">
        <f t="shared" si="2"/>
        <v>-</v>
      </c>
      <c r="AD24" s="217" t="str">
        <f>IF('2A HypothèsesRenouvellement'!$D$15="Option 1  ",'3A CalculsActifs'!V24,IF('2A HypothèsesRenouvellement'!$F$20="  Cotes d'état /100",'3A CalculsActifs'!AA24,IF('2A HypothèsesRenouvellement'!$F$20="  Cotes d'état /5",'3A CalculsActifs'!AC24,"ATT:ChoisirOptionFeuille2A")))</f>
        <v>ATT:ChoisirOptionFeuille2A</v>
      </c>
      <c r="AE24" s="209" t="str">
        <f>IF($A24="-","-",(H24/1000*(VLOOKUP(D24,'2A HypothèsesRenouvellement'!$J$6:$L$10,3,FALSE))))</f>
        <v>-</v>
      </c>
      <c r="AF24" s="312" t="str">
        <f t="shared" si="3"/>
        <v>-</v>
      </c>
      <c r="AG24" s="312" t="str">
        <f t="shared" si="4"/>
        <v>-</v>
      </c>
      <c r="AH24" s="218" t="str">
        <f t="shared" si="5"/>
        <v>-</v>
      </c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</row>
    <row r="25" spans="1:213" s="6" customFormat="1" x14ac:dyDescent="0.25">
      <c r="A25" s="212" t="str">
        <f>IF((ISBLANK('1B DonnéesActifs'!A28)=TRUE),"-",'1B DonnéesActifs'!A28)</f>
        <v>-</v>
      </c>
      <c r="B25" s="213" t="str">
        <f>IF(($A25="-"),"-",IF((ISBLANK('1B DonnéesActifs'!B28)=TRUE),"",'1B DonnéesActifs'!B28))</f>
        <v>-</v>
      </c>
      <c r="C25" s="213" t="str">
        <f>IF(($A25="-"),"-",IF((ISBLANK('1B DonnéesActifs'!C28)=TRUE),"",'1B DonnéesActifs'!C28))</f>
        <v>-</v>
      </c>
      <c r="D25" s="213" t="str">
        <f>IF(($A25="-"),"-",IF((ISBLANK('1B DonnéesActifs'!D28)=TRUE),"",'1B DonnéesActifs'!D28))</f>
        <v>-</v>
      </c>
      <c r="E25" s="213" t="str">
        <f>IF(($A25="-"),"-",IF((ISBLANK('1B DonnéesActifs'!E28)=TRUE),"",'1B DonnéesActifs'!E28))</f>
        <v>-</v>
      </c>
      <c r="F25" s="213" t="str">
        <f>IF(($A25="-"),"-",IF((ISBLANK('1B DonnéesActifs'!F28)=TRUE),"",'1B DonnéesActifs'!F28))</f>
        <v>-</v>
      </c>
      <c r="G25" s="213" t="str">
        <f>IF(($A25="-"),"-",IF((ISBLANK('1B DonnéesActifs'!G28)=TRUE),"",'1B DonnéesActifs'!G28))</f>
        <v>-</v>
      </c>
      <c r="H25" s="213" t="str">
        <f>IF(($A25="-"),"-",IF((ISBLANK('1B DonnéesActifs'!H28)=TRUE),"",'1B DonnéesActifs'!H28))</f>
        <v>-</v>
      </c>
      <c r="I25" s="213" t="str">
        <f>IF(($A25="-"),"-",IF((ISBLANK('1B DonnéesActifs'!I28)=TRUE),"",'1B DonnéesActifs'!I28))</f>
        <v>-</v>
      </c>
      <c r="J25" s="213" t="str">
        <f>IF(($A25="-"),"-",IF((ISBLANK('1B DonnéesActifs'!J28)=TRUE),"",'1B DonnéesActifs'!J28))</f>
        <v>-</v>
      </c>
      <c r="K25" s="213" t="str">
        <f>IF(($A25="-"),"-",IF((ISBLANK('1B DonnéesActifs'!K28)=TRUE),"",'1B DonnéesActifs'!K28))</f>
        <v>-</v>
      </c>
      <c r="L25" s="213" t="str">
        <f>IF(($A25="-"),"-",IF((ISBLANK('1B DonnéesActifs'!L28)=TRUE),"",'1B DonnéesActifs'!L28))</f>
        <v>-</v>
      </c>
      <c r="M25" s="213" t="str">
        <f>IF(($A25="-"),"-",IF((ISBLANK('1B DonnéesActifs'!M28)=TRUE),"",'1B DonnéesActifs'!M28))</f>
        <v>-</v>
      </c>
      <c r="N25" s="213" t="str">
        <f>IF(($A25="-"),"-",IF((ISBLANK('1B DonnéesActifs'!N28)=TRUE),"",'1B DonnéesActifs'!N28))</f>
        <v>-</v>
      </c>
      <c r="O25" s="213" t="str">
        <f>IF(($A25="-"),"-",IF((ISBLANK('1B DonnéesActifs'!O28)=TRUE),"",'1B DonnéesActifs'!O28))</f>
        <v>-</v>
      </c>
      <c r="P25" s="213" t="str">
        <f>IF(($A25="-"),"-",IF((ISBLANK('1B DonnéesActifs'!P28)=TRUE),"",'1B DonnéesActifs'!P28))</f>
        <v>-</v>
      </c>
      <c r="Q25" s="214" t="str">
        <f t="shared" si="6"/>
        <v>-</v>
      </c>
      <c r="R25" s="214" t="str">
        <f>IF($A25="-","-",(_xlfn.IFNA((VLOOKUP($D25,'2A HypothèsesRenouvellement'!$J$6:$K$10,2,FALSE)),"TypeChausséeN/D")))</f>
        <v>-</v>
      </c>
      <c r="S25" s="214" t="str">
        <f t="shared" si="7"/>
        <v>-</v>
      </c>
      <c r="T25" s="214" t="str">
        <f>IF($A25="-","-",(_xlfn.IFNA((VLOOKUP($M25,'2A HypothèsesRenouvellement'!$J$16:$K$25,2,FALSE)),"DernièreInterventionN/D")))</f>
        <v>-</v>
      </c>
      <c r="U25" s="214" t="str">
        <f t="shared" si="0"/>
        <v>-</v>
      </c>
      <c r="V25" s="215" t="str">
        <f t="shared" si="8"/>
        <v>-</v>
      </c>
      <c r="W25" s="215" t="str">
        <f>IF($A25="-","-",IF($O25="","ICG N/D",VLOOKUP($O25,'2A HypothèsesRenouvellement'!$B$33:$B$42,1,TRUE)))</f>
        <v>-</v>
      </c>
      <c r="X25" s="216" t="str">
        <f>IF($A25="-","-",(IF((ISNUMBER(W25)=TRUE),VLOOKUP(W25,'2A HypothèsesRenouvellement'!$B$33:$D$42,3,FALSE),"ICG N/D")))</f>
        <v>-</v>
      </c>
      <c r="Y25" s="216" t="str">
        <f>_xlfn.IFNA(IF($A25="-","-",(IF((P25=""),"Cote /5 N/D",VLOOKUP(P25,'2A HypothèsesRenouvellement'!$F$33:$G$37,2,FALSE)))),"%ParCote/5 Feuille2A N/D")</f>
        <v>-</v>
      </c>
      <c r="Z25" s="215" t="str">
        <f>IF($A25="-","-",IF('2A HypothèsesRenouvellement'!$F$20="  cotes d'état /100",(IF(ISNUMBER(X25)=TRUE,(X25*R25),"ICG N/D")),"N'est pas l'option choisie feuille 2A"))</f>
        <v>-</v>
      </c>
      <c r="AA25" s="215" t="str">
        <f t="shared" si="1"/>
        <v>-</v>
      </c>
      <c r="AB25" s="215" t="str">
        <f>IF($A25="-","-",IF('2A HypothèsesRenouvellement'!$F$20="  cotes d'état /5",(IF(ISNUMBER(Y25)=TRUE,(Y25*R25),"Etat/5 N/D")),"N'est pas l'option choisie feuille 2A"))</f>
        <v>-</v>
      </c>
      <c r="AC25" s="215" t="str">
        <f t="shared" si="2"/>
        <v>-</v>
      </c>
      <c r="AD25" s="217" t="str">
        <f>IF('2A HypothèsesRenouvellement'!$D$15="Option 1  ",'3A CalculsActifs'!V25,IF('2A HypothèsesRenouvellement'!$F$20="  Cotes d'état /100",'3A CalculsActifs'!AA25,IF('2A HypothèsesRenouvellement'!$F$20="  Cotes d'état /5",'3A CalculsActifs'!AC25,"ATT:ChoisirOptionFeuille2A")))</f>
        <v>ATT:ChoisirOptionFeuille2A</v>
      </c>
      <c r="AE25" s="209" t="str">
        <f>IF($A25="-","-",(H25/1000*(VLOOKUP(D25,'2A HypothèsesRenouvellement'!$J$6:$L$10,3,FALSE))))</f>
        <v>-</v>
      </c>
      <c r="AF25" s="312" t="str">
        <f t="shared" si="3"/>
        <v>-</v>
      </c>
      <c r="AG25" s="312" t="str">
        <f t="shared" si="4"/>
        <v>-</v>
      </c>
      <c r="AH25" s="218" t="str">
        <f t="shared" si="5"/>
        <v>-</v>
      </c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</row>
    <row r="26" spans="1:213" s="6" customFormat="1" x14ac:dyDescent="0.25">
      <c r="A26" s="212" t="str">
        <f>IF((ISBLANK('1B DonnéesActifs'!A29)=TRUE),"-",'1B DonnéesActifs'!A29)</f>
        <v>-</v>
      </c>
      <c r="B26" s="213" t="str">
        <f>IF(($A26="-"),"-",IF((ISBLANK('1B DonnéesActifs'!B29)=TRUE),"",'1B DonnéesActifs'!B29))</f>
        <v>-</v>
      </c>
      <c r="C26" s="213" t="str">
        <f>IF(($A26="-"),"-",IF((ISBLANK('1B DonnéesActifs'!C29)=TRUE),"",'1B DonnéesActifs'!C29))</f>
        <v>-</v>
      </c>
      <c r="D26" s="213" t="str">
        <f>IF(($A26="-"),"-",IF((ISBLANK('1B DonnéesActifs'!D29)=TRUE),"",'1B DonnéesActifs'!D29))</f>
        <v>-</v>
      </c>
      <c r="E26" s="213" t="str">
        <f>IF(($A26="-"),"-",IF((ISBLANK('1B DonnéesActifs'!E29)=TRUE),"",'1B DonnéesActifs'!E29))</f>
        <v>-</v>
      </c>
      <c r="F26" s="213" t="str">
        <f>IF(($A26="-"),"-",IF((ISBLANK('1B DonnéesActifs'!F29)=TRUE),"",'1B DonnéesActifs'!F29))</f>
        <v>-</v>
      </c>
      <c r="G26" s="213" t="str">
        <f>IF(($A26="-"),"-",IF((ISBLANK('1B DonnéesActifs'!G29)=TRUE),"",'1B DonnéesActifs'!G29))</f>
        <v>-</v>
      </c>
      <c r="H26" s="213" t="str">
        <f>IF(($A26="-"),"-",IF((ISBLANK('1B DonnéesActifs'!H29)=TRUE),"",'1B DonnéesActifs'!H29))</f>
        <v>-</v>
      </c>
      <c r="I26" s="213" t="str">
        <f>IF(($A26="-"),"-",IF((ISBLANK('1B DonnéesActifs'!I29)=TRUE),"",'1B DonnéesActifs'!I29))</f>
        <v>-</v>
      </c>
      <c r="J26" s="213" t="str">
        <f>IF(($A26="-"),"-",IF((ISBLANK('1B DonnéesActifs'!J29)=TRUE),"",'1B DonnéesActifs'!J29))</f>
        <v>-</v>
      </c>
      <c r="K26" s="213" t="str">
        <f>IF(($A26="-"),"-",IF((ISBLANK('1B DonnéesActifs'!K29)=TRUE),"",'1B DonnéesActifs'!K29))</f>
        <v>-</v>
      </c>
      <c r="L26" s="213" t="str">
        <f>IF(($A26="-"),"-",IF((ISBLANK('1B DonnéesActifs'!L29)=TRUE),"",'1B DonnéesActifs'!L29))</f>
        <v>-</v>
      </c>
      <c r="M26" s="213" t="str">
        <f>IF(($A26="-"),"-",IF((ISBLANK('1B DonnéesActifs'!M29)=TRUE),"",'1B DonnéesActifs'!M29))</f>
        <v>-</v>
      </c>
      <c r="N26" s="213" t="str">
        <f>IF(($A26="-"),"-",IF((ISBLANK('1B DonnéesActifs'!N29)=TRUE),"",'1B DonnéesActifs'!N29))</f>
        <v>-</v>
      </c>
      <c r="O26" s="213" t="str">
        <f>IF(($A26="-"),"-",IF((ISBLANK('1B DonnéesActifs'!O29)=TRUE),"",'1B DonnéesActifs'!O29))</f>
        <v>-</v>
      </c>
      <c r="P26" s="213" t="str">
        <f>IF(($A26="-"),"-",IF((ISBLANK('1B DonnéesActifs'!P29)=TRUE),"",'1B DonnéesActifs'!P29))</f>
        <v>-</v>
      </c>
      <c r="Q26" s="214" t="str">
        <f t="shared" si="6"/>
        <v>-</v>
      </c>
      <c r="R26" s="214" t="str">
        <f>IF($A26="-","-",(_xlfn.IFNA((VLOOKUP($D26,'2A HypothèsesRenouvellement'!$J$6:$K$10,2,FALSE)),"TypeChausséeN/D")))</f>
        <v>-</v>
      </c>
      <c r="S26" s="214" t="str">
        <f t="shared" si="7"/>
        <v>-</v>
      </c>
      <c r="T26" s="214" t="str">
        <f>IF($A26="-","-",(_xlfn.IFNA((VLOOKUP($M26,'2A HypothèsesRenouvellement'!$J$16:$K$25,2,FALSE)),"DernièreInterventionN/D")))</f>
        <v>-</v>
      </c>
      <c r="U26" s="214" t="str">
        <f t="shared" si="0"/>
        <v>-</v>
      </c>
      <c r="V26" s="215" t="str">
        <f t="shared" si="8"/>
        <v>-</v>
      </c>
      <c r="W26" s="215" t="str">
        <f>IF($A26="-","-",IF($O26="","ICG N/D",VLOOKUP($O26,'2A HypothèsesRenouvellement'!$B$33:$B$42,1,TRUE)))</f>
        <v>-</v>
      </c>
      <c r="X26" s="216" t="str">
        <f>IF($A26="-","-",(IF((ISNUMBER(W26)=TRUE),VLOOKUP(W26,'2A HypothèsesRenouvellement'!$B$33:$D$42,3,FALSE),"ICG N/D")))</f>
        <v>-</v>
      </c>
      <c r="Y26" s="216" t="str">
        <f>_xlfn.IFNA(IF($A26="-","-",(IF((P26=""),"Cote /5 N/D",VLOOKUP(P26,'2A HypothèsesRenouvellement'!$F$33:$G$37,2,FALSE)))),"%ParCote/5 Feuille2A N/D")</f>
        <v>-</v>
      </c>
      <c r="Z26" s="215" t="str">
        <f>IF($A26="-","-",IF('2A HypothèsesRenouvellement'!$F$20="  cotes d'état /100",(IF(ISNUMBER(X26)=TRUE,(X26*R26),"ICG N/D")),"N'est pas l'option choisie feuille 2A"))</f>
        <v>-</v>
      </c>
      <c r="AA26" s="215" t="str">
        <f t="shared" si="1"/>
        <v>-</v>
      </c>
      <c r="AB26" s="215" t="str">
        <f>IF($A26="-","-",IF('2A HypothèsesRenouvellement'!$F$20="  cotes d'état /5",(IF(ISNUMBER(Y26)=TRUE,(Y26*R26),"Etat/5 N/D")),"N'est pas l'option choisie feuille 2A"))</f>
        <v>-</v>
      </c>
      <c r="AC26" s="215" t="str">
        <f t="shared" si="2"/>
        <v>-</v>
      </c>
      <c r="AD26" s="217" t="str">
        <f>IF('2A HypothèsesRenouvellement'!$D$15="Option 1  ",'3A CalculsActifs'!V26,IF('2A HypothèsesRenouvellement'!$F$20="  Cotes d'état /100",'3A CalculsActifs'!AA26,IF('2A HypothèsesRenouvellement'!$F$20="  Cotes d'état /5",'3A CalculsActifs'!AC26,"ATT:ChoisirOptionFeuille2A")))</f>
        <v>ATT:ChoisirOptionFeuille2A</v>
      </c>
      <c r="AE26" s="209" t="str">
        <f>IF($A26="-","-",(H26/1000*(VLOOKUP(D26,'2A HypothèsesRenouvellement'!$J$6:$L$10,3,FALSE))))</f>
        <v>-</v>
      </c>
      <c r="AF26" s="312" t="str">
        <f t="shared" si="3"/>
        <v>-</v>
      </c>
      <c r="AG26" s="312" t="str">
        <f t="shared" si="4"/>
        <v>-</v>
      </c>
      <c r="AH26" s="218" t="str">
        <f t="shared" si="5"/>
        <v>-</v>
      </c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</row>
    <row r="27" spans="1:213" s="6" customFormat="1" x14ac:dyDescent="0.25">
      <c r="A27" s="212" t="str">
        <f>IF((ISBLANK('1B DonnéesActifs'!A30)=TRUE),"-",'1B DonnéesActifs'!A30)</f>
        <v>-</v>
      </c>
      <c r="B27" s="213" t="str">
        <f>IF(($A27="-"),"-",IF((ISBLANK('1B DonnéesActifs'!B30)=TRUE),"",'1B DonnéesActifs'!B30))</f>
        <v>-</v>
      </c>
      <c r="C27" s="213" t="str">
        <f>IF(($A27="-"),"-",IF((ISBLANK('1B DonnéesActifs'!C30)=TRUE),"",'1B DonnéesActifs'!C30))</f>
        <v>-</v>
      </c>
      <c r="D27" s="213" t="str">
        <f>IF(($A27="-"),"-",IF((ISBLANK('1B DonnéesActifs'!D30)=TRUE),"",'1B DonnéesActifs'!D30))</f>
        <v>-</v>
      </c>
      <c r="E27" s="213" t="str">
        <f>IF(($A27="-"),"-",IF((ISBLANK('1B DonnéesActifs'!E30)=TRUE),"",'1B DonnéesActifs'!E30))</f>
        <v>-</v>
      </c>
      <c r="F27" s="213" t="str">
        <f>IF(($A27="-"),"-",IF((ISBLANK('1B DonnéesActifs'!F30)=TRUE),"",'1B DonnéesActifs'!F30))</f>
        <v>-</v>
      </c>
      <c r="G27" s="213" t="str">
        <f>IF(($A27="-"),"-",IF((ISBLANK('1B DonnéesActifs'!G30)=TRUE),"",'1B DonnéesActifs'!G30))</f>
        <v>-</v>
      </c>
      <c r="H27" s="213" t="str">
        <f>IF(($A27="-"),"-",IF((ISBLANK('1B DonnéesActifs'!H30)=TRUE),"",'1B DonnéesActifs'!H30))</f>
        <v>-</v>
      </c>
      <c r="I27" s="213" t="str">
        <f>IF(($A27="-"),"-",IF((ISBLANK('1B DonnéesActifs'!I30)=TRUE),"",'1B DonnéesActifs'!I30))</f>
        <v>-</v>
      </c>
      <c r="J27" s="213" t="str">
        <f>IF(($A27="-"),"-",IF((ISBLANK('1B DonnéesActifs'!J30)=TRUE),"",'1B DonnéesActifs'!J30))</f>
        <v>-</v>
      </c>
      <c r="K27" s="213" t="str">
        <f>IF(($A27="-"),"-",IF((ISBLANK('1B DonnéesActifs'!K30)=TRUE),"",'1B DonnéesActifs'!K30))</f>
        <v>-</v>
      </c>
      <c r="L27" s="213" t="str">
        <f>IF(($A27="-"),"-",IF((ISBLANK('1B DonnéesActifs'!L30)=TRUE),"",'1B DonnéesActifs'!L30))</f>
        <v>-</v>
      </c>
      <c r="M27" s="213" t="str">
        <f>IF(($A27="-"),"-",IF((ISBLANK('1B DonnéesActifs'!M30)=TRUE),"",'1B DonnéesActifs'!M30))</f>
        <v>-</v>
      </c>
      <c r="N27" s="213" t="str">
        <f>IF(($A27="-"),"-",IF((ISBLANK('1B DonnéesActifs'!N30)=TRUE),"",'1B DonnéesActifs'!N30))</f>
        <v>-</v>
      </c>
      <c r="O27" s="213" t="str">
        <f>IF(($A27="-"),"-",IF((ISBLANK('1B DonnéesActifs'!O30)=TRUE),"",'1B DonnéesActifs'!O30))</f>
        <v>-</v>
      </c>
      <c r="P27" s="213" t="str">
        <f>IF(($A27="-"),"-",IF((ISBLANK('1B DonnéesActifs'!P30)=TRUE),"",'1B DonnéesActifs'!P30))</f>
        <v>-</v>
      </c>
      <c r="Q27" s="214" t="str">
        <f t="shared" si="6"/>
        <v>-</v>
      </c>
      <c r="R27" s="214" t="str">
        <f>IF($A27="-","-",(_xlfn.IFNA((VLOOKUP($D27,'2A HypothèsesRenouvellement'!$J$6:$K$10,2,FALSE)),"TypeChausséeN/D")))</f>
        <v>-</v>
      </c>
      <c r="S27" s="214" t="str">
        <f t="shared" si="7"/>
        <v>-</v>
      </c>
      <c r="T27" s="214" t="str">
        <f>IF($A27="-","-",(_xlfn.IFNA((VLOOKUP($M27,'2A HypothèsesRenouvellement'!$J$16:$K$25,2,FALSE)),"DernièreInterventionN/D")))</f>
        <v>-</v>
      </c>
      <c r="U27" s="214" t="str">
        <f t="shared" si="0"/>
        <v>-</v>
      </c>
      <c r="V27" s="215" t="str">
        <f t="shared" si="8"/>
        <v>-</v>
      </c>
      <c r="W27" s="215" t="str">
        <f>IF($A27="-","-",IF($O27="","ICG N/D",VLOOKUP($O27,'2A HypothèsesRenouvellement'!$B$33:$B$42,1,TRUE)))</f>
        <v>-</v>
      </c>
      <c r="X27" s="216" t="str">
        <f>IF($A27="-","-",(IF((ISNUMBER(W27)=TRUE),VLOOKUP(W27,'2A HypothèsesRenouvellement'!$B$33:$D$42,3,FALSE),"ICG N/D")))</f>
        <v>-</v>
      </c>
      <c r="Y27" s="216" t="str">
        <f>_xlfn.IFNA(IF($A27="-","-",(IF((P27=""),"Cote /5 N/D",VLOOKUP(P27,'2A HypothèsesRenouvellement'!$F$33:$G$37,2,FALSE)))),"%ParCote/5 Feuille2A N/D")</f>
        <v>-</v>
      </c>
      <c r="Z27" s="215" t="str">
        <f>IF($A27="-","-",IF('2A HypothèsesRenouvellement'!$F$20="  cotes d'état /100",(IF(ISNUMBER(X27)=TRUE,(X27*R27),"ICG N/D")),"N'est pas l'option choisie feuille 2A"))</f>
        <v>-</v>
      </c>
      <c r="AA27" s="215" t="str">
        <f t="shared" si="1"/>
        <v>-</v>
      </c>
      <c r="AB27" s="215" t="str">
        <f>IF($A27="-","-",IF('2A HypothèsesRenouvellement'!$F$20="  cotes d'état /5",(IF(ISNUMBER(Y27)=TRUE,(Y27*R27),"Etat/5 N/D")),"N'est pas l'option choisie feuille 2A"))</f>
        <v>-</v>
      </c>
      <c r="AC27" s="215" t="str">
        <f t="shared" si="2"/>
        <v>-</v>
      </c>
      <c r="AD27" s="217" t="str">
        <f>IF('2A HypothèsesRenouvellement'!$D$15="Option 1  ",'3A CalculsActifs'!V27,IF('2A HypothèsesRenouvellement'!$F$20="  Cotes d'état /100",'3A CalculsActifs'!AA27,IF('2A HypothèsesRenouvellement'!$F$20="  Cotes d'état /5",'3A CalculsActifs'!AC27,"ATT:ChoisirOptionFeuille2A")))</f>
        <v>ATT:ChoisirOptionFeuille2A</v>
      </c>
      <c r="AE27" s="209" t="str">
        <f>IF($A27="-","-",(H27/1000*(VLOOKUP(D27,'2A HypothèsesRenouvellement'!$J$6:$L$10,3,FALSE))))</f>
        <v>-</v>
      </c>
      <c r="AF27" s="312" t="str">
        <f t="shared" si="3"/>
        <v>-</v>
      </c>
      <c r="AG27" s="312" t="str">
        <f t="shared" si="4"/>
        <v>-</v>
      </c>
      <c r="AH27" s="218" t="str">
        <f t="shared" si="5"/>
        <v>-</v>
      </c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</row>
    <row r="28" spans="1:213" s="6" customFormat="1" x14ac:dyDescent="0.25">
      <c r="A28" s="212" t="str">
        <f>IF((ISBLANK('1B DonnéesActifs'!A31)=TRUE),"-",'1B DonnéesActifs'!A31)</f>
        <v>-</v>
      </c>
      <c r="B28" s="213" t="str">
        <f>IF(($A28="-"),"-",IF((ISBLANK('1B DonnéesActifs'!B31)=TRUE),"",'1B DonnéesActifs'!B31))</f>
        <v>-</v>
      </c>
      <c r="C28" s="213" t="str">
        <f>IF(($A28="-"),"-",IF((ISBLANK('1B DonnéesActifs'!C31)=TRUE),"",'1B DonnéesActifs'!C31))</f>
        <v>-</v>
      </c>
      <c r="D28" s="213" t="str">
        <f>IF(($A28="-"),"-",IF((ISBLANK('1B DonnéesActifs'!D31)=TRUE),"",'1B DonnéesActifs'!D31))</f>
        <v>-</v>
      </c>
      <c r="E28" s="213" t="str">
        <f>IF(($A28="-"),"-",IF((ISBLANK('1B DonnéesActifs'!E31)=TRUE),"",'1B DonnéesActifs'!E31))</f>
        <v>-</v>
      </c>
      <c r="F28" s="213" t="str">
        <f>IF(($A28="-"),"-",IF((ISBLANK('1B DonnéesActifs'!F31)=TRUE),"",'1B DonnéesActifs'!F31))</f>
        <v>-</v>
      </c>
      <c r="G28" s="213" t="str">
        <f>IF(($A28="-"),"-",IF((ISBLANK('1B DonnéesActifs'!G31)=TRUE),"",'1B DonnéesActifs'!G31))</f>
        <v>-</v>
      </c>
      <c r="H28" s="213" t="str">
        <f>IF(($A28="-"),"-",IF((ISBLANK('1B DonnéesActifs'!H31)=TRUE),"",'1B DonnéesActifs'!H31))</f>
        <v>-</v>
      </c>
      <c r="I28" s="213" t="str">
        <f>IF(($A28="-"),"-",IF((ISBLANK('1B DonnéesActifs'!I31)=TRUE),"",'1B DonnéesActifs'!I31))</f>
        <v>-</v>
      </c>
      <c r="J28" s="213" t="str">
        <f>IF(($A28="-"),"-",IF((ISBLANK('1B DonnéesActifs'!J31)=TRUE),"",'1B DonnéesActifs'!J31))</f>
        <v>-</v>
      </c>
      <c r="K28" s="213" t="str">
        <f>IF(($A28="-"),"-",IF((ISBLANK('1B DonnéesActifs'!K31)=TRUE),"",'1B DonnéesActifs'!K31))</f>
        <v>-</v>
      </c>
      <c r="L28" s="213" t="str">
        <f>IF(($A28="-"),"-",IF((ISBLANK('1B DonnéesActifs'!L31)=TRUE),"",'1B DonnéesActifs'!L31))</f>
        <v>-</v>
      </c>
      <c r="M28" s="213" t="str">
        <f>IF(($A28="-"),"-",IF((ISBLANK('1B DonnéesActifs'!M31)=TRUE),"",'1B DonnéesActifs'!M31))</f>
        <v>-</v>
      </c>
      <c r="N28" s="213" t="str">
        <f>IF(($A28="-"),"-",IF((ISBLANK('1B DonnéesActifs'!N31)=TRUE),"",'1B DonnéesActifs'!N31))</f>
        <v>-</v>
      </c>
      <c r="O28" s="213" t="str">
        <f>IF(($A28="-"),"-",IF((ISBLANK('1B DonnéesActifs'!O31)=TRUE),"",'1B DonnéesActifs'!O31))</f>
        <v>-</v>
      </c>
      <c r="P28" s="213" t="str">
        <f>IF(($A28="-"),"-",IF((ISBLANK('1B DonnéesActifs'!P31)=TRUE),"",'1B DonnéesActifs'!P31))</f>
        <v>-</v>
      </c>
      <c r="Q28" s="214" t="str">
        <f t="shared" si="6"/>
        <v>-</v>
      </c>
      <c r="R28" s="214" t="str">
        <f>IF($A28="-","-",(_xlfn.IFNA((VLOOKUP($D28,'2A HypothèsesRenouvellement'!$J$6:$K$10,2,FALSE)),"TypeChausséeN/D")))</f>
        <v>-</v>
      </c>
      <c r="S28" s="214" t="str">
        <f t="shared" si="7"/>
        <v>-</v>
      </c>
      <c r="T28" s="214" t="str">
        <f>IF($A28="-","-",(_xlfn.IFNA((VLOOKUP($M28,'2A HypothèsesRenouvellement'!$J$16:$K$25,2,FALSE)),"DernièreInterventionN/D")))</f>
        <v>-</v>
      </c>
      <c r="U28" s="214" t="str">
        <f t="shared" si="0"/>
        <v>-</v>
      </c>
      <c r="V28" s="215" t="str">
        <f t="shared" si="8"/>
        <v>-</v>
      </c>
      <c r="W28" s="215" t="str">
        <f>IF($A28="-","-",IF($O28="","ICG N/D",VLOOKUP($O28,'2A HypothèsesRenouvellement'!$B$33:$B$42,1,TRUE)))</f>
        <v>-</v>
      </c>
      <c r="X28" s="216" t="str">
        <f>IF($A28="-","-",(IF((ISNUMBER(W28)=TRUE),VLOOKUP(W28,'2A HypothèsesRenouvellement'!$B$33:$D$42,3,FALSE),"ICG N/D")))</f>
        <v>-</v>
      </c>
      <c r="Y28" s="216" t="str">
        <f>_xlfn.IFNA(IF($A28="-","-",(IF((P28=""),"Cote /5 N/D",VLOOKUP(P28,'2A HypothèsesRenouvellement'!$F$33:$G$37,2,FALSE)))),"%ParCote/5 Feuille2A N/D")</f>
        <v>-</v>
      </c>
      <c r="Z28" s="215" t="str">
        <f>IF($A28="-","-",IF('2A HypothèsesRenouvellement'!$F$20="  cotes d'état /100",(IF(ISNUMBER(X28)=TRUE,(X28*R28),"ICG N/D")),"N'est pas l'option choisie feuille 2A"))</f>
        <v>-</v>
      </c>
      <c r="AA28" s="215" t="str">
        <f t="shared" si="1"/>
        <v>-</v>
      </c>
      <c r="AB28" s="215" t="str">
        <f>IF($A28="-","-",IF('2A HypothèsesRenouvellement'!$F$20="  cotes d'état /5",(IF(ISNUMBER(Y28)=TRUE,(Y28*R28),"Etat/5 N/D")),"N'est pas l'option choisie feuille 2A"))</f>
        <v>-</v>
      </c>
      <c r="AC28" s="215" t="str">
        <f t="shared" si="2"/>
        <v>-</v>
      </c>
      <c r="AD28" s="217" t="str">
        <f>IF('2A HypothèsesRenouvellement'!$D$15="Option 1  ",'3A CalculsActifs'!V28,IF('2A HypothèsesRenouvellement'!$F$20="  Cotes d'état /100",'3A CalculsActifs'!AA28,IF('2A HypothèsesRenouvellement'!$F$20="  Cotes d'état /5",'3A CalculsActifs'!AC28,"ATT:ChoisirOptionFeuille2A")))</f>
        <v>ATT:ChoisirOptionFeuille2A</v>
      </c>
      <c r="AE28" s="209" t="str">
        <f>IF($A28="-","-",(H28/1000*(VLOOKUP(D28,'2A HypothèsesRenouvellement'!$J$6:$L$10,3,FALSE))))</f>
        <v>-</v>
      </c>
      <c r="AF28" s="312" t="str">
        <f t="shared" si="3"/>
        <v>-</v>
      </c>
      <c r="AG28" s="312" t="str">
        <f t="shared" si="4"/>
        <v>-</v>
      </c>
      <c r="AH28" s="218" t="str">
        <f t="shared" si="5"/>
        <v>-</v>
      </c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</row>
    <row r="29" spans="1:213" s="6" customFormat="1" x14ac:dyDescent="0.25">
      <c r="A29" s="212" t="str">
        <f>IF((ISBLANK('1B DonnéesActifs'!A32)=TRUE),"-",'1B DonnéesActifs'!A32)</f>
        <v>-</v>
      </c>
      <c r="B29" s="213" t="str">
        <f>IF(($A29="-"),"-",IF((ISBLANK('1B DonnéesActifs'!B32)=TRUE),"",'1B DonnéesActifs'!B32))</f>
        <v>-</v>
      </c>
      <c r="C29" s="213" t="str">
        <f>IF(($A29="-"),"-",IF((ISBLANK('1B DonnéesActifs'!C32)=TRUE),"",'1B DonnéesActifs'!C32))</f>
        <v>-</v>
      </c>
      <c r="D29" s="213" t="str">
        <f>IF(($A29="-"),"-",IF((ISBLANK('1B DonnéesActifs'!D32)=TRUE),"",'1B DonnéesActifs'!D32))</f>
        <v>-</v>
      </c>
      <c r="E29" s="213" t="str">
        <f>IF(($A29="-"),"-",IF((ISBLANK('1B DonnéesActifs'!E32)=TRUE),"",'1B DonnéesActifs'!E32))</f>
        <v>-</v>
      </c>
      <c r="F29" s="213" t="str">
        <f>IF(($A29="-"),"-",IF((ISBLANK('1B DonnéesActifs'!F32)=TRUE),"",'1B DonnéesActifs'!F32))</f>
        <v>-</v>
      </c>
      <c r="G29" s="213" t="str">
        <f>IF(($A29="-"),"-",IF((ISBLANK('1B DonnéesActifs'!G32)=TRUE),"",'1B DonnéesActifs'!G32))</f>
        <v>-</v>
      </c>
      <c r="H29" s="213" t="str">
        <f>IF(($A29="-"),"-",IF((ISBLANK('1B DonnéesActifs'!H32)=TRUE),"",'1B DonnéesActifs'!H32))</f>
        <v>-</v>
      </c>
      <c r="I29" s="213" t="str">
        <f>IF(($A29="-"),"-",IF((ISBLANK('1B DonnéesActifs'!I32)=TRUE),"",'1B DonnéesActifs'!I32))</f>
        <v>-</v>
      </c>
      <c r="J29" s="213" t="str">
        <f>IF(($A29="-"),"-",IF((ISBLANK('1B DonnéesActifs'!J32)=TRUE),"",'1B DonnéesActifs'!J32))</f>
        <v>-</v>
      </c>
      <c r="K29" s="213" t="str">
        <f>IF(($A29="-"),"-",IF((ISBLANK('1B DonnéesActifs'!K32)=TRUE),"",'1B DonnéesActifs'!K32))</f>
        <v>-</v>
      </c>
      <c r="L29" s="213" t="str">
        <f>IF(($A29="-"),"-",IF((ISBLANK('1B DonnéesActifs'!L32)=TRUE),"",'1B DonnéesActifs'!L32))</f>
        <v>-</v>
      </c>
      <c r="M29" s="213" t="str">
        <f>IF(($A29="-"),"-",IF((ISBLANK('1B DonnéesActifs'!M32)=TRUE),"",'1B DonnéesActifs'!M32))</f>
        <v>-</v>
      </c>
      <c r="N29" s="213" t="str">
        <f>IF(($A29="-"),"-",IF((ISBLANK('1B DonnéesActifs'!N32)=TRUE),"",'1B DonnéesActifs'!N32))</f>
        <v>-</v>
      </c>
      <c r="O29" s="213" t="str">
        <f>IF(($A29="-"),"-",IF((ISBLANK('1B DonnéesActifs'!O32)=TRUE),"",'1B DonnéesActifs'!O32))</f>
        <v>-</v>
      </c>
      <c r="P29" s="213" t="str">
        <f>IF(($A29="-"),"-",IF((ISBLANK('1B DonnéesActifs'!P32)=TRUE),"",'1B DonnéesActifs'!P32))</f>
        <v>-</v>
      </c>
      <c r="Q29" s="214" t="str">
        <f t="shared" si="6"/>
        <v>-</v>
      </c>
      <c r="R29" s="214" t="str">
        <f>IF($A29="-","-",(_xlfn.IFNA((VLOOKUP($D29,'2A HypothèsesRenouvellement'!$J$6:$K$10,2,FALSE)),"TypeChausséeN/D")))</f>
        <v>-</v>
      </c>
      <c r="S29" s="214" t="str">
        <f t="shared" si="7"/>
        <v>-</v>
      </c>
      <c r="T29" s="214" t="str">
        <f>IF($A29="-","-",(_xlfn.IFNA((VLOOKUP($M29,'2A HypothèsesRenouvellement'!$J$16:$K$25,2,FALSE)),"DernièreInterventionN/D")))</f>
        <v>-</v>
      </c>
      <c r="U29" s="214" t="str">
        <f t="shared" si="0"/>
        <v>-</v>
      </c>
      <c r="V29" s="215" t="str">
        <f t="shared" si="8"/>
        <v>-</v>
      </c>
      <c r="W29" s="215" t="str">
        <f>IF($A29="-","-",IF($O29="","ICG N/D",VLOOKUP($O29,'2A HypothèsesRenouvellement'!$B$33:$B$42,1,TRUE)))</f>
        <v>-</v>
      </c>
      <c r="X29" s="216" t="str">
        <f>IF($A29="-","-",(IF((ISNUMBER(W29)=TRUE),VLOOKUP(W29,'2A HypothèsesRenouvellement'!$B$33:$D$42,3,FALSE),"ICG N/D")))</f>
        <v>-</v>
      </c>
      <c r="Y29" s="216" t="str">
        <f>_xlfn.IFNA(IF($A29="-","-",(IF((P29=""),"Cote /5 N/D",VLOOKUP(P29,'2A HypothèsesRenouvellement'!$F$33:$G$37,2,FALSE)))),"%ParCote/5 Feuille2A N/D")</f>
        <v>-</v>
      </c>
      <c r="Z29" s="215" t="str">
        <f>IF($A29="-","-",IF('2A HypothèsesRenouvellement'!$F$20="  cotes d'état /100",(IF(ISNUMBER(X29)=TRUE,(X29*R29),"ICG N/D")),"N'est pas l'option choisie feuille 2A"))</f>
        <v>-</v>
      </c>
      <c r="AA29" s="215" t="str">
        <f t="shared" si="1"/>
        <v>-</v>
      </c>
      <c r="AB29" s="215" t="str">
        <f>IF($A29="-","-",IF('2A HypothèsesRenouvellement'!$F$20="  cotes d'état /5",(IF(ISNUMBER(Y29)=TRUE,(Y29*R29),"Etat/5 N/D")),"N'est pas l'option choisie feuille 2A"))</f>
        <v>-</v>
      </c>
      <c r="AC29" s="215" t="str">
        <f t="shared" si="2"/>
        <v>-</v>
      </c>
      <c r="AD29" s="217" t="str">
        <f>IF('2A HypothèsesRenouvellement'!$D$15="Option 1  ",'3A CalculsActifs'!V29,IF('2A HypothèsesRenouvellement'!$F$20="  Cotes d'état /100",'3A CalculsActifs'!AA29,IF('2A HypothèsesRenouvellement'!$F$20="  Cotes d'état /5",'3A CalculsActifs'!AC29,"ATT:ChoisirOptionFeuille2A")))</f>
        <v>ATT:ChoisirOptionFeuille2A</v>
      </c>
      <c r="AE29" s="209" t="str">
        <f>IF($A29="-","-",(H29/1000*(VLOOKUP(D29,'2A HypothèsesRenouvellement'!$J$6:$L$10,3,FALSE))))</f>
        <v>-</v>
      </c>
      <c r="AF29" s="312" t="str">
        <f t="shared" si="3"/>
        <v>-</v>
      </c>
      <c r="AG29" s="312" t="str">
        <f t="shared" si="4"/>
        <v>-</v>
      </c>
      <c r="AH29" s="218" t="str">
        <f t="shared" si="5"/>
        <v>-</v>
      </c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</row>
    <row r="30" spans="1:213" s="6" customFormat="1" x14ac:dyDescent="0.25">
      <c r="A30" s="212" t="str">
        <f>IF((ISBLANK('1B DonnéesActifs'!A33)=TRUE),"-",'1B DonnéesActifs'!A33)</f>
        <v>-</v>
      </c>
      <c r="B30" s="213" t="str">
        <f>IF(($A30="-"),"-",IF((ISBLANK('1B DonnéesActifs'!B33)=TRUE),"",'1B DonnéesActifs'!B33))</f>
        <v>-</v>
      </c>
      <c r="C30" s="213" t="str">
        <f>IF(($A30="-"),"-",IF((ISBLANK('1B DonnéesActifs'!C33)=TRUE),"",'1B DonnéesActifs'!C33))</f>
        <v>-</v>
      </c>
      <c r="D30" s="213" t="str">
        <f>IF(($A30="-"),"-",IF((ISBLANK('1B DonnéesActifs'!D33)=TRUE),"",'1B DonnéesActifs'!D33))</f>
        <v>-</v>
      </c>
      <c r="E30" s="213" t="str">
        <f>IF(($A30="-"),"-",IF((ISBLANK('1B DonnéesActifs'!E33)=TRUE),"",'1B DonnéesActifs'!E33))</f>
        <v>-</v>
      </c>
      <c r="F30" s="213" t="str">
        <f>IF(($A30="-"),"-",IF((ISBLANK('1B DonnéesActifs'!F33)=TRUE),"",'1B DonnéesActifs'!F33))</f>
        <v>-</v>
      </c>
      <c r="G30" s="213" t="str">
        <f>IF(($A30="-"),"-",IF((ISBLANK('1B DonnéesActifs'!G33)=TRUE),"",'1B DonnéesActifs'!G33))</f>
        <v>-</v>
      </c>
      <c r="H30" s="213" t="str">
        <f>IF(($A30="-"),"-",IF((ISBLANK('1B DonnéesActifs'!H33)=TRUE),"",'1B DonnéesActifs'!H33))</f>
        <v>-</v>
      </c>
      <c r="I30" s="213" t="str">
        <f>IF(($A30="-"),"-",IF((ISBLANK('1B DonnéesActifs'!I33)=TRUE),"",'1B DonnéesActifs'!I33))</f>
        <v>-</v>
      </c>
      <c r="J30" s="213" t="str">
        <f>IF(($A30="-"),"-",IF((ISBLANK('1B DonnéesActifs'!J33)=TRUE),"",'1B DonnéesActifs'!J33))</f>
        <v>-</v>
      </c>
      <c r="K30" s="213" t="str">
        <f>IF(($A30="-"),"-",IF((ISBLANK('1B DonnéesActifs'!K33)=TRUE),"",'1B DonnéesActifs'!K33))</f>
        <v>-</v>
      </c>
      <c r="L30" s="213" t="str">
        <f>IF(($A30="-"),"-",IF((ISBLANK('1B DonnéesActifs'!L33)=TRUE),"",'1B DonnéesActifs'!L33))</f>
        <v>-</v>
      </c>
      <c r="M30" s="213" t="str">
        <f>IF(($A30="-"),"-",IF((ISBLANK('1B DonnéesActifs'!M33)=TRUE),"",'1B DonnéesActifs'!M33))</f>
        <v>-</v>
      </c>
      <c r="N30" s="213" t="str">
        <f>IF(($A30="-"),"-",IF((ISBLANK('1B DonnéesActifs'!N33)=TRUE),"",'1B DonnéesActifs'!N33))</f>
        <v>-</v>
      </c>
      <c r="O30" s="213" t="str">
        <f>IF(($A30="-"),"-",IF((ISBLANK('1B DonnéesActifs'!O33)=TRUE),"",'1B DonnéesActifs'!O33))</f>
        <v>-</v>
      </c>
      <c r="P30" s="213" t="str">
        <f>IF(($A30="-"),"-",IF((ISBLANK('1B DonnéesActifs'!P33)=TRUE),"",'1B DonnéesActifs'!P33))</f>
        <v>-</v>
      </c>
      <c r="Q30" s="214" t="str">
        <f t="shared" si="6"/>
        <v>-</v>
      </c>
      <c r="R30" s="214" t="str">
        <f>IF($A30="-","-",(_xlfn.IFNA((VLOOKUP($D30,'2A HypothèsesRenouvellement'!$J$6:$K$10,2,FALSE)),"TypeChausséeN/D")))</f>
        <v>-</v>
      </c>
      <c r="S30" s="214" t="str">
        <f t="shared" si="7"/>
        <v>-</v>
      </c>
      <c r="T30" s="214" t="str">
        <f>IF($A30="-","-",(_xlfn.IFNA((VLOOKUP($M30,'2A HypothèsesRenouvellement'!$J$16:$K$25,2,FALSE)),"DernièreInterventionN/D")))</f>
        <v>-</v>
      </c>
      <c r="U30" s="214" t="str">
        <f t="shared" si="0"/>
        <v>-</v>
      </c>
      <c r="V30" s="215" t="str">
        <f t="shared" si="8"/>
        <v>-</v>
      </c>
      <c r="W30" s="215" t="str">
        <f>IF($A30="-","-",IF($O30="","ICG N/D",VLOOKUP($O30,'2A HypothèsesRenouvellement'!$B$33:$B$42,1,TRUE)))</f>
        <v>-</v>
      </c>
      <c r="X30" s="216" t="str">
        <f>IF($A30="-","-",(IF((ISNUMBER(W30)=TRUE),VLOOKUP(W30,'2A HypothèsesRenouvellement'!$B$33:$D$42,3,FALSE),"ICG N/D")))</f>
        <v>-</v>
      </c>
      <c r="Y30" s="216" t="str">
        <f>_xlfn.IFNA(IF($A30="-","-",(IF((P30=""),"Cote /5 N/D",VLOOKUP(P30,'2A HypothèsesRenouvellement'!$F$33:$G$37,2,FALSE)))),"%ParCote/5 Feuille2A N/D")</f>
        <v>-</v>
      </c>
      <c r="Z30" s="215" t="str">
        <f>IF($A30="-","-",IF('2A HypothèsesRenouvellement'!$F$20="  cotes d'état /100",(IF(ISNUMBER(X30)=TRUE,(X30*R30),"ICG N/D")),"N'est pas l'option choisie feuille 2A"))</f>
        <v>-</v>
      </c>
      <c r="AA30" s="215" t="str">
        <f t="shared" si="1"/>
        <v>-</v>
      </c>
      <c r="AB30" s="215" t="str">
        <f>IF($A30="-","-",IF('2A HypothèsesRenouvellement'!$F$20="  cotes d'état /5",(IF(ISNUMBER(Y30)=TRUE,(Y30*R30),"Etat/5 N/D")),"N'est pas l'option choisie feuille 2A"))</f>
        <v>-</v>
      </c>
      <c r="AC30" s="215" t="str">
        <f t="shared" si="2"/>
        <v>-</v>
      </c>
      <c r="AD30" s="217" t="str">
        <f>IF('2A HypothèsesRenouvellement'!$D$15="Option 1  ",'3A CalculsActifs'!V30,IF('2A HypothèsesRenouvellement'!$F$20="  Cotes d'état /100",'3A CalculsActifs'!AA30,IF('2A HypothèsesRenouvellement'!$F$20="  Cotes d'état /5",'3A CalculsActifs'!AC30,"ATT:ChoisirOptionFeuille2A")))</f>
        <v>ATT:ChoisirOptionFeuille2A</v>
      </c>
      <c r="AE30" s="209" t="str">
        <f>IF($A30="-","-",(H30/1000*(VLOOKUP(D30,'2A HypothèsesRenouvellement'!$J$6:$L$10,3,FALSE))))</f>
        <v>-</v>
      </c>
      <c r="AF30" s="312" t="str">
        <f t="shared" si="3"/>
        <v>-</v>
      </c>
      <c r="AG30" s="312" t="str">
        <f t="shared" si="4"/>
        <v>-</v>
      </c>
      <c r="AH30" s="218" t="str">
        <f t="shared" si="5"/>
        <v>-</v>
      </c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</row>
    <row r="31" spans="1:213" s="6" customFormat="1" x14ac:dyDescent="0.25">
      <c r="A31" s="212" t="str">
        <f>IF((ISBLANK('1B DonnéesActifs'!A34)=TRUE),"-",'1B DonnéesActifs'!A34)</f>
        <v>-</v>
      </c>
      <c r="B31" s="213" t="str">
        <f>IF(($A31="-"),"-",IF((ISBLANK('1B DonnéesActifs'!B34)=TRUE),"",'1B DonnéesActifs'!B34))</f>
        <v>-</v>
      </c>
      <c r="C31" s="213" t="str">
        <f>IF(($A31="-"),"-",IF((ISBLANK('1B DonnéesActifs'!C34)=TRUE),"",'1B DonnéesActifs'!C34))</f>
        <v>-</v>
      </c>
      <c r="D31" s="213" t="str">
        <f>IF(($A31="-"),"-",IF((ISBLANK('1B DonnéesActifs'!D34)=TRUE),"",'1B DonnéesActifs'!D34))</f>
        <v>-</v>
      </c>
      <c r="E31" s="213" t="str">
        <f>IF(($A31="-"),"-",IF((ISBLANK('1B DonnéesActifs'!E34)=TRUE),"",'1B DonnéesActifs'!E34))</f>
        <v>-</v>
      </c>
      <c r="F31" s="213" t="str">
        <f>IF(($A31="-"),"-",IF((ISBLANK('1B DonnéesActifs'!F34)=TRUE),"",'1B DonnéesActifs'!F34))</f>
        <v>-</v>
      </c>
      <c r="G31" s="213" t="str">
        <f>IF(($A31="-"),"-",IF((ISBLANK('1B DonnéesActifs'!G34)=TRUE),"",'1B DonnéesActifs'!G34))</f>
        <v>-</v>
      </c>
      <c r="H31" s="213" t="str">
        <f>IF(($A31="-"),"-",IF((ISBLANK('1B DonnéesActifs'!H34)=TRUE),"",'1B DonnéesActifs'!H34))</f>
        <v>-</v>
      </c>
      <c r="I31" s="213" t="str">
        <f>IF(($A31="-"),"-",IF((ISBLANK('1B DonnéesActifs'!I34)=TRUE),"",'1B DonnéesActifs'!I34))</f>
        <v>-</v>
      </c>
      <c r="J31" s="213" t="str">
        <f>IF(($A31="-"),"-",IF((ISBLANK('1B DonnéesActifs'!J34)=TRUE),"",'1B DonnéesActifs'!J34))</f>
        <v>-</v>
      </c>
      <c r="K31" s="213" t="str">
        <f>IF(($A31="-"),"-",IF((ISBLANK('1B DonnéesActifs'!K34)=TRUE),"",'1B DonnéesActifs'!K34))</f>
        <v>-</v>
      </c>
      <c r="L31" s="213" t="str">
        <f>IF(($A31="-"),"-",IF((ISBLANK('1B DonnéesActifs'!L34)=TRUE),"",'1B DonnéesActifs'!L34))</f>
        <v>-</v>
      </c>
      <c r="M31" s="213" t="str">
        <f>IF(($A31="-"),"-",IF((ISBLANK('1B DonnéesActifs'!M34)=TRUE),"",'1B DonnéesActifs'!M34))</f>
        <v>-</v>
      </c>
      <c r="N31" s="213" t="str">
        <f>IF(($A31="-"),"-",IF((ISBLANK('1B DonnéesActifs'!N34)=TRUE),"",'1B DonnéesActifs'!N34))</f>
        <v>-</v>
      </c>
      <c r="O31" s="213" t="str">
        <f>IF(($A31="-"),"-",IF((ISBLANK('1B DonnéesActifs'!O34)=TRUE),"",'1B DonnéesActifs'!O34))</f>
        <v>-</v>
      </c>
      <c r="P31" s="213" t="str">
        <f>IF(($A31="-"),"-",IF((ISBLANK('1B DonnéesActifs'!P34)=TRUE),"",'1B DonnéesActifs'!P34))</f>
        <v>-</v>
      </c>
      <c r="Q31" s="214" t="str">
        <f t="shared" si="6"/>
        <v>-</v>
      </c>
      <c r="R31" s="214" t="str">
        <f>IF($A31="-","-",(_xlfn.IFNA((VLOOKUP($D31,'2A HypothèsesRenouvellement'!$J$6:$K$10,2,FALSE)),"TypeChausséeN/D")))</f>
        <v>-</v>
      </c>
      <c r="S31" s="214" t="str">
        <f t="shared" si="7"/>
        <v>-</v>
      </c>
      <c r="T31" s="214" t="str">
        <f>IF($A31="-","-",(_xlfn.IFNA((VLOOKUP($M31,'2A HypothèsesRenouvellement'!$J$16:$K$25,2,FALSE)),"DernièreInterventionN/D")))</f>
        <v>-</v>
      </c>
      <c r="U31" s="214" t="str">
        <f t="shared" si="0"/>
        <v>-</v>
      </c>
      <c r="V31" s="215" t="str">
        <f t="shared" si="8"/>
        <v>-</v>
      </c>
      <c r="W31" s="215" t="str">
        <f>IF($A31="-","-",IF($O31="","ICG N/D",VLOOKUP($O31,'2A HypothèsesRenouvellement'!$B$33:$B$42,1,TRUE)))</f>
        <v>-</v>
      </c>
      <c r="X31" s="216" t="str">
        <f>IF($A31="-","-",(IF((ISNUMBER(W31)=TRUE),VLOOKUP(W31,'2A HypothèsesRenouvellement'!$B$33:$D$42,3,FALSE),"ICG N/D")))</f>
        <v>-</v>
      </c>
      <c r="Y31" s="216" t="str">
        <f>_xlfn.IFNA(IF($A31="-","-",(IF((P31=""),"Cote /5 N/D",VLOOKUP(P31,'2A HypothèsesRenouvellement'!$F$33:$G$37,2,FALSE)))),"%ParCote/5 Feuille2A N/D")</f>
        <v>-</v>
      </c>
      <c r="Z31" s="215" t="str">
        <f>IF($A31="-","-",IF('2A HypothèsesRenouvellement'!$F$20="  cotes d'état /100",(IF(ISNUMBER(X31)=TRUE,(X31*R31),"ICG N/D")),"N'est pas l'option choisie feuille 2A"))</f>
        <v>-</v>
      </c>
      <c r="AA31" s="215" t="str">
        <f t="shared" si="1"/>
        <v>-</v>
      </c>
      <c r="AB31" s="215" t="str">
        <f>IF($A31="-","-",IF('2A HypothèsesRenouvellement'!$F$20="  cotes d'état /5",(IF(ISNUMBER(Y31)=TRUE,(Y31*R31),"Etat/5 N/D")),"N'est pas l'option choisie feuille 2A"))</f>
        <v>-</v>
      </c>
      <c r="AC31" s="215" t="str">
        <f t="shared" si="2"/>
        <v>-</v>
      </c>
      <c r="AD31" s="217" t="str">
        <f>IF('2A HypothèsesRenouvellement'!$D$15="Option 1  ",'3A CalculsActifs'!V31,IF('2A HypothèsesRenouvellement'!$F$20="  Cotes d'état /100",'3A CalculsActifs'!AA31,IF('2A HypothèsesRenouvellement'!$F$20="  Cotes d'état /5",'3A CalculsActifs'!AC31,"ATT:ChoisirOptionFeuille2A")))</f>
        <v>ATT:ChoisirOptionFeuille2A</v>
      </c>
      <c r="AE31" s="209" t="str">
        <f>IF($A31="-","-",(H31/1000*(VLOOKUP(D31,'2A HypothèsesRenouvellement'!$J$6:$L$10,3,FALSE))))</f>
        <v>-</v>
      </c>
      <c r="AF31" s="312" t="str">
        <f t="shared" si="3"/>
        <v>-</v>
      </c>
      <c r="AG31" s="312" t="str">
        <f t="shared" si="4"/>
        <v>-</v>
      </c>
      <c r="AH31" s="218" t="str">
        <f t="shared" si="5"/>
        <v>-</v>
      </c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</row>
    <row r="32" spans="1:213" s="6" customFormat="1" x14ac:dyDescent="0.25">
      <c r="A32" s="212" t="str">
        <f>IF((ISBLANK('1B DonnéesActifs'!A35)=TRUE),"-",'1B DonnéesActifs'!A35)</f>
        <v>-</v>
      </c>
      <c r="B32" s="213" t="str">
        <f>IF(($A32="-"),"-",IF((ISBLANK('1B DonnéesActifs'!B35)=TRUE),"",'1B DonnéesActifs'!B35))</f>
        <v>-</v>
      </c>
      <c r="C32" s="213" t="str">
        <f>IF(($A32="-"),"-",IF((ISBLANK('1B DonnéesActifs'!C35)=TRUE),"",'1B DonnéesActifs'!C35))</f>
        <v>-</v>
      </c>
      <c r="D32" s="213" t="str">
        <f>IF(($A32="-"),"-",IF((ISBLANK('1B DonnéesActifs'!D35)=TRUE),"",'1B DonnéesActifs'!D35))</f>
        <v>-</v>
      </c>
      <c r="E32" s="213" t="str">
        <f>IF(($A32="-"),"-",IF((ISBLANK('1B DonnéesActifs'!E35)=TRUE),"",'1B DonnéesActifs'!E35))</f>
        <v>-</v>
      </c>
      <c r="F32" s="213" t="str">
        <f>IF(($A32="-"),"-",IF((ISBLANK('1B DonnéesActifs'!F35)=TRUE),"",'1B DonnéesActifs'!F35))</f>
        <v>-</v>
      </c>
      <c r="G32" s="213" t="str">
        <f>IF(($A32="-"),"-",IF((ISBLANK('1B DonnéesActifs'!G35)=TRUE),"",'1B DonnéesActifs'!G35))</f>
        <v>-</v>
      </c>
      <c r="H32" s="213" t="str">
        <f>IF(($A32="-"),"-",IF((ISBLANK('1B DonnéesActifs'!H35)=TRUE),"",'1B DonnéesActifs'!H35))</f>
        <v>-</v>
      </c>
      <c r="I32" s="213" t="str">
        <f>IF(($A32="-"),"-",IF((ISBLANK('1B DonnéesActifs'!I35)=TRUE),"",'1B DonnéesActifs'!I35))</f>
        <v>-</v>
      </c>
      <c r="J32" s="213" t="str">
        <f>IF(($A32="-"),"-",IF((ISBLANK('1B DonnéesActifs'!J35)=TRUE),"",'1B DonnéesActifs'!J35))</f>
        <v>-</v>
      </c>
      <c r="K32" s="213" t="str">
        <f>IF(($A32="-"),"-",IF((ISBLANK('1B DonnéesActifs'!K35)=TRUE),"",'1B DonnéesActifs'!K35))</f>
        <v>-</v>
      </c>
      <c r="L32" s="213" t="str">
        <f>IF(($A32="-"),"-",IF((ISBLANK('1B DonnéesActifs'!L35)=TRUE),"",'1B DonnéesActifs'!L35))</f>
        <v>-</v>
      </c>
      <c r="M32" s="213" t="str">
        <f>IF(($A32="-"),"-",IF((ISBLANK('1B DonnéesActifs'!M35)=TRUE),"",'1B DonnéesActifs'!M35))</f>
        <v>-</v>
      </c>
      <c r="N32" s="213" t="str">
        <f>IF(($A32="-"),"-",IF((ISBLANK('1B DonnéesActifs'!N35)=TRUE),"",'1B DonnéesActifs'!N35))</f>
        <v>-</v>
      </c>
      <c r="O32" s="213" t="str">
        <f>IF(($A32="-"),"-",IF((ISBLANK('1B DonnéesActifs'!O35)=TRUE),"",'1B DonnéesActifs'!O35))</f>
        <v>-</v>
      </c>
      <c r="P32" s="213" t="str">
        <f>IF(($A32="-"),"-",IF((ISBLANK('1B DonnéesActifs'!P35)=TRUE),"",'1B DonnéesActifs'!P35))</f>
        <v>-</v>
      </c>
      <c r="Q32" s="214" t="str">
        <f t="shared" si="6"/>
        <v>-</v>
      </c>
      <c r="R32" s="214" t="str">
        <f>IF($A32="-","-",(_xlfn.IFNA((VLOOKUP($D32,'2A HypothèsesRenouvellement'!$J$6:$K$10,2,FALSE)),"TypeChausséeN/D")))</f>
        <v>-</v>
      </c>
      <c r="S32" s="214" t="str">
        <f t="shared" si="7"/>
        <v>-</v>
      </c>
      <c r="T32" s="214" t="str">
        <f>IF($A32="-","-",(_xlfn.IFNA((VLOOKUP($M32,'2A HypothèsesRenouvellement'!$J$16:$K$25,2,FALSE)),"DernièreInterventionN/D")))</f>
        <v>-</v>
      </c>
      <c r="U32" s="214" t="str">
        <f t="shared" si="0"/>
        <v>-</v>
      </c>
      <c r="V32" s="215" t="str">
        <f t="shared" si="8"/>
        <v>-</v>
      </c>
      <c r="W32" s="215" t="str">
        <f>IF($A32="-","-",IF($O32="","ICG N/D",VLOOKUP($O32,'2A HypothèsesRenouvellement'!$B$33:$B$42,1,TRUE)))</f>
        <v>-</v>
      </c>
      <c r="X32" s="216" t="str">
        <f>IF($A32="-","-",(IF((ISNUMBER(W32)=TRUE),VLOOKUP(W32,'2A HypothèsesRenouvellement'!$B$33:$D$42,3,FALSE),"ICG N/D")))</f>
        <v>-</v>
      </c>
      <c r="Y32" s="216" t="str">
        <f>_xlfn.IFNA(IF($A32="-","-",(IF((P32=""),"Cote /5 N/D",VLOOKUP(P32,'2A HypothèsesRenouvellement'!$F$33:$G$37,2,FALSE)))),"%ParCote/5 Feuille2A N/D")</f>
        <v>-</v>
      </c>
      <c r="Z32" s="215" t="str">
        <f>IF($A32="-","-",IF('2A HypothèsesRenouvellement'!$F$20="  cotes d'état /100",(IF(ISNUMBER(X32)=TRUE,(X32*R32),"ICG N/D")),"N'est pas l'option choisie feuille 2A"))</f>
        <v>-</v>
      </c>
      <c r="AA32" s="215" t="str">
        <f t="shared" si="1"/>
        <v>-</v>
      </c>
      <c r="AB32" s="215" t="str">
        <f>IF($A32="-","-",IF('2A HypothèsesRenouvellement'!$F$20="  cotes d'état /5",(IF(ISNUMBER(Y32)=TRUE,(Y32*R32),"Etat/5 N/D")),"N'est pas l'option choisie feuille 2A"))</f>
        <v>-</v>
      </c>
      <c r="AC32" s="215" t="str">
        <f t="shared" si="2"/>
        <v>-</v>
      </c>
      <c r="AD32" s="217" t="str">
        <f>IF('2A HypothèsesRenouvellement'!$D$15="Option 1  ",'3A CalculsActifs'!V32,IF('2A HypothèsesRenouvellement'!$F$20="  Cotes d'état /100",'3A CalculsActifs'!AA32,IF('2A HypothèsesRenouvellement'!$F$20="  Cotes d'état /5",'3A CalculsActifs'!AC32,"ATT:ChoisirOptionFeuille2A")))</f>
        <v>ATT:ChoisirOptionFeuille2A</v>
      </c>
      <c r="AE32" s="209" t="str">
        <f>IF($A32="-","-",(H32/1000*(VLOOKUP(D32,'2A HypothèsesRenouvellement'!$J$6:$L$10,3,FALSE))))</f>
        <v>-</v>
      </c>
      <c r="AF32" s="312" t="str">
        <f t="shared" si="3"/>
        <v>-</v>
      </c>
      <c r="AG32" s="312" t="str">
        <f t="shared" si="4"/>
        <v>-</v>
      </c>
      <c r="AH32" s="218" t="str">
        <f t="shared" si="5"/>
        <v>-</v>
      </c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</row>
    <row r="33" spans="1:213" s="6" customFormat="1" x14ac:dyDescent="0.25">
      <c r="A33" s="212" t="str">
        <f>IF((ISBLANK('1B DonnéesActifs'!A36)=TRUE),"-",'1B DonnéesActifs'!A36)</f>
        <v>-</v>
      </c>
      <c r="B33" s="213" t="str">
        <f>IF(($A33="-"),"-",IF((ISBLANK('1B DonnéesActifs'!B36)=TRUE),"",'1B DonnéesActifs'!B36))</f>
        <v>-</v>
      </c>
      <c r="C33" s="213" t="str">
        <f>IF(($A33="-"),"-",IF((ISBLANK('1B DonnéesActifs'!C36)=TRUE),"",'1B DonnéesActifs'!C36))</f>
        <v>-</v>
      </c>
      <c r="D33" s="213" t="str">
        <f>IF(($A33="-"),"-",IF((ISBLANK('1B DonnéesActifs'!D36)=TRUE),"",'1B DonnéesActifs'!D36))</f>
        <v>-</v>
      </c>
      <c r="E33" s="213" t="str">
        <f>IF(($A33="-"),"-",IF((ISBLANK('1B DonnéesActifs'!E36)=TRUE),"",'1B DonnéesActifs'!E36))</f>
        <v>-</v>
      </c>
      <c r="F33" s="213" t="str">
        <f>IF(($A33="-"),"-",IF((ISBLANK('1B DonnéesActifs'!F36)=TRUE),"",'1B DonnéesActifs'!F36))</f>
        <v>-</v>
      </c>
      <c r="G33" s="213" t="str">
        <f>IF(($A33="-"),"-",IF((ISBLANK('1B DonnéesActifs'!G36)=TRUE),"",'1B DonnéesActifs'!G36))</f>
        <v>-</v>
      </c>
      <c r="H33" s="213" t="str">
        <f>IF(($A33="-"),"-",IF((ISBLANK('1B DonnéesActifs'!H36)=TRUE),"",'1B DonnéesActifs'!H36))</f>
        <v>-</v>
      </c>
      <c r="I33" s="213" t="str">
        <f>IF(($A33="-"),"-",IF((ISBLANK('1B DonnéesActifs'!I36)=TRUE),"",'1B DonnéesActifs'!I36))</f>
        <v>-</v>
      </c>
      <c r="J33" s="213" t="str">
        <f>IF(($A33="-"),"-",IF((ISBLANK('1B DonnéesActifs'!J36)=TRUE),"",'1B DonnéesActifs'!J36))</f>
        <v>-</v>
      </c>
      <c r="K33" s="213" t="str">
        <f>IF(($A33="-"),"-",IF((ISBLANK('1B DonnéesActifs'!K36)=TRUE),"",'1B DonnéesActifs'!K36))</f>
        <v>-</v>
      </c>
      <c r="L33" s="213" t="str">
        <f>IF(($A33="-"),"-",IF((ISBLANK('1B DonnéesActifs'!L36)=TRUE),"",'1B DonnéesActifs'!L36))</f>
        <v>-</v>
      </c>
      <c r="M33" s="213" t="str">
        <f>IF(($A33="-"),"-",IF((ISBLANK('1B DonnéesActifs'!M36)=TRUE),"",'1B DonnéesActifs'!M36))</f>
        <v>-</v>
      </c>
      <c r="N33" s="213" t="str">
        <f>IF(($A33="-"),"-",IF((ISBLANK('1B DonnéesActifs'!N36)=TRUE),"",'1B DonnéesActifs'!N36))</f>
        <v>-</v>
      </c>
      <c r="O33" s="213" t="str">
        <f>IF(($A33="-"),"-",IF((ISBLANK('1B DonnéesActifs'!O36)=TRUE),"",'1B DonnéesActifs'!O36))</f>
        <v>-</v>
      </c>
      <c r="P33" s="213" t="str">
        <f>IF(($A33="-"),"-",IF((ISBLANK('1B DonnéesActifs'!P36)=TRUE),"",'1B DonnéesActifs'!P36))</f>
        <v>-</v>
      </c>
      <c r="Q33" s="214" t="str">
        <f t="shared" si="6"/>
        <v>-</v>
      </c>
      <c r="R33" s="214" t="str">
        <f>IF($A33="-","-",(_xlfn.IFNA((VLOOKUP($D33,'2A HypothèsesRenouvellement'!$J$6:$K$10,2,FALSE)),"TypeChausséeN/D")))</f>
        <v>-</v>
      </c>
      <c r="S33" s="214" t="str">
        <f t="shared" si="7"/>
        <v>-</v>
      </c>
      <c r="T33" s="214" t="str">
        <f>IF($A33="-","-",(_xlfn.IFNA((VLOOKUP($M33,'2A HypothèsesRenouvellement'!$J$16:$K$25,2,FALSE)),"DernièreInterventionN/D")))</f>
        <v>-</v>
      </c>
      <c r="U33" s="214" t="str">
        <f t="shared" si="0"/>
        <v>-</v>
      </c>
      <c r="V33" s="215" t="str">
        <f t="shared" si="8"/>
        <v>-</v>
      </c>
      <c r="W33" s="215" t="str">
        <f>IF($A33="-","-",IF($O33="","ICG N/D",VLOOKUP($O33,'2A HypothèsesRenouvellement'!$B$33:$B$42,1,TRUE)))</f>
        <v>-</v>
      </c>
      <c r="X33" s="216" t="str">
        <f>IF($A33="-","-",(IF((ISNUMBER(W33)=TRUE),VLOOKUP(W33,'2A HypothèsesRenouvellement'!$B$33:$D$42,3,FALSE),"ICG N/D")))</f>
        <v>-</v>
      </c>
      <c r="Y33" s="216" t="str">
        <f>_xlfn.IFNA(IF($A33="-","-",(IF((P33=""),"Cote /5 N/D",VLOOKUP(P33,'2A HypothèsesRenouvellement'!$F$33:$G$37,2,FALSE)))),"%ParCote/5 Feuille2A N/D")</f>
        <v>-</v>
      </c>
      <c r="Z33" s="215" t="str">
        <f>IF($A33="-","-",IF('2A HypothèsesRenouvellement'!$F$20="  cotes d'état /100",(IF(ISNUMBER(X33)=TRUE,(X33*R33),"ICG N/D")),"N'est pas l'option choisie feuille 2A"))</f>
        <v>-</v>
      </c>
      <c r="AA33" s="215" t="str">
        <f t="shared" si="1"/>
        <v>-</v>
      </c>
      <c r="AB33" s="215" t="str">
        <f>IF($A33="-","-",IF('2A HypothèsesRenouvellement'!$F$20="  cotes d'état /5",(IF(ISNUMBER(Y33)=TRUE,(Y33*R33),"Etat/5 N/D")),"N'est pas l'option choisie feuille 2A"))</f>
        <v>-</v>
      </c>
      <c r="AC33" s="215" t="str">
        <f t="shared" si="2"/>
        <v>-</v>
      </c>
      <c r="AD33" s="217" t="str">
        <f>IF('2A HypothèsesRenouvellement'!$D$15="Option 1  ",'3A CalculsActifs'!V33,IF('2A HypothèsesRenouvellement'!$F$20="  Cotes d'état /100",'3A CalculsActifs'!AA33,IF('2A HypothèsesRenouvellement'!$F$20="  Cotes d'état /5",'3A CalculsActifs'!AC33,"ATT:ChoisirOptionFeuille2A")))</f>
        <v>ATT:ChoisirOptionFeuille2A</v>
      </c>
      <c r="AE33" s="209" t="str">
        <f>IF($A33="-","-",(H33/1000*(VLOOKUP(D33,'2A HypothèsesRenouvellement'!$J$6:$L$10,3,FALSE))))</f>
        <v>-</v>
      </c>
      <c r="AF33" s="312" t="str">
        <f t="shared" si="3"/>
        <v>-</v>
      </c>
      <c r="AG33" s="312" t="str">
        <f t="shared" si="4"/>
        <v>-</v>
      </c>
      <c r="AH33" s="218" t="str">
        <f t="shared" si="5"/>
        <v>-</v>
      </c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</row>
    <row r="34" spans="1:213" s="6" customFormat="1" x14ac:dyDescent="0.25">
      <c r="A34" s="212" t="str">
        <f>IF((ISBLANK('1B DonnéesActifs'!A37)=TRUE),"-",'1B DonnéesActifs'!A37)</f>
        <v>-</v>
      </c>
      <c r="B34" s="213" t="str">
        <f>IF(($A34="-"),"-",IF((ISBLANK('1B DonnéesActifs'!B37)=TRUE),"",'1B DonnéesActifs'!B37))</f>
        <v>-</v>
      </c>
      <c r="C34" s="213" t="str">
        <f>IF(($A34="-"),"-",IF((ISBLANK('1B DonnéesActifs'!C37)=TRUE),"",'1B DonnéesActifs'!C37))</f>
        <v>-</v>
      </c>
      <c r="D34" s="213" t="str">
        <f>IF(($A34="-"),"-",IF((ISBLANK('1B DonnéesActifs'!D37)=TRUE),"",'1B DonnéesActifs'!D37))</f>
        <v>-</v>
      </c>
      <c r="E34" s="213" t="str">
        <f>IF(($A34="-"),"-",IF((ISBLANK('1B DonnéesActifs'!E37)=TRUE),"",'1B DonnéesActifs'!E37))</f>
        <v>-</v>
      </c>
      <c r="F34" s="213" t="str">
        <f>IF(($A34="-"),"-",IF((ISBLANK('1B DonnéesActifs'!F37)=TRUE),"",'1B DonnéesActifs'!F37))</f>
        <v>-</v>
      </c>
      <c r="G34" s="213" t="str">
        <f>IF(($A34="-"),"-",IF((ISBLANK('1B DonnéesActifs'!G37)=TRUE),"",'1B DonnéesActifs'!G37))</f>
        <v>-</v>
      </c>
      <c r="H34" s="213" t="str">
        <f>IF(($A34="-"),"-",IF((ISBLANK('1B DonnéesActifs'!H37)=TRUE),"",'1B DonnéesActifs'!H37))</f>
        <v>-</v>
      </c>
      <c r="I34" s="213" t="str">
        <f>IF(($A34="-"),"-",IF((ISBLANK('1B DonnéesActifs'!I37)=TRUE),"",'1B DonnéesActifs'!I37))</f>
        <v>-</v>
      </c>
      <c r="J34" s="213" t="str">
        <f>IF(($A34="-"),"-",IF((ISBLANK('1B DonnéesActifs'!J37)=TRUE),"",'1B DonnéesActifs'!J37))</f>
        <v>-</v>
      </c>
      <c r="K34" s="213" t="str">
        <f>IF(($A34="-"),"-",IF((ISBLANK('1B DonnéesActifs'!K37)=TRUE),"",'1B DonnéesActifs'!K37))</f>
        <v>-</v>
      </c>
      <c r="L34" s="213" t="str">
        <f>IF(($A34="-"),"-",IF((ISBLANK('1B DonnéesActifs'!L37)=TRUE),"",'1B DonnéesActifs'!L37))</f>
        <v>-</v>
      </c>
      <c r="M34" s="213" t="str">
        <f>IF(($A34="-"),"-",IF((ISBLANK('1B DonnéesActifs'!M37)=TRUE),"",'1B DonnéesActifs'!M37))</f>
        <v>-</v>
      </c>
      <c r="N34" s="213" t="str">
        <f>IF(($A34="-"),"-",IF((ISBLANK('1B DonnéesActifs'!N37)=TRUE),"",'1B DonnéesActifs'!N37))</f>
        <v>-</v>
      </c>
      <c r="O34" s="213" t="str">
        <f>IF(($A34="-"),"-",IF((ISBLANK('1B DonnéesActifs'!O37)=TRUE),"",'1B DonnéesActifs'!O37))</f>
        <v>-</v>
      </c>
      <c r="P34" s="213" t="str">
        <f>IF(($A34="-"),"-",IF((ISBLANK('1B DonnéesActifs'!P37)=TRUE),"",'1B DonnéesActifs'!P37))</f>
        <v>-</v>
      </c>
      <c r="Q34" s="214" t="str">
        <f t="shared" si="6"/>
        <v>-</v>
      </c>
      <c r="R34" s="214" t="str">
        <f>IF($A34="-","-",(_xlfn.IFNA((VLOOKUP($D34,'2A HypothèsesRenouvellement'!$J$6:$K$10,2,FALSE)),"TypeChausséeN/D")))</f>
        <v>-</v>
      </c>
      <c r="S34" s="214" t="str">
        <f t="shared" si="7"/>
        <v>-</v>
      </c>
      <c r="T34" s="214" t="str">
        <f>IF($A34="-","-",(_xlfn.IFNA((VLOOKUP($M34,'2A HypothèsesRenouvellement'!$J$16:$K$25,2,FALSE)),"DernièreInterventionN/D")))</f>
        <v>-</v>
      </c>
      <c r="U34" s="214" t="str">
        <f t="shared" si="0"/>
        <v>-</v>
      </c>
      <c r="V34" s="215" t="str">
        <f t="shared" si="8"/>
        <v>-</v>
      </c>
      <c r="W34" s="215" t="str">
        <f>IF($A34="-","-",IF($O34="","ICG N/D",VLOOKUP($O34,'2A HypothèsesRenouvellement'!$B$33:$B$42,1,TRUE)))</f>
        <v>-</v>
      </c>
      <c r="X34" s="216" t="str">
        <f>IF($A34="-","-",(IF((ISNUMBER(W34)=TRUE),VLOOKUP(W34,'2A HypothèsesRenouvellement'!$B$33:$D$42,3,FALSE),"ICG N/D")))</f>
        <v>-</v>
      </c>
      <c r="Y34" s="216" t="str">
        <f>_xlfn.IFNA(IF($A34="-","-",(IF((P34=""),"Cote /5 N/D",VLOOKUP(P34,'2A HypothèsesRenouvellement'!$F$33:$G$37,2,FALSE)))),"%ParCote/5 Feuille2A N/D")</f>
        <v>-</v>
      </c>
      <c r="Z34" s="215" t="str">
        <f>IF($A34="-","-",IF('2A HypothèsesRenouvellement'!$F$20="  cotes d'état /100",(IF(ISNUMBER(X34)=TRUE,(X34*R34),"ICG N/D")),"N'est pas l'option choisie feuille 2A"))</f>
        <v>-</v>
      </c>
      <c r="AA34" s="215" t="str">
        <f t="shared" si="1"/>
        <v>-</v>
      </c>
      <c r="AB34" s="215" t="str">
        <f>IF($A34="-","-",IF('2A HypothèsesRenouvellement'!$F$20="  cotes d'état /5",(IF(ISNUMBER(Y34)=TRUE,(Y34*R34),"Etat/5 N/D")),"N'est pas l'option choisie feuille 2A"))</f>
        <v>-</v>
      </c>
      <c r="AC34" s="215" t="str">
        <f t="shared" si="2"/>
        <v>-</v>
      </c>
      <c r="AD34" s="217" t="str">
        <f>IF('2A HypothèsesRenouvellement'!$D$15="Option 1  ",'3A CalculsActifs'!V34,IF('2A HypothèsesRenouvellement'!$F$20="  Cotes d'état /100",'3A CalculsActifs'!AA34,IF('2A HypothèsesRenouvellement'!$F$20="  Cotes d'état /5",'3A CalculsActifs'!AC34,"ATT:ChoisirOptionFeuille2A")))</f>
        <v>ATT:ChoisirOptionFeuille2A</v>
      </c>
      <c r="AE34" s="209" t="str">
        <f>IF($A34="-","-",(H34/1000*(VLOOKUP(D34,'2A HypothèsesRenouvellement'!$J$6:$L$10,3,FALSE))))</f>
        <v>-</v>
      </c>
      <c r="AF34" s="312" t="str">
        <f t="shared" si="3"/>
        <v>-</v>
      </c>
      <c r="AG34" s="312" t="str">
        <f t="shared" si="4"/>
        <v>-</v>
      </c>
      <c r="AH34" s="218" t="str">
        <f t="shared" si="5"/>
        <v>-</v>
      </c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</row>
    <row r="35" spans="1:213" s="10" customFormat="1" x14ac:dyDescent="0.25">
      <c r="A35" s="212" t="str">
        <f>IF((ISBLANK('1B DonnéesActifs'!A38)=TRUE),"-",'1B DonnéesActifs'!A38)</f>
        <v>-</v>
      </c>
      <c r="B35" s="213" t="str">
        <f>IF(($A35="-"),"-",IF((ISBLANK('1B DonnéesActifs'!B38)=TRUE),"",'1B DonnéesActifs'!B38))</f>
        <v>-</v>
      </c>
      <c r="C35" s="213" t="str">
        <f>IF(($A35="-"),"-",IF((ISBLANK('1B DonnéesActifs'!C38)=TRUE),"",'1B DonnéesActifs'!C38))</f>
        <v>-</v>
      </c>
      <c r="D35" s="213" t="str">
        <f>IF(($A35="-"),"-",IF((ISBLANK('1B DonnéesActifs'!D38)=TRUE),"",'1B DonnéesActifs'!D38))</f>
        <v>-</v>
      </c>
      <c r="E35" s="213" t="str">
        <f>IF(($A35="-"),"-",IF((ISBLANK('1B DonnéesActifs'!E38)=TRUE),"",'1B DonnéesActifs'!E38))</f>
        <v>-</v>
      </c>
      <c r="F35" s="213" t="str">
        <f>IF(($A35="-"),"-",IF((ISBLANK('1B DonnéesActifs'!F38)=TRUE),"",'1B DonnéesActifs'!F38))</f>
        <v>-</v>
      </c>
      <c r="G35" s="213" t="str">
        <f>IF(($A35="-"),"-",IF((ISBLANK('1B DonnéesActifs'!G38)=TRUE),"",'1B DonnéesActifs'!G38))</f>
        <v>-</v>
      </c>
      <c r="H35" s="213" t="str">
        <f>IF(($A35="-"),"-",IF((ISBLANK('1B DonnéesActifs'!H38)=TRUE),"",'1B DonnéesActifs'!H38))</f>
        <v>-</v>
      </c>
      <c r="I35" s="213" t="str">
        <f>IF(($A35="-"),"-",IF((ISBLANK('1B DonnéesActifs'!I38)=TRUE),"",'1B DonnéesActifs'!I38))</f>
        <v>-</v>
      </c>
      <c r="J35" s="213" t="str">
        <f>IF(($A35="-"),"-",IF((ISBLANK('1B DonnéesActifs'!J38)=TRUE),"",'1B DonnéesActifs'!J38))</f>
        <v>-</v>
      </c>
      <c r="K35" s="213" t="str">
        <f>IF(($A35="-"),"-",IF((ISBLANK('1B DonnéesActifs'!K38)=TRUE),"",'1B DonnéesActifs'!K38))</f>
        <v>-</v>
      </c>
      <c r="L35" s="213" t="str">
        <f>IF(($A35="-"),"-",IF((ISBLANK('1B DonnéesActifs'!L38)=TRUE),"",'1B DonnéesActifs'!L38))</f>
        <v>-</v>
      </c>
      <c r="M35" s="213" t="str">
        <f>IF(($A35="-"),"-",IF((ISBLANK('1B DonnéesActifs'!M38)=TRUE),"",'1B DonnéesActifs'!M38))</f>
        <v>-</v>
      </c>
      <c r="N35" s="213" t="str">
        <f>IF(($A35="-"),"-",IF((ISBLANK('1B DonnéesActifs'!N38)=TRUE),"",'1B DonnéesActifs'!N38))</f>
        <v>-</v>
      </c>
      <c r="O35" s="213" t="str">
        <f>IF(($A35="-"),"-",IF((ISBLANK('1B DonnéesActifs'!O38)=TRUE),"",'1B DonnéesActifs'!O38))</f>
        <v>-</v>
      </c>
      <c r="P35" s="213" t="str">
        <f>IF(($A35="-"),"-",IF((ISBLANK('1B DonnéesActifs'!P38)=TRUE),"",'1B DonnéesActifs'!P38))</f>
        <v>-</v>
      </c>
      <c r="Q35" s="214" t="str">
        <f t="shared" si="6"/>
        <v>-</v>
      </c>
      <c r="R35" s="214" t="str">
        <f>IF($A35="-","-",(_xlfn.IFNA((VLOOKUP($D35,'2A HypothèsesRenouvellement'!$J$6:$K$10,2,FALSE)),"TypeChausséeN/D")))</f>
        <v>-</v>
      </c>
      <c r="S35" s="214" t="str">
        <f t="shared" si="7"/>
        <v>-</v>
      </c>
      <c r="T35" s="214" t="str">
        <f>IF($A35="-","-",(_xlfn.IFNA((VLOOKUP($M35,'2A HypothèsesRenouvellement'!$J$16:$K$25,2,FALSE)),"DernièreInterventionN/D")))</f>
        <v>-</v>
      </c>
      <c r="U35" s="214" t="str">
        <f t="shared" si="0"/>
        <v>-</v>
      </c>
      <c r="V35" s="215" t="str">
        <f t="shared" si="8"/>
        <v>-</v>
      </c>
      <c r="W35" s="215" t="str">
        <f>IF($A35="-","-",IF($O35="","ICG N/D",VLOOKUP($O35,'2A HypothèsesRenouvellement'!$B$33:$B$42,1,TRUE)))</f>
        <v>-</v>
      </c>
      <c r="X35" s="216" t="str">
        <f>IF($A35="-","-",(IF((ISNUMBER(W35)=TRUE),VLOOKUP(W35,'2A HypothèsesRenouvellement'!$B$33:$D$42,3,FALSE),"ICG N/D")))</f>
        <v>-</v>
      </c>
      <c r="Y35" s="216" t="str">
        <f>_xlfn.IFNA(IF($A35="-","-",(IF((P35=""),"Cote /5 N/D",VLOOKUP(P35,'2A HypothèsesRenouvellement'!$F$33:$G$37,2,FALSE)))),"%ParCote/5 Feuille2A N/D")</f>
        <v>-</v>
      </c>
      <c r="Z35" s="215" t="str">
        <f>IF($A35="-","-",IF('2A HypothèsesRenouvellement'!$F$20="  cotes d'état /100",(IF(ISNUMBER(X35)=TRUE,(X35*R35),"ICG N/D")),"N'est pas l'option choisie feuille 2A"))</f>
        <v>-</v>
      </c>
      <c r="AA35" s="215" t="str">
        <f t="shared" si="1"/>
        <v>-</v>
      </c>
      <c r="AB35" s="215" t="str">
        <f>IF($A35="-","-",IF('2A HypothèsesRenouvellement'!$F$20="  cotes d'état /5",(IF(ISNUMBER(Y35)=TRUE,(Y35*R35),"Etat/5 N/D")),"N'est pas l'option choisie feuille 2A"))</f>
        <v>-</v>
      </c>
      <c r="AC35" s="215" t="str">
        <f t="shared" si="2"/>
        <v>-</v>
      </c>
      <c r="AD35" s="217" t="str">
        <f>IF('2A HypothèsesRenouvellement'!$D$15="Option 1  ",'3A CalculsActifs'!V35,IF('2A HypothèsesRenouvellement'!$F$20="  Cotes d'état /100",'3A CalculsActifs'!AA35,IF('2A HypothèsesRenouvellement'!$F$20="  Cotes d'état /5",'3A CalculsActifs'!AC35,"ATT:ChoisirOptionFeuille2A")))</f>
        <v>ATT:ChoisirOptionFeuille2A</v>
      </c>
      <c r="AE35" s="209" t="str">
        <f>IF($A35="-","-",(H35/1000*(VLOOKUP(D35,'2A HypothèsesRenouvellement'!$J$6:$L$10,3,FALSE))))</f>
        <v>-</v>
      </c>
      <c r="AF35" s="312" t="str">
        <f t="shared" si="3"/>
        <v>-</v>
      </c>
      <c r="AG35" s="312" t="str">
        <f t="shared" si="4"/>
        <v>-</v>
      </c>
      <c r="AH35" s="218" t="str">
        <f t="shared" si="5"/>
        <v>-</v>
      </c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</row>
    <row r="36" spans="1:213" s="6" customFormat="1" x14ac:dyDescent="0.25">
      <c r="A36" s="212" t="str">
        <f>IF((ISBLANK('1B DonnéesActifs'!A39)=TRUE),"-",'1B DonnéesActifs'!A39)</f>
        <v>-</v>
      </c>
      <c r="B36" s="213" t="str">
        <f>IF(($A36="-"),"-",IF((ISBLANK('1B DonnéesActifs'!B39)=TRUE),"",'1B DonnéesActifs'!B39))</f>
        <v>-</v>
      </c>
      <c r="C36" s="213" t="str">
        <f>IF(($A36="-"),"-",IF((ISBLANK('1B DonnéesActifs'!C39)=TRUE),"",'1B DonnéesActifs'!C39))</f>
        <v>-</v>
      </c>
      <c r="D36" s="213" t="str">
        <f>IF(($A36="-"),"-",IF((ISBLANK('1B DonnéesActifs'!D39)=TRUE),"",'1B DonnéesActifs'!D39))</f>
        <v>-</v>
      </c>
      <c r="E36" s="213" t="str">
        <f>IF(($A36="-"),"-",IF((ISBLANK('1B DonnéesActifs'!E39)=TRUE),"",'1B DonnéesActifs'!E39))</f>
        <v>-</v>
      </c>
      <c r="F36" s="213" t="str">
        <f>IF(($A36="-"),"-",IF((ISBLANK('1B DonnéesActifs'!F39)=TRUE),"",'1B DonnéesActifs'!F39))</f>
        <v>-</v>
      </c>
      <c r="G36" s="213" t="str">
        <f>IF(($A36="-"),"-",IF((ISBLANK('1B DonnéesActifs'!G39)=TRUE),"",'1B DonnéesActifs'!G39))</f>
        <v>-</v>
      </c>
      <c r="H36" s="213" t="str">
        <f>IF(($A36="-"),"-",IF((ISBLANK('1B DonnéesActifs'!H39)=TRUE),"",'1B DonnéesActifs'!H39))</f>
        <v>-</v>
      </c>
      <c r="I36" s="213" t="str">
        <f>IF(($A36="-"),"-",IF((ISBLANK('1B DonnéesActifs'!I39)=TRUE),"",'1B DonnéesActifs'!I39))</f>
        <v>-</v>
      </c>
      <c r="J36" s="213" t="str">
        <f>IF(($A36="-"),"-",IF((ISBLANK('1B DonnéesActifs'!J39)=TRUE),"",'1B DonnéesActifs'!J39))</f>
        <v>-</v>
      </c>
      <c r="K36" s="213" t="str">
        <f>IF(($A36="-"),"-",IF((ISBLANK('1B DonnéesActifs'!K39)=TRUE),"",'1B DonnéesActifs'!K39))</f>
        <v>-</v>
      </c>
      <c r="L36" s="213" t="str">
        <f>IF(($A36="-"),"-",IF((ISBLANK('1B DonnéesActifs'!L39)=TRUE),"",'1B DonnéesActifs'!L39))</f>
        <v>-</v>
      </c>
      <c r="M36" s="213" t="str">
        <f>IF(($A36="-"),"-",IF((ISBLANK('1B DonnéesActifs'!M39)=TRUE),"",'1B DonnéesActifs'!M39))</f>
        <v>-</v>
      </c>
      <c r="N36" s="213" t="str">
        <f>IF(($A36="-"),"-",IF((ISBLANK('1B DonnéesActifs'!N39)=TRUE),"",'1B DonnéesActifs'!N39))</f>
        <v>-</v>
      </c>
      <c r="O36" s="213" t="str">
        <f>IF(($A36="-"),"-",IF((ISBLANK('1B DonnéesActifs'!O39)=TRUE),"",'1B DonnéesActifs'!O39))</f>
        <v>-</v>
      </c>
      <c r="P36" s="213" t="str">
        <f>IF(($A36="-"),"-",IF((ISBLANK('1B DonnéesActifs'!P39)=TRUE),"",'1B DonnéesActifs'!P39))</f>
        <v>-</v>
      </c>
      <c r="Q36" s="214" t="str">
        <f t="shared" si="6"/>
        <v>-</v>
      </c>
      <c r="R36" s="214" t="str">
        <f>IF($A36="-","-",(_xlfn.IFNA((VLOOKUP($D36,'2A HypothèsesRenouvellement'!$J$6:$K$10,2,FALSE)),"TypeChausséeN/D")))</f>
        <v>-</v>
      </c>
      <c r="S36" s="214" t="str">
        <f t="shared" si="7"/>
        <v>-</v>
      </c>
      <c r="T36" s="214" t="str">
        <f>IF($A36="-","-",(_xlfn.IFNA((VLOOKUP($M36,'2A HypothèsesRenouvellement'!$J$16:$K$25,2,FALSE)),"DernièreInterventionN/D")))</f>
        <v>-</v>
      </c>
      <c r="U36" s="214" t="str">
        <f t="shared" si="0"/>
        <v>-</v>
      </c>
      <c r="V36" s="215" t="str">
        <f t="shared" si="8"/>
        <v>-</v>
      </c>
      <c r="W36" s="215" t="str">
        <f>IF($A36="-","-",IF($O36="","ICG N/D",VLOOKUP($O36,'2A HypothèsesRenouvellement'!$B$33:$B$42,1,TRUE)))</f>
        <v>-</v>
      </c>
      <c r="X36" s="216" t="str">
        <f>IF($A36="-","-",(IF((ISNUMBER(W36)=TRUE),VLOOKUP(W36,'2A HypothèsesRenouvellement'!$B$33:$D$42,3,FALSE),"ICG N/D")))</f>
        <v>-</v>
      </c>
      <c r="Y36" s="216" t="str">
        <f>_xlfn.IFNA(IF($A36="-","-",(IF((P36=""),"Cote /5 N/D",VLOOKUP(P36,'2A HypothèsesRenouvellement'!$F$33:$G$37,2,FALSE)))),"%ParCote/5 Feuille2A N/D")</f>
        <v>-</v>
      </c>
      <c r="Z36" s="215" t="str">
        <f>IF($A36="-","-",IF('2A HypothèsesRenouvellement'!$F$20="  cotes d'état /100",(IF(ISNUMBER(X36)=TRUE,(X36*R36),"ICG N/D")),"N'est pas l'option choisie feuille 2A"))</f>
        <v>-</v>
      </c>
      <c r="AA36" s="215" t="str">
        <f t="shared" si="1"/>
        <v>-</v>
      </c>
      <c r="AB36" s="215" t="str">
        <f>IF($A36="-","-",IF('2A HypothèsesRenouvellement'!$F$20="  cotes d'état /5",(IF(ISNUMBER(Y36)=TRUE,(Y36*R36),"Etat/5 N/D")),"N'est pas l'option choisie feuille 2A"))</f>
        <v>-</v>
      </c>
      <c r="AC36" s="215" t="str">
        <f t="shared" si="2"/>
        <v>-</v>
      </c>
      <c r="AD36" s="217" t="str">
        <f>IF('2A HypothèsesRenouvellement'!$D$15="Option 1  ",'3A CalculsActifs'!V36,IF('2A HypothèsesRenouvellement'!$F$20="  Cotes d'état /100",'3A CalculsActifs'!AA36,IF('2A HypothèsesRenouvellement'!$F$20="  Cotes d'état /5",'3A CalculsActifs'!AC36,"ATT:ChoisirOptionFeuille2A")))</f>
        <v>ATT:ChoisirOptionFeuille2A</v>
      </c>
      <c r="AE36" s="209" t="str">
        <f>IF($A36="-","-",(H36/1000*(VLOOKUP(D36,'2A HypothèsesRenouvellement'!$J$6:$L$10,3,FALSE))))</f>
        <v>-</v>
      </c>
      <c r="AF36" s="312" t="str">
        <f t="shared" si="3"/>
        <v>-</v>
      </c>
      <c r="AG36" s="312" t="str">
        <f t="shared" si="4"/>
        <v>-</v>
      </c>
      <c r="AH36" s="218" t="str">
        <f t="shared" si="5"/>
        <v>-</v>
      </c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</row>
    <row r="37" spans="1:213" s="6" customFormat="1" x14ac:dyDescent="0.25">
      <c r="A37" s="212" t="str">
        <f>IF((ISBLANK('1B DonnéesActifs'!A40)=TRUE),"-",'1B DonnéesActifs'!A40)</f>
        <v>-</v>
      </c>
      <c r="B37" s="213" t="str">
        <f>IF(($A37="-"),"-",IF((ISBLANK('1B DonnéesActifs'!B40)=TRUE),"",'1B DonnéesActifs'!B40))</f>
        <v>-</v>
      </c>
      <c r="C37" s="213" t="str">
        <f>IF(($A37="-"),"-",IF((ISBLANK('1B DonnéesActifs'!C40)=TRUE),"",'1B DonnéesActifs'!C40))</f>
        <v>-</v>
      </c>
      <c r="D37" s="213" t="str">
        <f>IF(($A37="-"),"-",IF((ISBLANK('1B DonnéesActifs'!D40)=TRUE),"",'1B DonnéesActifs'!D40))</f>
        <v>-</v>
      </c>
      <c r="E37" s="213" t="str">
        <f>IF(($A37="-"),"-",IF((ISBLANK('1B DonnéesActifs'!E40)=TRUE),"",'1B DonnéesActifs'!E40))</f>
        <v>-</v>
      </c>
      <c r="F37" s="213" t="str">
        <f>IF(($A37="-"),"-",IF((ISBLANK('1B DonnéesActifs'!F40)=TRUE),"",'1B DonnéesActifs'!F40))</f>
        <v>-</v>
      </c>
      <c r="G37" s="213" t="str">
        <f>IF(($A37="-"),"-",IF((ISBLANK('1B DonnéesActifs'!G40)=TRUE),"",'1B DonnéesActifs'!G40))</f>
        <v>-</v>
      </c>
      <c r="H37" s="213" t="str">
        <f>IF(($A37="-"),"-",IF((ISBLANK('1B DonnéesActifs'!H40)=TRUE),"",'1B DonnéesActifs'!H40))</f>
        <v>-</v>
      </c>
      <c r="I37" s="213" t="str">
        <f>IF(($A37="-"),"-",IF((ISBLANK('1B DonnéesActifs'!I40)=TRUE),"",'1B DonnéesActifs'!I40))</f>
        <v>-</v>
      </c>
      <c r="J37" s="213" t="str">
        <f>IF(($A37="-"),"-",IF((ISBLANK('1B DonnéesActifs'!J40)=TRUE),"",'1B DonnéesActifs'!J40))</f>
        <v>-</v>
      </c>
      <c r="K37" s="213" t="str">
        <f>IF(($A37="-"),"-",IF((ISBLANK('1B DonnéesActifs'!K40)=TRUE),"",'1B DonnéesActifs'!K40))</f>
        <v>-</v>
      </c>
      <c r="L37" s="213" t="str">
        <f>IF(($A37="-"),"-",IF((ISBLANK('1B DonnéesActifs'!L40)=TRUE),"",'1B DonnéesActifs'!L40))</f>
        <v>-</v>
      </c>
      <c r="M37" s="213" t="str">
        <f>IF(($A37="-"),"-",IF((ISBLANK('1B DonnéesActifs'!M40)=TRUE),"",'1B DonnéesActifs'!M40))</f>
        <v>-</v>
      </c>
      <c r="N37" s="213" t="str">
        <f>IF(($A37="-"),"-",IF((ISBLANK('1B DonnéesActifs'!N40)=TRUE),"",'1B DonnéesActifs'!N40))</f>
        <v>-</v>
      </c>
      <c r="O37" s="213" t="str">
        <f>IF(($A37="-"),"-",IF((ISBLANK('1B DonnéesActifs'!O40)=TRUE),"",'1B DonnéesActifs'!O40))</f>
        <v>-</v>
      </c>
      <c r="P37" s="213" t="str">
        <f>IF(($A37="-"),"-",IF((ISBLANK('1B DonnéesActifs'!P40)=TRUE),"",'1B DonnéesActifs'!P40))</f>
        <v>-</v>
      </c>
      <c r="Q37" s="214" t="str">
        <f t="shared" si="6"/>
        <v>-</v>
      </c>
      <c r="R37" s="214" t="str">
        <f>IF($A37="-","-",(_xlfn.IFNA((VLOOKUP($D37,'2A HypothèsesRenouvellement'!$J$6:$K$10,2,FALSE)),"TypeChausséeN/D")))</f>
        <v>-</v>
      </c>
      <c r="S37" s="214" t="str">
        <f t="shared" si="7"/>
        <v>-</v>
      </c>
      <c r="T37" s="214" t="str">
        <f>IF($A37="-","-",(_xlfn.IFNA((VLOOKUP($M37,'2A HypothèsesRenouvellement'!$J$16:$K$25,2,FALSE)),"DernièreInterventionN/D")))</f>
        <v>-</v>
      </c>
      <c r="U37" s="214" t="str">
        <f t="shared" si="0"/>
        <v>-</v>
      </c>
      <c r="V37" s="215" t="str">
        <f t="shared" si="8"/>
        <v>-</v>
      </c>
      <c r="W37" s="215" t="str">
        <f>IF($A37="-","-",IF($O37="","ICG N/D",VLOOKUP($O37,'2A HypothèsesRenouvellement'!$B$33:$B$42,1,TRUE)))</f>
        <v>-</v>
      </c>
      <c r="X37" s="216" t="str">
        <f>IF($A37="-","-",(IF((ISNUMBER(W37)=TRUE),VLOOKUP(W37,'2A HypothèsesRenouvellement'!$B$33:$D$42,3,FALSE),"ICG N/D")))</f>
        <v>-</v>
      </c>
      <c r="Y37" s="216" t="str">
        <f>_xlfn.IFNA(IF($A37="-","-",(IF((P37=""),"Cote /5 N/D",VLOOKUP(P37,'2A HypothèsesRenouvellement'!$F$33:$G$37,2,FALSE)))),"%ParCote/5 Feuille2A N/D")</f>
        <v>-</v>
      </c>
      <c r="Z37" s="215" t="str">
        <f>IF($A37="-","-",IF('2A HypothèsesRenouvellement'!$F$20="  cotes d'état /100",(IF(ISNUMBER(X37)=TRUE,(X37*R37),"ICG N/D")),"N'est pas l'option choisie feuille 2A"))</f>
        <v>-</v>
      </c>
      <c r="AA37" s="215" t="str">
        <f t="shared" si="1"/>
        <v>-</v>
      </c>
      <c r="AB37" s="215" t="str">
        <f>IF($A37="-","-",IF('2A HypothèsesRenouvellement'!$F$20="  cotes d'état /5",(IF(ISNUMBER(Y37)=TRUE,(Y37*R37),"Etat/5 N/D")),"N'est pas l'option choisie feuille 2A"))</f>
        <v>-</v>
      </c>
      <c r="AC37" s="215" t="str">
        <f t="shared" si="2"/>
        <v>-</v>
      </c>
      <c r="AD37" s="217" t="str">
        <f>IF('2A HypothèsesRenouvellement'!$D$15="Option 1  ",'3A CalculsActifs'!V37,IF('2A HypothèsesRenouvellement'!$F$20="  Cotes d'état /100",'3A CalculsActifs'!AA37,IF('2A HypothèsesRenouvellement'!$F$20="  Cotes d'état /5",'3A CalculsActifs'!AC37,"ATT:ChoisirOptionFeuille2A")))</f>
        <v>ATT:ChoisirOptionFeuille2A</v>
      </c>
      <c r="AE37" s="209" t="str">
        <f>IF($A37="-","-",(H37/1000*(VLOOKUP(D37,'2A HypothèsesRenouvellement'!$J$6:$L$10,3,FALSE))))</f>
        <v>-</v>
      </c>
      <c r="AF37" s="312" t="str">
        <f t="shared" si="3"/>
        <v>-</v>
      </c>
      <c r="AG37" s="312" t="str">
        <f t="shared" si="4"/>
        <v>-</v>
      </c>
      <c r="AH37" s="218" t="str">
        <f t="shared" si="5"/>
        <v>-</v>
      </c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</row>
    <row r="38" spans="1:213" s="6" customFormat="1" x14ac:dyDescent="0.25">
      <c r="A38" s="212" t="str">
        <f>IF((ISBLANK('1B DonnéesActifs'!A41)=TRUE),"-",'1B DonnéesActifs'!A41)</f>
        <v>-</v>
      </c>
      <c r="B38" s="213" t="str">
        <f>IF(($A38="-"),"-",IF((ISBLANK('1B DonnéesActifs'!B41)=TRUE),"",'1B DonnéesActifs'!B41))</f>
        <v>-</v>
      </c>
      <c r="C38" s="213" t="str">
        <f>IF(($A38="-"),"-",IF((ISBLANK('1B DonnéesActifs'!C41)=TRUE),"",'1B DonnéesActifs'!C41))</f>
        <v>-</v>
      </c>
      <c r="D38" s="213" t="str">
        <f>IF(($A38="-"),"-",IF((ISBLANK('1B DonnéesActifs'!D41)=TRUE),"",'1B DonnéesActifs'!D41))</f>
        <v>-</v>
      </c>
      <c r="E38" s="213" t="str">
        <f>IF(($A38="-"),"-",IF((ISBLANK('1B DonnéesActifs'!E41)=TRUE),"",'1B DonnéesActifs'!E41))</f>
        <v>-</v>
      </c>
      <c r="F38" s="213" t="str">
        <f>IF(($A38="-"),"-",IF((ISBLANK('1B DonnéesActifs'!F41)=TRUE),"",'1B DonnéesActifs'!F41))</f>
        <v>-</v>
      </c>
      <c r="G38" s="213" t="str">
        <f>IF(($A38="-"),"-",IF((ISBLANK('1B DonnéesActifs'!G41)=TRUE),"",'1B DonnéesActifs'!G41))</f>
        <v>-</v>
      </c>
      <c r="H38" s="213" t="str">
        <f>IF(($A38="-"),"-",IF((ISBLANK('1B DonnéesActifs'!H41)=TRUE),"",'1B DonnéesActifs'!H41))</f>
        <v>-</v>
      </c>
      <c r="I38" s="213" t="str">
        <f>IF(($A38="-"),"-",IF((ISBLANK('1B DonnéesActifs'!I41)=TRUE),"",'1B DonnéesActifs'!I41))</f>
        <v>-</v>
      </c>
      <c r="J38" s="213" t="str">
        <f>IF(($A38="-"),"-",IF((ISBLANK('1B DonnéesActifs'!J41)=TRUE),"",'1B DonnéesActifs'!J41))</f>
        <v>-</v>
      </c>
      <c r="K38" s="213" t="str">
        <f>IF(($A38="-"),"-",IF((ISBLANK('1B DonnéesActifs'!K41)=TRUE),"",'1B DonnéesActifs'!K41))</f>
        <v>-</v>
      </c>
      <c r="L38" s="213" t="str">
        <f>IF(($A38="-"),"-",IF((ISBLANK('1B DonnéesActifs'!L41)=TRUE),"",'1B DonnéesActifs'!L41))</f>
        <v>-</v>
      </c>
      <c r="M38" s="213" t="str">
        <f>IF(($A38="-"),"-",IF((ISBLANK('1B DonnéesActifs'!M41)=TRUE),"",'1B DonnéesActifs'!M41))</f>
        <v>-</v>
      </c>
      <c r="N38" s="213" t="str">
        <f>IF(($A38="-"),"-",IF((ISBLANK('1B DonnéesActifs'!N41)=TRUE),"",'1B DonnéesActifs'!N41))</f>
        <v>-</v>
      </c>
      <c r="O38" s="213" t="str">
        <f>IF(($A38="-"),"-",IF((ISBLANK('1B DonnéesActifs'!O41)=TRUE),"",'1B DonnéesActifs'!O41))</f>
        <v>-</v>
      </c>
      <c r="P38" s="213" t="str">
        <f>IF(($A38="-"),"-",IF((ISBLANK('1B DonnéesActifs'!P41)=TRUE),"",'1B DonnéesActifs'!P41))</f>
        <v>-</v>
      </c>
      <c r="Q38" s="214" t="str">
        <f t="shared" si="6"/>
        <v>-</v>
      </c>
      <c r="R38" s="214" t="str">
        <f>IF($A38="-","-",(_xlfn.IFNA((VLOOKUP($D38,'2A HypothèsesRenouvellement'!$J$6:$K$10,2,FALSE)),"TypeChausséeN/D")))</f>
        <v>-</v>
      </c>
      <c r="S38" s="214" t="str">
        <f t="shared" si="7"/>
        <v>-</v>
      </c>
      <c r="T38" s="214" t="str">
        <f>IF($A38="-","-",(_xlfn.IFNA((VLOOKUP($M38,'2A HypothèsesRenouvellement'!$J$16:$K$25,2,FALSE)),"DernièreInterventionN/D")))</f>
        <v>-</v>
      </c>
      <c r="U38" s="214" t="str">
        <f t="shared" si="0"/>
        <v>-</v>
      </c>
      <c r="V38" s="215" t="str">
        <f t="shared" si="8"/>
        <v>-</v>
      </c>
      <c r="W38" s="215" t="str">
        <f>IF($A38="-","-",IF($O38="","ICG N/D",VLOOKUP($O38,'2A HypothèsesRenouvellement'!$B$33:$B$42,1,TRUE)))</f>
        <v>-</v>
      </c>
      <c r="X38" s="216" t="str">
        <f>IF($A38="-","-",(IF((ISNUMBER(W38)=TRUE),VLOOKUP(W38,'2A HypothèsesRenouvellement'!$B$33:$D$42,3,FALSE),"ICG N/D")))</f>
        <v>-</v>
      </c>
      <c r="Y38" s="216" t="str">
        <f>_xlfn.IFNA(IF($A38="-","-",(IF((P38=""),"Cote /5 N/D",VLOOKUP(P38,'2A HypothèsesRenouvellement'!$F$33:$G$37,2,FALSE)))),"%ParCote/5 Feuille2A N/D")</f>
        <v>-</v>
      </c>
      <c r="Z38" s="215" t="str">
        <f>IF($A38="-","-",IF('2A HypothèsesRenouvellement'!$F$20="  cotes d'état /100",(IF(ISNUMBER(X38)=TRUE,(X38*R38),"ICG N/D")),"N'est pas l'option choisie feuille 2A"))</f>
        <v>-</v>
      </c>
      <c r="AA38" s="215" t="str">
        <f t="shared" si="1"/>
        <v>-</v>
      </c>
      <c r="AB38" s="215" t="str">
        <f>IF($A38="-","-",IF('2A HypothèsesRenouvellement'!$F$20="  cotes d'état /5",(IF(ISNUMBER(Y38)=TRUE,(Y38*R38),"Etat/5 N/D")),"N'est pas l'option choisie feuille 2A"))</f>
        <v>-</v>
      </c>
      <c r="AC38" s="215" t="str">
        <f t="shared" si="2"/>
        <v>-</v>
      </c>
      <c r="AD38" s="217" t="str">
        <f>IF('2A HypothèsesRenouvellement'!$D$15="Option 1  ",'3A CalculsActifs'!V38,IF('2A HypothèsesRenouvellement'!$F$20="  Cotes d'état /100",'3A CalculsActifs'!AA38,IF('2A HypothèsesRenouvellement'!$F$20="  Cotes d'état /5",'3A CalculsActifs'!AC38,"ATT:ChoisirOptionFeuille2A")))</f>
        <v>ATT:ChoisirOptionFeuille2A</v>
      </c>
      <c r="AE38" s="209" t="str">
        <f>IF($A38="-","-",(H38/1000*(VLOOKUP(D38,'2A HypothèsesRenouvellement'!$J$6:$L$10,3,FALSE))))</f>
        <v>-</v>
      </c>
      <c r="AF38" s="312" t="str">
        <f t="shared" si="3"/>
        <v>-</v>
      </c>
      <c r="AG38" s="312" t="str">
        <f t="shared" si="4"/>
        <v>-</v>
      </c>
      <c r="AH38" s="218" t="str">
        <f t="shared" si="5"/>
        <v>-</v>
      </c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</row>
    <row r="39" spans="1:213" s="6" customFormat="1" x14ac:dyDescent="0.25">
      <c r="A39" s="212" t="str">
        <f>IF((ISBLANK('1B DonnéesActifs'!A42)=TRUE),"-",'1B DonnéesActifs'!A42)</f>
        <v>-</v>
      </c>
      <c r="B39" s="213" t="str">
        <f>IF(($A39="-"),"-",IF((ISBLANK('1B DonnéesActifs'!B42)=TRUE),"",'1B DonnéesActifs'!B42))</f>
        <v>-</v>
      </c>
      <c r="C39" s="213" t="str">
        <f>IF(($A39="-"),"-",IF((ISBLANK('1B DonnéesActifs'!C42)=TRUE),"",'1B DonnéesActifs'!C42))</f>
        <v>-</v>
      </c>
      <c r="D39" s="213" t="str">
        <f>IF(($A39="-"),"-",IF((ISBLANK('1B DonnéesActifs'!D42)=TRUE),"",'1B DonnéesActifs'!D42))</f>
        <v>-</v>
      </c>
      <c r="E39" s="213" t="str">
        <f>IF(($A39="-"),"-",IF((ISBLANK('1B DonnéesActifs'!E42)=TRUE),"",'1B DonnéesActifs'!E42))</f>
        <v>-</v>
      </c>
      <c r="F39" s="213" t="str">
        <f>IF(($A39="-"),"-",IF((ISBLANK('1B DonnéesActifs'!F42)=TRUE),"",'1B DonnéesActifs'!F42))</f>
        <v>-</v>
      </c>
      <c r="G39" s="213" t="str">
        <f>IF(($A39="-"),"-",IF((ISBLANK('1B DonnéesActifs'!G42)=TRUE),"",'1B DonnéesActifs'!G42))</f>
        <v>-</v>
      </c>
      <c r="H39" s="213" t="str">
        <f>IF(($A39="-"),"-",IF((ISBLANK('1B DonnéesActifs'!H42)=TRUE),"",'1B DonnéesActifs'!H42))</f>
        <v>-</v>
      </c>
      <c r="I39" s="213" t="str">
        <f>IF(($A39="-"),"-",IF((ISBLANK('1B DonnéesActifs'!I42)=TRUE),"",'1B DonnéesActifs'!I42))</f>
        <v>-</v>
      </c>
      <c r="J39" s="213" t="str">
        <f>IF(($A39="-"),"-",IF((ISBLANK('1B DonnéesActifs'!J42)=TRUE),"",'1B DonnéesActifs'!J42))</f>
        <v>-</v>
      </c>
      <c r="K39" s="213" t="str">
        <f>IF(($A39="-"),"-",IF((ISBLANK('1B DonnéesActifs'!K42)=TRUE),"",'1B DonnéesActifs'!K42))</f>
        <v>-</v>
      </c>
      <c r="L39" s="213" t="str">
        <f>IF(($A39="-"),"-",IF((ISBLANK('1B DonnéesActifs'!L42)=TRUE),"",'1B DonnéesActifs'!L42))</f>
        <v>-</v>
      </c>
      <c r="M39" s="213" t="str">
        <f>IF(($A39="-"),"-",IF((ISBLANK('1B DonnéesActifs'!M42)=TRUE),"",'1B DonnéesActifs'!M42))</f>
        <v>-</v>
      </c>
      <c r="N39" s="213" t="str">
        <f>IF(($A39="-"),"-",IF((ISBLANK('1B DonnéesActifs'!N42)=TRUE),"",'1B DonnéesActifs'!N42))</f>
        <v>-</v>
      </c>
      <c r="O39" s="213" t="str">
        <f>IF(($A39="-"),"-",IF((ISBLANK('1B DonnéesActifs'!O42)=TRUE),"",'1B DonnéesActifs'!O42))</f>
        <v>-</v>
      </c>
      <c r="P39" s="213" t="str">
        <f>IF(($A39="-"),"-",IF((ISBLANK('1B DonnéesActifs'!P42)=TRUE),"",'1B DonnéesActifs'!P42))</f>
        <v>-</v>
      </c>
      <c r="Q39" s="214" t="str">
        <f t="shared" si="6"/>
        <v>-</v>
      </c>
      <c r="R39" s="214" t="str">
        <f>IF($A39="-","-",(_xlfn.IFNA((VLOOKUP($D39,'2A HypothèsesRenouvellement'!$J$6:$K$10,2,FALSE)),"TypeChausséeN/D")))</f>
        <v>-</v>
      </c>
      <c r="S39" s="214" t="str">
        <f t="shared" si="7"/>
        <v>-</v>
      </c>
      <c r="T39" s="214" t="str">
        <f>IF($A39="-","-",(_xlfn.IFNA((VLOOKUP($M39,'2A HypothèsesRenouvellement'!$J$16:$K$25,2,FALSE)),"DernièreInterventionN/D")))</f>
        <v>-</v>
      </c>
      <c r="U39" s="214" t="str">
        <f t="shared" si="0"/>
        <v>-</v>
      </c>
      <c r="V39" s="215" t="str">
        <f t="shared" si="8"/>
        <v>-</v>
      </c>
      <c r="W39" s="215" t="str">
        <f>IF($A39="-","-",IF($O39="","ICG N/D",VLOOKUP($O39,'2A HypothèsesRenouvellement'!$B$33:$B$42,1,TRUE)))</f>
        <v>-</v>
      </c>
      <c r="X39" s="216" t="str">
        <f>IF($A39="-","-",(IF((ISNUMBER(W39)=TRUE),VLOOKUP(W39,'2A HypothèsesRenouvellement'!$B$33:$D$42,3,FALSE),"ICG N/D")))</f>
        <v>-</v>
      </c>
      <c r="Y39" s="216" t="str">
        <f>_xlfn.IFNA(IF($A39="-","-",(IF((P39=""),"Cote /5 N/D",VLOOKUP(P39,'2A HypothèsesRenouvellement'!$F$33:$G$37,2,FALSE)))),"%ParCote/5 Feuille2A N/D")</f>
        <v>-</v>
      </c>
      <c r="Z39" s="215" t="str">
        <f>IF($A39="-","-",IF('2A HypothèsesRenouvellement'!$F$20="  cotes d'état /100",(IF(ISNUMBER(X39)=TRUE,(X39*R39),"ICG N/D")),"N'est pas l'option choisie feuille 2A"))</f>
        <v>-</v>
      </c>
      <c r="AA39" s="215" t="str">
        <f t="shared" si="1"/>
        <v>-</v>
      </c>
      <c r="AB39" s="215" t="str">
        <f>IF($A39="-","-",IF('2A HypothèsesRenouvellement'!$F$20="  cotes d'état /5",(IF(ISNUMBER(Y39)=TRUE,(Y39*R39),"Etat/5 N/D")),"N'est pas l'option choisie feuille 2A"))</f>
        <v>-</v>
      </c>
      <c r="AC39" s="215" t="str">
        <f t="shared" si="2"/>
        <v>-</v>
      </c>
      <c r="AD39" s="217" t="str">
        <f>IF('2A HypothèsesRenouvellement'!$D$15="Option 1  ",'3A CalculsActifs'!V39,IF('2A HypothèsesRenouvellement'!$F$20="  Cotes d'état /100",'3A CalculsActifs'!AA39,IF('2A HypothèsesRenouvellement'!$F$20="  Cotes d'état /5",'3A CalculsActifs'!AC39,"ATT:ChoisirOptionFeuille2A")))</f>
        <v>ATT:ChoisirOptionFeuille2A</v>
      </c>
      <c r="AE39" s="209" t="str">
        <f>IF($A39="-","-",(H39/1000*(VLOOKUP(D39,'2A HypothèsesRenouvellement'!$J$6:$L$10,3,FALSE))))</f>
        <v>-</v>
      </c>
      <c r="AF39" s="312" t="str">
        <f t="shared" si="3"/>
        <v>-</v>
      </c>
      <c r="AG39" s="312" t="str">
        <f t="shared" si="4"/>
        <v>-</v>
      </c>
      <c r="AH39" s="218" t="str">
        <f t="shared" si="5"/>
        <v>-</v>
      </c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</row>
    <row r="40" spans="1:213" s="6" customFormat="1" x14ac:dyDescent="0.25">
      <c r="A40" s="212" t="str">
        <f>IF((ISBLANK('1B DonnéesActifs'!A43)=TRUE),"-",'1B DonnéesActifs'!A43)</f>
        <v>-</v>
      </c>
      <c r="B40" s="213" t="str">
        <f>IF(($A40="-"),"-",IF((ISBLANK('1B DonnéesActifs'!B43)=TRUE),"",'1B DonnéesActifs'!B43))</f>
        <v>-</v>
      </c>
      <c r="C40" s="213" t="str">
        <f>IF(($A40="-"),"-",IF((ISBLANK('1B DonnéesActifs'!C43)=TRUE),"",'1B DonnéesActifs'!C43))</f>
        <v>-</v>
      </c>
      <c r="D40" s="213" t="str">
        <f>IF(($A40="-"),"-",IF((ISBLANK('1B DonnéesActifs'!D43)=TRUE),"",'1B DonnéesActifs'!D43))</f>
        <v>-</v>
      </c>
      <c r="E40" s="213" t="str">
        <f>IF(($A40="-"),"-",IF((ISBLANK('1B DonnéesActifs'!E43)=TRUE),"",'1B DonnéesActifs'!E43))</f>
        <v>-</v>
      </c>
      <c r="F40" s="213" t="str">
        <f>IF(($A40="-"),"-",IF((ISBLANK('1B DonnéesActifs'!F43)=TRUE),"",'1B DonnéesActifs'!F43))</f>
        <v>-</v>
      </c>
      <c r="G40" s="213" t="str">
        <f>IF(($A40="-"),"-",IF((ISBLANK('1B DonnéesActifs'!G43)=TRUE),"",'1B DonnéesActifs'!G43))</f>
        <v>-</v>
      </c>
      <c r="H40" s="213" t="str">
        <f>IF(($A40="-"),"-",IF((ISBLANK('1B DonnéesActifs'!H43)=TRUE),"",'1B DonnéesActifs'!H43))</f>
        <v>-</v>
      </c>
      <c r="I40" s="213" t="str">
        <f>IF(($A40="-"),"-",IF((ISBLANK('1B DonnéesActifs'!I43)=TRUE),"",'1B DonnéesActifs'!I43))</f>
        <v>-</v>
      </c>
      <c r="J40" s="213" t="str">
        <f>IF(($A40="-"),"-",IF((ISBLANK('1B DonnéesActifs'!J43)=TRUE),"",'1B DonnéesActifs'!J43))</f>
        <v>-</v>
      </c>
      <c r="K40" s="213" t="str">
        <f>IF(($A40="-"),"-",IF((ISBLANK('1B DonnéesActifs'!K43)=TRUE),"",'1B DonnéesActifs'!K43))</f>
        <v>-</v>
      </c>
      <c r="L40" s="213" t="str">
        <f>IF(($A40="-"),"-",IF((ISBLANK('1B DonnéesActifs'!L43)=TRUE),"",'1B DonnéesActifs'!L43))</f>
        <v>-</v>
      </c>
      <c r="M40" s="213" t="str">
        <f>IF(($A40="-"),"-",IF((ISBLANK('1B DonnéesActifs'!M43)=TRUE),"",'1B DonnéesActifs'!M43))</f>
        <v>-</v>
      </c>
      <c r="N40" s="213" t="str">
        <f>IF(($A40="-"),"-",IF((ISBLANK('1B DonnéesActifs'!N43)=TRUE),"",'1B DonnéesActifs'!N43))</f>
        <v>-</v>
      </c>
      <c r="O40" s="213" t="str">
        <f>IF(($A40="-"),"-",IF((ISBLANK('1B DonnéesActifs'!O43)=TRUE),"",'1B DonnéesActifs'!O43))</f>
        <v>-</v>
      </c>
      <c r="P40" s="213" t="str">
        <f>IF(($A40="-"),"-",IF((ISBLANK('1B DonnéesActifs'!P43)=TRUE),"",'1B DonnéesActifs'!P43))</f>
        <v>-</v>
      </c>
      <c r="Q40" s="214" t="str">
        <f t="shared" si="6"/>
        <v>-</v>
      </c>
      <c r="R40" s="214" t="str">
        <f>IF($A40="-","-",(_xlfn.IFNA((VLOOKUP($D40,'2A HypothèsesRenouvellement'!$J$6:$K$10,2,FALSE)),"TypeChausséeN/D")))</f>
        <v>-</v>
      </c>
      <c r="S40" s="214" t="str">
        <f t="shared" si="7"/>
        <v>-</v>
      </c>
      <c r="T40" s="214" t="str">
        <f>IF($A40="-","-",(_xlfn.IFNA((VLOOKUP($M40,'2A HypothèsesRenouvellement'!$J$16:$K$25,2,FALSE)),"DernièreInterventionN/D")))</f>
        <v>-</v>
      </c>
      <c r="U40" s="214" t="str">
        <f t="shared" si="0"/>
        <v>-</v>
      </c>
      <c r="V40" s="215" t="str">
        <f t="shared" si="8"/>
        <v>-</v>
      </c>
      <c r="W40" s="215" t="str">
        <f>IF($A40="-","-",IF($O40="","ICG N/D",VLOOKUP($O40,'2A HypothèsesRenouvellement'!$B$33:$B$42,1,TRUE)))</f>
        <v>-</v>
      </c>
      <c r="X40" s="216" t="str">
        <f>IF($A40="-","-",(IF((ISNUMBER(W40)=TRUE),VLOOKUP(W40,'2A HypothèsesRenouvellement'!$B$33:$D$42,3,FALSE),"ICG N/D")))</f>
        <v>-</v>
      </c>
      <c r="Y40" s="216" t="str">
        <f>_xlfn.IFNA(IF($A40="-","-",(IF((P40=""),"Cote /5 N/D",VLOOKUP(P40,'2A HypothèsesRenouvellement'!$F$33:$G$37,2,FALSE)))),"%ParCote/5 Feuille2A N/D")</f>
        <v>-</v>
      </c>
      <c r="Z40" s="215" t="str">
        <f>IF($A40="-","-",IF('2A HypothèsesRenouvellement'!$F$20="  cotes d'état /100",(IF(ISNUMBER(X40)=TRUE,(X40*R40),"ICG N/D")),"N'est pas l'option choisie feuille 2A"))</f>
        <v>-</v>
      </c>
      <c r="AA40" s="215" t="str">
        <f t="shared" si="1"/>
        <v>-</v>
      </c>
      <c r="AB40" s="215" t="str">
        <f>IF($A40="-","-",IF('2A HypothèsesRenouvellement'!$F$20="  cotes d'état /5",(IF(ISNUMBER(Y40)=TRUE,(Y40*R40),"Etat/5 N/D")),"N'est pas l'option choisie feuille 2A"))</f>
        <v>-</v>
      </c>
      <c r="AC40" s="215" t="str">
        <f t="shared" si="2"/>
        <v>-</v>
      </c>
      <c r="AD40" s="217" t="str">
        <f>IF('2A HypothèsesRenouvellement'!$D$15="Option 1  ",'3A CalculsActifs'!V40,IF('2A HypothèsesRenouvellement'!$F$20="  Cotes d'état /100",'3A CalculsActifs'!AA40,IF('2A HypothèsesRenouvellement'!$F$20="  Cotes d'état /5",'3A CalculsActifs'!AC40,"ATT:ChoisirOptionFeuille2A")))</f>
        <v>ATT:ChoisirOptionFeuille2A</v>
      </c>
      <c r="AE40" s="209" t="str">
        <f>IF($A40="-","-",(H40/1000*(VLOOKUP(D40,'2A HypothèsesRenouvellement'!$J$6:$L$10,3,FALSE))))</f>
        <v>-</v>
      </c>
      <c r="AF40" s="312" t="str">
        <f t="shared" si="3"/>
        <v>-</v>
      </c>
      <c r="AG40" s="312" t="str">
        <f t="shared" si="4"/>
        <v>-</v>
      </c>
      <c r="AH40" s="218" t="str">
        <f t="shared" si="5"/>
        <v>-</v>
      </c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</row>
    <row r="41" spans="1:213" s="6" customFormat="1" x14ac:dyDescent="0.25">
      <c r="A41" s="212" t="str">
        <f>IF((ISBLANK('1B DonnéesActifs'!A44)=TRUE),"-",'1B DonnéesActifs'!A44)</f>
        <v>-</v>
      </c>
      <c r="B41" s="213" t="str">
        <f>IF(($A41="-"),"-",IF((ISBLANK('1B DonnéesActifs'!B44)=TRUE),"",'1B DonnéesActifs'!B44))</f>
        <v>-</v>
      </c>
      <c r="C41" s="213" t="str">
        <f>IF(($A41="-"),"-",IF((ISBLANK('1B DonnéesActifs'!C44)=TRUE),"",'1B DonnéesActifs'!C44))</f>
        <v>-</v>
      </c>
      <c r="D41" s="213" t="str">
        <f>IF(($A41="-"),"-",IF((ISBLANK('1B DonnéesActifs'!D44)=TRUE),"",'1B DonnéesActifs'!D44))</f>
        <v>-</v>
      </c>
      <c r="E41" s="213" t="str">
        <f>IF(($A41="-"),"-",IF((ISBLANK('1B DonnéesActifs'!E44)=TRUE),"",'1B DonnéesActifs'!E44))</f>
        <v>-</v>
      </c>
      <c r="F41" s="213" t="str">
        <f>IF(($A41="-"),"-",IF((ISBLANK('1B DonnéesActifs'!F44)=TRUE),"",'1B DonnéesActifs'!F44))</f>
        <v>-</v>
      </c>
      <c r="G41" s="213" t="str">
        <f>IF(($A41="-"),"-",IF((ISBLANK('1B DonnéesActifs'!G44)=TRUE),"",'1B DonnéesActifs'!G44))</f>
        <v>-</v>
      </c>
      <c r="H41" s="213" t="str">
        <f>IF(($A41="-"),"-",IF((ISBLANK('1B DonnéesActifs'!H44)=TRUE),"",'1B DonnéesActifs'!H44))</f>
        <v>-</v>
      </c>
      <c r="I41" s="213" t="str">
        <f>IF(($A41="-"),"-",IF((ISBLANK('1B DonnéesActifs'!I44)=TRUE),"",'1B DonnéesActifs'!I44))</f>
        <v>-</v>
      </c>
      <c r="J41" s="213" t="str">
        <f>IF(($A41="-"),"-",IF((ISBLANK('1B DonnéesActifs'!J44)=TRUE),"",'1B DonnéesActifs'!J44))</f>
        <v>-</v>
      </c>
      <c r="K41" s="213" t="str">
        <f>IF(($A41="-"),"-",IF((ISBLANK('1B DonnéesActifs'!K44)=TRUE),"",'1B DonnéesActifs'!K44))</f>
        <v>-</v>
      </c>
      <c r="L41" s="213" t="str">
        <f>IF(($A41="-"),"-",IF((ISBLANK('1B DonnéesActifs'!L44)=TRUE),"",'1B DonnéesActifs'!L44))</f>
        <v>-</v>
      </c>
      <c r="M41" s="213" t="str">
        <f>IF(($A41="-"),"-",IF((ISBLANK('1B DonnéesActifs'!M44)=TRUE),"",'1B DonnéesActifs'!M44))</f>
        <v>-</v>
      </c>
      <c r="N41" s="213" t="str">
        <f>IF(($A41="-"),"-",IF((ISBLANK('1B DonnéesActifs'!N44)=TRUE),"",'1B DonnéesActifs'!N44))</f>
        <v>-</v>
      </c>
      <c r="O41" s="213" t="str">
        <f>IF(($A41="-"),"-",IF((ISBLANK('1B DonnéesActifs'!O44)=TRUE),"",'1B DonnéesActifs'!O44))</f>
        <v>-</v>
      </c>
      <c r="P41" s="213" t="str">
        <f>IF(($A41="-"),"-",IF((ISBLANK('1B DonnéesActifs'!P44)=TRUE),"",'1B DonnéesActifs'!P44))</f>
        <v>-</v>
      </c>
      <c r="Q41" s="214" t="str">
        <f t="shared" si="6"/>
        <v>-</v>
      </c>
      <c r="R41" s="214" t="str">
        <f>IF($A41="-","-",(_xlfn.IFNA((VLOOKUP($D41,'2A HypothèsesRenouvellement'!$J$6:$K$10,2,FALSE)),"TypeChausséeN/D")))</f>
        <v>-</v>
      </c>
      <c r="S41" s="214" t="str">
        <f t="shared" si="7"/>
        <v>-</v>
      </c>
      <c r="T41" s="214" t="str">
        <f>IF($A41="-","-",(_xlfn.IFNA((VLOOKUP($M41,'2A HypothèsesRenouvellement'!$J$16:$K$25,2,FALSE)),"DernièreInterventionN/D")))</f>
        <v>-</v>
      </c>
      <c r="U41" s="214" t="str">
        <f t="shared" si="0"/>
        <v>-</v>
      </c>
      <c r="V41" s="215" t="str">
        <f t="shared" si="8"/>
        <v>-</v>
      </c>
      <c r="W41" s="215" t="str">
        <f>IF($A41="-","-",IF($O41="","ICG N/D",VLOOKUP($O41,'2A HypothèsesRenouvellement'!$B$33:$B$42,1,TRUE)))</f>
        <v>-</v>
      </c>
      <c r="X41" s="216" t="str">
        <f>IF($A41="-","-",(IF((ISNUMBER(W41)=TRUE),VLOOKUP(W41,'2A HypothèsesRenouvellement'!$B$33:$D$42,3,FALSE),"ICG N/D")))</f>
        <v>-</v>
      </c>
      <c r="Y41" s="216" t="str">
        <f>_xlfn.IFNA(IF($A41="-","-",(IF((P41=""),"Cote /5 N/D",VLOOKUP(P41,'2A HypothèsesRenouvellement'!$F$33:$G$37,2,FALSE)))),"%ParCote/5 Feuille2A N/D")</f>
        <v>-</v>
      </c>
      <c r="Z41" s="215" t="str">
        <f>IF($A41="-","-",IF('2A HypothèsesRenouvellement'!$F$20="  cotes d'état /100",(IF(ISNUMBER(X41)=TRUE,(X41*R41),"ICG N/D")),"N'est pas l'option choisie feuille 2A"))</f>
        <v>-</v>
      </c>
      <c r="AA41" s="215" t="str">
        <f t="shared" si="1"/>
        <v>-</v>
      </c>
      <c r="AB41" s="215" t="str">
        <f>IF($A41="-","-",IF('2A HypothèsesRenouvellement'!$F$20="  cotes d'état /5",(IF(ISNUMBER(Y41)=TRUE,(Y41*R41),"Etat/5 N/D")),"N'est pas l'option choisie feuille 2A"))</f>
        <v>-</v>
      </c>
      <c r="AC41" s="215" t="str">
        <f t="shared" si="2"/>
        <v>-</v>
      </c>
      <c r="AD41" s="217" t="str">
        <f>IF('2A HypothèsesRenouvellement'!$D$15="Option 1  ",'3A CalculsActifs'!V41,IF('2A HypothèsesRenouvellement'!$F$20="  Cotes d'état /100",'3A CalculsActifs'!AA41,IF('2A HypothèsesRenouvellement'!$F$20="  Cotes d'état /5",'3A CalculsActifs'!AC41,"ATT:ChoisirOptionFeuille2A")))</f>
        <v>ATT:ChoisirOptionFeuille2A</v>
      </c>
      <c r="AE41" s="209" t="str">
        <f>IF($A41="-","-",(H41/1000*(VLOOKUP(D41,'2A HypothèsesRenouvellement'!$J$6:$L$10,3,FALSE))))</f>
        <v>-</v>
      </c>
      <c r="AF41" s="312" t="str">
        <f t="shared" si="3"/>
        <v>-</v>
      </c>
      <c r="AG41" s="312" t="str">
        <f t="shared" si="4"/>
        <v>-</v>
      </c>
      <c r="AH41" s="218" t="str">
        <f t="shared" si="5"/>
        <v>-</v>
      </c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</row>
    <row r="42" spans="1:213" s="6" customFormat="1" x14ac:dyDescent="0.25">
      <c r="A42" s="212" t="str">
        <f>IF((ISBLANK('1B DonnéesActifs'!A45)=TRUE),"-",'1B DonnéesActifs'!A45)</f>
        <v>-</v>
      </c>
      <c r="B42" s="213" t="str">
        <f>IF(($A42="-"),"-",IF((ISBLANK('1B DonnéesActifs'!B45)=TRUE),"",'1B DonnéesActifs'!B45))</f>
        <v>-</v>
      </c>
      <c r="C42" s="213" t="str">
        <f>IF(($A42="-"),"-",IF((ISBLANK('1B DonnéesActifs'!C45)=TRUE),"",'1B DonnéesActifs'!C45))</f>
        <v>-</v>
      </c>
      <c r="D42" s="213" t="str">
        <f>IF(($A42="-"),"-",IF((ISBLANK('1B DonnéesActifs'!D45)=TRUE),"",'1B DonnéesActifs'!D45))</f>
        <v>-</v>
      </c>
      <c r="E42" s="213" t="str">
        <f>IF(($A42="-"),"-",IF((ISBLANK('1B DonnéesActifs'!E45)=TRUE),"",'1B DonnéesActifs'!E45))</f>
        <v>-</v>
      </c>
      <c r="F42" s="213" t="str">
        <f>IF(($A42="-"),"-",IF((ISBLANK('1B DonnéesActifs'!F45)=TRUE),"",'1B DonnéesActifs'!F45))</f>
        <v>-</v>
      </c>
      <c r="G42" s="213" t="str">
        <f>IF(($A42="-"),"-",IF((ISBLANK('1B DonnéesActifs'!G45)=TRUE),"",'1B DonnéesActifs'!G45))</f>
        <v>-</v>
      </c>
      <c r="H42" s="213" t="str">
        <f>IF(($A42="-"),"-",IF((ISBLANK('1B DonnéesActifs'!H45)=TRUE),"",'1B DonnéesActifs'!H45))</f>
        <v>-</v>
      </c>
      <c r="I42" s="213" t="str">
        <f>IF(($A42="-"),"-",IF((ISBLANK('1B DonnéesActifs'!I45)=TRUE),"",'1B DonnéesActifs'!I45))</f>
        <v>-</v>
      </c>
      <c r="J42" s="213" t="str">
        <f>IF(($A42="-"),"-",IF((ISBLANK('1B DonnéesActifs'!J45)=TRUE),"",'1B DonnéesActifs'!J45))</f>
        <v>-</v>
      </c>
      <c r="K42" s="213" t="str">
        <f>IF(($A42="-"),"-",IF((ISBLANK('1B DonnéesActifs'!K45)=TRUE),"",'1B DonnéesActifs'!K45))</f>
        <v>-</v>
      </c>
      <c r="L42" s="213" t="str">
        <f>IF(($A42="-"),"-",IF((ISBLANK('1B DonnéesActifs'!L45)=TRUE),"",'1B DonnéesActifs'!L45))</f>
        <v>-</v>
      </c>
      <c r="M42" s="213" t="str">
        <f>IF(($A42="-"),"-",IF((ISBLANK('1B DonnéesActifs'!M45)=TRUE),"",'1B DonnéesActifs'!M45))</f>
        <v>-</v>
      </c>
      <c r="N42" s="213" t="str">
        <f>IF(($A42="-"),"-",IF((ISBLANK('1B DonnéesActifs'!N45)=TRUE),"",'1B DonnéesActifs'!N45))</f>
        <v>-</v>
      </c>
      <c r="O42" s="213" t="str">
        <f>IF(($A42="-"),"-",IF((ISBLANK('1B DonnéesActifs'!O45)=TRUE),"",'1B DonnéesActifs'!O45))</f>
        <v>-</v>
      </c>
      <c r="P42" s="213" t="str">
        <f>IF(($A42="-"),"-",IF((ISBLANK('1B DonnéesActifs'!P45)=TRUE),"",'1B DonnéesActifs'!P45))</f>
        <v>-</v>
      </c>
      <c r="Q42" s="214" t="str">
        <f t="shared" si="6"/>
        <v>-</v>
      </c>
      <c r="R42" s="214" t="str">
        <f>IF($A42="-","-",(_xlfn.IFNA((VLOOKUP($D42,'2A HypothèsesRenouvellement'!$J$6:$K$10,2,FALSE)),"TypeChausséeN/D")))</f>
        <v>-</v>
      </c>
      <c r="S42" s="214" t="str">
        <f t="shared" si="7"/>
        <v>-</v>
      </c>
      <c r="T42" s="214" t="str">
        <f>IF($A42="-","-",(_xlfn.IFNA((VLOOKUP($M42,'2A HypothèsesRenouvellement'!$J$16:$K$25,2,FALSE)),"DernièreInterventionN/D")))</f>
        <v>-</v>
      </c>
      <c r="U42" s="214" t="str">
        <f t="shared" si="0"/>
        <v>-</v>
      </c>
      <c r="V42" s="215" t="str">
        <f t="shared" si="8"/>
        <v>-</v>
      </c>
      <c r="W42" s="215" t="str">
        <f>IF($A42="-","-",IF($O42="","ICG N/D",VLOOKUP($O42,'2A HypothèsesRenouvellement'!$B$33:$B$42,1,TRUE)))</f>
        <v>-</v>
      </c>
      <c r="X42" s="216" t="str">
        <f>IF($A42="-","-",(IF((ISNUMBER(W42)=TRUE),VLOOKUP(W42,'2A HypothèsesRenouvellement'!$B$33:$D$42,3,FALSE),"ICG N/D")))</f>
        <v>-</v>
      </c>
      <c r="Y42" s="216" t="str">
        <f>_xlfn.IFNA(IF($A42="-","-",(IF((P42=""),"Cote /5 N/D",VLOOKUP(P42,'2A HypothèsesRenouvellement'!$F$33:$G$37,2,FALSE)))),"%ParCote/5 Feuille2A N/D")</f>
        <v>-</v>
      </c>
      <c r="Z42" s="215" t="str">
        <f>IF($A42="-","-",IF('2A HypothèsesRenouvellement'!$F$20="  cotes d'état /100",(IF(ISNUMBER(X42)=TRUE,(X42*R42),"ICG N/D")),"N'est pas l'option choisie feuille 2A"))</f>
        <v>-</v>
      </c>
      <c r="AA42" s="215" t="str">
        <f t="shared" si="1"/>
        <v>-</v>
      </c>
      <c r="AB42" s="215" t="str">
        <f>IF($A42="-","-",IF('2A HypothèsesRenouvellement'!$F$20="  cotes d'état /5",(IF(ISNUMBER(Y42)=TRUE,(Y42*R42),"Etat/5 N/D")),"N'est pas l'option choisie feuille 2A"))</f>
        <v>-</v>
      </c>
      <c r="AC42" s="215" t="str">
        <f t="shared" si="2"/>
        <v>-</v>
      </c>
      <c r="AD42" s="217" t="str">
        <f>IF('2A HypothèsesRenouvellement'!$D$15="Option 1  ",'3A CalculsActifs'!V42,IF('2A HypothèsesRenouvellement'!$F$20="  Cotes d'état /100",'3A CalculsActifs'!AA42,IF('2A HypothèsesRenouvellement'!$F$20="  Cotes d'état /5",'3A CalculsActifs'!AC42,"ATT:ChoisirOptionFeuille2A")))</f>
        <v>ATT:ChoisirOptionFeuille2A</v>
      </c>
      <c r="AE42" s="209" t="str">
        <f>IF($A42="-","-",(H42/1000*(VLOOKUP(D42,'2A HypothèsesRenouvellement'!$J$6:$L$10,3,FALSE))))</f>
        <v>-</v>
      </c>
      <c r="AF42" s="312" t="str">
        <f t="shared" si="3"/>
        <v>-</v>
      </c>
      <c r="AG42" s="312" t="str">
        <f t="shared" si="4"/>
        <v>-</v>
      </c>
      <c r="AH42" s="218" t="str">
        <f t="shared" si="5"/>
        <v>-</v>
      </c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</row>
    <row r="43" spans="1:213" s="6" customFormat="1" x14ac:dyDescent="0.25">
      <c r="A43" s="212" t="str">
        <f>IF((ISBLANK('1B DonnéesActifs'!A46)=TRUE),"-",'1B DonnéesActifs'!A46)</f>
        <v>-</v>
      </c>
      <c r="B43" s="213" t="str">
        <f>IF(($A43="-"),"-",IF((ISBLANK('1B DonnéesActifs'!B46)=TRUE),"",'1B DonnéesActifs'!B46))</f>
        <v>-</v>
      </c>
      <c r="C43" s="213" t="str">
        <f>IF(($A43="-"),"-",IF((ISBLANK('1B DonnéesActifs'!C46)=TRUE),"",'1B DonnéesActifs'!C46))</f>
        <v>-</v>
      </c>
      <c r="D43" s="213" t="str">
        <f>IF(($A43="-"),"-",IF((ISBLANK('1B DonnéesActifs'!D46)=TRUE),"",'1B DonnéesActifs'!D46))</f>
        <v>-</v>
      </c>
      <c r="E43" s="213" t="str">
        <f>IF(($A43="-"),"-",IF((ISBLANK('1B DonnéesActifs'!E46)=TRUE),"",'1B DonnéesActifs'!E46))</f>
        <v>-</v>
      </c>
      <c r="F43" s="213" t="str">
        <f>IF(($A43="-"),"-",IF((ISBLANK('1B DonnéesActifs'!F46)=TRUE),"",'1B DonnéesActifs'!F46))</f>
        <v>-</v>
      </c>
      <c r="G43" s="213" t="str">
        <f>IF(($A43="-"),"-",IF((ISBLANK('1B DonnéesActifs'!G46)=TRUE),"",'1B DonnéesActifs'!G46))</f>
        <v>-</v>
      </c>
      <c r="H43" s="213" t="str">
        <f>IF(($A43="-"),"-",IF((ISBLANK('1B DonnéesActifs'!H46)=TRUE),"",'1B DonnéesActifs'!H46))</f>
        <v>-</v>
      </c>
      <c r="I43" s="213" t="str">
        <f>IF(($A43="-"),"-",IF((ISBLANK('1B DonnéesActifs'!I46)=TRUE),"",'1B DonnéesActifs'!I46))</f>
        <v>-</v>
      </c>
      <c r="J43" s="213" t="str">
        <f>IF(($A43="-"),"-",IF((ISBLANK('1B DonnéesActifs'!J46)=TRUE),"",'1B DonnéesActifs'!J46))</f>
        <v>-</v>
      </c>
      <c r="K43" s="213" t="str">
        <f>IF(($A43="-"),"-",IF((ISBLANK('1B DonnéesActifs'!K46)=TRUE),"",'1B DonnéesActifs'!K46))</f>
        <v>-</v>
      </c>
      <c r="L43" s="213" t="str">
        <f>IF(($A43="-"),"-",IF((ISBLANK('1B DonnéesActifs'!L46)=TRUE),"",'1B DonnéesActifs'!L46))</f>
        <v>-</v>
      </c>
      <c r="M43" s="213" t="str">
        <f>IF(($A43="-"),"-",IF((ISBLANK('1B DonnéesActifs'!M46)=TRUE),"",'1B DonnéesActifs'!M46))</f>
        <v>-</v>
      </c>
      <c r="N43" s="213" t="str">
        <f>IF(($A43="-"),"-",IF((ISBLANK('1B DonnéesActifs'!N46)=TRUE),"",'1B DonnéesActifs'!N46))</f>
        <v>-</v>
      </c>
      <c r="O43" s="213" t="str">
        <f>IF(($A43="-"),"-",IF((ISBLANK('1B DonnéesActifs'!O46)=TRUE),"",'1B DonnéesActifs'!O46))</f>
        <v>-</v>
      </c>
      <c r="P43" s="213" t="str">
        <f>IF(($A43="-"),"-",IF((ISBLANK('1B DonnéesActifs'!P46)=TRUE),"",'1B DonnéesActifs'!P46))</f>
        <v>-</v>
      </c>
      <c r="Q43" s="214" t="str">
        <f t="shared" si="6"/>
        <v>-</v>
      </c>
      <c r="R43" s="214" t="str">
        <f>IF($A43="-","-",(_xlfn.IFNA((VLOOKUP($D43,'2A HypothèsesRenouvellement'!$J$6:$K$10,2,FALSE)),"TypeChausséeN/D")))</f>
        <v>-</v>
      </c>
      <c r="S43" s="214" t="str">
        <f t="shared" si="7"/>
        <v>-</v>
      </c>
      <c r="T43" s="214" t="str">
        <f>IF($A43="-","-",(_xlfn.IFNA((VLOOKUP($M43,'2A HypothèsesRenouvellement'!$J$16:$K$25,2,FALSE)),"DernièreInterventionN/D")))</f>
        <v>-</v>
      </c>
      <c r="U43" s="214" t="str">
        <f t="shared" si="0"/>
        <v>-</v>
      </c>
      <c r="V43" s="215" t="str">
        <f t="shared" si="8"/>
        <v>-</v>
      </c>
      <c r="W43" s="215" t="str">
        <f>IF($A43="-","-",IF($O43="","ICG N/D",VLOOKUP($O43,'2A HypothèsesRenouvellement'!$B$33:$B$42,1,TRUE)))</f>
        <v>-</v>
      </c>
      <c r="X43" s="216" t="str">
        <f>IF($A43="-","-",(IF((ISNUMBER(W43)=TRUE),VLOOKUP(W43,'2A HypothèsesRenouvellement'!$B$33:$D$42,3,FALSE),"ICG N/D")))</f>
        <v>-</v>
      </c>
      <c r="Y43" s="216" t="str">
        <f>_xlfn.IFNA(IF($A43="-","-",(IF((P43=""),"Cote /5 N/D",VLOOKUP(P43,'2A HypothèsesRenouvellement'!$F$33:$G$37,2,FALSE)))),"%ParCote/5 Feuille2A N/D")</f>
        <v>-</v>
      </c>
      <c r="Z43" s="215" t="str">
        <f>IF($A43="-","-",IF('2A HypothèsesRenouvellement'!$F$20="  cotes d'état /100",(IF(ISNUMBER(X43)=TRUE,(X43*R43),"ICG N/D")),"N'est pas l'option choisie feuille 2A"))</f>
        <v>-</v>
      </c>
      <c r="AA43" s="215" t="str">
        <f t="shared" si="1"/>
        <v>-</v>
      </c>
      <c r="AB43" s="215" t="str">
        <f>IF($A43="-","-",IF('2A HypothèsesRenouvellement'!$F$20="  cotes d'état /5",(IF(ISNUMBER(Y43)=TRUE,(Y43*R43),"Etat/5 N/D")),"N'est pas l'option choisie feuille 2A"))</f>
        <v>-</v>
      </c>
      <c r="AC43" s="215" t="str">
        <f t="shared" si="2"/>
        <v>-</v>
      </c>
      <c r="AD43" s="217" t="str">
        <f>IF('2A HypothèsesRenouvellement'!$D$15="Option 1  ",'3A CalculsActifs'!V43,IF('2A HypothèsesRenouvellement'!$F$20="  Cotes d'état /100",'3A CalculsActifs'!AA43,IF('2A HypothèsesRenouvellement'!$F$20="  Cotes d'état /5",'3A CalculsActifs'!AC43,"ATT:ChoisirOptionFeuille2A")))</f>
        <v>ATT:ChoisirOptionFeuille2A</v>
      </c>
      <c r="AE43" s="209" t="str">
        <f>IF($A43="-","-",(H43/1000*(VLOOKUP(D43,'2A HypothèsesRenouvellement'!$J$6:$L$10,3,FALSE))))</f>
        <v>-</v>
      </c>
      <c r="AF43" s="312" t="str">
        <f t="shared" si="3"/>
        <v>-</v>
      </c>
      <c r="AG43" s="312" t="str">
        <f t="shared" si="4"/>
        <v>-</v>
      </c>
      <c r="AH43" s="218" t="str">
        <f t="shared" si="5"/>
        <v>-</v>
      </c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</row>
    <row r="44" spans="1:213" s="6" customFormat="1" x14ac:dyDescent="0.25">
      <c r="A44" s="212" t="str">
        <f>IF((ISBLANK('1B DonnéesActifs'!A47)=TRUE),"-",'1B DonnéesActifs'!A47)</f>
        <v>-</v>
      </c>
      <c r="B44" s="213" t="str">
        <f>IF(($A44="-"),"-",IF((ISBLANK('1B DonnéesActifs'!B47)=TRUE),"",'1B DonnéesActifs'!B47))</f>
        <v>-</v>
      </c>
      <c r="C44" s="213" t="str">
        <f>IF(($A44="-"),"-",IF((ISBLANK('1B DonnéesActifs'!C47)=TRUE),"",'1B DonnéesActifs'!C47))</f>
        <v>-</v>
      </c>
      <c r="D44" s="213" t="str">
        <f>IF(($A44="-"),"-",IF((ISBLANK('1B DonnéesActifs'!D47)=TRUE),"",'1B DonnéesActifs'!D47))</f>
        <v>-</v>
      </c>
      <c r="E44" s="213" t="str">
        <f>IF(($A44="-"),"-",IF((ISBLANK('1B DonnéesActifs'!E47)=TRUE),"",'1B DonnéesActifs'!E47))</f>
        <v>-</v>
      </c>
      <c r="F44" s="213" t="str">
        <f>IF(($A44="-"),"-",IF((ISBLANK('1B DonnéesActifs'!F47)=TRUE),"",'1B DonnéesActifs'!F47))</f>
        <v>-</v>
      </c>
      <c r="G44" s="213" t="str">
        <f>IF(($A44="-"),"-",IF((ISBLANK('1B DonnéesActifs'!G47)=TRUE),"",'1B DonnéesActifs'!G47))</f>
        <v>-</v>
      </c>
      <c r="H44" s="213" t="str">
        <f>IF(($A44="-"),"-",IF((ISBLANK('1B DonnéesActifs'!H47)=TRUE),"",'1B DonnéesActifs'!H47))</f>
        <v>-</v>
      </c>
      <c r="I44" s="213" t="str">
        <f>IF(($A44="-"),"-",IF((ISBLANK('1B DonnéesActifs'!I47)=TRUE),"",'1B DonnéesActifs'!I47))</f>
        <v>-</v>
      </c>
      <c r="J44" s="213" t="str">
        <f>IF(($A44="-"),"-",IF((ISBLANK('1B DonnéesActifs'!J47)=TRUE),"",'1B DonnéesActifs'!J47))</f>
        <v>-</v>
      </c>
      <c r="K44" s="213" t="str">
        <f>IF(($A44="-"),"-",IF((ISBLANK('1B DonnéesActifs'!K47)=TRUE),"",'1B DonnéesActifs'!K47))</f>
        <v>-</v>
      </c>
      <c r="L44" s="213" t="str">
        <f>IF(($A44="-"),"-",IF((ISBLANK('1B DonnéesActifs'!L47)=TRUE),"",'1B DonnéesActifs'!L47))</f>
        <v>-</v>
      </c>
      <c r="M44" s="213" t="str">
        <f>IF(($A44="-"),"-",IF((ISBLANK('1B DonnéesActifs'!M47)=TRUE),"",'1B DonnéesActifs'!M47))</f>
        <v>-</v>
      </c>
      <c r="N44" s="213" t="str">
        <f>IF(($A44="-"),"-",IF((ISBLANK('1B DonnéesActifs'!N47)=TRUE),"",'1B DonnéesActifs'!N47))</f>
        <v>-</v>
      </c>
      <c r="O44" s="213" t="str">
        <f>IF(($A44="-"),"-",IF((ISBLANK('1B DonnéesActifs'!O47)=TRUE),"",'1B DonnéesActifs'!O47))</f>
        <v>-</v>
      </c>
      <c r="P44" s="213" t="str">
        <f>IF(($A44="-"),"-",IF((ISBLANK('1B DonnéesActifs'!P47)=TRUE),"",'1B DonnéesActifs'!P47))</f>
        <v>-</v>
      </c>
      <c r="Q44" s="214" t="str">
        <f t="shared" si="6"/>
        <v>-</v>
      </c>
      <c r="R44" s="214" t="str">
        <f>IF($A44="-","-",(_xlfn.IFNA((VLOOKUP($D44,'2A HypothèsesRenouvellement'!$J$6:$K$10,2,FALSE)),"TypeChausséeN/D")))</f>
        <v>-</v>
      </c>
      <c r="S44" s="214" t="str">
        <f t="shared" si="7"/>
        <v>-</v>
      </c>
      <c r="T44" s="214" t="str">
        <f>IF($A44="-","-",(_xlfn.IFNA((VLOOKUP($M44,'2A HypothèsesRenouvellement'!$J$16:$K$25,2,FALSE)),"DernièreInterventionN/D")))</f>
        <v>-</v>
      </c>
      <c r="U44" s="214" t="str">
        <f t="shared" si="0"/>
        <v>-</v>
      </c>
      <c r="V44" s="215" t="str">
        <f t="shared" si="8"/>
        <v>-</v>
      </c>
      <c r="W44" s="215" t="str">
        <f>IF($A44="-","-",IF($O44="","ICG N/D",VLOOKUP($O44,'2A HypothèsesRenouvellement'!$B$33:$B$42,1,TRUE)))</f>
        <v>-</v>
      </c>
      <c r="X44" s="216" t="str">
        <f>IF($A44="-","-",(IF((ISNUMBER(W44)=TRUE),VLOOKUP(W44,'2A HypothèsesRenouvellement'!$B$33:$D$42,3,FALSE),"ICG N/D")))</f>
        <v>-</v>
      </c>
      <c r="Y44" s="216" t="str">
        <f>_xlfn.IFNA(IF($A44="-","-",(IF((P44=""),"Cote /5 N/D",VLOOKUP(P44,'2A HypothèsesRenouvellement'!$F$33:$G$37,2,FALSE)))),"%ParCote/5 Feuille2A N/D")</f>
        <v>-</v>
      </c>
      <c r="Z44" s="215" t="str">
        <f>IF($A44="-","-",IF('2A HypothèsesRenouvellement'!$F$20="  cotes d'état /100",(IF(ISNUMBER(X44)=TRUE,(X44*R44),"ICG N/D")),"N'est pas l'option choisie feuille 2A"))</f>
        <v>-</v>
      </c>
      <c r="AA44" s="215" t="str">
        <f t="shared" si="1"/>
        <v>-</v>
      </c>
      <c r="AB44" s="215" t="str">
        <f>IF($A44="-","-",IF('2A HypothèsesRenouvellement'!$F$20="  cotes d'état /5",(IF(ISNUMBER(Y44)=TRUE,(Y44*R44),"Etat/5 N/D")),"N'est pas l'option choisie feuille 2A"))</f>
        <v>-</v>
      </c>
      <c r="AC44" s="215" t="str">
        <f t="shared" si="2"/>
        <v>-</v>
      </c>
      <c r="AD44" s="217" t="str">
        <f>IF('2A HypothèsesRenouvellement'!$D$15="Option 1  ",'3A CalculsActifs'!V44,IF('2A HypothèsesRenouvellement'!$F$20="  Cotes d'état /100",'3A CalculsActifs'!AA44,IF('2A HypothèsesRenouvellement'!$F$20="  Cotes d'état /5",'3A CalculsActifs'!AC44,"ATT:ChoisirOptionFeuille2A")))</f>
        <v>ATT:ChoisirOptionFeuille2A</v>
      </c>
      <c r="AE44" s="209" t="str">
        <f>IF($A44="-","-",(H44/1000*(VLOOKUP(D44,'2A HypothèsesRenouvellement'!$J$6:$L$10,3,FALSE))))</f>
        <v>-</v>
      </c>
      <c r="AF44" s="312" t="str">
        <f t="shared" si="3"/>
        <v>-</v>
      </c>
      <c r="AG44" s="312" t="str">
        <f t="shared" si="4"/>
        <v>-</v>
      </c>
      <c r="AH44" s="218" t="str">
        <f t="shared" si="5"/>
        <v>-</v>
      </c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</row>
    <row r="45" spans="1:213" s="6" customFormat="1" x14ac:dyDescent="0.25">
      <c r="A45" s="212" t="str">
        <f>IF((ISBLANK('1B DonnéesActifs'!A48)=TRUE),"-",'1B DonnéesActifs'!A48)</f>
        <v>-</v>
      </c>
      <c r="B45" s="213" t="str">
        <f>IF(($A45="-"),"-",IF((ISBLANK('1B DonnéesActifs'!B48)=TRUE),"",'1B DonnéesActifs'!B48))</f>
        <v>-</v>
      </c>
      <c r="C45" s="213" t="str">
        <f>IF(($A45="-"),"-",IF((ISBLANK('1B DonnéesActifs'!C48)=TRUE),"",'1B DonnéesActifs'!C48))</f>
        <v>-</v>
      </c>
      <c r="D45" s="213" t="str">
        <f>IF(($A45="-"),"-",IF((ISBLANK('1B DonnéesActifs'!D48)=TRUE),"",'1B DonnéesActifs'!D48))</f>
        <v>-</v>
      </c>
      <c r="E45" s="213" t="str">
        <f>IF(($A45="-"),"-",IF((ISBLANK('1B DonnéesActifs'!E48)=TRUE),"",'1B DonnéesActifs'!E48))</f>
        <v>-</v>
      </c>
      <c r="F45" s="213" t="str">
        <f>IF(($A45="-"),"-",IF((ISBLANK('1B DonnéesActifs'!F48)=TRUE),"",'1B DonnéesActifs'!F48))</f>
        <v>-</v>
      </c>
      <c r="G45" s="213" t="str">
        <f>IF(($A45="-"),"-",IF((ISBLANK('1B DonnéesActifs'!G48)=TRUE),"",'1B DonnéesActifs'!G48))</f>
        <v>-</v>
      </c>
      <c r="H45" s="213" t="str">
        <f>IF(($A45="-"),"-",IF((ISBLANK('1B DonnéesActifs'!H48)=TRUE),"",'1B DonnéesActifs'!H48))</f>
        <v>-</v>
      </c>
      <c r="I45" s="213" t="str">
        <f>IF(($A45="-"),"-",IF((ISBLANK('1B DonnéesActifs'!I48)=TRUE),"",'1B DonnéesActifs'!I48))</f>
        <v>-</v>
      </c>
      <c r="J45" s="213" t="str">
        <f>IF(($A45="-"),"-",IF((ISBLANK('1B DonnéesActifs'!J48)=TRUE),"",'1B DonnéesActifs'!J48))</f>
        <v>-</v>
      </c>
      <c r="K45" s="213" t="str">
        <f>IF(($A45="-"),"-",IF((ISBLANK('1B DonnéesActifs'!K48)=TRUE),"",'1B DonnéesActifs'!K48))</f>
        <v>-</v>
      </c>
      <c r="L45" s="213" t="str">
        <f>IF(($A45="-"),"-",IF((ISBLANK('1B DonnéesActifs'!L48)=TRUE),"",'1B DonnéesActifs'!L48))</f>
        <v>-</v>
      </c>
      <c r="M45" s="213" t="str">
        <f>IF(($A45="-"),"-",IF((ISBLANK('1B DonnéesActifs'!M48)=TRUE),"",'1B DonnéesActifs'!M48))</f>
        <v>-</v>
      </c>
      <c r="N45" s="213" t="str">
        <f>IF(($A45="-"),"-",IF((ISBLANK('1B DonnéesActifs'!N48)=TRUE),"",'1B DonnéesActifs'!N48))</f>
        <v>-</v>
      </c>
      <c r="O45" s="213" t="str">
        <f>IF(($A45="-"),"-",IF((ISBLANK('1B DonnéesActifs'!O48)=TRUE),"",'1B DonnéesActifs'!O48))</f>
        <v>-</v>
      </c>
      <c r="P45" s="213" t="str">
        <f>IF(($A45="-"),"-",IF((ISBLANK('1B DonnéesActifs'!P48)=TRUE),"",'1B DonnéesActifs'!P48))</f>
        <v>-</v>
      </c>
      <c r="Q45" s="214" t="str">
        <f t="shared" si="6"/>
        <v>-</v>
      </c>
      <c r="R45" s="214" t="str">
        <f>IF($A45="-","-",(_xlfn.IFNA((VLOOKUP($D45,'2A HypothèsesRenouvellement'!$J$6:$K$10,2,FALSE)),"TypeChausséeN/D")))</f>
        <v>-</v>
      </c>
      <c r="S45" s="214" t="str">
        <f t="shared" si="7"/>
        <v>-</v>
      </c>
      <c r="T45" s="214" t="str">
        <f>IF($A45="-","-",(_xlfn.IFNA((VLOOKUP($M45,'2A HypothèsesRenouvellement'!$J$16:$K$25,2,FALSE)),"DernièreInterventionN/D")))</f>
        <v>-</v>
      </c>
      <c r="U45" s="214" t="str">
        <f t="shared" si="0"/>
        <v>-</v>
      </c>
      <c r="V45" s="215" t="str">
        <f t="shared" si="8"/>
        <v>-</v>
      </c>
      <c r="W45" s="215" t="str">
        <f>IF($A45="-","-",IF($O45="","ICG N/D",VLOOKUP($O45,'2A HypothèsesRenouvellement'!$B$33:$B$42,1,TRUE)))</f>
        <v>-</v>
      </c>
      <c r="X45" s="216" t="str">
        <f>IF($A45="-","-",(IF((ISNUMBER(W45)=TRUE),VLOOKUP(W45,'2A HypothèsesRenouvellement'!$B$33:$D$42,3,FALSE),"ICG N/D")))</f>
        <v>-</v>
      </c>
      <c r="Y45" s="216" t="str">
        <f>_xlfn.IFNA(IF($A45="-","-",(IF((P45=""),"Cote /5 N/D",VLOOKUP(P45,'2A HypothèsesRenouvellement'!$F$33:$G$37,2,FALSE)))),"%ParCote/5 Feuille2A N/D")</f>
        <v>-</v>
      </c>
      <c r="Z45" s="215" t="str">
        <f>IF($A45="-","-",IF('2A HypothèsesRenouvellement'!$F$20="  cotes d'état /100",(IF(ISNUMBER(X45)=TRUE,(X45*R45),"ICG N/D")),"N'est pas l'option choisie feuille 2A"))</f>
        <v>-</v>
      </c>
      <c r="AA45" s="215" t="str">
        <f t="shared" si="1"/>
        <v>-</v>
      </c>
      <c r="AB45" s="215" t="str">
        <f>IF($A45="-","-",IF('2A HypothèsesRenouvellement'!$F$20="  cotes d'état /5",(IF(ISNUMBER(Y45)=TRUE,(Y45*R45),"Etat/5 N/D")),"N'est pas l'option choisie feuille 2A"))</f>
        <v>-</v>
      </c>
      <c r="AC45" s="215" t="str">
        <f t="shared" si="2"/>
        <v>-</v>
      </c>
      <c r="AD45" s="217" t="str">
        <f>IF('2A HypothèsesRenouvellement'!$D$15="Option 1  ",'3A CalculsActifs'!V45,IF('2A HypothèsesRenouvellement'!$F$20="  Cotes d'état /100",'3A CalculsActifs'!AA45,IF('2A HypothèsesRenouvellement'!$F$20="  Cotes d'état /5",'3A CalculsActifs'!AC45,"ATT:ChoisirOptionFeuille2A")))</f>
        <v>ATT:ChoisirOptionFeuille2A</v>
      </c>
      <c r="AE45" s="209" t="str">
        <f>IF($A45="-","-",(H45/1000*(VLOOKUP(D45,'2A HypothèsesRenouvellement'!$J$6:$L$10,3,FALSE))))</f>
        <v>-</v>
      </c>
      <c r="AF45" s="312" t="str">
        <f t="shared" si="3"/>
        <v>-</v>
      </c>
      <c r="AG45" s="312" t="str">
        <f t="shared" si="4"/>
        <v>-</v>
      </c>
      <c r="AH45" s="218" t="str">
        <f t="shared" si="5"/>
        <v>-</v>
      </c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</row>
    <row r="46" spans="1:213" s="6" customFormat="1" x14ac:dyDescent="0.25">
      <c r="A46" s="212" t="str">
        <f>IF((ISBLANK('1B DonnéesActifs'!A49)=TRUE),"-",'1B DonnéesActifs'!A49)</f>
        <v>-</v>
      </c>
      <c r="B46" s="213" t="str">
        <f>IF(($A46="-"),"-",IF((ISBLANK('1B DonnéesActifs'!B49)=TRUE),"",'1B DonnéesActifs'!B49))</f>
        <v>-</v>
      </c>
      <c r="C46" s="213" t="str">
        <f>IF(($A46="-"),"-",IF((ISBLANK('1B DonnéesActifs'!C49)=TRUE),"",'1B DonnéesActifs'!C49))</f>
        <v>-</v>
      </c>
      <c r="D46" s="213" t="str">
        <f>IF(($A46="-"),"-",IF((ISBLANK('1B DonnéesActifs'!D49)=TRUE),"",'1B DonnéesActifs'!D49))</f>
        <v>-</v>
      </c>
      <c r="E46" s="213" t="str">
        <f>IF(($A46="-"),"-",IF((ISBLANK('1B DonnéesActifs'!E49)=TRUE),"",'1B DonnéesActifs'!E49))</f>
        <v>-</v>
      </c>
      <c r="F46" s="213" t="str">
        <f>IF(($A46="-"),"-",IF((ISBLANK('1B DonnéesActifs'!F49)=TRUE),"",'1B DonnéesActifs'!F49))</f>
        <v>-</v>
      </c>
      <c r="G46" s="213" t="str">
        <f>IF(($A46="-"),"-",IF((ISBLANK('1B DonnéesActifs'!G49)=TRUE),"",'1B DonnéesActifs'!G49))</f>
        <v>-</v>
      </c>
      <c r="H46" s="213" t="str">
        <f>IF(($A46="-"),"-",IF((ISBLANK('1B DonnéesActifs'!H49)=TRUE),"",'1B DonnéesActifs'!H49))</f>
        <v>-</v>
      </c>
      <c r="I46" s="213" t="str">
        <f>IF(($A46="-"),"-",IF((ISBLANK('1B DonnéesActifs'!I49)=TRUE),"",'1B DonnéesActifs'!I49))</f>
        <v>-</v>
      </c>
      <c r="J46" s="213" t="str">
        <f>IF(($A46="-"),"-",IF((ISBLANK('1B DonnéesActifs'!J49)=TRUE),"",'1B DonnéesActifs'!J49))</f>
        <v>-</v>
      </c>
      <c r="K46" s="213" t="str">
        <f>IF(($A46="-"),"-",IF((ISBLANK('1B DonnéesActifs'!K49)=TRUE),"",'1B DonnéesActifs'!K49))</f>
        <v>-</v>
      </c>
      <c r="L46" s="213" t="str">
        <f>IF(($A46="-"),"-",IF((ISBLANK('1B DonnéesActifs'!L49)=TRUE),"",'1B DonnéesActifs'!L49))</f>
        <v>-</v>
      </c>
      <c r="M46" s="213" t="str">
        <f>IF(($A46="-"),"-",IF((ISBLANK('1B DonnéesActifs'!M49)=TRUE),"",'1B DonnéesActifs'!M49))</f>
        <v>-</v>
      </c>
      <c r="N46" s="213" t="str">
        <f>IF(($A46="-"),"-",IF((ISBLANK('1B DonnéesActifs'!N49)=TRUE),"",'1B DonnéesActifs'!N49))</f>
        <v>-</v>
      </c>
      <c r="O46" s="213" t="str">
        <f>IF(($A46="-"),"-",IF((ISBLANK('1B DonnéesActifs'!O49)=TRUE),"",'1B DonnéesActifs'!O49))</f>
        <v>-</v>
      </c>
      <c r="P46" s="213" t="str">
        <f>IF(($A46="-"),"-",IF((ISBLANK('1B DonnéesActifs'!P49)=TRUE),"",'1B DonnéesActifs'!P49))</f>
        <v>-</v>
      </c>
      <c r="Q46" s="214" t="str">
        <f t="shared" si="6"/>
        <v>-</v>
      </c>
      <c r="R46" s="214" t="str">
        <f>IF($A46="-","-",(_xlfn.IFNA((VLOOKUP($D46,'2A HypothèsesRenouvellement'!$J$6:$K$10,2,FALSE)),"TypeChausséeN/D")))</f>
        <v>-</v>
      </c>
      <c r="S46" s="214" t="str">
        <f t="shared" si="7"/>
        <v>-</v>
      </c>
      <c r="T46" s="214" t="str">
        <f>IF($A46="-","-",(_xlfn.IFNA((VLOOKUP($M46,'2A HypothèsesRenouvellement'!$J$16:$K$25,2,FALSE)),"DernièreInterventionN/D")))</f>
        <v>-</v>
      </c>
      <c r="U46" s="214" t="str">
        <f t="shared" si="0"/>
        <v>-</v>
      </c>
      <c r="V46" s="215" t="str">
        <f t="shared" si="8"/>
        <v>-</v>
      </c>
      <c r="W46" s="215" t="str">
        <f>IF($A46="-","-",IF($O46="","ICG N/D",VLOOKUP($O46,'2A HypothèsesRenouvellement'!$B$33:$B$42,1,TRUE)))</f>
        <v>-</v>
      </c>
      <c r="X46" s="216" t="str">
        <f>IF($A46="-","-",(IF((ISNUMBER(W46)=TRUE),VLOOKUP(W46,'2A HypothèsesRenouvellement'!$B$33:$D$42,3,FALSE),"ICG N/D")))</f>
        <v>-</v>
      </c>
      <c r="Y46" s="216" t="str">
        <f>_xlfn.IFNA(IF($A46="-","-",(IF((P46=""),"Cote /5 N/D",VLOOKUP(P46,'2A HypothèsesRenouvellement'!$F$33:$G$37,2,FALSE)))),"%ParCote/5 Feuille2A N/D")</f>
        <v>-</v>
      </c>
      <c r="Z46" s="215" t="str">
        <f>IF($A46="-","-",IF('2A HypothèsesRenouvellement'!$F$20="  cotes d'état /100",(IF(ISNUMBER(X46)=TRUE,(X46*R46),"ICG N/D")),"N'est pas l'option choisie feuille 2A"))</f>
        <v>-</v>
      </c>
      <c r="AA46" s="215" t="str">
        <f t="shared" si="1"/>
        <v>-</v>
      </c>
      <c r="AB46" s="215" t="str">
        <f>IF($A46="-","-",IF('2A HypothèsesRenouvellement'!$F$20="  cotes d'état /5",(IF(ISNUMBER(Y46)=TRUE,(Y46*R46),"Etat/5 N/D")),"N'est pas l'option choisie feuille 2A"))</f>
        <v>-</v>
      </c>
      <c r="AC46" s="215" t="str">
        <f t="shared" si="2"/>
        <v>-</v>
      </c>
      <c r="AD46" s="217" t="str">
        <f>IF('2A HypothèsesRenouvellement'!$D$15="Option 1  ",'3A CalculsActifs'!V46,IF('2A HypothèsesRenouvellement'!$F$20="  Cotes d'état /100",'3A CalculsActifs'!AA46,IF('2A HypothèsesRenouvellement'!$F$20="  Cotes d'état /5",'3A CalculsActifs'!AC46,"ATT:ChoisirOptionFeuille2A")))</f>
        <v>ATT:ChoisirOptionFeuille2A</v>
      </c>
      <c r="AE46" s="209" t="str">
        <f>IF($A46="-","-",(H46/1000*(VLOOKUP(D46,'2A HypothèsesRenouvellement'!$J$6:$L$10,3,FALSE))))</f>
        <v>-</v>
      </c>
      <c r="AF46" s="312" t="str">
        <f t="shared" si="3"/>
        <v>-</v>
      </c>
      <c r="AG46" s="312" t="str">
        <f t="shared" si="4"/>
        <v>-</v>
      </c>
      <c r="AH46" s="218" t="str">
        <f t="shared" si="5"/>
        <v>-</v>
      </c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</row>
    <row r="47" spans="1:213" s="6" customFormat="1" x14ac:dyDescent="0.25">
      <c r="A47" s="212" t="str">
        <f>IF((ISBLANK('1B DonnéesActifs'!A50)=TRUE),"-",'1B DonnéesActifs'!A50)</f>
        <v>-</v>
      </c>
      <c r="B47" s="213" t="str">
        <f>IF(($A47="-"),"-",IF((ISBLANK('1B DonnéesActifs'!B50)=TRUE),"",'1B DonnéesActifs'!B50))</f>
        <v>-</v>
      </c>
      <c r="C47" s="213" t="str">
        <f>IF(($A47="-"),"-",IF((ISBLANK('1B DonnéesActifs'!C50)=TRUE),"",'1B DonnéesActifs'!C50))</f>
        <v>-</v>
      </c>
      <c r="D47" s="213" t="str">
        <f>IF(($A47="-"),"-",IF((ISBLANK('1B DonnéesActifs'!D50)=TRUE),"",'1B DonnéesActifs'!D50))</f>
        <v>-</v>
      </c>
      <c r="E47" s="213" t="str">
        <f>IF(($A47="-"),"-",IF((ISBLANK('1B DonnéesActifs'!E50)=TRUE),"",'1B DonnéesActifs'!E50))</f>
        <v>-</v>
      </c>
      <c r="F47" s="213" t="str">
        <f>IF(($A47="-"),"-",IF((ISBLANK('1B DonnéesActifs'!F50)=TRUE),"",'1B DonnéesActifs'!F50))</f>
        <v>-</v>
      </c>
      <c r="G47" s="213" t="str">
        <f>IF(($A47="-"),"-",IF((ISBLANK('1B DonnéesActifs'!G50)=TRUE),"",'1B DonnéesActifs'!G50))</f>
        <v>-</v>
      </c>
      <c r="H47" s="213" t="str">
        <f>IF(($A47="-"),"-",IF((ISBLANK('1B DonnéesActifs'!H50)=TRUE),"",'1B DonnéesActifs'!H50))</f>
        <v>-</v>
      </c>
      <c r="I47" s="213" t="str">
        <f>IF(($A47="-"),"-",IF((ISBLANK('1B DonnéesActifs'!I50)=TRUE),"",'1B DonnéesActifs'!I50))</f>
        <v>-</v>
      </c>
      <c r="J47" s="213" t="str">
        <f>IF(($A47="-"),"-",IF((ISBLANK('1B DonnéesActifs'!J50)=TRUE),"",'1B DonnéesActifs'!J50))</f>
        <v>-</v>
      </c>
      <c r="K47" s="213" t="str">
        <f>IF(($A47="-"),"-",IF((ISBLANK('1B DonnéesActifs'!K50)=TRUE),"",'1B DonnéesActifs'!K50))</f>
        <v>-</v>
      </c>
      <c r="L47" s="213" t="str">
        <f>IF(($A47="-"),"-",IF((ISBLANK('1B DonnéesActifs'!L50)=TRUE),"",'1B DonnéesActifs'!L50))</f>
        <v>-</v>
      </c>
      <c r="M47" s="213" t="str">
        <f>IF(($A47="-"),"-",IF((ISBLANK('1B DonnéesActifs'!M50)=TRUE),"",'1B DonnéesActifs'!M50))</f>
        <v>-</v>
      </c>
      <c r="N47" s="213" t="str">
        <f>IF(($A47="-"),"-",IF((ISBLANK('1B DonnéesActifs'!N50)=TRUE),"",'1B DonnéesActifs'!N50))</f>
        <v>-</v>
      </c>
      <c r="O47" s="213" t="str">
        <f>IF(($A47="-"),"-",IF((ISBLANK('1B DonnéesActifs'!O50)=TRUE),"",'1B DonnéesActifs'!O50))</f>
        <v>-</v>
      </c>
      <c r="P47" s="213" t="str">
        <f>IF(($A47="-"),"-",IF((ISBLANK('1B DonnéesActifs'!P50)=TRUE),"",'1B DonnéesActifs'!P50))</f>
        <v>-</v>
      </c>
      <c r="Q47" s="214" t="str">
        <f t="shared" si="6"/>
        <v>-</v>
      </c>
      <c r="R47" s="214" t="str">
        <f>IF($A47="-","-",(_xlfn.IFNA((VLOOKUP($D47,'2A HypothèsesRenouvellement'!$J$6:$K$10,2,FALSE)),"TypeChausséeN/D")))</f>
        <v>-</v>
      </c>
      <c r="S47" s="214" t="str">
        <f t="shared" si="7"/>
        <v>-</v>
      </c>
      <c r="T47" s="214" t="str">
        <f>IF($A47="-","-",(_xlfn.IFNA((VLOOKUP($M47,'2A HypothèsesRenouvellement'!$J$16:$K$25,2,FALSE)),"DernièreInterventionN/D")))</f>
        <v>-</v>
      </c>
      <c r="U47" s="214" t="str">
        <f t="shared" si="0"/>
        <v>-</v>
      </c>
      <c r="V47" s="215" t="str">
        <f t="shared" si="8"/>
        <v>-</v>
      </c>
      <c r="W47" s="215" t="str">
        <f>IF($A47="-","-",IF($O47="","ICG N/D",VLOOKUP($O47,'2A HypothèsesRenouvellement'!$B$33:$B$42,1,TRUE)))</f>
        <v>-</v>
      </c>
      <c r="X47" s="216" t="str">
        <f>IF($A47="-","-",(IF((ISNUMBER(W47)=TRUE),VLOOKUP(W47,'2A HypothèsesRenouvellement'!$B$33:$D$42,3,FALSE),"ICG N/D")))</f>
        <v>-</v>
      </c>
      <c r="Y47" s="216" t="str">
        <f>_xlfn.IFNA(IF($A47="-","-",(IF((P47=""),"Cote /5 N/D",VLOOKUP(P47,'2A HypothèsesRenouvellement'!$F$33:$G$37,2,FALSE)))),"%ParCote/5 Feuille2A N/D")</f>
        <v>-</v>
      </c>
      <c r="Z47" s="215" t="str">
        <f>IF($A47="-","-",IF('2A HypothèsesRenouvellement'!$F$20="  cotes d'état /100",(IF(ISNUMBER(X47)=TRUE,(X47*R47),"ICG N/D")),"N'est pas l'option choisie feuille 2A"))</f>
        <v>-</v>
      </c>
      <c r="AA47" s="215" t="str">
        <f t="shared" si="1"/>
        <v>-</v>
      </c>
      <c r="AB47" s="215" t="str">
        <f>IF($A47="-","-",IF('2A HypothèsesRenouvellement'!$F$20="  cotes d'état /5",(IF(ISNUMBER(Y47)=TRUE,(Y47*R47),"Etat/5 N/D")),"N'est pas l'option choisie feuille 2A"))</f>
        <v>-</v>
      </c>
      <c r="AC47" s="215" t="str">
        <f t="shared" si="2"/>
        <v>-</v>
      </c>
      <c r="AD47" s="217" t="str">
        <f>IF('2A HypothèsesRenouvellement'!$D$15="Option 1  ",'3A CalculsActifs'!V47,IF('2A HypothèsesRenouvellement'!$F$20="  Cotes d'état /100",'3A CalculsActifs'!AA47,IF('2A HypothèsesRenouvellement'!$F$20="  Cotes d'état /5",'3A CalculsActifs'!AC47,"ATT:ChoisirOptionFeuille2A")))</f>
        <v>ATT:ChoisirOptionFeuille2A</v>
      </c>
      <c r="AE47" s="209" t="str">
        <f>IF($A47="-","-",(H47/1000*(VLOOKUP(D47,'2A HypothèsesRenouvellement'!$J$6:$L$10,3,FALSE))))</f>
        <v>-</v>
      </c>
      <c r="AF47" s="312" t="str">
        <f t="shared" si="3"/>
        <v>-</v>
      </c>
      <c r="AG47" s="312" t="str">
        <f t="shared" si="4"/>
        <v>-</v>
      </c>
      <c r="AH47" s="218" t="str">
        <f t="shared" si="5"/>
        <v>-</v>
      </c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</row>
    <row r="48" spans="1:213" s="6" customFormat="1" x14ac:dyDescent="0.25">
      <c r="A48" s="212" t="str">
        <f>IF((ISBLANK('1B DonnéesActifs'!A51)=TRUE),"-",'1B DonnéesActifs'!A51)</f>
        <v>-</v>
      </c>
      <c r="B48" s="213" t="str">
        <f>IF(($A48="-"),"-",IF((ISBLANK('1B DonnéesActifs'!B51)=TRUE),"",'1B DonnéesActifs'!B51))</f>
        <v>-</v>
      </c>
      <c r="C48" s="213" t="str">
        <f>IF(($A48="-"),"-",IF((ISBLANK('1B DonnéesActifs'!C51)=TRUE),"",'1B DonnéesActifs'!C51))</f>
        <v>-</v>
      </c>
      <c r="D48" s="213" t="str">
        <f>IF(($A48="-"),"-",IF((ISBLANK('1B DonnéesActifs'!D51)=TRUE),"",'1B DonnéesActifs'!D51))</f>
        <v>-</v>
      </c>
      <c r="E48" s="213" t="str">
        <f>IF(($A48="-"),"-",IF((ISBLANK('1B DonnéesActifs'!E51)=TRUE),"",'1B DonnéesActifs'!E51))</f>
        <v>-</v>
      </c>
      <c r="F48" s="213" t="str">
        <f>IF(($A48="-"),"-",IF((ISBLANK('1B DonnéesActifs'!F51)=TRUE),"",'1B DonnéesActifs'!F51))</f>
        <v>-</v>
      </c>
      <c r="G48" s="213" t="str">
        <f>IF(($A48="-"),"-",IF((ISBLANK('1B DonnéesActifs'!G51)=TRUE),"",'1B DonnéesActifs'!G51))</f>
        <v>-</v>
      </c>
      <c r="H48" s="213" t="str">
        <f>IF(($A48="-"),"-",IF((ISBLANK('1B DonnéesActifs'!H51)=TRUE),"",'1B DonnéesActifs'!H51))</f>
        <v>-</v>
      </c>
      <c r="I48" s="213" t="str">
        <f>IF(($A48="-"),"-",IF((ISBLANK('1B DonnéesActifs'!I51)=TRUE),"",'1B DonnéesActifs'!I51))</f>
        <v>-</v>
      </c>
      <c r="J48" s="213" t="str">
        <f>IF(($A48="-"),"-",IF((ISBLANK('1B DonnéesActifs'!J51)=TRUE),"",'1B DonnéesActifs'!J51))</f>
        <v>-</v>
      </c>
      <c r="K48" s="213" t="str">
        <f>IF(($A48="-"),"-",IF((ISBLANK('1B DonnéesActifs'!K51)=TRUE),"",'1B DonnéesActifs'!K51))</f>
        <v>-</v>
      </c>
      <c r="L48" s="213" t="str">
        <f>IF(($A48="-"),"-",IF((ISBLANK('1B DonnéesActifs'!L51)=TRUE),"",'1B DonnéesActifs'!L51))</f>
        <v>-</v>
      </c>
      <c r="M48" s="213" t="str">
        <f>IF(($A48="-"),"-",IF((ISBLANK('1B DonnéesActifs'!M51)=TRUE),"",'1B DonnéesActifs'!M51))</f>
        <v>-</v>
      </c>
      <c r="N48" s="213" t="str">
        <f>IF(($A48="-"),"-",IF((ISBLANK('1B DonnéesActifs'!N51)=TRUE),"",'1B DonnéesActifs'!N51))</f>
        <v>-</v>
      </c>
      <c r="O48" s="213" t="str">
        <f>IF(($A48="-"),"-",IF((ISBLANK('1B DonnéesActifs'!O51)=TRUE),"",'1B DonnéesActifs'!O51))</f>
        <v>-</v>
      </c>
      <c r="P48" s="213" t="str">
        <f>IF(($A48="-"),"-",IF((ISBLANK('1B DonnéesActifs'!P51)=TRUE),"",'1B DonnéesActifs'!P51))</f>
        <v>-</v>
      </c>
      <c r="Q48" s="214" t="str">
        <f t="shared" si="6"/>
        <v>-</v>
      </c>
      <c r="R48" s="214" t="str">
        <f>IF($A48="-","-",(_xlfn.IFNA((VLOOKUP($D48,'2A HypothèsesRenouvellement'!$J$6:$K$10,2,FALSE)),"TypeChausséeN/D")))</f>
        <v>-</v>
      </c>
      <c r="S48" s="214" t="str">
        <f t="shared" si="7"/>
        <v>-</v>
      </c>
      <c r="T48" s="214" t="str">
        <f>IF($A48="-","-",(_xlfn.IFNA((VLOOKUP($M48,'2A HypothèsesRenouvellement'!$J$16:$K$25,2,FALSE)),"DernièreInterventionN/D")))</f>
        <v>-</v>
      </c>
      <c r="U48" s="214" t="str">
        <f t="shared" si="0"/>
        <v>-</v>
      </c>
      <c r="V48" s="215" t="str">
        <f t="shared" si="8"/>
        <v>-</v>
      </c>
      <c r="W48" s="215" t="str">
        <f>IF($A48="-","-",IF($O48="","ICG N/D",VLOOKUP($O48,'2A HypothèsesRenouvellement'!$B$33:$B$42,1,TRUE)))</f>
        <v>-</v>
      </c>
      <c r="X48" s="216" t="str">
        <f>IF($A48="-","-",(IF((ISNUMBER(W48)=TRUE),VLOOKUP(W48,'2A HypothèsesRenouvellement'!$B$33:$D$42,3,FALSE),"ICG N/D")))</f>
        <v>-</v>
      </c>
      <c r="Y48" s="216" t="str">
        <f>_xlfn.IFNA(IF($A48="-","-",(IF((P48=""),"Cote /5 N/D",VLOOKUP(P48,'2A HypothèsesRenouvellement'!$F$33:$G$37,2,FALSE)))),"%ParCote/5 Feuille2A N/D")</f>
        <v>-</v>
      </c>
      <c r="Z48" s="215" t="str">
        <f>IF($A48="-","-",IF('2A HypothèsesRenouvellement'!$F$20="  cotes d'état /100",(IF(ISNUMBER(X48)=TRUE,(X48*R48),"ICG N/D")),"N'est pas l'option choisie feuille 2A"))</f>
        <v>-</v>
      </c>
      <c r="AA48" s="215" t="str">
        <f t="shared" si="1"/>
        <v>-</v>
      </c>
      <c r="AB48" s="215" t="str">
        <f>IF($A48="-","-",IF('2A HypothèsesRenouvellement'!$F$20="  cotes d'état /5",(IF(ISNUMBER(Y48)=TRUE,(Y48*R48),"Etat/5 N/D")),"N'est pas l'option choisie feuille 2A"))</f>
        <v>-</v>
      </c>
      <c r="AC48" s="215" t="str">
        <f t="shared" si="2"/>
        <v>-</v>
      </c>
      <c r="AD48" s="217" t="str">
        <f>IF('2A HypothèsesRenouvellement'!$D$15="Option 1  ",'3A CalculsActifs'!V48,IF('2A HypothèsesRenouvellement'!$F$20="  Cotes d'état /100",'3A CalculsActifs'!AA48,IF('2A HypothèsesRenouvellement'!$F$20="  Cotes d'état /5",'3A CalculsActifs'!AC48,"ATT:ChoisirOptionFeuille2A")))</f>
        <v>ATT:ChoisirOptionFeuille2A</v>
      </c>
      <c r="AE48" s="209" t="str">
        <f>IF($A48="-","-",(H48/1000*(VLOOKUP(D48,'2A HypothèsesRenouvellement'!$J$6:$L$10,3,FALSE))))</f>
        <v>-</v>
      </c>
      <c r="AF48" s="312" t="str">
        <f t="shared" si="3"/>
        <v>-</v>
      </c>
      <c r="AG48" s="312" t="str">
        <f t="shared" si="4"/>
        <v>-</v>
      </c>
      <c r="AH48" s="218" t="str">
        <f t="shared" si="5"/>
        <v>-</v>
      </c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</row>
    <row r="49" spans="1:213" s="6" customFormat="1" x14ac:dyDescent="0.25">
      <c r="A49" s="212" t="str">
        <f>IF((ISBLANK('1B DonnéesActifs'!A52)=TRUE),"-",'1B DonnéesActifs'!A52)</f>
        <v>-</v>
      </c>
      <c r="B49" s="213" t="str">
        <f>IF(($A49="-"),"-",IF((ISBLANK('1B DonnéesActifs'!B52)=TRUE),"",'1B DonnéesActifs'!B52))</f>
        <v>-</v>
      </c>
      <c r="C49" s="213" t="str">
        <f>IF(($A49="-"),"-",IF((ISBLANK('1B DonnéesActifs'!C52)=TRUE),"",'1B DonnéesActifs'!C52))</f>
        <v>-</v>
      </c>
      <c r="D49" s="213" t="str">
        <f>IF(($A49="-"),"-",IF((ISBLANK('1B DonnéesActifs'!D52)=TRUE),"",'1B DonnéesActifs'!D52))</f>
        <v>-</v>
      </c>
      <c r="E49" s="213" t="str">
        <f>IF(($A49="-"),"-",IF((ISBLANK('1B DonnéesActifs'!E52)=TRUE),"",'1B DonnéesActifs'!E52))</f>
        <v>-</v>
      </c>
      <c r="F49" s="213" t="str">
        <f>IF(($A49="-"),"-",IF((ISBLANK('1B DonnéesActifs'!F52)=TRUE),"",'1B DonnéesActifs'!F52))</f>
        <v>-</v>
      </c>
      <c r="G49" s="213" t="str">
        <f>IF(($A49="-"),"-",IF((ISBLANK('1B DonnéesActifs'!G52)=TRUE),"",'1B DonnéesActifs'!G52))</f>
        <v>-</v>
      </c>
      <c r="H49" s="213" t="str">
        <f>IF(($A49="-"),"-",IF((ISBLANK('1B DonnéesActifs'!H52)=TRUE),"",'1B DonnéesActifs'!H52))</f>
        <v>-</v>
      </c>
      <c r="I49" s="213" t="str">
        <f>IF(($A49="-"),"-",IF((ISBLANK('1B DonnéesActifs'!I52)=TRUE),"",'1B DonnéesActifs'!I52))</f>
        <v>-</v>
      </c>
      <c r="J49" s="213" t="str">
        <f>IF(($A49="-"),"-",IF((ISBLANK('1B DonnéesActifs'!J52)=TRUE),"",'1B DonnéesActifs'!J52))</f>
        <v>-</v>
      </c>
      <c r="K49" s="213" t="str">
        <f>IF(($A49="-"),"-",IF((ISBLANK('1B DonnéesActifs'!K52)=TRUE),"",'1B DonnéesActifs'!K52))</f>
        <v>-</v>
      </c>
      <c r="L49" s="213" t="str">
        <f>IF(($A49="-"),"-",IF((ISBLANK('1B DonnéesActifs'!L52)=TRUE),"",'1B DonnéesActifs'!L52))</f>
        <v>-</v>
      </c>
      <c r="M49" s="213" t="str">
        <f>IF(($A49="-"),"-",IF((ISBLANK('1B DonnéesActifs'!M52)=TRUE),"",'1B DonnéesActifs'!M52))</f>
        <v>-</v>
      </c>
      <c r="N49" s="213" t="str">
        <f>IF(($A49="-"),"-",IF((ISBLANK('1B DonnéesActifs'!N52)=TRUE),"",'1B DonnéesActifs'!N52))</f>
        <v>-</v>
      </c>
      <c r="O49" s="213" t="str">
        <f>IF(($A49="-"),"-",IF((ISBLANK('1B DonnéesActifs'!O52)=TRUE),"",'1B DonnéesActifs'!O52))</f>
        <v>-</v>
      </c>
      <c r="P49" s="213" t="str">
        <f>IF(($A49="-"),"-",IF((ISBLANK('1B DonnéesActifs'!P52)=TRUE),"",'1B DonnéesActifs'!P52))</f>
        <v>-</v>
      </c>
      <c r="Q49" s="214" t="str">
        <f t="shared" si="6"/>
        <v>-</v>
      </c>
      <c r="R49" s="214" t="str">
        <f>IF($A49="-","-",(_xlfn.IFNA((VLOOKUP($D49,'2A HypothèsesRenouvellement'!$J$6:$K$10,2,FALSE)),"TypeChausséeN/D")))</f>
        <v>-</v>
      </c>
      <c r="S49" s="214" t="str">
        <f t="shared" si="7"/>
        <v>-</v>
      </c>
      <c r="T49" s="214" t="str">
        <f>IF($A49="-","-",(_xlfn.IFNA((VLOOKUP($M49,'2A HypothèsesRenouvellement'!$J$16:$K$25,2,FALSE)),"DernièreInterventionN/D")))</f>
        <v>-</v>
      </c>
      <c r="U49" s="214" t="str">
        <f t="shared" si="0"/>
        <v>-</v>
      </c>
      <c r="V49" s="215" t="str">
        <f t="shared" si="8"/>
        <v>-</v>
      </c>
      <c r="W49" s="215" t="str">
        <f>IF($A49="-","-",IF($O49="","ICG N/D",VLOOKUP($O49,'2A HypothèsesRenouvellement'!$B$33:$B$42,1,TRUE)))</f>
        <v>-</v>
      </c>
      <c r="X49" s="216" t="str">
        <f>IF($A49="-","-",(IF((ISNUMBER(W49)=TRUE),VLOOKUP(W49,'2A HypothèsesRenouvellement'!$B$33:$D$42,3,FALSE),"ICG N/D")))</f>
        <v>-</v>
      </c>
      <c r="Y49" s="216" t="str">
        <f>_xlfn.IFNA(IF($A49="-","-",(IF((P49=""),"Cote /5 N/D",VLOOKUP(P49,'2A HypothèsesRenouvellement'!$F$33:$G$37,2,FALSE)))),"%ParCote/5 Feuille2A N/D")</f>
        <v>-</v>
      </c>
      <c r="Z49" s="215" t="str">
        <f>IF($A49="-","-",IF('2A HypothèsesRenouvellement'!$F$20="  cotes d'état /100",(IF(ISNUMBER(X49)=TRUE,(X49*R49),"ICG N/D")),"N'est pas l'option choisie feuille 2A"))</f>
        <v>-</v>
      </c>
      <c r="AA49" s="215" t="str">
        <f t="shared" si="1"/>
        <v>-</v>
      </c>
      <c r="AB49" s="215" t="str">
        <f>IF($A49="-","-",IF('2A HypothèsesRenouvellement'!$F$20="  cotes d'état /5",(IF(ISNUMBER(Y49)=TRUE,(Y49*R49),"Etat/5 N/D")),"N'est pas l'option choisie feuille 2A"))</f>
        <v>-</v>
      </c>
      <c r="AC49" s="215" t="str">
        <f t="shared" si="2"/>
        <v>-</v>
      </c>
      <c r="AD49" s="217" t="str">
        <f>IF('2A HypothèsesRenouvellement'!$D$15="Option 1  ",'3A CalculsActifs'!V49,IF('2A HypothèsesRenouvellement'!$F$20="  Cotes d'état /100",'3A CalculsActifs'!AA49,IF('2A HypothèsesRenouvellement'!$F$20="  Cotes d'état /5",'3A CalculsActifs'!AC49,"ATT:ChoisirOptionFeuille2A")))</f>
        <v>ATT:ChoisirOptionFeuille2A</v>
      </c>
      <c r="AE49" s="209" t="str">
        <f>IF($A49="-","-",(H49/1000*(VLOOKUP(D49,'2A HypothèsesRenouvellement'!$J$6:$L$10,3,FALSE))))</f>
        <v>-</v>
      </c>
      <c r="AF49" s="312" t="str">
        <f t="shared" si="3"/>
        <v>-</v>
      </c>
      <c r="AG49" s="312" t="str">
        <f t="shared" si="4"/>
        <v>-</v>
      </c>
      <c r="AH49" s="218" t="str">
        <f t="shared" si="5"/>
        <v>-</v>
      </c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</row>
    <row r="50" spans="1:213" s="6" customFormat="1" x14ac:dyDescent="0.25">
      <c r="A50" s="212" t="str">
        <f>IF((ISBLANK('1B DonnéesActifs'!A53)=TRUE),"-",'1B DonnéesActifs'!A53)</f>
        <v>-</v>
      </c>
      <c r="B50" s="213" t="str">
        <f>IF(($A50="-"),"-",IF((ISBLANK('1B DonnéesActifs'!B53)=TRUE),"",'1B DonnéesActifs'!B53))</f>
        <v>-</v>
      </c>
      <c r="C50" s="213" t="str">
        <f>IF(($A50="-"),"-",IF((ISBLANK('1B DonnéesActifs'!C53)=TRUE),"",'1B DonnéesActifs'!C53))</f>
        <v>-</v>
      </c>
      <c r="D50" s="213" t="str">
        <f>IF(($A50="-"),"-",IF((ISBLANK('1B DonnéesActifs'!D53)=TRUE),"",'1B DonnéesActifs'!D53))</f>
        <v>-</v>
      </c>
      <c r="E50" s="213" t="str">
        <f>IF(($A50="-"),"-",IF((ISBLANK('1B DonnéesActifs'!E53)=TRUE),"",'1B DonnéesActifs'!E53))</f>
        <v>-</v>
      </c>
      <c r="F50" s="213" t="str">
        <f>IF(($A50="-"),"-",IF((ISBLANK('1B DonnéesActifs'!F53)=TRUE),"",'1B DonnéesActifs'!F53))</f>
        <v>-</v>
      </c>
      <c r="G50" s="213" t="str">
        <f>IF(($A50="-"),"-",IF((ISBLANK('1B DonnéesActifs'!G53)=TRUE),"",'1B DonnéesActifs'!G53))</f>
        <v>-</v>
      </c>
      <c r="H50" s="213" t="str">
        <f>IF(($A50="-"),"-",IF((ISBLANK('1B DonnéesActifs'!H53)=TRUE),"",'1B DonnéesActifs'!H53))</f>
        <v>-</v>
      </c>
      <c r="I50" s="213" t="str">
        <f>IF(($A50="-"),"-",IF((ISBLANK('1B DonnéesActifs'!I53)=TRUE),"",'1B DonnéesActifs'!I53))</f>
        <v>-</v>
      </c>
      <c r="J50" s="213" t="str">
        <f>IF(($A50="-"),"-",IF((ISBLANK('1B DonnéesActifs'!J53)=TRUE),"",'1B DonnéesActifs'!J53))</f>
        <v>-</v>
      </c>
      <c r="K50" s="213" t="str">
        <f>IF(($A50="-"),"-",IF((ISBLANK('1B DonnéesActifs'!K53)=TRUE),"",'1B DonnéesActifs'!K53))</f>
        <v>-</v>
      </c>
      <c r="L50" s="213" t="str">
        <f>IF(($A50="-"),"-",IF((ISBLANK('1B DonnéesActifs'!L53)=TRUE),"",'1B DonnéesActifs'!L53))</f>
        <v>-</v>
      </c>
      <c r="M50" s="213" t="str">
        <f>IF(($A50="-"),"-",IF((ISBLANK('1B DonnéesActifs'!M53)=TRUE),"",'1B DonnéesActifs'!M53))</f>
        <v>-</v>
      </c>
      <c r="N50" s="213" t="str">
        <f>IF(($A50="-"),"-",IF((ISBLANK('1B DonnéesActifs'!N53)=TRUE),"",'1B DonnéesActifs'!N53))</f>
        <v>-</v>
      </c>
      <c r="O50" s="213" t="str">
        <f>IF(($A50="-"),"-",IF((ISBLANK('1B DonnéesActifs'!O53)=TRUE),"",'1B DonnéesActifs'!O53))</f>
        <v>-</v>
      </c>
      <c r="P50" s="213" t="str">
        <f>IF(($A50="-"),"-",IF((ISBLANK('1B DonnéesActifs'!P53)=TRUE),"",'1B DonnéesActifs'!P53))</f>
        <v>-</v>
      </c>
      <c r="Q50" s="214" t="str">
        <f t="shared" si="6"/>
        <v>-</v>
      </c>
      <c r="R50" s="214" t="str">
        <f>IF($A50="-","-",(_xlfn.IFNA((VLOOKUP($D50,'2A HypothèsesRenouvellement'!$J$6:$K$10,2,FALSE)),"TypeChausséeN/D")))</f>
        <v>-</v>
      </c>
      <c r="S50" s="214" t="str">
        <f t="shared" si="7"/>
        <v>-</v>
      </c>
      <c r="T50" s="214" t="str">
        <f>IF($A50="-","-",(_xlfn.IFNA((VLOOKUP($M50,'2A HypothèsesRenouvellement'!$J$16:$K$25,2,FALSE)),"DernièreInterventionN/D")))</f>
        <v>-</v>
      </c>
      <c r="U50" s="214" t="str">
        <f t="shared" si="0"/>
        <v>-</v>
      </c>
      <c r="V50" s="215" t="str">
        <f t="shared" si="8"/>
        <v>-</v>
      </c>
      <c r="W50" s="215" t="str">
        <f>IF($A50="-","-",IF($O50="","ICG N/D",VLOOKUP($O50,'2A HypothèsesRenouvellement'!$B$33:$B$42,1,TRUE)))</f>
        <v>-</v>
      </c>
      <c r="X50" s="216" t="str">
        <f>IF($A50="-","-",(IF((ISNUMBER(W50)=TRUE),VLOOKUP(W50,'2A HypothèsesRenouvellement'!$B$33:$D$42,3,FALSE),"ICG N/D")))</f>
        <v>-</v>
      </c>
      <c r="Y50" s="216" t="str">
        <f>_xlfn.IFNA(IF($A50="-","-",(IF((P50=""),"Cote /5 N/D",VLOOKUP(P50,'2A HypothèsesRenouvellement'!$F$33:$G$37,2,FALSE)))),"%ParCote/5 Feuille2A N/D")</f>
        <v>-</v>
      </c>
      <c r="Z50" s="215" t="str">
        <f>IF($A50="-","-",IF('2A HypothèsesRenouvellement'!$F$20="  cotes d'état /100",(IF(ISNUMBER(X50)=TRUE,(X50*R50),"ICG N/D")),"N'est pas l'option choisie feuille 2A"))</f>
        <v>-</v>
      </c>
      <c r="AA50" s="215" t="str">
        <f t="shared" si="1"/>
        <v>-</v>
      </c>
      <c r="AB50" s="215" t="str">
        <f>IF($A50="-","-",IF('2A HypothèsesRenouvellement'!$F$20="  cotes d'état /5",(IF(ISNUMBER(Y50)=TRUE,(Y50*R50),"Etat/5 N/D")),"N'est pas l'option choisie feuille 2A"))</f>
        <v>-</v>
      </c>
      <c r="AC50" s="215" t="str">
        <f t="shared" si="2"/>
        <v>-</v>
      </c>
      <c r="AD50" s="217" t="str">
        <f>IF('2A HypothèsesRenouvellement'!$D$15="Option 1  ",'3A CalculsActifs'!V50,IF('2A HypothèsesRenouvellement'!$F$20="  Cotes d'état /100",'3A CalculsActifs'!AA50,IF('2A HypothèsesRenouvellement'!$F$20="  Cotes d'état /5",'3A CalculsActifs'!AC50,"ATT:ChoisirOptionFeuille2A")))</f>
        <v>ATT:ChoisirOptionFeuille2A</v>
      </c>
      <c r="AE50" s="209" t="str">
        <f>IF($A50="-","-",(H50/1000*(VLOOKUP(D50,'2A HypothèsesRenouvellement'!$J$6:$L$10,3,FALSE))))</f>
        <v>-</v>
      </c>
      <c r="AF50" s="312" t="str">
        <f t="shared" si="3"/>
        <v>-</v>
      </c>
      <c r="AG50" s="312" t="str">
        <f t="shared" si="4"/>
        <v>-</v>
      </c>
      <c r="AH50" s="218" t="str">
        <f t="shared" si="5"/>
        <v>-</v>
      </c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</row>
    <row r="51" spans="1:213" s="6" customFormat="1" x14ac:dyDescent="0.25">
      <c r="A51" s="212" t="str">
        <f>IF((ISBLANK('1B DonnéesActifs'!A54)=TRUE),"-",'1B DonnéesActifs'!A54)</f>
        <v>-</v>
      </c>
      <c r="B51" s="213" t="str">
        <f>IF(($A51="-"),"-",IF((ISBLANK('1B DonnéesActifs'!B54)=TRUE),"",'1B DonnéesActifs'!B54))</f>
        <v>-</v>
      </c>
      <c r="C51" s="213" t="str">
        <f>IF(($A51="-"),"-",IF((ISBLANK('1B DonnéesActifs'!C54)=TRUE),"",'1B DonnéesActifs'!C54))</f>
        <v>-</v>
      </c>
      <c r="D51" s="213" t="str">
        <f>IF(($A51="-"),"-",IF((ISBLANK('1B DonnéesActifs'!D54)=TRUE),"",'1B DonnéesActifs'!D54))</f>
        <v>-</v>
      </c>
      <c r="E51" s="213" t="str">
        <f>IF(($A51="-"),"-",IF((ISBLANK('1B DonnéesActifs'!E54)=TRUE),"",'1B DonnéesActifs'!E54))</f>
        <v>-</v>
      </c>
      <c r="F51" s="213" t="str">
        <f>IF(($A51="-"),"-",IF((ISBLANK('1B DonnéesActifs'!F54)=TRUE),"",'1B DonnéesActifs'!F54))</f>
        <v>-</v>
      </c>
      <c r="G51" s="213" t="str">
        <f>IF(($A51="-"),"-",IF((ISBLANK('1B DonnéesActifs'!G54)=TRUE),"",'1B DonnéesActifs'!G54))</f>
        <v>-</v>
      </c>
      <c r="H51" s="213" t="str">
        <f>IF(($A51="-"),"-",IF((ISBLANK('1B DonnéesActifs'!H54)=TRUE),"",'1B DonnéesActifs'!H54))</f>
        <v>-</v>
      </c>
      <c r="I51" s="213" t="str">
        <f>IF(($A51="-"),"-",IF((ISBLANK('1B DonnéesActifs'!I54)=TRUE),"",'1B DonnéesActifs'!I54))</f>
        <v>-</v>
      </c>
      <c r="J51" s="213" t="str">
        <f>IF(($A51="-"),"-",IF((ISBLANK('1B DonnéesActifs'!J54)=TRUE),"",'1B DonnéesActifs'!J54))</f>
        <v>-</v>
      </c>
      <c r="K51" s="213" t="str">
        <f>IF(($A51="-"),"-",IF((ISBLANK('1B DonnéesActifs'!K54)=TRUE),"",'1B DonnéesActifs'!K54))</f>
        <v>-</v>
      </c>
      <c r="L51" s="213" t="str">
        <f>IF(($A51="-"),"-",IF((ISBLANK('1B DonnéesActifs'!L54)=TRUE),"",'1B DonnéesActifs'!L54))</f>
        <v>-</v>
      </c>
      <c r="M51" s="213" t="str">
        <f>IF(($A51="-"),"-",IF((ISBLANK('1B DonnéesActifs'!M54)=TRUE),"",'1B DonnéesActifs'!M54))</f>
        <v>-</v>
      </c>
      <c r="N51" s="213" t="str">
        <f>IF(($A51="-"),"-",IF((ISBLANK('1B DonnéesActifs'!N54)=TRUE),"",'1B DonnéesActifs'!N54))</f>
        <v>-</v>
      </c>
      <c r="O51" s="213" t="str">
        <f>IF(($A51="-"),"-",IF((ISBLANK('1B DonnéesActifs'!O54)=TRUE),"",'1B DonnéesActifs'!O54))</f>
        <v>-</v>
      </c>
      <c r="P51" s="213" t="str">
        <f>IF(($A51="-"),"-",IF((ISBLANK('1B DonnéesActifs'!P54)=TRUE),"",'1B DonnéesActifs'!P54))</f>
        <v>-</v>
      </c>
      <c r="Q51" s="214" t="str">
        <f t="shared" si="6"/>
        <v>-</v>
      </c>
      <c r="R51" s="214" t="str">
        <f>IF($A51="-","-",(_xlfn.IFNA((VLOOKUP($D51,'2A HypothèsesRenouvellement'!$J$6:$K$10,2,FALSE)),"TypeChausséeN/D")))</f>
        <v>-</v>
      </c>
      <c r="S51" s="214" t="str">
        <f t="shared" si="7"/>
        <v>-</v>
      </c>
      <c r="T51" s="214" t="str">
        <f>IF($A51="-","-",(_xlfn.IFNA((VLOOKUP($M51,'2A HypothèsesRenouvellement'!$J$16:$K$25,2,FALSE)),"DernièreInterventionN/D")))</f>
        <v>-</v>
      </c>
      <c r="U51" s="214" t="str">
        <f t="shared" si="0"/>
        <v>-</v>
      </c>
      <c r="V51" s="215" t="str">
        <f t="shared" si="8"/>
        <v>-</v>
      </c>
      <c r="W51" s="215" t="str">
        <f>IF($A51="-","-",IF($O51="","ICG N/D",VLOOKUP($O51,'2A HypothèsesRenouvellement'!$B$33:$B$42,1,TRUE)))</f>
        <v>-</v>
      </c>
      <c r="X51" s="216" t="str">
        <f>IF($A51="-","-",(IF((ISNUMBER(W51)=TRUE),VLOOKUP(W51,'2A HypothèsesRenouvellement'!$B$33:$D$42,3,FALSE),"ICG N/D")))</f>
        <v>-</v>
      </c>
      <c r="Y51" s="216" t="str">
        <f>_xlfn.IFNA(IF($A51="-","-",(IF((P51=""),"Cote /5 N/D",VLOOKUP(P51,'2A HypothèsesRenouvellement'!$F$33:$G$37,2,FALSE)))),"%ParCote/5 Feuille2A N/D")</f>
        <v>-</v>
      </c>
      <c r="Z51" s="215" t="str">
        <f>IF($A51="-","-",IF('2A HypothèsesRenouvellement'!$F$20="  cotes d'état /100",(IF(ISNUMBER(X51)=TRUE,(X51*R51),"ICG N/D")),"N'est pas l'option choisie feuille 2A"))</f>
        <v>-</v>
      </c>
      <c r="AA51" s="215" t="str">
        <f t="shared" si="1"/>
        <v>-</v>
      </c>
      <c r="AB51" s="215" t="str">
        <f>IF($A51="-","-",IF('2A HypothèsesRenouvellement'!$F$20="  cotes d'état /5",(IF(ISNUMBER(Y51)=TRUE,(Y51*R51),"Etat/5 N/D")),"N'est pas l'option choisie feuille 2A"))</f>
        <v>-</v>
      </c>
      <c r="AC51" s="215" t="str">
        <f t="shared" si="2"/>
        <v>-</v>
      </c>
      <c r="AD51" s="217" t="str">
        <f>IF('2A HypothèsesRenouvellement'!$D$15="Option 1  ",'3A CalculsActifs'!V51,IF('2A HypothèsesRenouvellement'!$F$20="  Cotes d'état /100",'3A CalculsActifs'!AA51,IF('2A HypothèsesRenouvellement'!$F$20="  Cotes d'état /5",'3A CalculsActifs'!AC51,"ATT:ChoisirOptionFeuille2A")))</f>
        <v>ATT:ChoisirOptionFeuille2A</v>
      </c>
      <c r="AE51" s="209" t="str">
        <f>IF($A51="-","-",(H51/1000*(VLOOKUP(D51,'2A HypothèsesRenouvellement'!$J$6:$L$10,3,FALSE))))</f>
        <v>-</v>
      </c>
      <c r="AF51" s="312" t="str">
        <f t="shared" si="3"/>
        <v>-</v>
      </c>
      <c r="AG51" s="312" t="str">
        <f t="shared" si="4"/>
        <v>-</v>
      </c>
      <c r="AH51" s="218" t="str">
        <f t="shared" si="5"/>
        <v>-</v>
      </c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</row>
    <row r="52" spans="1:213" s="10" customFormat="1" x14ac:dyDescent="0.25">
      <c r="A52" s="212" t="str">
        <f>IF((ISBLANK('1B DonnéesActifs'!A55)=TRUE),"-",'1B DonnéesActifs'!A55)</f>
        <v>-</v>
      </c>
      <c r="B52" s="213" t="str">
        <f>IF(($A52="-"),"-",IF((ISBLANK('1B DonnéesActifs'!B55)=TRUE),"",'1B DonnéesActifs'!B55))</f>
        <v>-</v>
      </c>
      <c r="C52" s="213" t="str">
        <f>IF(($A52="-"),"-",IF((ISBLANK('1B DonnéesActifs'!C55)=TRUE),"",'1B DonnéesActifs'!C55))</f>
        <v>-</v>
      </c>
      <c r="D52" s="213" t="str">
        <f>IF(($A52="-"),"-",IF((ISBLANK('1B DonnéesActifs'!D55)=TRUE),"",'1B DonnéesActifs'!D55))</f>
        <v>-</v>
      </c>
      <c r="E52" s="213" t="str">
        <f>IF(($A52="-"),"-",IF((ISBLANK('1B DonnéesActifs'!E55)=TRUE),"",'1B DonnéesActifs'!E55))</f>
        <v>-</v>
      </c>
      <c r="F52" s="213" t="str">
        <f>IF(($A52="-"),"-",IF((ISBLANK('1B DonnéesActifs'!F55)=TRUE),"",'1B DonnéesActifs'!F55))</f>
        <v>-</v>
      </c>
      <c r="G52" s="213" t="str">
        <f>IF(($A52="-"),"-",IF((ISBLANK('1B DonnéesActifs'!G55)=TRUE),"",'1B DonnéesActifs'!G55))</f>
        <v>-</v>
      </c>
      <c r="H52" s="213" t="str">
        <f>IF(($A52="-"),"-",IF((ISBLANK('1B DonnéesActifs'!H55)=TRUE),"",'1B DonnéesActifs'!H55))</f>
        <v>-</v>
      </c>
      <c r="I52" s="213" t="str">
        <f>IF(($A52="-"),"-",IF((ISBLANK('1B DonnéesActifs'!I55)=TRUE),"",'1B DonnéesActifs'!I55))</f>
        <v>-</v>
      </c>
      <c r="J52" s="213" t="str">
        <f>IF(($A52="-"),"-",IF((ISBLANK('1B DonnéesActifs'!J55)=TRUE),"",'1B DonnéesActifs'!J55))</f>
        <v>-</v>
      </c>
      <c r="K52" s="213" t="str">
        <f>IF(($A52="-"),"-",IF((ISBLANK('1B DonnéesActifs'!K55)=TRUE),"",'1B DonnéesActifs'!K55))</f>
        <v>-</v>
      </c>
      <c r="L52" s="213" t="str">
        <f>IF(($A52="-"),"-",IF((ISBLANK('1B DonnéesActifs'!L55)=TRUE),"",'1B DonnéesActifs'!L55))</f>
        <v>-</v>
      </c>
      <c r="M52" s="213" t="str">
        <f>IF(($A52="-"),"-",IF((ISBLANK('1B DonnéesActifs'!M55)=TRUE),"",'1B DonnéesActifs'!M55))</f>
        <v>-</v>
      </c>
      <c r="N52" s="213" t="str">
        <f>IF(($A52="-"),"-",IF((ISBLANK('1B DonnéesActifs'!N55)=TRUE),"",'1B DonnéesActifs'!N55))</f>
        <v>-</v>
      </c>
      <c r="O52" s="213" t="str">
        <f>IF(($A52="-"),"-",IF((ISBLANK('1B DonnéesActifs'!O55)=TRUE),"",'1B DonnéesActifs'!O55))</f>
        <v>-</v>
      </c>
      <c r="P52" s="213" t="str">
        <f>IF(($A52="-"),"-",IF((ISBLANK('1B DonnéesActifs'!P55)=TRUE),"",'1B DonnéesActifs'!P55))</f>
        <v>-</v>
      </c>
      <c r="Q52" s="214" t="str">
        <f t="shared" si="6"/>
        <v>-</v>
      </c>
      <c r="R52" s="214" t="str">
        <f>IF($A52="-","-",(_xlfn.IFNA((VLOOKUP($D52,'2A HypothèsesRenouvellement'!$J$6:$K$10,2,FALSE)),"TypeChausséeN/D")))</f>
        <v>-</v>
      </c>
      <c r="S52" s="214" t="str">
        <f t="shared" si="7"/>
        <v>-</v>
      </c>
      <c r="T52" s="214" t="str">
        <f>IF($A52="-","-",(_xlfn.IFNA((VLOOKUP($M52,'2A HypothèsesRenouvellement'!$J$16:$K$25,2,FALSE)),"DernièreInterventionN/D")))</f>
        <v>-</v>
      </c>
      <c r="U52" s="214" t="str">
        <f t="shared" si="0"/>
        <v>-</v>
      </c>
      <c r="V52" s="215" t="str">
        <f t="shared" si="8"/>
        <v>-</v>
      </c>
      <c r="W52" s="215" t="str">
        <f>IF($A52="-","-",IF($O52="","ICG N/D",VLOOKUP($O52,'2A HypothèsesRenouvellement'!$B$33:$B$42,1,TRUE)))</f>
        <v>-</v>
      </c>
      <c r="X52" s="216" t="str">
        <f>IF($A52="-","-",(IF((ISNUMBER(W52)=TRUE),VLOOKUP(W52,'2A HypothèsesRenouvellement'!$B$33:$D$42,3,FALSE),"ICG N/D")))</f>
        <v>-</v>
      </c>
      <c r="Y52" s="216" t="str">
        <f>_xlfn.IFNA(IF($A52="-","-",(IF((P52=""),"Cote /5 N/D",VLOOKUP(P52,'2A HypothèsesRenouvellement'!$F$33:$G$37,2,FALSE)))),"%ParCote/5 Feuille2A N/D")</f>
        <v>-</v>
      </c>
      <c r="Z52" s="215" t="str">
        <f>IF($A52="-","-",IF('2A HypothèsesRenouvellement'!$F$20="  cotes d'état /100",(IF(ISNUMBER(X52)=TRUE,(X52*R52),"ICG N/D")),"N'est pas l'option choisie feuille 2A"))</f>
        <v>-</v>
      </c>
      <c r="AA52" s="215" t="str">
        <f t="shared" si="1"/>
        <v>-</v>
      </c>
      <c r="AB52" s="215" t="str">
        <f>IF($A52="-","-",IF('2A HypothèsesRenouvellement'!$F$20="  cotes d'état /5",(IF(ISNUMBER(Y52)=TRUE,(Y52*R52),"Etat/5 N/D")),"N'est pas l'option choisie feuille 2A"))</f>
        <v>-</v>
      </c>
      <c r="AC52" s="215" t="str">
        <f t="shared" si="2"/>
        <v>-</v>
      </c>
      <c r="AD52" s="217" t="str">
        <f>IF('2A HypothèsesRenouvellement'!$D$15="Option 1  ",'3A CalculsActifs'!V52,IF('2A HypothèsesRenouvellement'!$F$20="  Cotes d'état /100",'3A CalculsActifs'!AA52,IF('2A HypothèsesRenouvellement'!$F$20="  Cotes d'état /5",'3A CalculsActifs'!AC52,"ATT:ChoisirOptionFeuille2A")))</f>
        <v>ATT:ChoisirOptionFeuille2A</v>
      </c>
      <c r="AE52" s="209" t="str">
        <f>IF($A52="-","-",(H52/1000*(VLOOKUP(D52,'2A HypothèsesRenouvellement'!$J$6:$L$10,3,FALSE))))</f>
        <v>-</v>
      </c>
      <c r="AF52" s="312" t="str">
        <f t="shared" si="3"/>
        <v>-</v>
      </c>
      <c r="AG52" s="312" t="str">
        <f t="shared" si="4"/>
        <v>-</v>
      </c>
      <c r="AH52" s="218" t="str">
        <f t="shared" si="5"/>
        <v>-</v>
      </c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</row>
    <row r="53" spans="1:213" s="6" customFormat="1" x14ac:dyDescent="0.25">
      <c r="A53" s="212" t="str">
        <f>IF((ISBLANK('1B DonnéesActifs'!A56)=TRUE),"-",'1B DonnéesActifs'!A56)</f>
        <v>-</v>
      </c>
      <c r="B53" s="213" t="str">
        <f>IF(($A53="-"),"-",IF((ISBLANK('1B DonnéesActifs'!B56)=TRUE),"",'1B DonnéesActifs'!B56))</f>
        <v>-</v>
      </c>
      <c r="C53" s="213" t="str">
        <f>IF(($A53="-"),"-",IF((ISBLANK('1B DonnéesActifs'!C56)=TRUE),"",'1B DonnéesActifs'!C56))</f>
        <v>-</v>
      </c>
      <c r="D53" s="213" t="str">
        <f>IF(($A53="-"),"-",IF((ISBLANK('1B DonnéesActifs'!D56)=TRUE),"",'1B DonnéesActifs'!D56))</f>
        <v>-</v>
      </c>
      <c r="E53" s="213" t="str">
        <f>IF(($A53="-"),"-",IF((ISBLANK('1B DonnéesActifs'!E56)=TRUE),"",'1B DonnéesActifs'!E56))</f>
        <v>-</v>
      </c>
      <c r="F53" s="213" t="str">
        <f>IF(($A53="-"),"-",IF((ISBLANK('1B DonnéesActifs'!F56)=TRUE),"",'1B DonnéesActifs'!F56))</f>
        <v>-</v>
      </c>
      <c r="G53" s="213" t="str">
        <f>IF(($A53="-"),"-",IF((ISBLANK('1B DonnéesActifs'!G56)=TRUE),"",'1B DonnéesActifs'!G56))</f>
        <v>-</v>
      </c>
      <c r="H53" s="213" t="str">
        <f>IF(($A53="-"),"-",IF((ISBLANK('1B DonnéesActifs'!H56)=TRUE),"",'1B DonnéesActifs'!H56))</f>
        <v>-</v>
      </c>
      <c r="I53" s="213" t="str">
        <f>IF(($A53="-"),"-",IF((ISBLANK('1B DonnéesActifs'!I56)=TRUE),"",'1B DonnéesActifs'!I56))</f>
        <v>-</v>
      </c>
      <c r="J53" s="213" t="str">
        <f>IF(($A53="-"),"-",IF((ISBLANK('1B DonnéesActifs'!J56)=TRUE),"",'1B DonnéesActifs'!J56))</f>
        <v>-</v>
      </c>
      <c r="K53" s="213" t="str">
        <f>IF(($A53="-"),"-",IF((ISBLANK('1B DonnéesActifs'!K56)=TRUE),"",'1B DonnéesActifs'!K56))</f>
        <v>-</v>
      </c>
      <c r="L53" s="213" t="str">
        <f>IF(($A53="-"),"-",IF((ISBLANK('1B DonnéesActifs'!L56)=TRUE),"",'1B DonnéesActifs'!L56))</f>
        <v>-</v>
      </c>
      <c r="M53" s="213" t="str">
        <f>IF(($A53="-"),"-",IF((ISBLANK('1B DonnéesActifs'!M56)=TRUE),"",'1B DonnéesActifs'!M56))</f>
        <v>-</v>
      </c>
      <c r="N53" s="213" t="str">
        <f>IF(($A53="-"),"-",IF((ISBLANK('1B DonnéesActifs'!N56)=TRUE),"",'1B DonnéesActifs'!N56))</f>
        <v>-</v>
      </c>
      <c r="O53" s="213" t="str">
        <f>IF(($A53="-"),"-",IF((ISBLANK('1B DonnéesActifs'!O56)=TRUE),"",'1B DonnéesActifs'!O56))</f>
        <v>-</v>
      </c>
      <c r="P53" s="213" t="str">
        <f>IF(($A53="-"),"-",IF((ISBLANK('1B DonnéesActifs'!P56)=TRUE),"",'1B DonnéesActifs'!P56))</f>
        <v>-</v>
      </c>
      <c r="Q53" s="214" t="str">
        <f t="shared" si="6"/>
        <v>-</v>
      </c>
      <c r="R53" s="214" t="str">
        <f>IF($A53="-","-",(_xlfn.IFNA((VLOOKUP($D53,'2A HypothèsesRenouvellement'!$J$6:$K$10,2,FALSE)),"TypeChausséeN/D")))</f>
        <v>-</v>
      </c>
      <c r="S53" s="214" t="str">
        <f t="shared" si="7"/>
        <v>-</v>
      </c>
      <c r="T53" s="214" t="str">
        <f>IF($A53="-","-",(_xlfn.IFNA((VLOOKUP($M53,'2A HypothèsesRenouvellement'!$J$16:$K$25,2,FALSE)),"DernièreInterventionN/D")))</f>
        <v>-</v>
      </c>
      <c r="U53" s="214" t="str">
        <f t="shared" si="0"/>
        <v>-</v>
      </c>
      <c r="V53" s="215" t="str">
        <f t="shared" si="8"/>
        <v>-</v>
      </c>
      <c r="W53" s="215" t="str">
        <f>IF($A53="-","-",IF($O53="","ICG N/D",VLOOKUP($O53,'2A HypothèsesRenouvellement'!$B$33:$B$42,1,TRUE)))</f>
        <v>-</v>
      </c>
      <c r="X53" s="216" t="str">
        <f>IF($A53="-","-",(IF((ISNUMBER(W53)=TRUE),VLOOKUP(W53,'2A HypothèsesRenouvellement'!$B$33:$D$42,3,FALSE),"ICG N/D")))</f>
        <v>-</v>
      </c>
      <c r="Y53" s="216" t="str">
        <f>_xlfn.IFNA(IF($A53="-","-",(IF((P53=""),"Cote /5 N/D",VLOOKUP(P53,'2A HypothèsesRenouvellement'!$F$33:$G$37,2,FALSE)))),"%ParCote/5 Feuille2A N/D")</f>
        <v>-</v>
      </c>
      <c r="Z53" s="215" t="str">
        <f>IF($A53="-","-",IF('2A HypothèsesRenouvellement'!$F$20="  cotes d'état /100",(IF(ISNUMBER(X53)=TRUE,(X53*R53),"ICG N/D")),"N'est pas l'option choisie feuille 2A"))</f>
        <v>-</v>
      </c>
      <c r="AA53" s="215" t="str">
        <f t="shared" si="1"/>
        <v>-</v>
      </c>
      <c r="AB53" s="215" t="str">
        <f>IF($A53="-","-",IF('2A HypothèsesRenouvellement'!$F$20="  cotes d'état /5",(IF(ISNUMBER(Y53)=TRUE,(Y53*R53),"Etat/5 N/D")),"N'est pas l'option choisie feuille 2A"))</f>
        <v>-</v>
      </c>
      <c r="AC53" s="215" t="str">
        <f t="shared" si="2"/>
        <v>-</v>
      </c>
      <c r="AD53" s="217" t="str">
        <f>IF('2A HypothèsesRenouvellement'!$D$15="Option 1  ",'3A CalculsActifs'!V53,IF('2A HypothèsesRenouvellement'!$F$20="  Cotes d'état /100",'3A CalculsActifs'!AA53,IF('2A HypothèsesRenouvellement'!$F$20="  Cotes d'état /5",'3A CalculsActifs'!AC53,"ATT:ChoisirOptionFeuille2A")))</f>
        <v>ATT:ChoisirOptionFeuille2A</v>
      </c>
      <c r="AE53" s="209" t="str">
        <f>IF($A53="-","-",(H53/1000*(VLOOKUP(D53,'2A HypothèsesRenouvellement'!$J$6:$L$10,3,FALSE))))</f>
        <v>-</v>
      </c>
      <c r="AF53" s="312" t="str">
        <f t="shared" si="3"/>
        <v>-</v>
      </c>
      <c r="AG53" s="312" t="str">
        <f t="shared" si="4"/>
        <v>-</v>
      </c>
      <c r="AH53" s="218" t="str">
        <f t="shared" si="5"/>
        <v>-</v>
      </c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</row>
    <row r="54" spans="1:213" s="6" customFormat="1" x14ac:dyDescent="0.25">
      <c r="A54" s="212" t="str">
        <f>IF((ISBLANK('1B DonnéesActifs'!A57)=TRUE),"-",'1B DonnéesActifs'!A57)</f>
        <v>-</v>
      </c>
      <c r="B54" s="213" t="str">
        <f>IF(($A54="-"),"-",IF((ISBLANK('1B DonnéesActifs'!B57)=TRUE),"",'1B DonnéesActifs'!B57))</f>
        <v>-</v>
      </c>
      <c r="C54" s="213" t="str">
        <f>IF(($A54="-"),"-",IF((ISBLANK('1B DonnéesActifs'!C57)=TRUE),"",'1B DonnéesActifs'!C57))</f>
        <v>-</v>
      </c>
      <c r="D54" s="213" t="str">
        <f>IF(($A54="-"),"-",IF((ISBLANK('1B DonnéesActifs'!D57)=TRUE),"",'1B DonnéesActifs'!D57))</f>
        <v>-</v>
      </c>
      <c r="E54" s="213" t="str">
        <f>IF(($A54="-"),"-",IF((ISBLANK('1B DonnéesActifs'!E57)=TRUE),"",'1B DonnéesActifs'!E57))</f>
        <v>-</v>
      </c>
      <c r="F54" s="213" t="str">
        <f>IF(($A54="-"),"-",IF((ISBLANK('1B DonnéesActifs'!F57)=TRUE),"",'1B DonnéesActifs'!F57))</f>
        <v>-</v>
      </c>
      <c r="G54" s="213" t="str">
        <f>IF(($A54="-"),"-",IF((ISBLANK('1B DonnéesActifs'!G57)=TRUE),"",'1B DonnéesActifs'!G57))</f>
        <v>-</v>
      </c>
      <c r="H54" s="213" t="str">
        <f>IF(($A54="-"),"-",IF((ISBLANK('1B DonnéesActifs'!H57)=TRUE),"",'1B DonnéesActifs'!H57))</f>
        <v>-</v>
      </c>
      <c r="I54" s="213" t="str">
        <f>IF(($A54="-"),"-",IF((ISBLANK('1B DonnéesActifs'!I57)=TRUE),"",'1B DonnéesActifs'!I57))</f>
        <v>-</v>
      </c>
      <c r="J54" s="213" t="str">
        <f>IF(($A54="-"),"-",IF((ISBLANK('1B DonnéesActifs'!J57)=TRUE),"",'1B DonnéesActifs'!J57))</f>
        <v>-</v>
      </c>
      <c r="K54" s="213" t="str">
        <f>IF(($A54="-"),"-",IF((ISBLANK('1B DonnéesActifs'!K57)=TRUE),"",'1B DonnéesActifs'!K57))</f>
        <v>-</v>
      </c>
      <c r="L54" s="213" t="str">
        <f>IF(($A54="-"),"-",IF((ISBLANK('1B DonnéesActifs'!L57)=TRUE),"",'1B DonnéesActifs'!L57))</f>
        <v>-</v>
      </c>
      <c r="M54" s="213" t="str">
        <f>IF(($A54="-"),"-",IF((ISBLANK('1B DonnéesActifs'!M57)=TRUE),"",'1B DonnéesActifs'!M57))</f>
        <v>-</v>
      </c>
      <c r="N54" s="213" t="str">
        <f>IF(($A54="-"),"-",IF((ISBLANK('1B DonnéesActifs'!N57)=TRUE),"",'1B DonnéesActifs'!N57))</f>
        <v>-</v>
      </c>
      <c r="O54" s="213" t="str">
        <f>IF(($A54="-"),"-",IF((ISBLANK('1B DonnéesActifs'!O57)=TRUE),"",'1B DonnéesActifs'!O57))</f>
        <v>-</v>
      </c>
      <c r="P54" s="213" t="str">
        <f>IF(($A54="-"),"-",IF((ISBLANK('1B DonnéesActifs'!P57)=TRUE),"",'1B DonnéesActifs'!P57))</f>
        <v>-</v>
      </c>
      <c r="Q54" s="214" t="str">
        <f t="shared" si="6"/>
        <v>-</v>
      </c>
      <c r="R54" s="214" t="str">
        <f>IF($A54="-","-",(_xlfn.IFNA((VLOOKUP($D54,'2A HypothèsesRenouvellement'!$J$6:$K$10,2,FALSE)),"TypeChausséeN/D")))</f>
        <v>-</v>
      </c>
      <c r="S54" s="214" t="str">
        <f t="shared" si="7"/>
        <v>-</v>
      </c>
      <c r="T54" s="214" t="str">
        <f>IF($A54="-","-",(_xlfn.IFNA((VLOOKUP($M54,'2A HypothèsesRenouvellement'!$J$16:$K$25,2,FALSE)),"DernièreInterventionN/D")))</f>
        <v>-</v>
      </c>
      <c r="U54" s="214" t="str">
        <f t="shared" si="0"/>
        <v>-</v>
      </c>
      <c r="V54" s="215" t="str">
        <f t="shared" si="8"/>
        <v>-</v>
      </c>
      <c r="W54" s="215" t="str">
        <f>IF($A54="-","-",IF($O54="","ICG N/D",VLOOKUP($O54,'2A HypothèsesRenouvellement'!$B$33:$B$42,1,TRUE)))</f>
        <v>-</v>
      </c>
      <c r="X54" s="216" t="str">
        <f>IF($A54="-","-",(IF((ISNUMBER(W54)=TRUE),VLOOKUP(W54,'2A HypothèsesRenouvellement'!$B$33:$D$42,3,FALSE),"ICG N/D")))</f>
        <v>-</v>
      </c>
      <c r="Y54" s="216" t="str">
        <f>_xlfn.IFNA(IF($A54="-","-",(IF((P54=""),"Cote /5 N/D",VLOOKUP(P54,'2A HypothèsesRenouvellement'!$F$33:$G$37,2,FALSE)))),"%ParCote/5 Feuille2A N/D")</f>
        <v>-</v>
      </c>
      <c r="Z54" s="215" t="str">
        <f>IF($A54="-","-",IF('2A HypothèsesRenouvellement'!$F$20="  cotes d'état /100",(IF(ISNUMBER(X54)=TRUE,(X54*R54),"ICG N/D")),"N'est pas l'option choisie feuille 2A"))</f>
        <v>-</v>
      </c>
      <c r="AA54" s="215" t="str">
        <f t="shared" si="1"/>
        <v>-</v>
      </c>
      <c r="AB54" s="215" t="str">
        <f>IF($A54="-","-",IF('2A HypothèsesRenouvellement'!$F$20="  cotes d'état /5",(IF(ISNUMBER(Y54)=TRUE,(Y54*R54),"Etat/5 N/D")),"N'est pas l'option choisie feuille 2A"))</f>
        <v>-</v>
      </c>
      <c r="AC54" s="215" t="str">
        <f t="shared" si="2"/>
        <v>-</v>
      </c>
      <c r="AD54" s="217" t="str">
        <f>IF('2A HypothèsesRenouvellement'!$D$15="Option 1  ",'3A CalculsActifs'!V54,IF('2A HypothèsesRenouvellement'!$F$20="  Cotes d'état /100",'3A CalculsActifs'!AA54,IF('2A HypothèsesRenouvellement'!$F$20="  Cotes d'état /5",'3A CalculsActifs'!AC54,"ATT:ChoisirOptionFeuille2A")))</f>
        <v>ATT:ChoisirOptionFeuille2A</v>
      </c>
      <c r="AE54" s="209" t="str">
        <f>IF($A54="-","-",(H54/1000*(VLOOKUP(D54,'2A HypothèsesRenouvellement'!$J$6:$L$10,3,FALSE))))</f>
        <v>-</v>
      </c>
      <c r="AF54" s="312" t="str">
        <f t="shared" si="3"/>
        <v>-</v>
      </c>
      <c r="AG54" s="312" t="str">
        <f t="shared" si="4"/>
        <v>-</v>
      </c>
      <c r="AH54" s="218" t="str">
        <f t="shared" si="5"/>
        <v>-</v>
      </c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</row>
    <row r="55" spans="1:213" s="6" customFormat="1" x14ac:dyDescent="0.25">
      <c r="A55" s="212" t="str">
        <f>IF((ISBLANK('1B DonnéesActifs'!A58)=TRUE),"-",'1B DonnéesActifs'!A58)</f>
        <v>-</v>
      </c>
      <c r="B55" s="213" t="str">
        <f>IF(($A55="-"),"-",IF((ISBLANK('1B DonnéesActifs'!B58)=TRUE),"",'1B DonnéesActifs'!B58))</f>
        <v>-</v>
      </c>
      <c r="C55" s="213" t="str">
        <f>IF(($A55="-"),"-",IF((ISBLANK('1B DonnéesActifs'!C58)=TRUE),"",'1B DonnéesActifs'!C58))</f>
        <v>-</v>
      </c>
      <c r="D55" s="213" t="str">
        <f>IF(($A55="-"),"-",IF((ISBLANK('1B DonnéesActifs'!D58)=TRUE),"",'1B DonnéesActifs'!D58))</f>
        <v>-</v>
      </c>
      <c r="E55" s="213" t="str">
        <f>IF(($A55="-"),"-",IF((ISBLANK('1B DonnéesActifs'!E58)=TRUE),"",'1B DonnéesActifs'!E58))</f>
        <v>-</v>
      </c>
      <c r="F55" s="213" t="str">
        <f>IF(($A55="-"),"-",IF((ISBLANK('1B DonnéesActifs'!F58)=TRUE),"",'1B DonnéesActifs'!F58))</f>
        <v>-</v>
      </c>
      <c r="G55" s="213" t="str">
        <f>IF(($A55="-"),"-",IF((ISBLANK('1B DonnéesActifs'!G58)=TRUE),"",'1B DonnéesActifs'!G58))</f>
        <v>-</v>
      </c>
      <c r="H55" s="213" t="str">
        <f>IF(($A55="-"),"-",IF((ISBLANK('1B DonnéesActifs'!H58)=TRUE),"",'1B DonnéesActifs'!H58))</f>
        <v>-</v>
      </c>
      <c r="I55" s="213" t="str">
        <f>IF(($A55="-"),"-",IF((ISBLANK('1B DonnéesActifs'!I58)=TRUE),"",'1B DonnéesActifs'!I58))</f>
        <v>-</v>
      </c>
      <c r="J55" s="213" t="str">
        <f>IF(($A55="-"),"-",IF((ISBLANK('1B DonnéesActifs'!J58)=TRUE),"",'1B DonnéesActifs'!J58))</f>
        <v>-</v>
      </c>
      <c r="K55" s="213" t="str">
        <f>IF(($A55="-"),"-",IF((ISBLANK('1B DonnéesActifs'!K58)=TRUE),"",'1B DonnéesActifs'!K58))</f>
        <v>-</v>
      </c>
      <c r="L55" s="213" t="str">
        <f>IF(($A55="-"),"-",IF((ISBLANK('1B DonnéesActifs'!L58)=TRUE),"",'1B DonnéesActifs'!L58))</f>
        <v>-</v>
      </c>
      <c r="M55" s="213" t="str">
        <f>IF(($A55="-"),"-",IF((ISBLANK('1B DonnéesActifs'!M58)=TRUE),"",'1B DonnéesActifs'!M58))</f>
        <v>-</v>
      </c>
      <c r="N55" s="213" t="str">
        <f>IF(($A55="-"),"-",IF((ISBLANK('1B DonnéesActifs'!N58)=TRUE),"",'1B DonnéesActifs'!N58))</f>
        <v>-</v>
      </c>
      <c r="O55" s="213" t="str">
        <f>IF(($A55="-"),"-",IF((ISBLANK('1B DonnéesActifs'!O58)=TRUE),"",'1B DonnéesActifs'!O58))</f>
        <v>-</v>
      </c>
      <c r="P55" s="213" t="str">
        <f>IF(($A55="-"),"-",IF((ISBLANK('1B DonnéesActifs'!P58)=TRUE),"",'1B DonnéesActifs'!P58))</f>
        <v>-</v>
      </c>
      <c r="Q55" s="214" t="str">
        <f t="shared" si="6"/>
        <v>-</v>
      </c>
      <c r="R55" s="214" t="str">
        <f>IF($A55="-","-",(_xlfn.IFNA((VLOOKUP($D55,'2A HypothèsesRenouvellement'!$J$6:$K$10,2,FALSE)),"TypeChausséeN/D")))</f>
        <v>-</v>
      </c>
      <c r="S55" s="214" t="str">
        <f t="shared" si="7"/>
        <v>-</v>
      </c>
      <c r="T55" s="214" t="str">
        <f>IF($A55="-","-",(_xlfn.IFNA((VLOOKUP($M55,'2A HypothèsesRenouvellement'!$J$16:$K$25,2,FALSE)),"DernièreInterventionN/D")))</f>
        <v>-</v>
      </c>
      <c r="U55" s="214" t="str">
        <f t="shared" si="0"/>
        <v>-</v>
      </c>
      <c r="V55" s="215" t="str">
        <f t="shared" si="8"/>
        <v>-</v>
      </c>
      <c r="W55" s="215" t="str">
        <f>IF($A55="-","-",IF($O55="","ICG N/D",VLOOKUP($O55,'2A HypothèsesRenouvellement'!$B$33:$B$42,1,TRUE)))</f>
        <v>-</v>
      </c>
      <c r="X55" s="216" t="str">
        <f>IF($A55="-","-",(IF((ISNUMBER(W55)=TRUE),VLOOKUP(W55,'2A HypothèsesRenouvellement'!$B$33:$D$42,3,FALSE),"ICG N/D")))</f>
        <v>-</v>
      </c>
      <c r="Y55" s="216" t="str">
        <f>_xlfn.IFNA(IF($A55="-","-",(IF((P55=""),"Cote /5 N/D",VLOOKUP(P55,'2A HypothèsesRenouvellement'!$F$33:$G$37,2,FALSE)))),"%ParCote/5 Feuille2A N/D")</f>
        <v>-</v>
      </c>
      <c r="Z55" s="215" t="str">
        <f>IF($A55="-","-",IF('2A HypothèsesRenouvellement'!$F$20="  cotes d'état /100",(IF(ISNUMBER(X55)=TRUE,(X55*R55),"ICG N/D")),"N'est pas l'option choisie feuille 2A"))</f>
        <v>-</v>
      </c>
      <c r="AA55" s="215" t="str">
        <f t="shared" si="1"/>
        <v>-</v>
      </c>
      <c r="AB55" s="215" t="str">
        <f>IF($A55="-","-",IF('2A HypothèsesRenouvellement'!$F$20="  cotes d'état /5",(IF(ISNUMBER(Y55)=TRUE,(Y55*R55),"Etat/5 N/D")),"N'est pas l'option choisie feuille 2A"))</f>
        <v>-</v>
      </c>
      <c r="AC55" s="215" t="str">
        <f t="shared" si="2"/>
        <v>-</v>
      </c>
      <c r="AD55" s="217" t="str">
        <f>IF('2A HypothèsesRenouvellement'!$D$15="Option 1  ",'3A CalculsActifs'!V55,IF('2A HypothèsesRenouvellement'!$F$20="  Cotes d'état /100",'3A CalculsActifs'!AA55,IF('2A HypothèsesRenouvellement'!$F$20="  Cotes d'état /5",'3A CalculsActifs'!AC55,"ATT:ChoisirOptionFeuille2A")))</f>
        <v>ATT:ChoisirOptionFeuille2A</v>
      </c>
      <c r="AE55" s="209" t="str">
        <f>IF($A55="-","-",(H55/1000*(VLOOKUP(D55,'2A HypothèsesRenouvellement'!$J$6:$L$10,3,FALSE))))</f>
        <v>-</v>
      </c>
      <c r="AF55" s="312" t="str">
        <f t="shared" si="3"/>
        <v>-</v>
      </c>
      <c r="AG55" s="312" t="str">
        <f t="shared" si="4"/>
        <v>-</v>
      </c>
      <c r="AH55" s="218" t="str">
        <f t="shared" si="5"/>
        <v>-</v>
      </c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</row>
    <row r="56" spans="1:213" s="6" customFormat="1" x14ac:dyDescent="0.25">
      <c r="A56" s="212" t="str">
        <f>IF((ISBLANK('1B DonnéesActifs'!A59)=TRUE),"-",'1B DonnéesActifs'!A59)</f>
        <v>-</v>
      </c>
      <c r="B56" s="213" t="str">
        <f>IF(($A56="-"),"-",IF((ISBLANK('1B DonnéesActifs'!B59)=TRUE),"",'1B DonnéesActifs'!B59))</f>
        <v>-</v>
      </c>
      <c r="C56" s="213" t="str">
        <f>IF(($A56="-"),"-",IF((ISBLANK('1B DonnéesActifs'!C59)=TRUE),"",'1B DonnéesActifs'!C59))</f>
        <v>-</v>
      </c>
      <c r="D56" s="213" t="str">
        <f>IF(($A56="-"),"-",IF((ISBLANK('1B DonnéesActifs'!D59)=TRUE),"",'1B DonnéesActifs'!D59))</f>
        <v>-</v>
      </c>
      <c r="E56" s="213" t="str">
        <f>IF(($A56="-"),"-",IF((ISBLANK('1B DonnéesActifs'!E59)=TRUE),"",'1B DonnéesActifs'!E59))</f>
        <v>-</v>
      </c>
      <c r="F56" s="213" t="str">
        <f>IF(($A56="-"),"-",IF((ISBLANK('1B DonnéesActifs'!F59)=TRUE),"",'1B DonnéesActifs'!F59))</f>
        <v>-</v>
      </c>
      <c r="G56" s="213" t="str">
        <f>IF(($A56="-"),"-",IF((ISBLANK('1B DonnéesActifs'!G59)=TRUE),"",'1B DonnéesActifs'!G59))</f>
        <v>-</v>
      </c>
      <c r="H56" s="213" t="str">
        <f>IF(($A56="-"),"-",IF((ISBLANK('1B DonnéesActifs'!H59)=TRUE),"",'1B DonnéesActifs'!H59))</f>
        <v>-</v>
      </c>
      <c r="I56" s="213" t="str">
        <f>IF(($A56="-"),"-",IF((ISBLANK('1B DonnéesActifs'!I59)=TRUE),"",'1B DonnéesActifs'!I59))</f>
        <v>-</v>
      </c>
      <c r="J56" s="213" t="str">
        <f>IF(($A56="-"),"-",IF((ISBLANK('1B DonnéesActifs'!J59)=TRUE),"",'1B DonnéesActifs'!J59))</f>
        <v>-</v>
      </c>
      <c r="K56" s="213" t="str">
        <f>IF(($A56="-"),"-",IF((ISBLANK('1B DonnéesActifs'!K59)=TRUE),"",'1B DonnéesActifs'!K59))</f>
        <v>-</v>
      </c>
      <c r="L56" s="213" t="str">
        <f>IF(($A56="-"),"-",IF((ISBLANK('1B DonnéesActifs'!L59)=TRUE),"",'1B DonnéesActifs'!L59))</f>
        <v>-</v>
      </c>
      <c r="M56" s="213" t="str">
        <f>IF(($A56="-"),"-",IF((ISBLANK('1B DonnéesActifs'!M59)=TRUE),"",'1B DonnéesActifs'!M59))</f>
        <v>-</v>
      </c>
      <c r="N56" s="213" t="str">
        <f>IF(($A56="-"),"-",IF((ISBLANK('1B DonnéesActifs'!N59)=TRUE),"",'1B DonnéesActifs'!N59))</f>
        <v>-</v>
      </c>
      <c r="O56" s="213" t="str">
        <f>IF(($A56="-"),"-",IF((ISBLANK('1B DonnéesActifs'!O59)=TRUE),"",'1B DonnéesActifs'!O59))</f>
        <v>-</v>
      </c>
      <c r="P56" s="213" t="str">
        <f>IF(($A56="-"),"-",IF((ISBLANK('1B DonnéesActifs'!P59)=TRUE),"",'1B DonnéesActifs'!P59))</f>
        <v>-</v>
      </c>
      <c r="Q56" s="214" t="str">
        <f t="shared" si="6"/>
        <v>-</v>
      </c>
      <c r="R56" s="214" t="str">
        <f>IF($A56="-","-",(_xlfn.IFNA((VLOOKUP($D56,'2A HypothèsesRenouvellement'!$J$6:$K$10,2,FALSE)),"TypeChausséeN/D")))</f>
        <v>-</v>
      </c>
      <c r="S56" s="214" t="str">
        <f t="shared" si="7"/>
        <v>-</v>
      </c>
      <c r="T56" s="214" t="str">
        <f>IF($A56="-","-",(_xlfn.IFNA((VLOOKUP($M56,'2A HypothèsesRenouvellement'!$J$16:$K$25,2,FALSE)),"DernièreInterventionN/D")))</f>
        <v>-</v>
      </c>
      <c r="U56" s="214" t="str">
        <f t="shared" si="0"/>
        <v>-</v>
      </c>
      <c r="V56" s="215" t="str">
        <f t="shared" si="8"/>
        <v>-</v>
      </c>
      <c r="W56" s="215" t="str">
        <f>IF($A56="-","-",IF($O56="","ICG N/D",VLOOKUP($O56,'2A HypothèsesRenouvellement'!$B$33:$B$42,1,TRUE)))</f>
        <v>-</v>
      </c>
      <c r="X56" s="216" t="str">
        <f>IF($A56="-","-",(IF((ISNUMBER(W56)=TRUE),VLOOKUP(W56,'2A HypothèsesRenouvellement'!$B$33:$D$42,3,FALSE),"ICG N/D")))</f>
        <v>-</v>
      </c>
      <c r="Y56" s="216" t="str">
        <f>_xlfn.IFNA(IF($A56="-","-",(IF((P56=""),"Cote /5 N/D",VLOOKUP(P56,'2A HypothèsesRenouvellement'!$F$33:$G$37,2,FALSE)))),"%ParCote/5 Feuille2A N/D")</f>
        <v>-</v>
      </c>
      <c r="Z56" s="215" t="str">
        <f>IF($A56="-","-",IF('2A HypothèsesRenouvellement'!$F$20="  cotes d'état /100",(IF(ISNUMBER(X56)=TRUE,(X56*R56),"ICG N/D")),"N'est pas l'option choisie feuille 2A"))</f>
        <v>-</v>
      </c>
      <c r="AA56" s="215" t="str">
        <f t="shared" si="1"/>
        <v>-</v>
      </c>
      <c r="AB56" s="215" t="str">
        <f>IF($A56="-","-",IF('2A HypothèsesRenouvellement'!$F$20="  cotes d'état /5",(IF(ISNUMBER(Y56)=TRUE,(Y56*R56),"Etat/5 N/D")),"N'est pas l'option choisie feuille 2A"))</f>
        <v>-</v>
      </c>
      <c r="AC56" s="215" t="str">
        <f t="shared" si="2"/>
        <v>-</v>
      </c>
      <c r="AD56" s="217" t="str">
        <f>IF('2A HypothèsesRenouvellement'!$D$15="Option 1  ",'3A CalculsActifs'!V56,IF('2A HypothèsesRenouvellement'!$F$20="  Cotes d'état /100",'3A CalculsActifs'!AA56,IF('2A HypothèsesRenouvellement'!$F$20="  Cotes d'état /5",'3A CalculsActifs'!AC56,"ATT:ChoisirOptionFeuille2A")))</f>
        <v>ATT:ChoisirOptionFeuille2A</v>
      </c>
      <c r="AE56" s="209" t="str">
        <f>IF($A56="-","-",(H56/1000*(VLOOKUP(D56,'2A HypothèsesRenouvellement'!$J$6:$L$10,3,FALSE))))</f>
        <v>-</v>
      </c>
      <c r="AF56" s="312" t="str">
        <f t="shared" si="3"/>
        <v>-</v>
      </c>
      <c r="AG56" s="312" t="str">
        <f t="shared" si="4"/>
        <v>-</v>
      </c>
      <c r="AH56" s="218" t="str">
        <f t="shared" si="5"/>
        <v>-</v>
      </c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</row>
    <row r="57" spans="1:213" s="6" customFormat="1" x14ac:dyDescent="0.25">
      <c r="A57" s="212" t="str">
        <f>IF((ISBLANK('1B DonnéesActifs'!A60)=TRUE),"-",'1B DonnéesActifs'!A60)</f>
        <v>-</v>
      </c>
      <c r="B57" s="213" t="str">
        <f>IF(($A57="-"),"-",IF((ISBLANK('1B DonnéesActifs'!B60)=TRUE),"",'1B DonnéesActifs'!B60))</f>
        <v>-</v>
      </c>
      <c r="C57" s="213" t="str">
        <f>IF(($A57="-"),"-",IF((ISBLANK('1B DonnéesActifs'!C60)=TRUE),"",'1B DonnéesActifs'!C60))</f>
        <v>-</v>
      </c>
      <c r="D57" s="213" t="str">
        <f>IF(($A57="-"),"-",IF((ISBLANK('1B DonnéesActifs'!D60)=TRUE),"",'1B DonnéesActifs'!D60))</f>
        <v>-</v>
      </c>
      <c r="E57" s="213" t="str">
        <f>IF(($A57="-"),"-",IF((ISBLANK('1B DonnéesActifs'!E60)=TRUE),"",'1B DonnéesActifs'!E60))</f>
        <v>-</v>
      </c>
      <c r="F57" s="213" t="str">
        <f>IF(($A57="-"),"-",IF((ISBLANK('1B DonnéesActifs'!F60)=TRUE),"",'1B DonnéesActifs'!F60))</f>
        <v>-</v>
      </c>
      <c r="G57" s="213" t="str">
        <f>IF(($A57="-"),"-",IF((ISBLANK('1B DonnéesActifs'!G60)=TRUE),"",'1B DonnéesActifs'!G60))</f>
        <v>-</v>
      </c>
      <c r="H57" s="213" t="str">
        <f>IF(($A57="-"),"-",IF((ISBLANK('1B DonnéesActifs'!H60)=TRUE),"",'1B DonnéesActifs'!H60))</f>
        <v>-</v>
      </c>
      <c r="I57" s="213" t="str">
        <f>IF(($A57="-"),"-",IF((ISBLANK('1B DonnéesActifs'!I60)=TRUE),"",'1B DonnéesActifs'!I60))</f>
        <v>-</v>
      </c>
      <c r="J57" s="213" t="str">
        <f>IF(($A57="-"),"-",IF((ISBLANK('1B DonnéesActifs'!J60)=TRUE),"",'1B DonnéesActifs'!J60))</f>
        <v>-</v>
      </c>
      <c r="K57" s="213" t="str">
        <f>IF(($A57="-"),"-",IF((ISBLANK('1B DonnéesActifs'!K60)=TRUE),"",'1B DonnéesActifs'!K60))</f>
        <v>-</v>
      </c>
      <c r="L57" s="213" t="str">
        <f>IF(($A57="-"),"-",IF((ISBLANK('1B DonnéesActifs'!L60)=TRUE),"",'1B DonnéesActifs'!L60))</f>
        <v>-</v>
      </c>
      <c r="M57" s="213" t="str">
        <f>IF(($A57="-"),"-",IF((ISBLANK('1B DonnéesActifs'!M60)=TRUE),"",'1B DonnéesActifs'!M60))</f>
        <v>-</v>
      </c>
      <c r="N57" s="213" t="str">
        <f>IF(($A57="-"),"-",IF((ISBLANK('1B DonnéesActifs'!N60)=TRUE),"",'1B DonnéesActifs'!N60))</f>
        <v>-</v>
      </c>
      <c r="O57" s="213" t="str">
        <f>IF(($A57="-"),"-",IF((ISBLANK('1B DonnéesActifs'!O60)=TRUE),"",'1B DonnéesActifs'!O60))</f>
        <v>-</v>
      </c>
      <c r="P57" s="213" t="str">
        <f>IF(($A57="-"),"-",IF((ISBLANK('1B DonnéesActifs'!P60)=TRUE),"",'1B DonnéesActifs'!P60))</f>
        <v>-</v>
      </c>
      <c r="Q57" s="214" t="str">
        <f t="shared" si="6"/>
        <v>-</v>
      </c>
      <c r="R57" s="214" t="str">
        <f>IF($A57="-","-",(_xlfn.IFNA((VLOOKUP($D57,'2A HypothèsesRenouvellement'!$J$6:$K$10,2,FALSE)),"TypeChausséeN/D")))</f>
        <v>-</v>
      </c>
      <c r="S57" s="214" t="str">
        <f t="shared" si="7"/>
        <v>-</v>
      </c>
      <c r="T57" s="214" t="str">
        <f>IF($A57="-","-",(_xlfn.IFNA((VLOOKUP($M57,'2A HypothèsesRenouvellement'!$J$16:$K$25,2,FALSE)),"DernièreInterventionN/D")))</f>
        <v>-</v>
      </c>
      <c r="U57" s="214" t="str">
        <f t="shared" si="0"/>
        <v>-</v>
      </c>
      <c r="V57" s="215" t="str">
        <f t="shared" si="8"/>
        <v>-</v>
      </c>
      <c r="W57" s="215" t="str">
        <f>IF($A57="-","-",IF($O57="","ICG N/D",VLOOKUP($O57,'2A HypothèsesRenouvellement'!$B$33:$B$42,1,TRUE)))</f>
        <v>-</v>
      </c>
      <c r="X57" s="216" t="str">
        <f>IF($A57="-","-",(IF((ISNUMBER(W57)=TRUE),VLOOKUP(W57,'2A HypothèsesRenouvellement'!$B$33:$D$42,3,FALSE),"ICG N/D")))</f>
        <v>-</v>
      </c>
      <c r="Y57" s="216" t="str">
        <f>_xlfn.IFNA(IF($A57="-","-",(IF((P57=""),"Cote /5 N/D",VLOOKUP(P57,'2A HypothèsesRenouvellement'!$F$33:$G$37,2,FALSE)))),"%ParCote/5 Feuille2A N/D")</f>
        <v>-</v>
      </c>
      <c r="Z57" s="215" t="str">
        <f>IF($A57="-","-",IF('2A HypothèsesRenouvellement'!$F$20="  cotes d'état /100",(IF(ISNUMBER(X57)=TRUE,(X57*R57),"ICG N/D")),"N'est pas l'option choisie feuille 2A"))</f>
        <v>-</v>
      </c>
      <c r="AA57" s="215" t="str">
        <f t="shared" si="1"/>
        <v>-</v>
      </c>
      <c r="AB57" s="215" t="str">
        <f>IF($A57="-","-",IF('2A HypothèsesRenouvellement'!$F$20="  cotes d'état /5",(IF(ISNUMBER(Y57)=TRUE,(Y57*R57),"Etat/5 N/D")),"N'est pas l'option choisie feuille 2A"))</f>
        <v>-</v>
      </c>
      <c r="AC57" s="215" t="str">
        <f t="shared" si="2"/>
        <v>-</v>
      </c>
      <c r="AD57" s="217" t="str">
        <f>IF('2A HypothèsesRenouvellement'!$D$15="Option 1  ",'3A CalculsActifs'!V57,IF('2A HypothèsesRenouvellement'!$F$20="  Cotes d'état /100",'3A CalculsActifs'!AA57,IF('2A HypothèsesRenouvellement'!$F$20="  Cotes d'état /5",'3A CalculsActifs'!AC57,"ATT:ChoisirOptionFeuille2A")))</f>
        <v>ATT:ChoisirOptionFeuille2A</v>
      </c>
      <c r="AE57" s="209" t="str">
        <f>IF($A57="-","-",(H57/1000*(VLOOKUP(D57,'2A HypothèsesRenouvellement'!$J$6:$L$10,3,FALSE))))</f>
        <v>-</v>
      </c>
      <c r="AF57" s="312" t="str">
        <f t="shared" si="3"/>
        <v>-</v>
      </c>
      <c r="AG57" s="312" t="str">
        <f t="shared" si="4"/>
        <v>-</v>
      </c>
      <c r="AH57" s="218" t="str">
        <f t="shared" si="5"/>
        <v>-</v>
      </c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</row>
    <row r="58" spans="1:213" s="6" customFormat="1" x14ac:dyDescent="0.25">
      <c r="A58" s="212" t="str">
        <f>IF((ISBLANK('1B DonnéesActifs'!A61)=TRUE),"-",'1B DonnéesActifs'!A61)</f>
        <v>-</v>
      </c>
      <c r="B58" s="213" t="str">
        <f>IF(($A58="-"),"-",IF((ISBLANK('1B DonnéesActifs'!B61)=TRUE),"",'1B DonnéesActifs'!B61))</f>
        <v>-</v>
      </c>
      <c r="C58" s="213" t="str">
        <f>IF(($A58="-"),"-",IF((ISBLANK('1B DonnéesActifs'!C61)=TRUE),"",'1B DonnéesActifs'!C61))</f>
        <v>-</v>
      </c>
      <c r="D58" s="213" t="str">
        <f>IF(($A58="-"),"-",IF((ISBLANK('1B DonnéesActifs'!D61)=TRUE),"",'1B DonnéesActifs'!D61))</f>
        <v>-</v>
      </c>
      <c r="E58" s="213" t="str">
        <f>IF(($A58="-"),"-",IF((ISBLANK('1B DonnéesActifs'!E61)=TRUE),"",'1B DonnéesActifs'!E61))</f>
        <v>-</v>
      </c>
      <c r="F58" s="213" t="str">
        <f>IF(($A58="-"),"-",IF((ISBLANK('1B DonnéesActifs'!F61)=TRUE),"",'1B DonnéesActifs'!F61))</f>
        <v>-</v>
      </c>
      <c r="G58" s="213" t="str">
        <f>IF(($A58="-"),"-",IF((ISBLANK('1B DonnéesActifs'!G61)=TRUE),"",'1B DonnéesActifs'!G61))</f>
        <v>-</v>
      </c>
      <c r="H58" s="213" t="str">
        <f>IF(($A58="-"),"-",IF((ISBLANK('1B DonnéesActifs'!H61)=TRUE),"",'1B DonnéesActifs'!H61))</f>
        <v>-</v>
      </c>
      <c r="I58" s="213" t="str">
        <f>IF(($A58="-"),"-",IF((ISBLANK('1B DonnéesActifs'!I61)=TRUE),"",'1B DonnéesActifs'!I61))</f>
        <v>-</v>
      </c>
      <c r="J58" s="213" t="str">
        <f>IF(($A58="-"),"-",IF((ISBLANK('1B DonnéesActifs'!J61)=TRUE),"",'1B DonnéesActifs'!J61))</f>
        <v>-</v>
      </c>
      <c r="K58" s="213" t="str">
        <f>IF(($A58="-"),"-",IF((ISBLANK('1B DonnéesActifs'!K61)=TRUE),"",'1B DonnéesActifs'!K61))</f>
        <v>-</v>
      </c>
      <c r="L58" s="213" t="str">
        <f>IF(($A58="-"),"-",IF((ISBLANK('1B DonnéesActifs'!L61)=TRUE),"",'1B DonnéesActifs'!L61))</f>
        <v>-</v>
      </c>
      <c r="M58" s="213" t="str">
        <f>IF(($A58="-"),"-",IF((ISBLANK('1B DonnéesActifs'!M61)=TRUE),"",'1B DonnéesActifs'!M61))</f>
        <v>-</v>
      </c>
      <c r="N58" s="213" t="str">
        <f>IF(($A58="-"),"-",IF((ISBLANK('1B DonnéesActifs'!N61)=TRUE),"",'1B DonnéesActifs'!N61))</f>
        <v>-</v>
      </c>
      <c r="O58" s="213" t="str">
        <f>IF(($A58="-"),"-",IF((ISBLANK('1B DonnéesActifs'!O61)=TRUE),"",'1B DonnéesActifs'!O61))</f>
        <v>-</v>
      </c>
      <c r="P58" s="213" t="str">
        <f>IF(($A58="-"),"-",IF((ISBLANK('1B DonnéesActifs'!P61)=TRUE),"",'1B DonnéesActifs'!P61))</f>
        <v>-</v>
      </c>
      <c r="Q58" s="214" t="str">
        <f t="shared" si="6"/>
        <v>-</v>
      </c>
      <c r="R58" s="214" t="str">
        <f>IF($A58="-","-",(_xlfn.IFNA((VLOOKUP($D58,'2A HypothèsesRenouvellement'!$J$6:$K$10,2,FALSE)),"TypeChausséeN/D")))</f>
        <v>-</v>
      </c>
      <c r="S58" s="214" t="str">
        <f t="shared" si="7"/>
        <v>-</v>
      </c>
      <c r="T58" s="214" t="str">
        <f>IF($A58="-","-",(_xlfn.IFNA((VLOOKUP($M58,'2A HypothèsesRenouvellement'!$J$16:$K$25,2,FALSE)),"DernièreInterventionN/D")))</f>
        <v>-</v>
      </c>
      <c r="U58" s="214" t="str">
        <f t="shared" si="0"/>
        <v>-</v>
      </c>
      <c r="V58" s="215" t="str">
        <f t="shared" si="8"/>
        <v>-</v>
      </c>
      <c r="W58" s="215" t="str">
        <f>IF($A58="-","-",IF($O58="","ICG N/D",VLOOKUP($O58,'2A HypothèsesRenouvellement'!$B$33:$B$42,1,TRUE)))</f>
        <v>-</v>
      </c>
      <c r="X58" s="216" t="str">
        <f>IF($A58="-","-",(IF((ISNUMBER(W58)=TRUE),VLOOKUP(W58,'2A HypothèsesRenouvellement'!$B$33:$D$42,3,FALSE),"ICG N/D")))</f>
        <v>-</v>
      </c>
      <c r="Y58" s="216" t="str">
        <f>_xlfn.IFNA(IF($A58="-","-",(IF((P58=""),"Cote /5 N/D",VLOOKUP(P58,'2A HypothèsesRenouvellement'!$F$33:$G$37,2,FALSE)))),"%ParCote/5 Feuille2A N/D")</f>
        <v>-</v>
      </c>
      <c r="Z58" s="215" t="str">
        <f>IF($A58="-","-",IF('2A HypothèsesRenouvellement'!$F$20="  cotes d'état /100",(IF(ISNUMBER(X58)=TRUE,(X58*R58),"ICG N/D")),"N'est pas l'option choisie feuille 2A"))</f>
        <v>-</v>
      </c>
      <c r="AA58" s="215" t="str">
        <f t="shared" si="1"/>
        <v>-</v>
      </c>
      <c r="AB58" s="215" t="str">
        <f>IF($A58="-","-",IF('2A HypothèsesRenouvellement'!$F$20="  cotes d'état /5",(IF(ISNUMBER(Y58)=TRUE,(Y58*R58),"Etat/5 N/D")),"N'est pas l'option choisie feuille 2A"))</f>
        <v>-</v>
      </c>
      <c r="AC58" s="215" t="str">
        <f t="shared" si="2"/>
        <v>-</v>
      </c>
      <c r="AD58" s="217" t="str">
        <f>IF('2A HypothèsesRenouvellement'!$D$15="Option 1  ",'3A CalculsActifs'!V58,IF('2A HypothèsesRenouvellement'!$F$20="  Cotes d'état /100",'3A CalculsActifs'!AA58,IF('2A HypothèsesRenouvellement'!$F$20="  Cotes d'état /5",'3A CalculsActifs'!AC58,"ATT:ChoisirOptionFeuille2A")))</f>
        <v>ATT:ChoisirOptionFeuille2A</v>
      </c>
      <c r="AE58" s="209" t="str">
        <f>IF($A58="-","-",(H58/1000*(VLOOKUP(D58,'2A HypothèsesRenouvellement'!$J$6:$L$10,3,FALSE))))</f>
        <v>-</v>
      </c>
      <c r="AF58" s="312" t="str">
        <f t="shared" si="3"/>
        <v>-</v>
      </c>
      <c r="AG58" s="312" t="str">
        <f t="shared" si="4"/>
        <v>-</v>
      </c>
      <c r="AH58" s="218" t="str">
        <f t="shared" si="5"/>
        <v>-</v>
      </c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</row>
    <row r="59" spans="1:213" s="6" customFormat="1" x14ac:dyDescent="0.25">
      <c r="A59" s="212" t="str">
        <f>IF((ISBLANK('1B DonnéesActifs'!A62)=TRUE),"-",'1B DonnéesActifs'!A62)</f>
        <v>-</v>
      </c>
      <c r="B59" s="213" t="str">
        <f>IF(($A59="-"),"-",IF((ISBLANK('1B DonnéesActifs'!B62)=TRUE),"",'1B DonnéesActifs'!B62))</f>
        <v>-</v>
      </c>
      <c r="C59" s="213" t="str">
        <f>IF(($A59="-"),"-",IF((ISBLANK('1B DonnéesActifs'!C62)=TRUE),"",'1B DonnéesActifs'!C62))</f>
        <v>-</v>
      </c>
      <c r="D59" s="213" t="str">
        <f>IF(($A59="-"),"-",IF((ISBLANK('1B DonnéesActifs'!D62)=TRUE),"",'1B DonnéesActifs'!D62))</f>
        <v>-</v>
      </c>
      <c r="E59" s="213" t="str">
        <f>IF(($A59="-"),"-",IF((ISBLANK('1B DonnéesActifs'!E62)=TRUE),"",'1B DonnéesActifs'!E62))</f>
        <v>-</v>
      </c>
      <c r="F59" s="213" t="str">
        <f>IF(($A59="-"),"-",IF((ISBLANK('1B DonnéesActifs'!F62)=TRUE),"",'1B DonnéesActifs'!F62))</f>
        <v>-</v>
      </c>
      <c r="G59" s="213" t="str">
        <f>IF(($A59="-"),"-",IF((ISBLANK('1B DonnéesActifs'!G62)=TRUE),"",'1B DonnéesActifs'!G62))</f>
        <v>-</v>
      </c>
      <c r="H59" s="213" t="str">
        <f>IF(($A59="-"),"-",IF((ISBLANK('1B DonnéesActifs'!H62)=TRUE),"",'1B DonnéesActifs'!H62))</f>
        <v>-</v>
      </c>
      <c r="I59" s="213" t="str">
        <f>IF(($A59="-"),"-",IF((ISBLANK('1B DonnéesActifs'!I62)=TRUE),"",'1B DonnéesActifs'!I62))</f>
        <v>-</v>
      </c>
      <c r="J59" s="213" t="str">
        <f>IF(($A59="-"),"-",IF((ISBLANK('1B DonnéesActifs'!J62)=TRUE),"",'1B DonnéesActifs'!J62))</f>
        <v>-</v>
      </c>
      <c r="K59" s="213" t="str">
        <f>IF(($A59="-"),"-",IF((ISBLANK('1B DonnéesActifs'!K62)=TRUE),"",'1B DonnéesActifs'!K62))</f>
        <v>-</v>
      </c>
      <c r="L59" s="213" t="str">
        <f>IF(($A59="-"),"-",IF((ISBLANK('1B DonnéesActifs'!L62)=TRUE),"",'1B DonnéesActifs'!L62))</f>
        <v>-</v>
      </c>
      <c r="M59" s="213" t="str">
        <f>IF(($A59="-"),"-",IF((ISBLANK('1B DonnéesActifs'!M62)=TRUE),"",'1B DonnéesActifs'!M62))</f>
        <v>-</v>
      </c>
      <c r="N59" s="213" t="str">
        <f>IF(($A59="-"),"-",IF((ISBLANK('1B DonnéesActifs'!N62)=TRUE),"",'1B DonnéesActifs'!N62))</f>
        <v>-</v>
      </c>
      <c r="O59" s="213" t="str">
        <f>IF(($A59="-"),"-",IF((ISBLANK('1B DonnéesActifs'!O62)=TRUE),"",'1B DonnéesActifs'!O62))</f>
        <v>-</v>
      </c>
      <c r="P59" s="213" t="str">
        <f>IF(($A59="-"),"-",IF((ISBLANK('1B DonnéesActifs'!P62)=TRUE),"",'1B DonnéesActifs'!P62))</f>
        <v>-</v>
      </c>
      <c r="Q59" s="214" t="str">
        <f t="shared" si="6"/>
        <v>-</v>
      </c>
      <c r="R59" s="214" t="str">
        <f>IF($A59="-","-",(_xlfn.IFNA((VLOOKUP($D59,'2A HypothèsesRenouvellement'!$J$6:$K$10,2,FALSE)),"TypeChausséeN/D")))</f>
        <v>-</v>
      </c>
      <c r="S59" s="214" t="str">
        <f t="shared" si="7"/>
        <v>-</v>
      </c>
      <c r="T59" s="214" t="str">
        <f>IF($A59="-","-",(_xlfn.IFNA((VLOOKUP($M59,'2A HypothèsesRenouvellement'!$J$16:$K$25,2,FALSE)),"DernièreInterventionN/D")))</f>
        <v>-</v>
      </c>
      <c r="U59" s="214" t="str">
        <f t="shared" si="0"/>
        <v>-</v>
      </c>
      <c r="V59" s="215" t="str">
        <f t="shared" si="8"/>
        <v>-</v>
      </c>
      <c r="W59" s="215" t="str">
        <f>IF($A59="-","-",IF($O59="","ICG N/D",VLOOKUP($O59,'2A HypothèsesRenouvellement'!$B$33:$B$42,1,TRUE)))</f>
        <v>-</v>
      </c>
      <c r="X59" s="216" t="str">
        <f>IF($A59="-","-",(IF((ISNUMBER(W59)=TRUE),VLOOKUP(W59,'2A HypothèsesRenouvellement'!$B$33:$D$42,3,FALSE),"ICG N/D")))</f>
        <v>-</v>
      </c>
      <c r="Y59" s="216" t="str">
        <f>_xlfn.IFNA(IF($A59="-","-",(IF((P59=""),"Cote /5 N/D",VLOOKUP(P59,'2A HypothèsesRenouvellement'!$F$33:$G$37,2,FALSE)))),"%ParCote/5 Feuille2A N/D")</f>
        <v>-</v>
      </c>
      <c r="Z59" s="215" t="str">
        <f>IF($A59="-","-",IF('2A HypothèsesRenouvellement'!$F$20="  cotes d'état /100",(IF(ISNUMBER(X59)=TRUE,(X59*R59),"ICG N/D")),"N'est pas l'option choisie feuille 2A"))</f>
        <v>-</v>
      </c>
      <c r="AA59" s="215" t="str">
        <f t="shared" si="1"/>
        <v>-</v>
      </c>
      <c r="AB59" s="215" t="str">
        <f>IF($A59="-","-",IF('2A HypothèsesRenouvellement'!$F$20="  cotes d'état /5",(IF(ISNUMBER(Y59)=TRUE,(Y59*R59),"Etat/5 N/D")),"N'est pas l'option choisie feuille 2A"))</f>
        <v>-</v>
      </c>
      <c r="AC59" s="215" t="str">
        <f t="shared" si="2"/>
        <v>-</v>
      </c>
      <c r="AD59" s="217" t="str">
        <f>IF('2A HypothèsesRenouvellement'!$D$15="Option 1  ",'3A CalculsActifs'!V59,IF('2A HypothèsesRenouvellement'!$F$20="  Cotes d'état /100",'3A CalculsActifs'!AA59,IF('2A HypothèsesRenouvellement'!$F$20="  Cotes d'état /5",'3A CalculsActifs'!AC59,"ATT:ChoisirOptionFeuille2A")))</f>
        <v>ATT:ChoisirOptionFeuille2A</v>
      </c>
      <c r="AE59" s="209" t="str">
        <f>IF($A59="-","-",(H59/1000*(VLOOKUP(D59,'2A HypothèsesRenouvellement'!$J$6:$L$10,3,FALSE))))</f>
        <v>-</v>
      </c>
      <c r="AF59" s="312" t="str">
        <f t="shared" si="3"/>
        <v>-</v>
      </c>
      <c r="AG59" s="312" t="str">
        <f t="shared" si="4"/>
        <v>-</v>
      </c>
      <c r="AH59" s="218" t="str">
        <f t="shared" si="5"/>
        <v>-</v>
      </c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</row>
    <row r="60" spans="1:213" s="6" customFormat="1" x14ac:dyDescent="0.25">
      <c r="A60" s="212" t="str">
        <f>IF((ISBLANK('1B DonnéesActifs'!A63)=TRUE),"-",'1B DonnéesActifs'!A63)</f>
        <v>-</v>
      </c>
      <c r="B60" s="213" t="str">
        <f>IF(($A60="-"),"-",IF((ISBLANK('1B DonnéesActifs'!B63)=TRUE),"",'1B DonnéesActifs'!B63))</f>
        <v>-</v>
      </c>
      <c r="C60" s="213" t="str">
        <f>IF(($A60="-"),"-",IF((ISBLANK('1B DonnéesActifs'!C63)=TRUE),"",'1B DonnéesActifs'!C63))</f>
        <v>-</v>
      </c>
      <c r="D60" s="213" t="str">
        <f>IF(($A60="-"),"-",IF((ISBLANK('1B DonnéesActifs'!D63)=TRUE),"",'1B DonnéesActifs'!D63))</f>
        <v>-</v>
      </c>
      <c r="E60" s="213" t="str">
        <f>IF(($A60="-"),"-",IF((ISBLANK('1B DonnéesActifs'!E63)=TRUE),"",'1B DonnéesActifs'!E63))</f>
        <v>-</v>
      </c>
      <c r="F60" s="213" t="str">
        <f>IF(($A60="-"),"-",IF((ISBLANK('1B DonnéesActifs'!F63)=TRUE),"",'1B DonnéesActifs'!F63))</f>
        <v>-</v>
      </c>
      <c r="G60" s="213" t="str">
        <f>IF(($A60="-"),"-",IF((ISBLANK('1B DonnéesActifs'!G63)=TRUE),"",'1B DonnéesActifs'!G63))</f>
        <v>-</v>
      </c>
      <c r="H60" s="213" t="str">
        <f>IF(($A60="-"),"-",IF((ISBLANK('1B DonnéesActifs'!H63)=TRUE),"",'1B DonnéesActifs'!H63))</f>
        <v>-</v>
      </c>
      <c r="I60" s="213" t="str">
        <f>IF(($A60="-"),"-",IF((ISBLANK('1B DonnéesActifs'!I63)=TRUE),"",'1B DonnéesActifs'!I63))</f>
        <v>-</v>
      </c>
      <c r="J60" s="213" t="str">
        <f>IF(($A60="-"),"-",IF((ISBLANK('1B DonnéesActifs'!J63)=TRUE),"",'1B DonnéesActifs'!J63))</f>
        <v>-</v>
      </c>
      <c r="K60" s="213" t="str">
        <f>IF(($A60="-"),"-",IF((ISBLANK('1B DonnéesActifs'!K63)=TRUE),"",'1B DonnéesActifs'!K63))</f>
        <v>-</v>
      </c>
      <c r="L60" s="213" t="str">
        <f>IF(($A60="-"),"-",IF((ISBLANK('1B DonnéesActifs'!L63)=TRUE),"",'1B DonnéesActifs'!L63))</f>
        <v>-</v>
      </c>
      <c r="M60" s="213" t="str">
        <f>IF(($A60="-"),"-",IF((ISBLANK('1B DonnéesActifs'!M63)=TRUE),"",'1B DonnéesActifs'!M63))</f>
        <v>-</v>
      </c>
      <c r="N60" s="213" t="str">
        <f>IF(($A60="-"),"-",IF((ISBLANK('1B DonnéesActifs'!N63)=TRUE),"",'1B DonnéesActifs'!N63))</f>
        <v>-</v>
      </c>
      <c r="O60" s="213" t="str">
        <f>IF(($A60="-"),"-",IF((ISBLANK('1B DonnéesActifs'!O63)=TRUE),"",'1B DonnéesActifs'!O63))</f>
        <v>-</v>
      </c>
      <c r="P60" s="213" t="str">
        <f>IF(($A60="-"),"-",IF((ISBLANK('1B DonnéesActifs'!P63)=TRUE),"",'1B DonnéesActifs'!P63))</f>
        <v>-</v>
      </c>
      <c r="Q60" s="214" t="str">
        <f t="shared" si="6"/>
        <v>-</v>
      </c>
      <c r="R60" s="214" t="str">
        <f>IF($A60="-","-",(_xlfn.IFNA((VLOOKUP($D60,'2A HypothèsesRenouvellement'!$J$6:$K$10,2,FALSE)),"TypeChausséeN/D")))</f>
        <v>-</v>
      </c>
      <c r="S60" s="214" t="str">
        <f t="shared" si="7"/>
        <v>-</v>
      </c>
      <c r="T60" s="214" t="str">
        <f>IF($A60="-","-",(_xlfn.IFNA((VLOOKUP($M60,'2A HypothèsesRenouvellement'!$J$16:$K$25,2,FALSE)),"DernièreInterventionN/D")))</f>
        <v>-</v>
      </c>
      <c r="U60" s="214" t="str">
        <f t="shared" si="0"/>
        <v>-</v>
      </c>
      <c r="V60" s="215" t="str">
        <f t="shared" si="8"/>
        <v>-</v>
      </c>
      <c r="W60" s="215" t="str">
        <f>IF($A60="-","-",IF($O60="","ICG N/D",VLOOKUP($O60,'2A HypothèsesRenouvellement'!$B$33:$B$42,1,TRUE)))</f>
        <v>-</v>
      </c>
      <c r="X60" s="216" t="str">
        <f>IF($A60="-","-",(IF((ISNUMBER(W60)=TRUE),VLOOKUP(W60,'2A HypothèsesRenouvellement'!$B$33:$D$42,3,FALSE),"ICG N/D")))</f>
        <v>-</v>
      </c>
      <c r="Y60" s="216" t="str">
        <f>_xlfn.IFNA(IF($A60="-","-",(IF((P60=""),"Cote /5 N/D",VLOOKUP(P60,'2A HypothèsesRenouvellement'!$F$33:$G$37,2,FALSE)))),"%ParCote/5 Feuille2A N/D")</f>
        <v>-</v>
      </c>
      <c r="Z60" s="215" t="str">
        <f>IF($A60="-","-",IF('2A HypothèsesRenouvellement'!$F$20="  cotes d'état /100",(IF(ISNUMBER(X60)=TRUE,(X60*R60),"ICG N/D")),"N'est pas l'option choisie feuille 2A"))</f>
        <v>-</v>
      </c>
      <c r="AA60" s="215" t="str">
        <f t="shared" si="1"/>
        <v>-</v>
      </c>
      <c r="AB60" s="215" t="str">
        <f>IF($A60="-","-",IF('2A HypothèsesRenouvellement'!$F$20="  cotes d'état /5",(IF(ISNUMBER(Y60)=TRUE,(Y60*R60),"Etat/5 N/D")),"N'est pas l'option choisie feuille 2A"))</f>
        <v>-</v>
      </c>
      <c r="AC60" s="215" t="str">
        <f t="shared" si="2"/>
        <v>-</v>
      </c>
      <c r="AD60" s="217" t="str">
        <f>IF('2A HypothèsesRenouvellement'!$D$15="Option 1  ",'3A CalculsActifs'!V60,IF('2A HypothèsesRenouvellement'!$F$20="  Cotes d'état /100",'3A CalculsActifs'!AA60,IF('2A HypothèsesRenouvellement'!$F$20="  Cotes d'état /5",'3A CalculsActifs'!AC60,"ATT:ChoisirOptionFeuille2A")))</f>
        <v>ATT:ChoisirOptionFeuille2A</v>
      </c>
      <c r="AE60" s="209" t="str">
        <f>IF($A60="-","-",(H60/1000*(VLOOKUP(D60,'2A HypothèsesRenouvellement'!$J$6:$L$10,3,FALSE))))</f>
        <v>-</v>
      </c>
      <c r="AF60" s="312" t="str">
        <f t="shared" si="3"/>
        <v>-</v>
      </c>
      <c r="AG60" s="312" t="str">
        <f t="shared" si="4"/>
        <v>-</v>
      </c>
      <c r="AH60" s="218" t="str">
        <f t="shared" si="5"/>
        <v>-</v>
      </c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</row>
    <row r="61" spans="1:213" x14ac:dyDescent="0.25">
      <c r="A61" s="212" t="str">
        <f>IF((ISBLANK('1B DonnéesActifs'!A64)=TRUE),"-",'1B DonnéesActifs'!A64)</f>
        <v>-</v>
      </c>
      <c r="B61" s="213" t="str">
        <f>IF(($A61="-"),"-",IF((ISBLANK('1B DonnéesActifs'!B64)=TRUE),"",'1B DonnéesActifs'!B64))</f>
        <v>-</v>
      </c>
      <c r="C61" s="213" t="str">
        <f>IF(($A61="-"),"-",IF((ISBLANK('1B DonnéesActifs'!C64)=TRUE),"",'1B DonnéesActifs'!C64))</f>
        <v>-</v>
      </c>
      <c r="D61" s="213" t="str">
        <f>IF(($A61="-"),"-",IF((ISBLANK('1B DonnéesActifs'!D64)=TRUE),"",'1B DonnéesActifs'!D64))</f>
        <v>-</v>
      </c>
      <c r="E61" s="213" t="str">
        <f>IF(($A61="-"),"-",IF((ISBLANK('1B DonnéesActifs'!E64)=TRUE),"",'1B DonnéesActifs'!E64))</f>
        <v>-</v>
      </c>
      <c r="F61" s="213" t="str">
        <f>IF(($A61="-"),"-",IF((ISBLANK('1B DonnéesActifs'!F64)=TRUE),"",'1B DonnéesActifs'!F64))</f>
        <v>-</v>
      </c>
      <c r="G61" s="213" t="str">
        <f>IF(($A61="-"),"-",IF((ISBLANK('1B DonnéesActifs'!G64)=TRUE),"",'1B DonnéesActifs'!G64))</f>
        <v>-</v>
      </c>
      <c r="H61" s="213" t="str">
        <f>IF(($A61="-"),"-",IF((ISBLANK('1B DonnéesActifs'!H64)=TRUE),"",'1B DonnéesActifs'!H64))</f>
        <v>-</v>
      </c>
      <c r="I61" s="213" t="str">
        <f>IF(($A61="-"),"-",IF((ISBLANK('1B DonnéesActifs'!I64)=TRUE),"",'1B DonnéesActifs'!I64))</f>
        <v>-</v>
      </c>
      <c r="J61" s="213" t="str">
        <f>IF(($A61="-"),"-",IF((ISBLANK('1B DonnéesActifs'!J64)=TRUE),"",'1B DonnéesActifs'!J64))</f>
        <v>-</v>
      </c>
      <c r="K61" s="213" t="str">
        <f>IF(($A61="-"),"-",IF((ISBLANK('1B DonnéesActifs'!K64)=TRUE),"",'1B DonnéesActifs'!K64))</f>
        <v>-</v>
      </c>
      <c r="L61" s="213" t="str">
        <f>IF(($A61="-"),"-",IF((ISBLANK('1B DonnéesActifs'!L64)=TRUE),"",'1B DonnéesActifs'!L64))</f>
        <v>-</v>
      </c>
      <c r="M61" s="213" t="str">
        <f>IF(($A61="-"),"-",IF((ISBLANK('1B DonnéesActifs'!M64)=TRUE),"",'1B DonnéesActifs'!M64))</f>
        <v>-</v>
      </c>
      <c r="N61" s="213" t="str">
        <f>IF(($A61="-"),"-",IF((ISBLANK('1B DonnéesActifs'!N64)=TRUE),"",'1B DonnéesActifs'!N64))</f>
        <v>-</v>
      </c>
      <c r="O61" s="213" t="str">
        <f>IF(($A61="-"),"-",IF((ISBLANK('1B DonnéesActifs'!O64)=TRUE),"",'1B DonnéesActifs'!O64))</f>
        <v>-</v>
      </c>
      <c r="P61" s="213" t="str">
        <f>IF(($A61="-"),"-",IF((ISBLANK('1B DonnéesActifs'!P64)=TRUE),"",'1B DonnéesActifs'!P64))</f>
        <v>-</v>
      </c>
      <c r="Q61" s="214" t="str">
        <f t="shared" si="6"/>
        <v>-</v>
      </c>
      <c r="R61" s="214" t="str">
        <f>IF($A61="-","-",(_xlfn.IFNA((VLOOKUP($D61,'2A HypothèsesRenouvellement'!$J$6:$K$10,2,FALSE)),"TypeChausséeN/D")))</f>
        <v>-</v>
      </c>
      <c r="S61" s="214" t="str">
        <f t="shared" si="7"/>
        <v>-</v>
      </c>
      <c r="T61" s="214" t="str">
        <f>IF($A61="-","-",(_xlfn.IFNA((VLOOKUP($M61,'2A HypothèsesRenouvellement'!$J$16:$K$25,2,FALSE)),"DernièreInterventionN/D")))</f>
        <v>-</v>
      </c>
      <c r="U61" s="214" t="str">
        <f t="shared" si="0"/>
        <v>-</v>
      </c>
      <c r="V61" s="215" t="str">
        <f t="shared" si="8"/>
        <v>-</v>
      </c>
      <c r="W61" s="215" t="str">
        <f>IF($A61="-","-",IF($O61="","ICG N/D",VLOOKUP($O61,'2A HypothèsesRenouvellement'!$B$33:$B$42,1,TRUE)))</f>
        <v>-</v>
      </c>
      <c r="X61" s="216" t="str">
        <f>IF($A61="-","-",(IF((ISNUMBER(W61)=TRUE),VLOOKUP(W61,'2A HypothèsesRenouvellement'!$B$33:$D$42,3,FALSE),"ICG N/D")))</f>
        <v>-</v>
      </c>
      <c r="Y61" s="216" t="str">
        <f>_xlfn.IFNA(IF($A61="-","-",(IF((P61=""),"Cote /5 N/D",VLOOKUP(P61,'2A HypothèsesRenouvellement'!$F$33:$G$37,2,FALSE)))),"%ParCote/5 Feuille2A N/D")</f>
        <v>-</v>
      </c>
      <c r="Z61" s="215" t="str">
        <f>IF($A61="-","-",IF('2A HypothèsesRenouvellement'!$F$20="  cotes d'état /100",(IF(ISNUMBER(X61)=TRUE,(X61*R61),"ICG N/D")),"N'est pas l'option choisie feuille 2A"))</f>
        <v>-</v>
      </c>
      <c r="AA61" s="215" t="str">
        <f t="shared" si="1"/>
        <v>-</v>
      </c>
      <c r="AB61" s="215" t="str">
        <f>IF($A61="-","-",IF('2A HypothèsesRenouvellement'!$F$20="  cotes d'état /5",(IF(ISNUMBER(Y61)=TRUE,(Y61*R61),"Etat/5 N/D")),"N'est pas l'option choisie feuille 2A"))</f>
        <v>-</v>
      </c>
      <c r="AC61" s="215" t="str">
        <f t="shared" si="2"/>
        <v>-</v>
      </c>
      <c r="AD61" s="217" t="str">
        <f>IF('2A HypothèsesRenouvellement'!$D$15="Option 1  ",'3A CalculsActifs'!V61,IF('2A HypothèsesRenouvellement'!$F$20="  Cotes d'état /100",'3A CalculsActifs'!AA61,IF('2A HypothèsesRenouvellement'!$F$20="  Cotes d'état /5",'3A CalculsActifs'!AC61,"ATT:ChoisirOptionFeuille2A")))</f>
        <v>ATT:ChoisirOptionFeuille2A</v>
      </c>
      <c r="AE61" s="209" t="str">
        <f>IF($A61="-","-",(H61/1000*(VLOOKUP(D61,'2A HypothèsesRenouvellement'!$J$6:$L$10,3,FALSE))))</f>
        <v>-</v>
      </c>
      <c r="AF61" s="312" t="str">
        <f t="shared" si="3"/>
        <v>-</v>
      </c>
      <c r="AG61" s="312" t="str">
        <f t="shared" si="4"/>
        <v>-</v>
      </c>
      <c r="AH61" s="218" t="str">
        <f t="shared" si="5"/>
        <v>-</v>
      </c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</row>
    <row r="62" spans="1:213" x14ac:dyDescent="0.25">
      <c r="A62" s="212" t="str">
        <f>IF((ISBLANK('1B DonnéesActifs'!A65)=TRUE),"-",'1B DonnéesActifs'!A65)</f>
        <v>-</v>
      </c>
      <c r="B62" s="213" t="str">
        <f>IF(($A62="-"),"-",IF((ISBLANK('1B DonnéesActifs'!B65)=TRUE),"",'1B DonnéesActifs'!B65))</f>
        <v>-</v>
      </c>
      <c r="C62" s="213" t="str">
        <f>IF(($A62="-"),"-",IF((ISBLANK('1B DonnéesActifs'!C65)=TRUE),"",'1B DonnéesActifs'!C65))</f>
        <v>-</v>
      </c>
      <c r="D62" s="213" t="str">
        <f>IF(($A62="-"),"-",IF((ISBLANK('1B DonnéesActifs'!D65)=TRUE),"",'1B DonnéesActifs'!D65))</f>
        <v>-</v>
      </c>
      <c r="E62" s="213" t="str">
        <f>IF(($A62="-"),"-",IF((ISBLANK('1B DonnéesActifs'!E65)=TRUE),"",'1B DonnéesActifs'!E65))</f>
        <v>-</v>
      </c>
      <c r="F62" s="213" t="str">
        <f>IF(($A62="-"),"-",IF((ISBLANK('1B DonnéesActifs'!F65)=TRUE),"",'1B DonnéesActifs'!F65))</f>
        <v>-</v>
      </c>
      <c r="G62" s="213" t="str">
        <f>IF(($A62="-"),"-",IF((ISBLANK('1B DonnéesActifs'!G65)=TRUE),"",'1B DonnéesActifs'!G65))</f>
        <v>-</v>
      </c>
      <c r="H62" s="213" t="str">
        <f>IF(($A62="-"),"-",IF((ISBLANK('1B DonnéesActifs'!H65)=TRUE),"",'1B DonnéesActifs'!H65))</f>
        <v>-</v>
      </c>
      <c r="I62" s="213" t="str">
        <f>IF(($A62="-"),"-",IF((ISBLANK('1B DonnéesActifs'!I65)=TRUE),"",'1B DonnéesActifs'!I65))</f>
        <v>-</v>
      </c>
      <c r="J62" s="213" t="str">
        <f>IF(($A62="-"),"-",IF((ISBLANK('1B DonnéesActifs'!J65)=TRUE),"",'1B DonnéesActifs'!J65))</f>
        <v>-</v>
      </c>
      <c r="K62" s="213" t="str">
        <f>IF(($A62="-"),"-",IF((ISBLANK('1B DonnéesActifs'!K65)=TRUE),"",'1B DonnéesActifs'!K65))</f>
        <v>-</v>
      </c>
      <c r="L62" s="213" t="str">
        <f>IF(($A62="-"),"-",IF((ISBLANK('1B DonnéesActifs'!L65)=TRUE),"",'1B DonnéesActifs'!L65))</f>
        <v>-</v>
      </c>
      <c r="M62" s="213" t="str">
        <f>IF(($A62="-"),"-",IF((ISBLANK('1B DonnéesActifs'!M65)=TRUE),"",'1B DonnéesActifs'!M65))</f>
        <v>-</v>
      </c>
      <c r="N62" s="213" t="str">
        <f>IF(($A62="-"),"-",IF((ISBLANK('1B DonnéesActifs'!N65)=TRUE),"",'1B DonnéesActifs'!N65))</f>
        <v>-</v>
      </c>
      <c r="O62" s="213" t="str">
        <f>IF(($A62="-"),"-",IF((ISBLANK('1B DonnéesActifs'!O65)=TRUE),"",'1B DonnéesActifs'!O65))</f>
        <v>-</v>
      </c>
      <c r="P62" s="213" t="str">
        <f>IF(($A62="-"),"-",IF((ISBLANK('1B DonnéesActifs'!P65)=TRUE),"",'1B DonnéesActifs'!P65))</f>
        <v>-</v>
      </c>
      <c r="Q62" s="214" t="str">
        <f t="shared" si="6"/>
        <v>-</v>
      </c>
      <c r="R62" s="214" t="str">
        <f>IF($A62="-","-",(_xlfn.IFNA((VLOOKUP($D62,'2A HypothèsesRenouvellement'!$J$6:$K$10,2,FALSE)),"TypeChausséeN/D")))</f>
        <v>-</v>
      </c>
      <c r="S62" s="214" t="str">
        <f t="shared" si="7"/>
        <v>-</v>
      </c>
      <c r="T62" s="214" t="str">
        <f>IF($A62="-","-",(_xlfn.IFNA((VLOOKUP($M62,'2A HypothèsesRenouvellement'!$J$16:$K$25,2,FALSE)),"DernièreInterventionN/D")))</f>
        <v>-</v>
      </c>
      <c r="U62" s="214" t="str">
        <f t="shared" si="0"/>
        <v>-</v>
      </c>
      <c r="V62" s="215" t="str">
        <f>IF($A62="-","-",IF(ISNUMBER(U62)=TRUE,U62,(IF(ISNUMBER(S62)=TRUE,ROUND(S62,0),"AnnéeConstr.&amp;DernièreInterv.N/D"))))</f>
        <v>-</v>
      </c>
      <c r="W62" s="215" t="str">
        <f>IF($A62="-","-",IF($O62="","ICG N/D",VLOOKUP($O62,'2A HypothèsesRenouvellement'!$B$33:$B$42,1,TRUE)))</f>
        <v>-</v>
      </c>
      <c r="X62" s="216" t="str">
        <f>IF($A62="-","-",(IF((ISNUMBER(W62)=TRUE),VLOOKUP(W62,'2A HypothèsesRenouvellement'!$B$33:$D$42,3,FALSE),"ICG N/D")))</f>
        <v>-</v>
      </c>
      <c r="Y62" s="216" t="str">
        <f>_xlfn.IFNA(IF($A62="-","-",(IF((P62=""),"Cote /5 N/D",VLOOKUP(P62,'2A HypothèsesRenouvellement'!$F$33:$G$37,2,FALSE)))),"%ParCote/5 Feuille2A N/D")</f>
        <v>-</v>
      </c>
      <c r="Z62" s="215" t="str">
        <f>IF($A62="-","-",IF('2A HypothèsesRenouvellement'!$F$20="  cotes d'état /100",(IF(ISNUMBER(X62)=TRUE,(X62*R62),"ICG N/D")),"N'est pas l'option choisie feuille 2A"))</f>
        <v>-</v>
      </c>
      <c r="AA62" s="215" t="str">
        <f t="shared" si="1"/>
        <v>-</v>
      </c>
      <c r="AB62" s="215" t="str">
        <f>IF($A62="-","-",IF('2A HypothèsesRenouvellement'!$F$20="  cotes d'état /5",(IF(ISNUMBER(Y62)=TRUE,(Y62*R62),"Etat/5 N/D")),"N'est pas l'option choisie feuille 2A"))</f>
        <v>-</v>
      </c>
      <c r="AC62" s="215" t="str">
        <f t="shared" si="2"/>
        <v>-</v>
      </c>
      <c r="AD62" s="217" t="str">
        <f>IF('2A HypothèsesRenouvellement'!$D$15="Option 1  ",'3A CalculsActifs'!V62,IF('2A HypothèsesRenouvellement'!$F$20="  Cotes d'état /100",'3A CalculsActifs'!AA62,IF('2A HypothèsesRenouvellement'!$F$20="  Cotes d'état /5",'3A CalculsActifs'!AC62,"ATT:ChoisirOptionFeuille2A")))</f>
        <v>ATT:ChoisirOptionFeuille2A</v>
      </c>
      <c r="AE62" s="209" t="str">
        <f>IF($A62="-","-",(H62/1000*(VLOOKUP(D62,'2A HypothèsesRenouvellement'!$J$6:$L$10,3,FALSE))))</f>
        <v>-</v>
      </c>
      <c r="AF62" s="312" t="str">
        <f t="shared" si="3"/>
        <v>-</v>
      </c>
      <c r="AG62" s="312" t="str">
        <f t="shared" si="4"/>
        <v>-</v>
      </c>
      <c r="AH62" s="218" t="str">
        <f t="shared" si="5"/>
        <v>-</v>
      </c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</row>
    <row r="63" spans="1:213" x14ac:dyDescent="0.25">
      <c r="A63" s="212" t="str">
        <f>IF((ISBLANK('1B DonnéesActifs'!A66)=TRUE),"-",'1B DonnéesActifs'!A66)</f>
        <v>-</v>
      </c>
      <c r="B63" s="213" t="str">
        <f>IF(($A63="-"),"-",IF((ISBLANK('1B DonnéesActifs'!B66)=TRUE),"",'1B DonnéesActifs'!B66))</f>
        <v>-</v>
      </c>
      <c r="C63" s="213" t="str">
        <f>IF(($A63="-"),"-",IF((ISBLANK('1B DonnéesActifs'!C66)=TRUE),"",'1B DonnéesActifs'!C66))</f>
        <v>-</v>
      </c>
      <c r="D63" s="213" t="str">
        <f>IF(($A63="-"),"-",IF((ISBLANK('1B DonnéesActifs'!D66)=TRUE),"",'1B DonnéesActifs'!D66))</f>
        <v>-</v>
      </c>
      <c r="E63" s="213" t="str">
        <f>IF(($A63="-"),"-",IF((ISBLANK('1B DonnéesActifs'!E66)=TRUE),"",'1B DonnéesActifs'!E66))</f>
        <v>-</v>
      </c>
      <c r="F63" s="213" t="str">
        <f>IF(($A63="-"),"-",IF((ISBLANK('1B DonnéesActifs'!F66)=TRUE),"",'1B DonnéesActifs'!F66))</f>
        <v>-</v>
      </c>
      <c r="G63" s="213" t="str">
        <f>IF(($A63="-"),"-",IF((ISBLANK('1B DonnéesActifs'!G66)=TRUE),"",'1B DonnéesActifs'!G66))</f>
        <v>-</v>
      </c>
      <c r="H63" s="213" t="str">
        <f>IF(($A63="-"),"-",IF((ISBLANK('1B DonnéesActifs'!H66)=TRUE),"",'1B DonnéesActifs'!H66))</f>
        <v>-</v>
      </c>
      <c r="I63" s="213" t="str">
        <f>IF(($A63="-"),"-",IF((ISBLANK('1B DonnéesActifs'!I66)=TRUE),"",'1B DonnéesActifs'!I66))</f>
        <v>-</v>
      </c>
      <c r="J63" s="213" t="str">
        <f>IF(($A63="-"),"-",IF((ISBLANK('1B DonnéesActifs'!J66)=TRUE),"",'1B DonnéesActifs'!J66))</f>
        <v>-</v>
      </c>
      <c r="K63" s="213" t="str">
        <f>IF(($A63="-"),"-",IF((ISBLANK('1B DonnéesActifs'!K66)=TRUE),"",'1B DonnéesActifs'!K66))</f>
        <v>-</v>
      </c>
      <c r="L63" s="213" t="str">
        <f>IF(($A63="-"),"-",IF((ISBLANK('1B DonnéesActifs'!L66)=TRUE),"",'1B DonnéesActifs'!L66))</f>
        <v>-</v>
      </c>
      <c r="M63" s="213" t="str">
        <f>IF(($A63="-"),"-",IF((ISBLANK('1B DonnéesActifs'!M66)=TRUE),"",'1B DonnéesActifs'!M66))</f>
        <v>-</v>
      </c>
      <c r="N63" s="213" t="str">
        <f>IF(($A63="-"),"-",IF((ISBLANK('1B DonnéesActifs'!N66)=TRUE),"",'1B DonnéesActifs'!N66))</f>
        <v>-</v>
      </c>
      <c r="O63" s="213" t="str">
        <f>IF(($A63="-"),"-",IF((ISBLANK('1B DonnéesActifs'!O66)=TRUE),"",'1B DonnéesActifs'!O66))</f>
        <v>-</v>
      </c>
      <c r="P63" s="213" t="str">
        <f>IF(($A63="-"),"-",IF((ISBLANK('1B DonnéesActifs'!P66)=TRUE),"",'1B DonnéesActifs'!P66))</f>
        <v>-</v>
      </c>
      <c r="Q63" s="214" t="str">
        <f t="shared" si="6"/>
        <v>-</v>
      </c>
      <c r="R63" s="214" t="str">
        <f>IF($A63="-","-",(_xlfn.IFNA((VLOOKUP($D63,'2A HypothèsesRenouvellement'!$J$6:$K$10,2,FALSE)),"TypeChausséeN/D")))</f>
        <v>-</v>
      </c>
      <c r="S63" s="214" t="str">
        <f t="shared" si="7"/>
        <v>-</v>
      </c>
      <c r="T63" s="214" t="str">
        <f>IF($A63="-","-",(_xlfn.IFNA((VLOOKUP($M63,'2A HypothèsesRenouvellement'!$J$16:$K$25,2,FALSE)),"DernièreInterventionN/D")))</f>
        <v>-</v>
      </c>
      <c r="U63" s="214" t="str">
        <f t="shared" si="0"/>
        <v>-</v>
      </c>
      <c r="V63" s="215" t="str">
        <f t="shared" si="8"/>
        <v>-</v>
      </c>
      <c r="W63" s="215" t="str">
        <f>IF($A63="-","-",IF($O63="","ICG N/D",VLOOKUP($O63,'2A HypothèsesRenouvellement'!$B$33:$B$42,1,TRUE)))</f>
        <v>-</v>
      </c>
      <c r="X63" s="216" t="str">
        <f>IF($A63="-","-",(IF((ISNUMBER(W63)=TRUE),VLOOKUP(W63,'2A HypothèsesRenouvellement'!$B$33:$D$42,3,FALSE),"ICG N/D")))</f>
        <v>-</v>
      </c>
      <c r="Y63" s="216" t="str">
        <f>_xlfn.IFNA(IF($A63="-","-",(IF((P63=""),"Cote /5 N/D",VLOOKUP(P63,'2A HypothèsesRenouvellement'!$F$33:$G$37,2,FALSE)))),"%ParCote/5 Feuille2A N/D")</f>
        <v>-</v>
      </c>
      <c r="Z63" s="215" t="str">
        <f>IF($A63="-","-",IF('2A HypothèsesRenouvellement'!$F$20="  cotes d'état /100",(IF(ISNUMBER(X63)=TRUE,(X63*R63),"ICG N/D")),"N'est pas l'option choisie feuille 2A"))</f>
        <v>-</v>
      </c>
      <c r="AA63" s="215" t="str">
        <f t="shared" si="1"/>
        <v>-</v>
      </c>
      <c r="AB63" s="215" t="str">
        <f>IF($A63="-","-",IF('2A HypothèsesRenouvellement'!$F$20="  cotes d'état /5",(IF(ISNUMBER(Y63)=TRUE,(Y63*R63),"Etat/5 N/D")),"N'est pas l'option choisie feuille 2A"))</f>
        <v>-</v>
      </c>
      <c r="AC63" s="215" t="str">
        <f t="shared" si="2"/>
        <v>-</v>
      </c>
      <c r="AD63" s="217" t="str">
        <f>IF('2A HypothèsesRenouvellement'!$D$15="Option 1  ",'3A CalculsActifs'!V63,IF('2A HypothèsesRenouvellement'!$F$20="  Cotes d'état /100",'3A CalculsActifs'!AA63,IF('2A HypothèsesRenouvellement'!$F$20="  Cotes d'état /5",'3A CalculsActifs'!AC63,"ATT:ChoisirOptionFeuille2A")))</f>
        <v>ATT:ChoisirOptionFeuille2A</v>
      </c>
      <c r="AE63" s="209" t="str">
        <f>IF($A63="-","-",(H63/1000*(VLOOKUP(D63,'2A HypothèsesRenouvellement'!$J$6:$L$10,3,FALSE))))</f>
        <v>-</v>
      </c>
      <c r="AF63" s="312" t="str">
        <f t="shared" si="3"/>
        <v>-</v>
      </c>
      <c r="AG63" s="312" t="str">
        <f t="shared" si="4"/>
        <v>-</v>
      </c>
      <c r="AH63" s="218" t="str">
        <f t="shared" si="5"/>
        <v>-</v>
      </c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</row>
    <row r="64" spans="1:213" x14ac:dyDescent="0.25">
      <c r="A64" s="212" t="str">
        <f>IF((ISBLANK('1B DonnéesActifs'!A67)=TRUE),"-",'1B DonnéesActifs'!A67)</f>
        <v>-</v>
      </c>
      <c r="B64" s="213" t="str">
        <f>IF(($A64="-"),"-",IF((ISBLANK('1B DonnéesActifs'!B67)=TRUE),"",'1B DonnéesActifs'!B67))</f>
        <v>-</v>
      </c>
      <c r="C64" s="213" t="str">
        <f>IF(($A64="-"),"-",IF((ISBLANK('1B DonnéesActifs'!C67)=TRUE),"",'1B DonnéesActifs'!C67))</f>
        <v>-</v>
      </c>
      <c r="D64" s="213" t="str">
        <f>IF(($A64="-"),"-",IF((ISBLANK('1B DonnéesActifs'!D67)=TRUE),"",'1B DonnéesActifs'!D67))</f>
        <v>-</v>
      </c>
      <c r="E64" s="213" t="str">
        <f>IF(($A64="-"),"-",IF((ISBLANK('1B DonnéesActifs'!E67)=TRUE),"",'1B DonnéesActifs'!E67))</f>
        <v>-</v>
      </c>
      <c r="F64" s="213" t="str">
        <f>IF(($A64="-"),"-",IF((ISBLANK('1B DonnéesActifs'!F67)=TRUE),"",'1B DonnéesActifs'!F67))</f>
        <v>-</v>
      </c>
      <c r="G64" s="213" t="str">
        <f>IF(($A64="-"),"-",IF((ISBLANK('1B DonnéesActifs'!G67)=TRUE),"",'1B DonnéesActifs'!G67))</f>
        <v>-</v>
      </c>
      <c r="H64" s="213" t="str">
        <f>IF(($A64="-"),"-",IF((ISBLANK('1B DonnéesActifs'!H67)=TRUE),"",'1B DonnéesActifs'!H67))</f>
        <v>-</v>
      </c>
      <c r="I64" s="213" t="str">
        <f>IF(($A64="-"),"-",IF((ISBLANK('1B DonnéesActifs'!I67)=TRUE),"",'1B DonnéesActifs'!I67))</f>
        <v>-</v>
      </c>
      <c r="J64" s="213" t="str">
        <f>IF(($A64="-"),"-",IF((ISBLANK('1B DonnéesActifs'!J67)=TRUE),"",'1B DonnéesActifs'!J67))</f>
        <v>-</v>
      </c>
      <c r="K64" s="213" t="str">
        <f>IF(($A64="-"),"-",IF((ISBLANK('1B DonnéesActifs'!K67)=TRUE),"",'1B DonnéesActifs'!K67))</f>
        <v>-</v>
      </c>
      <c r="L64" s="213" t="str">
        <f>IF(($A64="-"),"-",IF((ISBLANK('1B DonnéesActifs'!L67)=TRUE),"",'1B DonnéesActifs'!L67))</f>
        <v>-</v>
      </c>
      <c r="M64" s="213" t="str">
        <f>IF(($A64="-"),"-",IF((ISBLANK('1B DonnéesActifs'!M67)=TRUE),"",'1B DonnéesActifs'!M67))</f>
        <v>-</v>
      </c>
      <c r="N64" s="213" t="str">
        <f>IF(($A64="-"),"-",IF((ISBLANK('1B DonnéesActifs'!N67)=TRUE),"",'1B DonnéesActifs'!N67))</f>
        <v>-</v>
      </c>
      <c r="O64" s="213" t="str">
        <f>IF(($A64="-"),"-",IF((ISBLANK('1B DonnéesActifs'!O67)=TRUE),"",'1B DonnéesActifs'!O67))</f>
        <v>-</v>
      </c>
      <c r="P64" s="213" t="str">
        <f>IF(($A64="-"),"-",IF((ISBLANK('1B DonnéesActifs'!P67)=TRUE),"",'1B DonnéesActifs'!P67))</f>
        <v>-</v>
      </c>
      <c r="Q64" s="214" t="str">
        <f t="shared" si="6"/>
        <v>-</v>
      </c>
      <c r="R64" s="214" t="str">
        <f>IF($A64="-","-",(_xlfn.IFNA((VLOOKUP($D64,'2A HypothèsesRenouvellement'!$J$6:$K$10,2,FALSE)),"TypeChausséeN/D")))</f>
        <v>-</v>
      </c>
      <c r="S64" s="214" t="str">
        <f t="shared" si="7"/>
        <v>-</v>
      </c>
      <c r="T64" s="214" t="str">
        <f>IF($A64="-","-",(_xlfn.IFNA((VLOOKUP($M64,'2A HypothèsesRenouvellement'!$J$16:$K$25,2,FALSE)),"DernièreInterventionN/D")))</f>
        <v>-</v>
      </c>
      <c r="U64" s="214" t="str">
        <f t="shared" si="0"/>
        <v>-</v>
      </c>
      <c r="V64" s="215" t="str">
        <f t="shared" si="8"/>
        <v>-</v>
      </c>
      <c r="W64" s="215" t="str">
        <f>IF($A64="-","-",IF($O64="","ICG N/D",VLOOKUP($O64,'2A HypothèsesRenouvellement'!$B$33:$B$42,1,TRUE)))</f>
        <v>-</v>
      </c>
      <c r="X64" s="216" t="str">
        <f>IF($A64="-","-",(IF((ISNUMBER(W64)=TRUE),VLOOKUP(W64,'2A HypothèsesRenouvellement'!$B$33:$D$42,3,FALSE),"ICG N/D")))</f>
        <v>-</v>
      </c>
      <c r="Y64" s="216" t="str">
        <f>_xlfn.IFNA(IF($A64="-","-",(IF((P64=""),"Cote /5 N/D",VLOOKUP(P64,'2A HypothèsesRenouvellement'!$F$33:$G$37,2,FALSE)))),"%ParCote/5 Feuille2A N/D")</f>
        <v>-</v>
      </c>
      <c r="Z64" s="215" t="str">
        <f>IF($A64="-","-",IF('2A HypothèsesRenouvellement'!$F$20="  cotes d'état /100",(IF(ISNUMBER(X64)=TRUE,(X64*R64),"ICG N/D")),"N'est pas l'option choisie feuille 2A"))</f>
        <v>-</v>
      </c>
      <c r="AA64" s="215" t="str">
        <f t="shared" si="1"/>
        <v>-</v>
      </c>
      <c r="AB64" s="215" t="str">
        <f>IF($A64="-","-",IF('2A HypothèsesRenouvellement'!$F$20="  cotes d'état /5",(IF(ISNUMBER(Y64)=TRUE,(Y64*R64),"Etat/5 N/D")),"N'est pas l'option choisie feuille 2A"))</f>
        <v>-</v>
      </c>
      <c r="AC64" s="215" t="str">
        <f t="shared" si="2"/>
        <v>-</v>
      </c>
      <c r="AD64" s="217" t="str">
        <f>IF('2A HypothèsesRenouvellement'!$D$15="Option 1  ",'3A CalculsActifs'!V64,IF('2A HypothèsesRenouvellement'!$F$20="  Cotes d'état /100",'3A CalculsActifs'!AA64,IF('2A HypothèsesRenouvellement'!$F$20="  Cotes d'état /5",'3A CalculsActifs'!AC64,"ATT:ChoisirOptionFeuille2A")))</f>
        <v>ATT:ChoisirOptionFeuille2A</v>
      </c>
      <c r="AE64" s="209" t="str">
        <f>IF($A64="-","-",(H64/1000*(VLOOKUP(D64,'2A HypothèsesRenouvellement'!$J$6:$L$10,3,FALSE))))</f>
        <v>-</v>
      </c>
      <c r="AF64" s="312" t="str">
        <f t="shared" si="3"/>
        <v>-</v>
      </c>
      <c r="AG64" s="312" t="str">
        <f t="shared" si="4"/>
        <v>-</v>
      </c>
      <c r="AH64" s="218" t="str">
        <f t="shared" si="5"/>
        <v>-</v>
      </c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</row>
    <row r="65" spans="1:213" x14ac:dyDescent="0.25">
      <c r="A65" s="212" t="str">
        <f>IF((ISBLANK('1B DonnéesActifs'!A68)=TRUE),"-",'1B DonnéesActifs'!A68)</f>
        <v>-</v>
      </c>
      <c r="B65" s="213" t="str">
        <f>IF(($A65="-"),"-",IF((ISBLANK('1B DonnéesActifs'!B68)=TRUE),"",'1B DonnéesActifs'!B68))</f>
        <v>-</v>
      </c>
      <c r="C65" s="213" t="str">
        <f>IF(($A65="-"),"-",IF((ISBLANK('1B DonnéesActifs'!C68)=TRUE),"",'1B DonnéesActifs'!C68))</f>
        <v>-</v>
      </c>
      <c r="D65" s="213" t="str">
        <f>IF(($A65="-"),"-",IF((ISBLANK('1B DonnéesActifs'!D68)=TRUE),"",'1B DonnéesActifs'!D68))</f>
        <v>-</v>
      </c>
      <c r="E65" s="213" t="str">
        <f>IF(($A65="-"),"-",IF((ISBLANK('1B DonnéesActifs'!E68)=TRUE),"",'1B DonnéesActifs'!E68))</f>
        <v>-</v>
      </c>
      <c r="F65" s="213" t="str">
        <f>IF(($A65="-"),"-",IF((ISBLANK('1B DonnéesActifs'!F68)=TRUE),"",'1B DonnéesActifs'!F68))</f>
        <v>-</v>
      </c>
      <c r="G65" s="213" t="str">
        <f>IF(($A65="-"),"-",IF((ISBLANK('1B DonnéesActifs'!G68)=TRUE),"",'1B DonnéesActifs'!G68))</f>
        <v>-</v>
      </c>
      <c r="H65" s="213" t="str">
        <f>IF(($A65="-"),"-",IF((ISBLANK('1B DonnéesActifs'!H68)=TRUE),"",'1B DonnéesActifs'!H68))</f>
        <v>-</v>
      </c>
      <c r="I65" s="213" t="str">
        <f>IF(($A65="-"),"-",IF((ISBLANK('1B DonnéesActifs'!I68)=TRUE),"",'1B DonnéesActifs'!I68))</f>
        <v>-</v>
      </c>
      <c r="J65" s="213" t="str">
        <f>IF(($A65="-"),"-",IF((ISBLANK('1B DonnéesActifs'!J68)=TRUE),"",'1B DonnéesActifs'!J68))</f>
        <v>-</v>
      </c>
      <c r="K65" s="213" t="str">
        <f>IF(($A65="-"),"-",IF((ISBLANK('1B DonnéesActifs'!K68)=TRUE),"",'1B DonnéesActifs'!K68))</f>
        <v>-</v>
      </c>
      <c r="L65" s="213" t="str">
        <f>IF(($A65="-"),"-",IF((ISBLANK('1B DonnéesActifs'!L68)=TRUE),"",'1B DonnéesActifs'!L68))</f>
        <v>-</v>
      </c>
      <c r="M65" s="213" t="str">
        <f>IF(($A65="-"),"-",IF((ISBLANK('1B DonnéesActifs'!M68)=TRUE),"",'1B DonnéesActifs'!M68))</f>
        <v>-</v>
      </c>
      <c r="N65" s="213" t="str">
        <f>IF(($A65="-"),"-",IF((ISBLANK('1B DonnéesActifs'!N68)=TRUE),"",'1B DonnéesActifs'!N68))</f>
        <v>-</v>
      </c>
      <c r="O65" s="213" t="str">
        <f>IF(($A65="-"),"-",IF((ISBLANK('1B DonnéesActifs'!O68)=TRUE),"",'1B DonnéesActifs'!O68))</f>
        <v>-</v>
      </c>
      <c r="P65" s="213" t="str">
        <f>IF(($A65="-"),"-",IF((ISBLANK('1B DonnéesActifs'!P68)=TRUE),"",'1B DonnéesActifs'!P68))</f>
        <v>-</v>
      </c>
      <c r="Q65" s="214" t="str">
        <f t="shared" si="6"/>
        <v>-</v>
      </c>
      <c r="R65" s="214" t="str">
        <f>IF($A65="-","-",(_xlfn.IFNA((VLOOKUP($D65,'2A HypothèsesRenouvellement'!$J$6:$K$10,2,FALSE)),"TypeChausséeN/D")))</f>
        <v>-</v>
      </c>
      <c r="S65" s="214" t="str">
        <f t="shared" si="7"/>
        <v>-</v>
      </c>
      <c r="T65" s="214" t="str">
        <f>IF($A65="-","-",(_xlfn.IFNA((VLOOKUP($M65,'2A HypothèsesRenouvellement'!$J$16:$K$25,2,FALSE)),"DernièreInterventionN/D")))</f>
        <v>-</v>
      </c>
      <c r="U65" s="214" t="str">
        <f t="shared" si="0"/>
        <v>-</v>
      </c>
      <c r="V65" s="215" t="str">
        <f t="shared" si="8"/>
        <v>-</v>
      </c>
      <c r="W65" s="215" t="str">
        <f>IF($A65="-","-",IF($O65="","ICG N/D",VLOOKUP($O65,'2A HypothèsesRenouvellement'!$B$33:$B$42,1,TRUE)))</f>
        <v>-</v>
      </c>
      <c r="X65" s="216" t="str">
        <f>IF($A65="-","-",(IF((ISNUMBER(W65)=TRUE),VLOOKUP(W65,'2A HypothèsesRenouvellement'!$B$33:$D$42,3,FALSE),"ICG N/D")))</f>
        <v>-</v>
      </c>
      <c r="Y65" s="216" t="str">
        <f>_xlfn.IFNA(IF($A65="-","-",(IF((P65=""),"Cote /5 N/D",VLOOKUP(P65,'2A HypothèsesRenouvellement'!$F$33:$G$37,2,FALSE)))),"%ParCote/5 Feuille2A N/D")</f>
        <v>-</v>
      </c>
      <c r="Z65" s="215" t="str">
        <f>IF($A65="-","-",IF('2A HypothèsesRenouvellement'!$F$20="  cotes d'état /100",(IF(ISNUMBER(X65)=TRUE,(X65*R65),"ICG N/D")),"N'est pas l'option choisie feuille 2A"))</f>
        <v>-</v>
      </c>
      <c r="AA65" s="215" t="str">
        <f t="shared" si="1"/>
        <v>-</v>
      </c>
      <c r="AB65" s="215" t="str">
        <f>IF($A65="-","-",IF('2A HypothèsesRenouvellement'!$F$20="  cotes d'état /5",(IF(ISNUMBER(Y65)=TRUE,(Y65*R65),"Etat/5 N/D")),"N'est pas l'option choisie feuille 2A"))</f>
        <v>-</v>
      </c>
      <c r="AC65" s="215" t="str">
        <f t="shared" si="2"/>
        <v>-</v>
      </c>
      <c r="AD65" s="217" t="str">
        <f>IF('2A HypothèsesRenouvellement'!$D$15="Option 1  ",'3A CalculsActifs'!V65,IF('2A HypothèsesRenouvellement'!$F$20="  Cotes d'état /100",'3A CalculsActifs'!AA65,IF('2A HypothèsesRenouvellement'!$F$20="  Cotes d'état /5",'3A CalculsActifs'!AC65,"ATT:ChoisirOptionFeuille2A")))</f>
        <v>ATT:ChoisirOptionFeuille2A</v>
      </c>
      <c r="AE65" s="209" t="str">
        <f>IF($A65="-","-",(H65/1000*(VLOOKUP(D65,'2A HypothèsesRenouvellement'!$J$6:$L$10,3,FALSE))))</f>
        <v>-</v>
      </c>
      <c r="AF65" s="312" t="str">
        <f t="shared" si="3"/>
        <v>-</v>
      </c>
      <c r="AG65" s="312" t="str">
        <f t="shared" si="4"/>
        <v>-</v>
      </c>
      <c r="AH65" s="218" t="str">
        <f t="shared" si="5"/>
        <v>-</v>
      </c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</row>
    <row r="66" spans="1:213" x14ac:dyDescent="0.25">
      <c r="A66" s="212" t="str">
        <f>IF((ISBLANK('1B DonnéesActifs'!A69)=TRUE),"-",'1B DonnéesActifs'!A69)</f>
        <v>-</v>
      </c>
      <c r="B66" s="213" t="str">
        <f>IF(($A66="-"),"-",IF((ISBLANK('1B DonnéesActifs'!B69)=TRUE),"",'1B DonnéesActifs'!B69))</f>
        <v>-</v>
      </c>
      <c r="C66" s="213" t="str">
        <f>IF(($A66="-"),"-",IF((ISBLANK('1B DonnéesActifs'!C69)=TRUE),"",'1B DonnéesActifs'!C69))</f>
        <v>-</v>
      </c>
      <c r="D66" s="213" t="str">
        <f>IF(($A66="-"),"-",IF((ISBLANK('1B DonnéesActifs'!D69)=TRUE),"",'1B DonnéesActifs'!D69))</f>
        <v>-</v>
      </c>
      <c r="E66" s="213" t="str">
        <f>IF(($A66="-"),"-",IF((ISBLANK('1B DonnéesActifs'!E69)=TRUE),"",'1B DonnéesActifs'!E69))</f>
        <v>-</v>
      </c>
      <c r="F66" s="213" t="str">
        <f>IF(($A66="-"),"-",IF((ISBLANK('1B DonnéesActifs'!F69)=TRUE),"",'1B DonnéesActifs'!F69))</f>
        <v>-</v>
      </c>
      <c r="G66" s="213" t="str">
        <f>IF(($A66="-"),"-",IF((ISBLANK('1B DonnéesActifs'!G69)=TRUE),"",'1B DonnéesActifs'!G69))</f>
        <v>-</v>
      </c>
      <c r="H66" s="213" t="str">
        <f>IF(($A66="-"),"-",IF((ISBLANK('1B DonnéesActifs'!H69)=TRUE),"",'1B DonnéesActifs'!H69))</f>
        <v>-</v>
      </c>
      <c r="I66" s="213" t="str">
        <f>IF(($A66="-"),"-",IF((ISBLANK('1B DonnéesActifs'!I69)=TRUE),"",'1B DonnéesActifs'!I69))</f>
        <v>-</v>
      </c>
      <c r="J66" s="213" t="str">
        <f>IF(($A66="-"),"-",IF((ISBLANK('1B DonnéesActifs'!J69)=TRUE),"",'1B DonnéesActifs'!J69))</f>
        <v>-</v>
      </c>
      <c r="K66" s="213" t="str">
        <f>IF(($A66="-"),"-",IF((ISBLANK('1B DonnéesActifs'!K69)=TRUE),"",'1B DonnéesActifs'!K69))</f>
        <v>-</v>
      </c>
      <c r="L66" s="213" t="str">
        <f>IF(($A66="-"),"-",IF((ISBLANK('1B DonnéesActifs'!L69)=TRUE),"",'1B DonnéesActifs'!L69))</f>
        <v>-</v>
      </c>
      <c r="M66" s="213" t="str">
        <f>IF(($A66="-"),"-",IF((ISBLANK('1B DonnéesActifs'!M69)=TRUE),"",'1B DonnéesActifs'!M69))</f>
        <v>-</v>
      </c>
      <c r="N66" s="213" t="str">
        <f>IF(($A66="-"),"-",IF((ISBLANK('1B DonnéesActifs'!N69)=TRUE),"",'1B DonnéesActifs'!N69))</f>
        <v>-</v>
      </c>
      <c r="O66" s="213" t="str">
        <f>IF(($A66="-"),"-",IF((ISBLANK('1B DonnéesActifs'!O69)=TRUE),"",'1B DonnéesActifs'!O69))</f>
        <v>-</v>
      </c>
      <c r="P66" s="213" t="str">
        <f>IF(($A66="-"),"-",IF((ISBLANK('1B DonnéesActifs'!P69)=TRUE),"",'1B DonnéesActifs'!P69))</f>
        <v>-</v>
      </c>
      <c r="Q66" s="214" t="str">
        <f t="shared" si="6"/>
        <v>-</v>
      </c>
      <c r="R66" s="214" t="str">
        <f>IF($A66="-","-",(_xlfn.IFNA((VLOOKUP($D66,'2A HypothèsesRenouvellement'!$J$6:$K$10,2,FALSE)),"TypeChausséeN/D")))</f>
        <v>-</v>
      </c>
      <c r="S66" s="214" t="str">
        <f t="shared" si="7"/>
        <v>-</v>
      </c>
      <c r="T66" s="214" t="str">
        <f>IF($A66="-","-",(_xlfn.IFNA((VLOOKUP($M66,'2A HypothèsesRenouvellement'!$J$16:$K$25,2,FALSE)),"DernièreInterventionN/D")))</f>
        <v>-</v>
      </c>
      <c r="U66" s="214" t="str">
        <f t="shared" si="0"/>
        <v>-</v>
      </c>
      <c r="V66" s="215" t="str">
        <f t="shared" si="8"/>
        <v>-</v>
      </c>
      <c r="W66" s="215" t="str">
        <f>IF($A66="-","-",IF($O66="","ICG N/D",VLOOKUP($O66,'2A HypothèsesRenouvellement'!$B$33:$B$42,1,TRUE)))</f>
        <v>-</v>
      </c>
      <c r="X66" s="216" t="str">
        <f>IF($A66="-","-",(IF((ISNUMBER(W66)=TRUE),VLOOKUP(W66,'2A HypothèsesRenouvellement'!$B$33:$D$42,3,FALSE),"ICG N/D")))</f>
        <v>-</v>
      </c>
      <c r="Y66" s="216" t="str">
        <f>_xlfn.IFNA(IF($A66="-","-",(IF((P66=""),"Cote /5 N/D",VLOOKUP(P66,'2A HypothèsesRenouvellement'!$F$33:$G$37,2,FALSE)))),"%ParCote/5 Feuille2A N/D")</f>
        <v>-</v>
      </c>
      <c r="Z66" s="215" t="str">
        <f>IF($A66="-","-",IF('2A HypothèsesRenouvellement'!$F$20="  cotes d'état /100",(IF(ISNUMBER(X66)=TRUE,(X66*R66),"ICG N/D")),"N'est pas l'option choisie feuille 2A"))</f>
        <v>-</v>
      </c>
      <c r="AA66" s="215" t="str">
        <f t="shared" si="1"/>
        <v>-</v>
      </c>
      <c r="AB66" s="215" t="str">
        <f>IF($A66="-","-",IF('2A HypothèsesRenouvellement'!$F$20="  cotes d'état /5",(IF(ISNUMBER(Y66)=TRUE,(Y66*R66),"Etat/5 N/D")),"N'est pas l'option choisie feuille 2A"))</f>
        <v>-</v>
      </c>
      <c r="AC66" s="215" t="str">
        <f t="shared" si="2"/>
        <v>-</v>
      </c>
      <c r="AD66" s="217" t="str">
        <f>IF('2A HypothèsesRenouvellement'!$D$15="Option 1  ",'3A CalculsActifs'!V66,IF('2A HypothèsesRenouvellement'!$F$20="  Cotes d'état /100",'3A CalculsActifs'!AA66,IF('2A HypothèsesRenouvellement'!$F$20="  Cotes d'état /5",'3A CalculsActifs'!AC66,"ATT:ChoisirOptionFeuille2A")))</f>
        <v>ATT:ChoisirOptionFeuille2A</v>
      </c>
      <c r="AE66" s="209" t="str">
        <f>IF($A66="-","-",(H66/1000*(VLOOKUP(D66,'2A HypothèsesRenouvellement'!$J$6:$L$10,3,FALSE))))</f>
        <v>-</v>
      </c>
      <c r="AF66" s="312" t="str">
        <f t="shared" si="3"/>
        <v>-</v>
      </c>
      <c r="AG66" s="312" t="str">
        <f t="shared" si="4"/>
        <v>-</v>
      </c>
      <c r="AH66" s="218" t="str">
        <f t="shared" si="5"/>
        <v>-</v>
      </c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</row>
    <row r="67" spans="1:213" x14ac:dyDescent="0.25">
      <c r="A67" s="212" t="str">
        <f>IF((ISBLANK('1B DonnéesActifs'!A70)=TRUE),"-",'1B DonnéesActifs'!A70)</f>
        <v>-</v>
      </c>
      <c r="B67" s="213" t="str">
        <f>IF(($A67="-"),"-",IF((ISBLANK('1B DonnéesActifs'!B70)=TRUE),"",'1B DonnéesActifs'!B70))</f>
        <v>-</v>
      </c>
      <c r="C67" s="213" t="str">
        <f>IF(($A67="-"),"-",IF((ISBLANK('1B DonnéesActifs'!C70)=TRUE),"",'1B DonnéesActifs'!C70))</f>
        <v>-</v>
      </c>
      <c r="D67" s="213" t="str">
        <f>IF(($A67="-"),"-",IF((ISBLANK('1B DonnéesActifs'!D70)=TRUE),"",'1B DonnéesActifs'!D70))</f>
        <v>-</v>
      </c>
      <c r="E67" s="213" t="str">
        <f>IF(($A67="-"),"-",IF((ISBLANK('1B DonnéesActifs'!E70)=TRUE),"",'1B DonnéesActifs'!E70))</f>
        <v>-</v>
      </c>
      <c r="F67" s="213" t="str">
        <f>IF(($A67="-"),"-",IF((ISBLANK('1B DonnéesActifs'!F70)=TRUE),"",'1B DonnéesActifs'!F70))</f>
        <v>-</v>
      </c>
      <c r="G67" s="213" t="str">
        <f>IF(($A67="-"),"-",IF((ISBLANK('1B DonnéesActifs'!G70)=TRUE),"",'1B DonnéesActifs'!G70))</f>
        <v>-</v>
      </c>
      <c r="H67" s="213" t="str">
        <f>IF(($A67="-"),"-",IF((ISBLANK('1B DonnéesActifs'!H70)=TRUE),"",'1B DonnéesActifs'!H70))</f>
        <v>-</v>
      </c>
      <c r="I67" s="213" t="str">
        <f>IF(($A67="-"),"-",IF((ISBLANK('1B DonnéesActifs'!I70)=TRUE),"",'1B DonnéesActifs'!I70))</f>
        <v>-</v>
      </c>
      <c r="J67" s="213" t="str">
        <f>IF(($A67="-"),"-",IF((ISBLANK('1B DonnéesActifs'!J70)=TRUE),"",'1B DonnéesActifs'!J70))</f>
        <v>-</v>
      </c>
      <c r="K67" s="213" t="str">
        <f>IF(($A67="-"),"-",IF((ISBLANK('1B DonnéesActifs'!K70)=TRUE),"",'1B DonnéesActifs'!K70))</f>
        <v>-</v>
      </c>
      <c r="L67" s="213" t="str">
        <f>IF(($A67="-"),"-",IF((ISBLANK('1B DonnéesActifs'!L70)=TRUE),"",'1B DonnéesActifs'!L70))</f>
        <v>-</v>
      </c>
      <c r="M67" s="213" t="str">
        <f>IF(($A67="-"),"-",IF((ISBLANK('1B DonnéesActifs'!M70)=TRUE),"",'1B DonnéesActifs'!M70))</f>
        <v>-</v>
      </c>
      <c r="N67" s="213" t="str">
        <f>IF(($A67="-"),"-",IF((ISBLANK('1B DonnéesActifs'!N70)=TRUE),"",'1B DonnéesActifs'!N70))</f>
        <v>-</v>
      </c>
      <c r="O67" s="213" t="str">
        <f>IF(($A67="-"),"-",IF((ISBLANK('1B DonnéesActifs'!O70)=TRUE),"",'1B DonnéesActifs'!O70))</f>
        <v>-</v>
      </c>
      <c r="P67" s="213" t="str">
        <f>IF(($A67="-"),"-",IF((ISBLANK('1B DonnéesActifs'!P70)=TRUE),"",'1B DonnéesActifs'!P70))</f>
        <v>-</v>
      </c>
      <c r="Q67" s="214" t="str">
        <f t="shared" ref="Q67:Q130" si="9">IF($A67="-","-",(IF(($J67=""),"AnnéeConstructionN/D",(Annee_d_analyse-J67))))</f>
        <v>-</v>
      </c>
      <c r="R67" s="214" t="str">
        <f>IF($A67="-","-",(_xlfn.IFNA((VLOOKUP($D67,'2A HypothèsesRenouvellement'!$J$6:$K$10,2,FALSE)),"TypeChausséeN/D")))</f>
        <v>-</v>
      </c>
      <c r="S67" s="214" t="str">
        <f t="shared" si="7"/>
        <v>-</v>
      </c>
      <c r="T67" s="214" t="str">
        <f>IF($A67="-","-",(_xlfn.IFNA((VLOOKUP($M67,'2A HypothèsesRenouvellement'!$J$16:$K$25,2,FALSE)),"DernièreInterventionN/D")))</f>
        <v>-</v>
      </c>
      <c r="U67" s="214" t="str">
        <f t="shared" ref="U67:U130" si="10">IF($A67="-","-",IF(ISTEXT(T67)=TRUE, "DernièreInterventionN/D",IF(ISBLANK(K67)=TRUE,"AnnéeInterventionN/D",IF((T67-(Annee_d_analyse-K67))&gt;0,(T67-(Annee_d_analyse-K67)),0))))</f>
        <v>-</v>
      </c>
      <c r="V67" s="215" t="str">
        <f t="shared" si="8"/>
        <v>-</v>
      </c>
      <c r="W67" s="215" t="str">
        <f>IF($A67="-","-",IF($O67="","ICG N/D",VLOOKUP($O67,'2A HypothèsesRenouvellement'!$B$33:$B$42,1,TRUE)))</f>
        <v>-</v>
      </c>
      <c r="X67" s="216" t="str">
        <f>IF($A67="-","-",(IF((ISNUMBER(W67)=TRUE),VLOOKUP(W67,'2A HypothèsesRenouvellement'!$B$33:$D$42,3,FALSE),"ICG N/D")))</f>
        <v>-</v>
      </c>
      <c r="Y67" s="216" t="str">
        <f>_xlfn.IFNA(IF($A67="-","-",(IF((P67=""),"Cote /5 N/D",VLOOKUP(P67,'2A HypothèsesRenouvellement'!$F$33:$G$37,2,FALSE)))),"%ParCote/5 Feuille2A N/D")</f>
        <v>-</v>
      </c>
      <c r="Z67" s="215" t="str">
        <f>IF($A67="-","-",IF('2A HypothèsesRenouvellement'!$F$20="  cotes d'état /100",(IF(ISNUMBER(X67)=TRUE,(X67*R67),"ICG N/D")),"N'est pas l'option choisie feuille 2A"))</f>
        <v>-</v>
      </c>
      <c r="AA67" s="215" t="str">
        <f t="shared" ref="AA67:AA130" si="11">IF($A67="-","-",IF(Annee_d_analyse="","SaisirAnnéeAnalyseFeuille1A",IF(ISNUMBER(Z67)=FALSE,"N'est pas l'option choisie feuille 2A",IF(Annee_eval_etat="","SaisirAnnéeÉval.ÉtatFeuille2A",IF((Z67-(Annee_d_analyse-Annee_eval_etat))&gt;0,ROUND((Z67-(Annee_d_analyse-Annee_eval_etat)),0),0)))))</f>
        <v>-</v>
      </c>
      <c r="AB67" s="215" t="str">
        <f>IF($A67="-","-",IF('2A HypothèsesRenouvellement'!$F$20="  cotes d'état /5",(IF(ISNUMBER(Y67)=TRUE,(Y67*R67),"Etat/5 N/D")),"N'est pas l'option choisie feuille 2A"))</f>
        <v>-</v>
      </c>
      <c r="AC67" s="215" t="str">
        <f t="shared" ref="AC67:AC130" si="12">IF($A67="-","-",IF(Annee_d_analyse="","SaisirAnnéeAnalyseFeuille1A",IF(ISNUMBER(AB67)=FALSE,"N'est pas l'option choisie feuille 2A",IF(Annee_eval_etat="","SaisirAnnéeÉval.ÉtatFeuille2A",IF((AB67-(Annee_d_analyse-Annee_eval_etat))&gt;0,ROUND((AB67-(Annee_d_analyse-Annee_eval_etat)),0),0)))))</f>
        <v>-</v>
      </c>
      <c r="AD67" s="217" t="str">
        <f>IF('2A HypothèsesRenouvellement'!$D$15="Option 1  ",'3A CalculsActifs'!V67,IF('2A HypothèsesRenouvellement'!$F$20="  Cotes d'état /100",'3A CalculsActifs'!AA67,IF('2A HypothèsesRenouvellement'!$F$20="  Cotes d'état /5",'3A CalculsActifs'!AC67,"ATT:ChoisirOptionFeuille2A")))</f>
        <v>ATT:ChoisirOptionFeuille2A</v>
      </c>
      <c r="AE67" s="209" t="str">
        <f>IF($A67="-","-",(H67/1000*(VLOOKUP(D67,'2A HypothèsesRenouvellement'!$J$6:$L$10,3,FALSE))))</f>
        <v>-</v>
      </c>
      <c r="AF67" s="312" t="str">
        <f t="shared" ref="AF67:AF130" si="13">IF($A67="-","-",IF(ISBLANK(Annee_d_analyse)=TRUE,"SaisirAnnéeAnalyseFeuille1A",(IF(ISNUMBER(AD67)=TRUE,(Annee_d_analyse+AD67),"VieRésiduelleIndéterminée"))))</f>
        <v>-</v>
      </c>
      <c r="AG67" s="312" t="str">
        <f t="shared" ref="AG67:AG130" si="14">IF($A67="-","-",(IF(ISBLANK(Annee_d_analyse)=TRUE,"SaisirAnnéeAnalyseFeuille1A",(IF((AF67&lt;(Annee_d_analyse+21)),AF67,"&gt;20ans")))))</f>
        <v>-</v>
      </c>
      <c r="AH67" s="218" t="str">
        <f t="shared" ref="AH67:AH130" si="15">IF($A67="-","-",(IF(ISBLANK(Annee_d_analyse)=TRUE,"SaisirAnnéeAnalyseFeuille1A",(-FV(Taux_inflation,(AF67-Annee_d_analyse),0,AE67)))))</f>
        <v>-</v>
      </c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</row>
    <row r="68" spans="1:213" x14ac:dyDescent="0.25">
      <c r="A68" s="212" t="str">
        <f>IF((ISBLANK('1B DonnéesActifs'!A71)=TRUE),"-",'1B DonnéesActifs'!A71)</f>
        <v>-</v>
      </c>
      <c r="B68" s="213" t="str">
        <f>IF(($A68="-"),"-",IF((ISBLANK('1B DonnéesActifs'!B71)=TRUE),"",'1B DonnéesActifs'!B71))</f>
        <v>-</v>
      </c>
      <c r="C68" s="213" t="str">
        <f>IF(($A68="-"),"-",IF((ISBLANK('1B DonnéesActifs'!C71)=TRUE),"",'1B DonnéesActifs'!C71))</f>
        <v>-</v>
      </c>
      <c r="D68" s="213" t="str">
        <f>IF(($A68="-"),"-",IF((ISBLANK('1B DonnéesActifs'!D71)=TRUE),"",'1B DonnéesActifs'!D71))</f>
        <v>-</v>
      </c>
      <c r="E68" s="213" t="str">
        <f>IF(($A68="-"),"-",IF((ISBLANK('1B DonnéesActifs'!E71)=TRUE),"",'1B DonnéesActifs'!E71))</f>
        <v>-</v>
      </c>
      <c r="F68" s="213" t="str">
        <f>IF(($A68="-"),"-",IF((ISBLANK('1B DonnéesActifs'!F71)=TRUE),"",'1B DonnéesActifs'!F71))</f>
        <v>-</v>
      </c>
      <c r="G68" s="213" t="str">
        <f>IF(($A68="-"),"-",IF((ISBLANK('1B DonnéesActifs'!G71)=TRUE),"",'1B DonnéesActifs'!G71))</f>
        <v>-</v>
      </c>
      <c r="H68" s="213" t="str">
        <f>IF(($A68="-"),"-",IF((ISBLANK('1B DonnéesActifs'!H71)=TRUE),"",'1B DonnéesActifs'!H71))</f>
        <v>-</v>
      </c>
      <c r="I68" s="213" t="str">
        <f>IF(($A68="-"),"-",IF((ISBLANK('1B DonnéesActifs'!I71)=TRUE),"",'1B DonnéesActifs'!I71))</f>
        <v>-</v>
      </c>
      <c r="J68" s="213" t="str">
        <f>IF(($A68="-"),"-",IF((ISBLANK('1B DonnéesActifs'!J71)=TRUE),"",'1B DonnéesActifs'!J71))</f>
        <v>-</v>
      </c>
      <c r="K68" s="213" t="str">
        <f>IF(($A68="-"),"-",IF((ISBLANK('1B DonnéesActifs'!K71)=TRUE),"",'1B DonnéesActifs'!K71))</f>
        <v>-</v>
      </c>
      <c r="L68" s="213" t="str">
        <f>IF(($A68="-"),"-",IF((ISBLANK('1B DonnéesActifs'!L71)=TRUE),"",'1B DonnéesActifs'!L71))</f>
        <v>-</v>
      </c>
      <c r="M68" s="213" t="str">
        <f>IF(($A68="-"),"-",IF((ISBLANK('1B DonnéesActifs'!M71)=TRUE),"",'1B DonnéesActifs'!M71))</f>
        <v>-</v>
      </c>
      <c r="N68" s="213" t="str">
        <f>IF(($A68="-"),"-",IF((ISBLANK('1B DonnéesActifs'!N71)=TRUE),"",'1B DonnéesActifs'!N71))</f>
        <v>-</v>
      </c>
      <c r="O68" s="213" t="str">
        <f>IF(($A68="-"),"-",IF((ISBLANK('1B DonnéesActifs'!O71)=TRUE),"",'1B DonnéesActifs'!O71))</f>
        <v>-</v>
      </c>
      <c r="P68" s="213" t="str">
        <f>IF(($A68="-"),"-",IF((ISBLANK('1B DonnéesActifs'!P71)=TRUE),"",'1B DonnéesActifs'!P71))</f>
        <v>-</v>
      </c>
      <c r="Q68" s="214" t="str">
        <f t="shared" si="9"/>
        <v>-</v>
      </c>
      <c r="R68" s="214" t="str">
        <f>IF($A68="-","-",(_xlfn.IFNA((VLOOKUP($D68,'2A HypothèsesRenouvellement'!$J$6:$K$10,2,FALSE)),"TypeChausséeN/D")))</f>
        <v>-</v>
      </c>
      <c r="S68" s="214" t="str">
        <f t="shared" ref="S68:S131" si="16">IF($A68="-","-",(IF(ISTEXT(Q68)=TRUE,"AnnéeConstructionN/D",(IF(((R68-Q68)&gt;0),(R68-Q68),0)))))</f>
        <v>-</v>
      </c>
      <c r="T68" s="214" t="str">
        <f>IF($A68="-","-",(_xlfn.IFNA((VLOOKUP($M68,'2A HypothèsesRenouvellement'!$J$16:$K$25,2,FALSE)),"DernièreInterventionN/D")))</f>
        <v>-</v>
      </c>
      <c r="U68" s="214" t="str">
        <f t="shared" si="10"/>
        <v>-</v>
      </c>
      <c r="V68" s="215" t="str">
        <f t="shared" si="8"/>
        <v>-</v>
      </c>
      <c r="W68" s="215" t="str">
        <f>IF($A68="-","-",IF($O68="","ICG N/D",VLOOKUP($O68,'2A HypothèsesRenouvellement'!$B$33:$B$42,1,TRUE)))</f>
        <v>-</v>
      </c>
      <c r="X68" s="216" t="str">
        <f>IF($A68="-","-",(IF((ISNUMBER(W68)=TRUE),VLOOKUP(W68,'2A HypothèsesRenouvellement'!$B$33:$D$42,3,FALSE),"ICG N/D")))</f>
        <v>-</v>
      </c>
      <c r="Y68" s="216" t="str">
        <f>_xlfn.IFNA(IF($A68="-","-",(IF((P68=""),"Cote /5 N/D",VLOOKUP(P68,'2A HypothèsesRenouvellement'!$F$33:$G$37,2,FALSE)))),"%ParCote/5 Feuille2A N/D")</f>
        <v>-</v>
      </c>
      <c r="Z68" s="215" t="str">
        <f>IF($A68="-","-",IF('2A HypothèsesRenouvellement'!$F$20="  cotes d'état /100",(IF(ISNUMBER(X68)=TRUE,(X68*R68),"ICG N/D")),"N'est pas l'option choisie feuille 2A"))</f>
        <v>-</v>
      </c>
      <c r="AA68" s="215" t="str">
        <f t="shared" si="11"/>
        <v>-</v>
      </c>
      <c r="AB68" s="215" t="str">
        <f>IF($A68="-","-",IF('2A HypothèsesRenouvellement'!$F$20="  cotes d'état /5",(IF(ISNUMBER(Y68)=TRUE,(Y68*R68),"Etat/5 N/D")),"N'est pas l'option choisie feuille 2A"))</f>
        <v>-</v>
      </c>
      <c r="AC68" s="215" t="str">
        <f t="shared" si="12"/>
        <v>-</v>
      </c>
      <c r="AD68" s="217" t="str">
        <f>IF('2A HypothèsesRenouvellement'!$D$15="Option 1  ",'3A CalculsActifs'!V68,IF('2A HypothèsesRenouvellement'!$F$20="  Cotes d'état /100",'3A CalculsActifs'!AA68,IF('2A HypothèsesRenouvellement'!$F$20="  Cotes d'état /5",'3A CalculsActifs'!AC68,"ATT:ChoisirOptionFeuille2A")))</f>
        <v>ATT:ChoisirOptionFeuille2A</v>
      </c>
      <c r="AE68" s="209" t="str">
        <f>IF($A68="-","-",(H68/1000*(VLOOKUP(D68,'2A HypothèsesRenouvellement'!$J$6:$L$10,3,FALSE))))</f>
        <v>-</v>
      </c>
      <c r="AF68" s="312" t="str">
        <f t="shared" si="13"/>
        <v>-</v>
      </c>
      <c r="AG68" s="312" t="str">
        <f t="shared" si="14"/>
        <v>-</v>
      </c>
      <c r="AH68" s="218" t="str">
        <f t="shared" si="15"/>
        <v>-</v>
      </c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</row>
    <row r="69" spans="1:213" x14ac:dyDescent="0.25">
      <c r="A69" s="212" t="str">
        <f>IF((ISBLANK('1B DonnéesActifs'!A72)=TRUE),"-",'1B DonnéesActifs'!A72)</f>
        <v>-</v>
      </c>
      <c r="B69" s="213" t="str">
        <f>IF(($A69="-"),"-",IF((ISBLANK('1B DonnéesActifs'!B72)=TRUE),"",'1B DonnéesActifs'!B72))</f>
        <v>-</v>
      </c>
      <c r="C69" s="213" t="str">
        <f>IF(($A69="-"),"-",IF((ISBLANK('1B DonnéesActifs'!C72)=TRUE),"",'1B DonnéesActifs'!C72))</f>
        <v>-</v>
      </c>
      <c r="D69" s="213" t="str">
        <f>IF(($A69="-"),"-",IF((ISBLANK('1B DonnéesActifs'!D72)=TRUE),"",'1B DonnéesActifs'!D72))</f>
        <v>-</v>
      </c>
      <c r="E69" s="213" t="str">
        <f>IF(($A69="-"),"-",IF((ISBLANK('1B DonnéesActifs'!E72)=TRUE),"",'1B DonnéesActifs'!E72))</f>
        <v>-</v>
      </c>
      <c r="F69" s="213" t="str">
        <f>IF(($A69="-"),"-",IF((ISBLANK('1B DonnéesActifs'!F72)=TRUE),"",'1B DonnéesActifs'!F72))</f>
        <v>-</v>
      </c>
      <c r="G69" s="213" t="str">
        <f>IF(($A69="-"),"-",IF((ISBLANK('1B DonnéesActifs'!G72)=TRUE),"",'1B DonnéesActifs'!G72))</f>
        <v>-</v>
      </c>
      <c r="H69" s="213" t="str">
        <f>IF(($A69="-"),"-",IF((ISBLANK('1B DonnéesActifs'!H72)=TRUE),"",'1B DonnéesActifs'!H72))</f>
        <v>-</v>
      </c>
      <c r="I69" s="213" t="str">
        <f>IF(($A69="-"),"-",IF((ISBLANK('1B DonnéesActifs'!I72)=TRUE),"",'1B DonnéesActifs'!I72))</f>
        <v>-</v>
      </c>
      <c r="J69" s="213" t="str">
        <f>IF(($A69="-"),"-",IF((ISBLANK('1B DonnéesActifs'!J72)=TRUE),"",'1B DonnéesActifs'!J72))</f>
        <v>-</v>
      </c>
      <c r="K69" s="213" t="str">
        <f>IF(($A69="-"),"-",IF((ISBLANK('1B DonnéesActifs'!K72)=TRUE),"",'1B DonnéesActifs'!K72))</f>
        <v>-</v>
      </c>
      <c r="L69" s="213" t="str">
        <f>IF(($A69="-"),"-",IF((ISBLANK('1B DonnéesActifs'!L72)=TRUE),"",'1B DonnéesActifs'!L72))</f>
        <v>-</v>
      </c>
      <c r="M69" s="213" t="str">
        <f>IF(($A69="-"),"-",IF((ISBLANK('1B DonnéesActifs'!M72)=TRUE),"",'1B DonnéesActifs'!M72))</f>
        <v>-</v>
      </c>
      <c r="N69" s="213" t="str">
        <f>IF(($A69="-"),"-",IF((ISBLANK('1B DonnéesActifs'!N72)=TRUE),"",'1B DonnéesActifs'!N72))</f>
        <v>-</v>
      </c>
      <c r="O69" s="213" t="str">
        <f>IF(($A69="-"),"-",IF((ISBLANK('1B DonnéesActifs'!O72)=TRUE),"",'1B DonnéesActifs'!O72))</f>
        <v>-</v>
      </c>
      <c r="P69" s="213" t="str">
        <f>IF(($A69="-"),"-",IF((ISBLANK('1B DonnéesActifs'!P72)=TRUE),"",'1B DonnéesActifs'!P72))</f>
        <v>-</v>
      </c>
      <c r="Q69" s="214" t="str">
        <f t="shared" si="9"/>
        <v>-</v>
      </c>
      <c r="R69" s="214" t="str">
        <f>IF($A69="-","-",(_xlfn.IFNA((VLOOKUP($D69,'2A HypothèsesRenouvellement'!$J$6:$K$10,2,FALSE)),"TypeChausséeN/D")))</f>
        <v>-</v>
      </c>
      <c r="S69" s="214" t="str">
        <f t="shared" si="16"/>
        <v>-</v>
      </c>
      <c r="T69" s="214" t="str">
        <f>IF($A69="-","-",(_xlfn.IFNA((VLOOKUP($M69,'2A HypothèsesRenouvellement'!$J$16:$K$25,2,FALSE)),"DernièreInterventionN/D")))</f>
        <v>-</v>
      </c>
      <c r="U69" s="214" t="str">
        <f t="shared" si="10"/>
        <v>-</v>
      </c>
      <c r="V69" s="215" t="str">
        <f t="shared" ref="V69:V95" si="17">IF($A69="-","-",IF(ISNUMBER(U69)=TRUE,U69,(IF(ISNUMBER(S69)=TRUE,ROUND(S69,0),"AnnéeConstr.&amp;DernièreInterv.N/D"))))</f>
        <v>-</v>
      </c>
      <c r="W69" s="215" t="str">
        <f>IF($A69="-","-",IF($O69="","ICG N/D",VLOOKUP($O69,'2A HypothèsesRenouvellement'!$B$33:$B$42,1,TRUE)))</f>
        <v>-</v>
      </c>
      <c r="X69" s="216" t="str">
        <f>IF($A69="-","-",(IF((ISNUMBER(W69)=TRUE),VLOOKUP(W69,'2A HypothèsesRenouvellement'!$B$33:$D$42,3,FALSE),"ICG N/D")))</f>
        <v>-</v>
      </c>
      <c r="Y69" s="216" t="str">
        <f>_xlfn.IFNA(IF($A69="-","-",(IF((P69=""),"Cote /5 N/D",VLOOKUP(P69,'2A HypothèsesRenouvellement'!$F$33:$G$37,2,FALSE)))),"%ParCote/5 Feuille2A N/D")</f>
        <v>-</v>
      </c>
      <c r="Z69" s="215" t="str">
        <f>IF($A69="-","-",IF('2A HypothèsesRenouvellement'!$F$20="  cotes d'état /100",(IF(ISNUMBER(X69)=TRUE,(X69*R69),"ICG N/D")),"N'est pas l'option choisie feuille 2A"))</f>
        <v>-</v>
      </c>
      <c r="AA69" s="215" t="str">
        <f t="shared" si="11"/>
        <v>-</v>
      </c>
      <c r="AB69" s="215" t="str">
        <f>IF($A69="-","-",IF('2A HypothèsesRenouvellement'!$F$20="  cotes d'état /5",(IF(ISNUMBER(Y69)=TRUE,(Y69*R69),"Etat/5 N/D")),"N'est pas l'option choisie feuille 2A"))</f>
        <v>-</v>
      </c>
      <c r="AC69" s="215" t="str">
        <f t="shared" si="12"/>
        <v>-</v>
      </c>
      <c r="AD69" s="217" t="str">
        <f>IF('2A HypothèsesRenouvellement'!$D$15="Option 1  ",'3A CalculsActifs'!V69,IF('2A HypothèsesRenouvellement'!$F$20="  Cotes d'état /100",'3A CalculsActifs'!AA69,IF('2A HypothèsesRenouvellement'!$F$20="  Cotes d'état /5",'3A CalculsActifs'!AC69,"ATT:ChoisirOptionFeuille2A")))</f>
        <v>ATT:ChoisirOptionFeuille2A</v>
      </c>
      <c r="AE69" s="209" t="str">
        <f>IF($A69="-","-",(H69/1000*(VLOOKUP(D69,'2A HypothèsesRenouvellement'!$J$6:$L$10,3,FALSE))))</f>
        <v>-</v>
      </c>
      <c r="AF69" s="312" t="str">
        <f t="shared" si="13"/>
        <v>-</v>
      </c>
      <c r="AG69" s="312" t="str">
        <f t="shared" si="14"/>
        <v>-</v>
      </c>
      <c r="AH69" s="218" t="str">
        <f t="shared" si="15"/>
        <v>-</v>
      </c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</row>
    <row r="70" spans="1:213" x14ac:dyDescent="0.25">
      <c r="A70" s="212" t="str">
        <f>IF((ISBLANK('1B DonnéesActifs'!A73)=TRUE),"-",'1B DonnéesActifs'!A73)</f>
        <v>-</v>
      </c>
      <c r="B70" s="213" t="str">
        <f>IF(($A70="-"),"-",IF((ISBLANK('1B DonnéesActifs'!B73)=TRUE),"",'1B DonnéesActifs'!B73))</f>
        <v>-</v>
      </c>
      <c r="C70" s="213" t="str">
        <f>IF(($A70="-"),"-",IF((ISBLANK('1B DonnéesActifs'!C73)=TRUE),"",'1B DonnéesActifs'!C73))</f>
        <v>-</v>
      </c>
      <c r="D70" s="213" t="str">
        <f>IF(($A70="-"),"-",IF((ISBLANK('1B DonnéesActifs'!D73)=TRUE),"",'1B DonnéesActifs'!D73))</f>
        <v>-</v>
      </c>
      <c r="E70" s="213" t="str">
        <f>IF(($A70="-"),"-",IF((ISBLANK('1B DonnéesActifs'!E73)=TRUE),"",'1B DonnéesActifs'!E73))</f>
        <v>-</v>
      </c>
      <c r="F70" s="213" t="str">
        <f>IF(($A70="-"),"-",IF((ISBLANK('1B DonnéesActifs'!F73)=TRUE),"",'1B DonnéesActifs'!F73))</f>
        <v>-</v>
      </c>
      <c r="G70" s="213" t="str">
        <f>IF(($A70="-"),"-",IF((ISBLANK('1B DonnéesActifs'!G73)=TRUE),"",'1B DonnéesActifs'!G73))</f>
        <v>-</v>
      </c>
      <c r="H70" s="213" t="str">
        <f>IF(($A70="-"),"-",IF((ISBLANK('1B DonnéesActifs'!H73)=TRUE),"",'1B DonnéesActifs'!H73))</f>
        <v>-</v>
      </c>
      <c r="I70" s="213" t="str">
        <f>IF(($A70="-"),"-",IF((ISBLANK('1B DonnéesActifs'!I73)=TRUE),"",'1B DonnéesActifs'!I73))</f>
        <v>-</v>
      </c>
      <c r="J70" s="213" t="str">
        <f>IF(($A70="-"),"-",IF((ISBLANK('1B DonnéesActifs'!J73)=TRUE),"",'1B DonnéesActifs'!J73))</f>
        <v>-</v>
      </c>
      <c r="K70" s="213" t="str">
        <f>IF(($A70="-"),"-",IF((ISBLANK('1B DonnéesActifs'!K73)=TRUE),"",'1B DonnéesActifs'!K73))</f>
        <v>-</v>
      </c>
      <c r="L70" s="213" t="str">
        <f>IF(($A70="-"),"-",IF((ISBLANK('1B DonnéesActifs'!L73)=TRUE),"",'1B DonnéesActifs'!L73))</f>
        <v>-</v>
      </c>
      <c r="M70" s="213" t="str">
        <f>IF(($A70="-"),"-",IF((ISBLANK('1B DonnéesActifs'!M73)=TRUE),"",'1B DonnéesActifs'!M73))</f>
        <v>-</v>
      </c>
      <c r="N70" s="213" t="str">
        <f>IF(($A70="-"),"-",IF((ISBLANK('1B DonnéesActifs'!N73)=TRUE),"",'1B DonnéesActifs'!N73))</f>
        <v>-</v>
      </c>
      <c r="O70" s="213" t="str">
        <f>IF(($A70="-"),"-",IF((ISBLANK('1B DonnéesActifs'!O73)=TRUE),"",'1B DonnéesActifs'!O73))</f>
        <v>-</v>
      </c>
      <c r="P70" s="213" t="str">
        <f>IF(($A70="-"),"-",IF((ISBLANK('1B DonnéesActifs'!P73)=TRUE),"",'1B DonnéesActifs'!P73))</f>
        <v>-</v>
      </c>
      <c r="Q70" s="214" t="str">
        <f t="shared" si="9"/>
        <v>-</v>
      </c>
      <c r="R70" s="214" t="str">
        <f>IF($A70="-","-",(_xlfn.IFNA((VLOOKUP($D70,'2A HypothèsesRenouvellement'!$J$6:$K$10,2,FALSE)),"TypeChausséeN/D")))</f>
        <v>-</v>
      </c>
      <c r="S70" s="214" t="str">
        <f t="shared" si="16"/>
        <v>-</v>
      </c>
      <c r="T70" s="214" t="str">
        <f>IF($A70="-","-",(_xlfn.IFNA((VLOOKUP($M70,'2A HypothèsesRenouvellement'!$J$16:$K$25,2,FALSE)),"DernièreInterventionN/D")))</f>
        <v>-</v>
      </c>
      <c r="U70" s="214" t="str">
        <f t="shared" si="10"/>
        <v>-</v>
      </c>
      <c r="V70" s="215" t="str">
        <f t="shared" si="17"/>
        <v>-</v>
      </c>
      <c r="W70" s="215" t="str">
        <f>IF($A70="-","-",IF($O70="","ICG N/D",VLOOKUP($O70,'2A HypothèsesRenouvellement'!$B$33:$B$42,1,TRUE)))</f>
        <v>-</v>
      </c>
      <c r="X70" s="216" t="str">
        <f>IF($A70="-","-",(IF((ISNUMBER(W70)=TRUE),VLOOKUP(W70,'2A HypothèsesRenouvellement'!$B$33:$D$42,3,FALSE),"ICG N/D")))</f>
        <v>-</v>
      </c>
      <c r="Y70" s="216" t="str">
        <f>_xlfn.IFNA(IF($A70="-","-",(IF((P70=""),"Cote /5 N/D",VLOOKUP(P70,'2A HypothèsesRenouvellement'!$F$33:$G$37,2,FALSE)))),"%ParCote/5 Feuille2A N/D")</f>
        <v>-</v>
      </c>
      <c r="Z70" s="215" t="str">
        <f>IF($A70="-","-",IF('2A HypothèsesRenouvellement'!$F$20="  cotes d'état /100",(IF(ISNUMBER(X70)=TRUE,(X70*R70),"ICG N/D")),"N'est pas l'option choisie feuille 2A"))</f>
        <v>-</v>
      </c>
      <c r="AA70" s="215" t="str">
        <f t="shared" si="11"/>
        <v>-</v>
      </c>
      <c r="AB70" s="215" t="str">
        <f>IF($A70="-","-",IF('2A HypothèsesRenouvellement'!$F$20="  cotes d'état /5",(IF(ISNUMBER(Y70)=TRUE,(Y70*R70),"Etat/5 N/D")),"N'est pas l'option choisie feuille 2A"))</f>
        <v>-</v>
      </c>
      <c r="AC70" s="215" t="str">
        <f t="shared" si="12"/>
        <v>-</v>
      </c>
      <c r="AD70" s="217" t="str">
        <f>IF('2A HypothèsesRenouvellement'!$D$15="Option 1  ",'3A CalculsActifs'!V70,IF('2A HypothèsesRenouvellement'!$F$20="  Cotes d'état /100",'3A CalculsActifs'!AA70,IF('2A HypothèsesRenouvellement'!$F$20="  Cotes d'état /5",'3A CalculsActifs'!AC70,"ATT:ChoisirOptionFeuille2A")))</f>
        <v>ATT:ChoisirOptionFeuille2A</v>
      </c>
      <c r="AE70" s="209" t="str">
        <f>IF($A70="-","-",(H70/1000*(VLOOKUP(D70,'2A HypothèsesRenouvellement'!$J$6:$L$10,3,FALSE))))</f>
        <v>-</v>
      </c>
      <c r="AF70" s="312" t="str">
        <f t="shared" si="13"/>
        <v>-</v>
      </c>
      <c r="AG70" s="312" t="str">
        <f t="shared" si="14"/>
        <v>-</v>
      </c>
      <c r="AH70" s="218" t="str">
        <f t="shared" si="15"/>
        <v>-</v>
      </c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</row>
    <row r="71" spans="1:213" x14ac:dyDescent="0.25">
      <c r="A71" s="212" t="str">
        <f>IF((ISBLANK('1B DonnéesActifs'!A74)=TRUE),"-",'1B DonnéesActifs'!A74)</f>
        <v>-</v>
      </c>
      <c r="B71" s="213" t="str">
        <f>IF(($A71="-"),"-",IF((ISBLANK('1B DonnéesActifs'!B74)=TRUE),"",'1B DonnéesActifs'!B74))</f>
        <v>-</v>
      </c>
      <c r="C71" s="213" t="str">
        <f>IF(($A71="-"),"-",IF((ISBLANK('1B DonnéesActifs'!C74)=TRUE),"",'1B DonnéesActifs'!C74))</f>
        <v>-</v>
      </c>
      <c r="D71" s="213" t="str">
        <f>IF(($A71="-"),"-",IF((ISBLANK('1B DonnéesActifs'!D74)=TRUE),"",'1B DonnéesActifs'!D74))</f>
        <v>-</v>
      </c>
      <c r="E71" s="213" t="str">
        <f>IF(($A71="-"),"-",IF((ISBLANK('1B DonnéesActifs'!E74)=TRUE),"",'1B DonnéesActifs'!E74))</f>
        <v>-</v>
      </c>
      <c r="F71" s="213" t="str">
        <f>IF(($A71="-"),"-",IF((ISBLANK('1B DonnéesActifs'!F74)=TRUE),"",'1B DonnéesActifs'!F74))</f>
        <v>-</v>
      </c>
      <c r="G71" s="213" t="str">
        <f>IF(($A71="-"),"-",IF((ISBLANK('1B DonnéesActifs'!G74)=TRUE),"",'1B DonnéesActifs'!G74))</f>
        <v>-</v>
      </c>
      <c r="H71" s="213" t="str">
        <f>IF(($A71="-"),"-",IF((ISBLANK('1B DonnéesActifs'!H74)=TRUE),"",'1B DonnéesActifs'!H74))</f>
        <v>-</v>
      </c>
      <c r="I71" s="213" t="str">
        <f>IF(($A71="-"),"-",IF((ISBLANK('1B DonnéesActifs'!I74)=TRUE),"",'1B DonnéesActifs'!I74))</f>
        <v>-</v>
      </c>
      <c r="J71" s="213" t="str">
        <f>IF(($A71="-"),"-",IF((ISBLANK('1B DonnéesActifs'!J74)=TRUE),"",'1B DonnéesActifs'!J74))</f>
        <v>-</v>
      </c>
      <c r="K71" s="213" t="str">
        <f>IF(($A71="-"),"-",IF((ISBLANK('1B DonnéesActifs'!K74)=TRUE),"",'1B DonnéesActifs'!K74))</f>
        <v>-</v>
      </c>
      <c r="L71" s="213" t="str">
        <f>IF(($A71="-"),"-",IF((ISBLANK('1B DonnéesActifs'!L74)=TRUE),"",'1B DonnéesActifs'!L74))</f>
        <v>-</v>
      </c>
      <c r="M71" s="213" t="str">
        <f>IF(($A71="-"),"-",IF((ISBLANK('1B DonnéesActifs'!M74)=TRUE),"",'1B DonnéesActifs'!M74))</f>
        <v>-</v>
      </c>
      <c r="N71" s="213" t="str">
        <f>IF(($A71="-"),"-",IF((ISBLANK('1B DonnéesActifs'!N74)=TRUE),"",'1B DonnéesActifs'!N74))</f>
        <v>-</v>
      </c>
      <c r="O71" s="213" t="str">
        <f>IF(($A71="-"),"-",IF((ISBLANK('1B DonnéesActifs'!O74)=TRUE),"",'1B DonnéesActifs'!O74))</f>
        <v>-</v>
      </c>
      <c r="P71" s="213" t="str">
        <f>IF(($A71="-"),"-",IF((ISBLANK('1B DonnéesActifs'!P74)=TRUE),"",'1B DonnéesActifs'!P74))</f>
        <v>-</v>
      </c>
      <c r="Q71" s="214" t="str">
        <f t="shared" si="9"/>
        <v>-</v>
      </c>
      <c r="R71" s="214" t="str">
        <f>IF($A71="-","-",(_xlfn.IFNA((VLOOKUP($D71,'2A HypothèsesRenouvellement'!$J$6:$K$10,2,FALSE)),"TypeChausséeN/D")))</f>
        <v>-</v>
      </c>
      <c r="S71" s="214" t="str">
        <f t="shared" si="16"/>
        <v>-</v>
      </c>
      <c r="T71" s="214" t="str">
        <f>IF($A71="-","-",(_xlfn.IFNA((VLOOKUP($M71,'2A HypothèsesRenouvellement'!$J$16:$K$25,2,FALSE)),"DernièreInterventionN/D")))</f>
        <v>-</v>
      </c>
      <c r="U71" s="214" t="str">
        <f t="shared" si="10"/>
        <v>-</v>
      </c>
      <c r="V71" s="215" t="str">
        <f t="shared" si="17"/>
        <v>-</v>
      </c>
      <c r="W71" s="215" t="str">
        <f>IF($A71="-","-",IF($O71="","ICG N/D",VLOOKUP($O71,'2A HypothèsesRenouvellement'!$B$33:$B$42,1,TRUE)))</f>
        <v>-</v>
      </c>
      <c r="X71" s="216" t="str">
        <f>IF($A71="-","-",(IF((ISNUMBER(W71)=TRUE),VLOOKUP(W71,'2A HypothèsesRenouvellement'!$B$33:$D$42,3,FALSE),"ICG N/D")))</f>
        <v>-</v>
      </c>
      <c r="Y71" s="216" t="str">
        <f>_xlfn.IFNA(IF($A71="-","-",(IF((P71=""),"Cote /5 N/D",VLOOKUP(P71,'2A HypothèsesRenouvellement'!$F$33:$G$37,2,FALSE)))),"%ParCote/5 Feuille2A N/D")</f>
        <v>-</v>
      </c>
      <c r="Z71" s="215" t="str">
        <f>IF($A71="-","-",IF('2A HypothèsesRenouvellement'!$F$20="  cotes d'état /100",(IF(ISNUMBER(X71)=TRUE,(X71*R71),"ICG N/D")),"N'est pas l'option choisie feuille 2A"))</f>
        <v>-</v>
      </c>
      <c r="AA71" s="215" t="str">
        <f t="shared" si="11"/>
        <v>-</v>
      </c>
      <c r="AB71" s="215" t="str">
        <f>IF($A71="-","-",IF('2A HypothèsesRenouvellement'!$F$20="  cotes d'état /5",(IF(ISNUMBER(Y71)=TRUE,(Y71*R71),"Etat/5 N/D")),"N'est pas l'option choisie feuille 2A"))</f>
        <v>-</v>
      </c>
      <c r="AC71" s="215" t="str">
        <f t="shared" si="12"/>
        <v>-</v>
      </c>
      <c r="AD71" s="217" t="str">
        <f>IF('2A HypothèsesRenouvellement'!$D$15="Option 1  ",'3A CalculsActifs'!V71,IF('2A HypothèsesRenouvellement'!$F$20="  Cotes d'état /100",'3A CalculsActifs'!AA71,IF('2A HypothèsesRenouvellement'!$F$20="  Cotes d'état /5",'3A CalculsActifs'!AC71,"ATT:ChoisirOptionFeuille2A")))</f>
        <v>ATT:ChoisirOptionFeuille2A</v>
      </c>
      <c r="AE71" s="209" t="str">
        <f>IF($A71="-","-",(H71/1000*(VLOOKUP(D71,'2A HypothèsesRenouvellement'!$J$6:$L$10,3,FALSE))))</f>
        <v>-</v>
      </c>
      <c r="AF71" s="312" t="str">
        <f t="shared" si="13"/>
        <v>-</v>
      </c>
      <c r="AG71" s="312" t="str">
        <f t="shared" si="14"/>
        <v>-</v>
      </c>
      <c r="AH71" s="218" t="str">
        <f t="shared" si="15"/>
        <v>-</v>
      </c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</row>
    <row r="72" spans="1:213" x14ac:dyDescent="0.25">
      <c r="A72" s="212" t="str">
        <f>IF((ISBLANK('1B DonnéesActifs'!A75)=TRUE),"-",'1B DonnéesActifs'!A75)</f>
        <v>-</v>
      </c>
      <c r="B72" s="213" t="str">
        <f>IF(($A72="-"),"-",IF((ISBLANK('1B DonnéesActifs'!B75)=TRUE),"",'1B DonnéesActifs'!B75))</f>
        <v>-</v>
      </c>
      <c r="C72" s="213" t="str">
        <f>IF(($A72="-"),"-",IF((ISBLANK('1B DonnéesActifs'!C75)=TRUE),"",'1B DonnéesActifs'!C75))</f>
        <v>-</v>
      </c>
      <c r="D72" s="213" t="str">
        <f>IF(($A72="-"),"-",IF((ISBLANK('1B DonnéesActifs'!D75)=TRUE),"",'1B DonnéesActifs'!D75))</f>
        <v>-</v>
      </c>
      <c r="E72" s="213" t="str">
        <f>IF(($A72="-"),"-",IF((ISBLANK('1B DonnéesActifs'!E75)=TRUE),"",'1B DonnéesActifs'!E75))</f>
        <v>-</v>
      </c>
      <c r="F72" s="213" t="str">
        <f>IF(($A72="-"),"-",IF((ISBLANK('1B DonnéesActifs'!F75)=TRUE),"",'1B DonnéesActifs'!F75))</f>
        <v>-</v>
      </c>
      <c r="G72" s="213" t="str">
        <f>IF(($A72="-"),"-",IF((ISBLANK('1B DonnéesActifs'!G75)=TRUE),"",'1B DonnéesActifs'!G75))</f>
        <v>-</v>
      </c>
      <c r="H72" s="213" t="str">
        <f>IF(($A72="-"),"-",IF((ISBLANK('1B DonnéesActifs'!H75)=TRUE),"",'1B DonnéesActifs'!H75))</f>
        <v>-</v>
      </c>
      <c r="I72" s="213" t="str">
        <f>IF(($A72="-"),"-",IF((ISBLANK('1B DonnéesActifs'!I75)=TRUE),"",'1B DonnéesActifs'!I75))</f>
        <v>-</v>
      </c>
      <c r="J72" s="213" t="str">
        <f>IF(($A72="-"),"-",IF((ISBLANK('1B DonnéesActifs'!J75)=TRUE),"",'1B DonnéesActifs'!J75))</f>
        <v>-</v>
      </c>
      <c r="K72" s="213" t="str">
        <f>IF(($A72="-"),"-",IF((ISBLANK('1B DonnéesActifs'!K75)=TRUE),"",'1B DonnéesActifs'!K75))</f>
        <v>-</v>
      </c>
      <c r="L72" s="213" t="str">
        <f>IF(($A72="-"),"-",IF((ISBLANK('1B DonnéesActifs'!L75)=TRUE),"",'1B DonnéesActifs'!L75))</f>
        <v>-</v>
      </c>
      <c r="M72" s="213" t="str">
        <f>IF(($A72="-"),"-",IF((ISBLANK('1B DonnéesActifs'!M75)=TRUE),"",'1B DonnéesActifs'!M75))</f>
        <v>-</v>
      </c>
      <c r="N72" s="213" t="str">
        <f>IF(($A72="-"),"-",IF((ISBLANK('1B DonnéesActifs'!N75)=TRUE),"",'1B DonnéesActifs'!N75))</f>
        <v>-</v>
      </c>
      <c r="O72" s="213" t="str">
        <f>IF(($A72="-"),"-",IF((ISBLANK('1B DonnéesActifs'!O75)=TRUE),"",'1B DonnéesActifs'!O75))</f>
        <v>-</v>
      </c>
      <c r="P72" s="213" t="str">
        <f>IF(($A72="-"),"-",IF((ISBLANK('1B DonnéesActifs'!P75)=TRUE),"",'1B DonnéesActifs'!P75))</f>
        <v>-</v>
      </c>
      <c r="Q72" s="214" t="str">
        <f t="shared" si="9"/>
        <v>-</v>
      </c>
      <c r="R72" s="214" t="str">
        <f>IF($A72="-","-",(_xlfn.IFNA((VLOOKUP($D72,'2A HypothèsesRenouvellement'!$J$6:$K$10,2,FALSE)),"TypeChausséeN/D")))</f>
        <v>-</v>
      </c>
      <c r="S72" s="214" t="str">
        <f t="shared" si="16"/>
        <v>-</v>
      </c>
      <c r="T72" s="214" t="str">
        <f>IF($A72="-","-",(_xlfn.IFNA((VLOOKUP($M72,'2A HypothèsesRenouvellement'!$J$16:$K$25,2,FALSE)),"DernièreInterventionN/D")))</f>
        <v>-</v>
      </c>
      <c r="U72" s="214" t="str">
        <f t="shared" si="10"/>
        <v>-</v>
      </c>
      <c r="V72" s="215" t="str">
        <f t="shared" si="17"/>
        <v>-</v>
      </c>
      <c r="W72" s="215" t="str">
        <f>IF($A72="-","-",IF($O72="","ICG N/D",VLOOKUP($O72,'2A HypothèsesRenouvellement'!$B$33:$B$42,1,TRUE)))</f>
        <v>-</v>
      </c>
      <c r="X72" s="216" t="str">
        <f>IF($A72="-","-",(IF((ISNUMBER(W72)=TRUE),VLOOKUP(W72,'2A HypothèsesRenouvellement'!$B$33:$D$42,3,FALSE),"ICG N/D")))</f>
        <v>-</v>
      </c>
      <c r="Y72" s="216" t="str">
        <f>_xlfn.IFNA(IF($A72="-","-",(IF((P72=""),"Cote /5 N/D",VLOOKUP(P72,'2A HypothèsesRenouvellement'!$F$33:$G$37,2,FALSE)))),"%ParCote/5 Feuille2A N/D")</f>
        <v>-</v>
      </c>
      <c r="Z72" s="215" t="str">
        <f>IF($A72="-","-",IF('2A HypothèsesRenouvellement'!$F$20="  cotes d'état /100",(IF(ISNUMBER(X72)=TRUE,(X72*R72),"ICG N/D")),"N'est pas l'option choisie feuille 2A"))</f>
        <v>-</v>
      </c>
      <c r="AA72" s="215" t="str">
        <f t="shared" si="11"/>
        <v>-</v>
      </c>
      <c r="AB72" s="215" t="str">
        <f>IF($A72="-","-",IF('2A HypothèsesRenouvellement'!$F$20="  cotes d'état /5",(IF(ISNUMBER(Y72)=TRUE,(Y72*R72),"Etat/5 N/D")),"N'est pas l'option choisie feuille 2A"))</f>
        <v>-</v>
      </c>
      <c r="AC72" s="215" t="str">
        <f t="shared" si="12"/>
        <v>-</v>
      </c>
      <c r="AD72" s="217" t="str">
        <f>IF('2A HypothèsesRenouvellement'!$D$15="Option 1  ",'3A CalculsActifs'!V72,IF('2A HypothèsesRenouvellement'!$F$20="  Cotes d'état /100",'3A CalculsActifs'!AA72,IF('2A HypothèsesRenouvellement'!$F$20="  Cotes d'état /5",'3A CalculsActifs'!AC72,"ATT:ChoisirOptionFeuille2A")))</f>
        <v>ATT:ChoisirOptionFeuille2A</v>
      </c>
      <c r="AE72" s="209" t="str">
        <f>IF($A72="-","-",(H72/1000*(VLOOKUP(D72,'2A HypothèsesRenouvellement'!$J$6:$L$10,3,FALSE))))</f>
        <v>-</v>
      </c>
      <c r="AF72" s="312" t="str">
        <f t="shared" si="13"/>
        <v>-</v>
      </c>
      <c r="AG72" s="312" t="str">
        <f t="shared" si="14"/>
        <v>-</v>
      </c>
      <c r="AH72" s="218" t="str">
        <f t="shared" si="15"/>
        <v>-</v>
      </c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</row>
    <row r="73" spans="1:213" x14ac:dyDescent="0.25">
      <c r="A73" s="212" t="str">
        <f>IF((ISBLANK('1B DonnéesActifs'!A76)=TRUE),"-",'1B DonnéesActifs'!A76)</f>
        <v>-</v>
      </c>
      <c r="B73" s="213" t="str">
        <f>IF(($A73="-"),"-",IF((ISBLANK('1B DonnéesActifs'!B76)=TRUE),"",'1B DonnéesActifs'!B76))</f>
        <v>-</v>
      </c>
      <c r="C73" s="213" t="str">
        <f>IF(($A73="-"),"-",IF((ISBLANK('1B DonnéesActifs'!C76)=TRUE),"",'1B DonnéesActifs'!C76))</f>
        <v>-</v>
      </c>
      <c r="D73" s="213" t="str">
        <f>IF(($A73="-"),"-",IF((ISBLANK('1B DonnéesActifs'!D76)=TRUE),"",'1B DonnéesActifs'!D76))</f>
        <v>-</v>
      </c>
      <c r="E73" s="213" t="str">
        <f>IF(($A73="-"),"-",IF((ISBLANK('1B DonnéesActifs'!E76)=TRUE),"",'1B DonnéesActifs'!E76))</f>
        <v>-</v>
      </c>
      <c r="F73" s="213" t="str">
        <f>IF(($A73="-"),"-",IF((ISBLANK('1B DonnéesActifs'!F76)=TRUE),"",'1B DonnéesActifs'!F76))</f>
        <v>-</v>
      </c>
      <c r="G73" s="213" t="str">
        <f>IF(($A73="-"),"-",IF((ISBLANK('1B DonnéesActifs'!G76)=TRUE),"",'1B DonnéesActifs'!G76))</f>
        <v>-</v>
      </c>
      <c r="H73" s="213" t="str">
        <f>IF(($A73="-"),"-",IF((ISBLANK('1B DonnéesActifs'!H76)=TRUE),"",'1B DonnéesActifs'!H76))</f>
        <v>-</v>
      </c>
      <c r="I73" s="213" t="str">
        <f>IF(($A73="-"),"-",IF((ISBLANK('1B DonnéesActifs'!I76)=TRUE),"",'1B DonnéesActifs'!I76))</f>
        <v>-</v>
      </c>
      <c r="J73" s="213" t="str">
        <f>IF(($A73="-"),"-",IF((ISBLANK('1B DonnéesActifs'!J76)=TRUE),"",'1B DonnéesActifs'!J76))</f>
        <v>-</v>
      </c>
      <c r="K73" s="213" t="str">
        <f>IF(($A73="-"),"-",IF((ISBLANK('1B DonnéesActifs'!K76)=TRUE),"",'1B DonnéesActifs'!K76))</f>
        <v>-</v>
      </c>
      <c r="L73" s="213" t="str">
        <f>IF(($A73="-"),"-",IF((ISBLANK('1B DonnéesActifs'!L76)=TRUE),"",'1B DonnéesActifs'!L76))</f>
        <v>-</v>
      </c>
      <c r="M73" s="213" t="str">
        <f>IF(($A73="-"),"-",IF((ISBLANK('1B DonnéesActifs'!M76)=TRUE),"",'1B DonnéesActifs'!M76))</f>
        <v>-</v>
      </c>
      <c r="N73" s="213" t="str">
        <f>IF(($A73="-"),"-",IF((ISBLANK('1B DonnéesActifs'!N76)=TRUE),"",'1B DonnéesActifs'!N76))</f>
        <v>-</v>
      </c>
      <c r="O73" s="213" t="str">
        <f>IF(($A73="-"),"-",IF((ISBLANK('1B DonnéesActifs'!O76)=TRUE),"",'1B DonnéesActifs'!O76))</f>
        <v>-</v>
      </c>
      <c r="P73" s="213" t="str">
        <f>IF(($A73="-"),"-",IF((ISBLANK('1B DonnéesActifs'!P76)=TRUE),"",'1B DonnéesActifs'!P76))</f>
        <v>-</v>
      </c>
      <c r="Q73" s="214" t="str">
        <f t="shared" si="9"/>
        <v>-</v>
      </c>
      <c r="R73" s="214" t="str">
        <f>IF($A73="-","-",(_xlfn.IFNA((VLOOKUP($D73,'2A HypothèsesRenouvellement'!$J$6:$K$10,2,FALSE)),"TypeChausséeN/D")))</f>
        <v>-</v>
      </c>
      <c r="S73" s="214" t="str">
        <f t="shared" si="16"/>
        <v>-</v>
      </c>
      <c r="T73" s="214" t="str">
        <f>IF($A73="-","-",(_xlfn.IFNA((VLOOKUP($M73,'2A HypothèsesRenouvellement'!$J$16:$K$25,2,FALSE)),"DernièreInterventionN/D")))</f>
        <v>-</v>
      </c>
      <c r="U73" s="214" t="str">
        <f t="shared" si="10"/>
        <v>-</v>
      </c>
      <c r="V73" s="215" t="str">
        <f t="shared" si="17"/>
        <v>-</v>
      </c>
      <c r="W73" s="215" t="str">
        <f>IF($A73="-","-",IF($O73="","ICG N/D",VLOOKUP($O73,'2A HypothèsesRenouvellement'!$B$33:$B$42,1,TRUE)))</f>
        <v>-</v>
      </c>
      <c r="X73" s="216" t="str">
        <f>IF($A73="-","-",(IF((ISNUMBER(W73)=TRUE),VLOOKUP(W73,'2A HypothèsesRenouvellement'!$B$33:$D$42,3,FALSE),"ICG N/D")))</f>
        <v>-</v>
      </c>
      <c r="Y73" s="216" t="str">
        <f>_xlfn.IFNA(IF($A73="-","-",(IF((P73=""),"Cote /5 N/D",VLOOKUP(P73,'2A HypothèsesRenouvellement'!$F$33:$G$37,2,FALSE)))),"%ParCote/5 Feuille2A N/D")</f>
        <v>-</v>
      </c>
      <c r="Z73" s="215" t="str">
        <f>IF($A73="-","-",IF('2A HypothèsesRenouvellement'!$F$20="  cotes d'état /100",(IF(ISNUMBER(X73)=TRUE,(X73*R73),"ICG N/D")),"N'est pas l'option choisie feuille 2A"))</f>
        <v>-</v>
      </c>
      <c r="AA73" s="215" t="str">
        <f t="shared" si="11"/>
        <v>-</v>
      </c>
      <c r="AB73" s="215" t="str">
        <f>IF($A73="-","-",IF('2A HypothèsesRenouvellement'!$F$20="  cotes d'état /5",(IF(ISNUMBER(Y73)=TRUE,(Y73*R73),"Etat/5 N/D")),"N'est pas l'option choisie feuille 2A"))</f>
        <v>-</v>
      </c>
      <c r="AC73" s="215" t="str">
        <f t="shared" si="12"/>
        <v>-</v>
      </c>
      <c r="AD73" s="217" t="str">
        <f>IF('2A HypothèsesRenouvellement'!$D$15="Option 1  ",'3A CalculsActifs'!V73,IF('2A HypothèsesRenouvellement'!$F$20="  Cotes d'état /100",'3A CalculsActifs'!AA73,IF('2A HypothèsesRenouvellement'!$F$20="  Cotes d'état /5",'3A CalculsActifs'!AC73,"ATT:ChoisirOptionFeuille2A")))</f>
        <v>ATT:ChoisirOptionFeuille2A</v>
      </c>
      <c r="AE73" s="209" t="str">
        <f>IF($A73="-","-",(H73/1000*(VLOOKUP(D73,'2A HypothèsesRenouvellement'!$J$6:$L$10,3,FALSE))))</f>
        <v>-</v>
      </c>
      <c r="AF73" s="312" t="str">
        <f t="shared" si="13"/>
        <v>-</v>
      </c>
      <c r="AG73" s="312" t="str">
        <f t="shared" si="14"/>
        <v>-</v>
      </c>
      <c r="AH73" s="218" t="str">
        <f t="shared" si="15"/>
        <v>-</v>
      </c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</row>
    <row r="74" spans="1:213" x14ac:dyDescent="0.25">
      <c r="A74" s="212" t="str">
        <f>IF((ISBLANK('1B DonnéesActifs'!A77)=TRUE),"-",'1B DonnéesActifs'!A77)</f>
        <v>-</v>
      </c>
      <c r="B74" s="213" t="str">
        <f>IF(($A74="-"),"-",IF((ISBLANK('1B DonnéesActifs'!B77)=TRUE),"",'1B DonnéesActifs'!B77))</f>
        <v>-</v>
      </c>
      <c r="C74" s="213" t="str">
        <f>IF(($A74="-"),"-",IF((ISBLANK('1B DonnéesActifs'!C77)=TRUE),"",'1B DonnéesActifs'!C77))</f>
        <v>-</v>
      </c>
      <c r="D74" s="213" t="str">
        <f>IF(($A74="-"),"-",IF((ISBLANK('1B DonnéesActifs'!D77)=TRUE),"",'1B DonnéesActifs'!D77))</f>
        <v>-</v>
      </c>
      <c r="E74" s="213" t="str">
        <f>IF(($A74="-"),"-",IF((ISBLANK('1B DonnéesActifs'!E77)=TRUE),"",'1B DonnéesActifs'!E77))</f>
        <v>-</v>
      </c>
      <c r="F74" s="213" t="str">
        <f>IF(($A74="-"),"-",IF((ISBLANK('1B DonnéesActifs'!F77)=TRUE),"",'1B DonnéesActifs'!F77))</f>
        <v>-</v>
      </c>
      <c r="G74" s="213" t="str">
        <f>IF(($A74="-"),"-",IF((ISBLANK('1B DonnéesActifs'!G77)=TRUE),"",'1B DonnéesActifs'!G77))</f>
        <v>-</v>
      </c>
      <c r="H74" s="213" t="str">
        <f>IF(($A74="-"),"-",IF((ISBLANK('1B DonnéesActifs'!H77)=TRUE),"",'1B DonnéesActifs'!H77))</f>
        <v>-</v>
      </c>
      <c r="I74" s="213" t="str">
        <f>IF(($A74="-"),"-",IF((ISBLANK('1B DonnéesActifs'!I77)=TRUE),"",'1B DonnéesActifs'!I77))</f>
        <v>-</v>
      </c>
      <c r="J74" s="213" t="str">
        <f>IF(($A74="-"),"-",IF((ISBLANK('1B DonnéesActifs'!J77)=TRUE),"",'1B DonnéesActifs'!J77))</f>
        <v>-</v>
      </c>
      <c r="K74" s="213" t="str">
        <f>IF(($A74="-"),"-",IF((ISBLANK('1B DonnéesActifs'!K77)=TRUE),"",'1B DonnéesActifs'!K77))</f>
        <v>-</v>
      </c>
      <c r="L74" s="213" t="str">
        <f>IF(($A74="-"),"-",IF((ISBLANK('1B DonnéesActifs'!L77)=TRUE),"",'1B DonnéesActifs'!L77))</f>
        <v>-</v>
      </c>
      <c r="M74" s="213" t="str">
        <f>IF(($A74="-"),"-",IF((ISBLANK('1B DonnéesActifs'!M77)=TRUE),"",'1B DonnéesActifs'!M77))</f>
        <v>-</v>
      </c>
      <c r="N74" s="213" t="str">
        <f>IF(($A74="-"),"-",IF((ISBLANK('1B DonnéesActifs'!N77)=TRUE),"",'1B DonnéesActifs'!N77))</f>
        <v>-</v>
      </c>
      <c r="O74" s="213" t="str">
        <f>IF(($A74="-"),"-",IF((ISBLANK('1B DonnéesActifs'!O77)=TRUE),"",'1B DonnéesActifs'!O77))</f>
        <v>-</v>
      </c>
      <c r="P74" s="213" t="str">
        <f>IF(($A74="-"),"-",IF((ISBLANK('1B DonnéesActifs'!P77)=TRUE),"",'1B DonnéesActifs'!P77))</f>
        <v>-</v>
      </c>
      <c r="Q74" s="214" t="str">
        <f t="shared" si="9"/>
        <v>-</v>
      </c>
      <c r="R74" s="214" t="str">
        <f>IF($A74="-","-",(_xlfn.IFNA((VLOOKUP($D74,'2A HypothèsesRenouvellement'!$J$6:$K$10,2,FALSE)),"TypeChausséeN/D")))</f>
        <v>-</v>
      </c>
      <c r="S74" s="214" t="str">
        <f t="shared" si="16"/>
        <v>-</v>
      </c>
      <c r="T74" s="214" t="str">
        <f>IF($A74="-","-",(_xlfn.IFNA((VLOOKUP($M74,'2A HypothèsesRenouvellement'!$J$16:$K$25,2,FALSE)),"DernièreInterventionN/D")))</f>
        <v>-</v>
      </c>
      <c r="U74" s="214" t="str">
        <f t="shared" si="10"/>
        <v>-</v>
      </c>
      <c r="V74" s="215" t="str">
        <f t="shared" si="17"/>
        <v>-</v>
      </c>
      <c r="W74" s="215" t="str">
        <f>IF($A74="-","-",IF($O74="","ICG N/D",VLOOKUP($O74,'2A HypothèsesRenouvellement'!$B$33:$B$42,1,TRUE)))</f>
        <v>-</v>
      </c>
      <c r="X74" s="216" t="str">
        <f>IF($A74="-","-",(IF((ISNUMBER(W74)=TRUE),VLOOKUP(W74,'2A HypothèsesRenouvellement'!$B$33:$D$42,3,FALSE),"ICG N/D")))</f>
        <v>-</v>
      </c>
      <c r="Y74" s="216" t="str">
        <f>_xlfn.IFNA(IF($A74="-","-",(IF((P74=""),"Cote /5 N/D",VLOOKUP(P74,'2A HypothèsesRenouvellement'!$F$33:$G$37,2,FALSE)))),"%ParCote/5 Feuille2A N/D")</f>
        <v>-</v>
      </c>
      <c r="Z74" s="215" t="str">
        <f>IF($A74="-","-",IF('2A HypothèsesRenouvellement'!$F$20="  cotes d'état /100",(IF(ISNUMBER(X74)=TRUE,(X74*R74),"ICG N/D")),"N'est pas l'option choisie feuille 2A"))</f>
        <v>-</v>
      </c>
      <c r="AA74" s="215" t="str">
        <f t="shared" si="11"/>
        <v>-</v>
      </c>
      <c r="AB74" s="215" t="str">
        <f>IF($A74="-","-",IF('2A HypothèsesRenouvellement'!$F$20="  cotes d'état /5",(IF(ISNUMBER(Y74)=TRUE,(Y74*R74),"Etat/5 N/D")),"N'est pas l'option choisie feuille 2A"))</f>
        <v>-</v>
      </c>
      <c r="AC74" s="215" t="str">
        <f t="shared" si="12"/>
        <v>-</v>
      </c>
      <c r="AD74" s="217" t="str">
        <f>IF('2A HypothèsesRenouvellement'!$D$15="Option 1  ",'3A CalculsActifs'!V74,IF('2A HypothèsesRenouvellement'!$F$20="  Cotes d'état /100",'3A CalculsActifs'!AA74,IF('2A HypothèsesRenouvellement'!$F$20="  Cotes d'état /5",'3A CalculsActifs'!AC74,"ATT:ChoisirOptionFeuille2A")))</f>
        <v>ATT:ChoisirOptionFeuille2A</v>
      </c>
      <c r="AE74" s="209" t="str">
        <f>IF($A74="-","-",(H74/1000*(VLOOKUP(D74,'2A HypothèsesRenouvellement'!$J$6:$L$10,3,FALSE))))</f>
        <v>-</v>
      </c>
      <c r="AF74" s="312" t="str">
        <f t="shared" si="13"/>
        <v>-</v>
      </c>
      <c r="AG74" s="312" t="str">
        <f t="shared" si="14"/>
        <v>-</v>
      </c>
      <c r="AH74" s="218" t="str">
        <f t="shared" si="15"/>
        <v>-</v>
      </c>
      <c r="AI74" s="96"/>
      <c r="AJ74" s="354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</row>
    <row r="75" spans="1:213" x14ac:dyDescent="0.25">
      <c r="A75" s="212" t="str">
        <f>IF((ISBLANK('1B DonnéesActifs'!A78)=TRUE),"-",'1B DonnéesActifs'!A78)</f>
        <v>-</v>
      </c>
      <c r="B75" s="213" t="str">
        <f>IF(($A75="-"),"-",IF((ISBLANK('1B DonnéesActifs'!B78)=TRUE),"",'1B DonnéesActifs'!B78))</f>
        <v>-</v>
      </c>
      <c r="C75" s="213" t="str">
        <f>IF(($A75="-"),"-",IF((ISBLANK('1B DonnéesActifs'!C78)=TRUE),"",'1B DonnéesActifs'!C78))</f>
        <v>-</v>
      </c>
      <c r="D75" s="213" t="str">
        <f>IF(($A75="-"),"-",IF((ISBLANK('1B DonnéesActifs'!D78)=TRUE),"",'1B DonnéesActifs'!D78))</f>
        <v>-</v>
      </c>
      <c r="E75" s="213" t="str">
        <f>IF(($A75="-"),"-",IF((ISBLANK('1B DonnéesActifs'!E78)=TRUE),"",'1B DonnéesActifs'!E78))</f>
        <v>-</v>
      </c>
      <c r="F75" s="213" t="str">
        <f>IF(($A75="-"),"-",IF((ISBLANK('1B DonnéesActifs'!F78)=TRUE),"",'1B DonnéesActifs'!F78))</f>
        <v>-</v>
      </c>
      <c r="G75" s="213" t="str">
        <f>IF(($A75="-"),"-",IF((ISBLANK('1B DonnéesActifs'!G78)=TRUE),"",'1B DonnéesActifs'!G78))</f>
        <v>-</v>
      </c>
      <c r="H75" s="213" t="str">
        <f>IF(($A75="-"),"-",IF((ISBLANK('1B DonnéesActifs'!H78)=TRUE),"",'1B DonnéesActifs'!H78))</f>
        <v>-</v>
      </c>
      <c r="I75" s="213" t="str">
        <f>IF(($A75="-"),"-",IF((ISBLANK('1B DonnéesActifs'!I78)=TRUE),"",'1B DonnéesActifs'!I78))</f>
        <v>-</v>
      </c>
      <c r="J75" s="213" t="str">
        <f>IF(($A75="-"),"-",IF((ISBLANK('1B DonnéesActifs'!J78)=TRUE),"",'1B DonnéesActifs'!J78))</f>
        <v>-</v>
      </c>
      <c r="K75" s="213" t="str">
        <f>IF(($A75="-"),"-",IF((ISBLANK('1B DonnéesActifs'!K78)=TRUE),"",'1B DonnéesActifs'!K78))</f>
        <v>-</v>
      </c>
      <c r="L75" s="213" t="str">
        <f>IF(($A75="-"),"-",IF((ISBLANK('1B DonnéesActifs'!L78)=TRUE),"",'1B DonnéesActifs'!L78))</f>
        <v>-</v>
      </c>
      <c r="M75" s="213" t="str">
        <f>IF(($A75="-"),"-",IF((ISBLANK('1B DonnéesActifs'!M78)=TRUE),"",'1B DonnéesActifs'!M78))</f>
        <v>-</v>
      </c>
      <c r="N75" s="213" t="str">
        <f>IF(($A75="-"),"-",IF((ISBLANK('1B DonnéesActifs'!N78)=TRUE),"",'1B DonnéesActifs'!N78))</f>
        <v>-</v>
      </c>
      <c r="O75" s="213" t="str">
        <f>IF(($A75="-"),"-",IF((ISBLANK('1B DonnéesActifs'!O78)=TRUE),"",'1B DonnéesActifs'!O78))</f>
        <v>-</v>
      </c>
      <c r="P75" s="213" t="str">
        <f>IF(($A75="-"),"-",IF((ISBLANK('1B DonnéesActifs'!P78)=TRUE),"",'1B DonnéesActifs'!P78))</f>
        <v>-</v>
      </c>
      <c r="Q75" s="214" t="str">
        <f t="shared" si="9"/>
        <v>-</v>
      </c>
      <c r="R75" s="214" t="str">
        <f>IF($A75="-","-",(_xlfn.IFNA((VLOOKUP($D75,'2A HypothèsesRenouvellement'!$J$6:$K$10,2,FALSE)),"TypeChausséeN/D")))</f>
        <v>-</v>
      </c>
      <c r="S75" s="214" t="str">
        <f t="shared" si="16"/>
        <v>-</v>
      </c>
      <c r="T75" s="214" t="str">
        <f>IF($A75="-","-",(_xlfn.IFNA((VLOOKUP($M75,'2A HypothèsesRenouvellement'!$J$16:$K$25,2,FALSE)),"DernièreInterventionN/D")))</f>
        <v>-</v>
      </c>
      <c r="U75" s="214" t="str">
        <f t="shared" si="10"/>
        <v>-</v>
      </c>
      <c r="V75" s="215" t="str">
        <f t="shared" si="17"/>
        <v>-</v>
      </c>
      <c r="W75" s="215" t="str">
        <f>IF($A75="-","-",IF($O75="","ICG N/D",VLOOKUP($O75,'2A HypothèsesRenouvellement'!$B$33:$B$42,1,TRUE)))</f>
        <v>-</v>
      </c>
      <c r="X75" s="216" t="str">
        <f>IF($A75="-","-",(IF((ISNUMBER(W75)=TRUE),VLOOKUP(W75,'2A HypothèsesRenouvellement'!$B$33:$D$42,3,FALSE),"ICG N/D")))</f>
        <v>-</v>
      </c>
      <c r="Y75" s="216" t="str">
        <f>_xlfn.IFNA(IF($A75="-","-",(IF((P75=""),"Cote /5 N/D",VLOOKUP(P75,'2A HypothèsesRenouvellement'!$F$33:$G$37,2,FALSE)))),"%ParCote/5 Feuille2A N/D")</f>
        <v>-</v>
      </c>
      <c r="Z75" s="215" t="str">
        <f>IF($A75="-","-",IF('2A HypothèsesRenouvellement'!$F$20="  cotes d'état /100",(IF(ISNUMBER(X75)=TRUE,(X75*R75),"ICG N/D")),"N'est pas l'option choisie feuille 2A"))</f>
        <v>-</v>
      </c>
      <c r="AA75" s="215" t="str">
        <f t="shared" si="11"/>
        <v>-</v>
      </c>
      <c r="AB75" s="215" t="str">
        <f>IF($A75="-","-",IF('2A HypothèsesRenouvellement'!$F$20="  cotes d'état /5",(IF(ISNUMBER(Y75)=TRUE,(Y75*R75),"Etat/5 N/D")),"N'est pas l'option choisie feuille 2A"))</f>
        <v>-</v>
      </c>
      <c r="AC75" s="215" t="str">
        <f t="shared" si="12"/>
        <v>-</v>
      </c>
      <c r="AD75" s="217" t="str">
        <f>IF('2A HypothèsesRenouvellement'!$D$15="Option 1  ",'3A CalculsActifs'!V75,IF('2A HypothèsesRenouvellement'!$F$20="  Cotes d'état /100",'3A CalculsActifs'!AA75,IF('2A HypothèsesRenouvellement'!$F$20="  Cotes d'état /5",'3A CalculsActifs'!AC75,"ATT:ChoisirOptionFeuille2A")))</f>
        <v>ATT:ChoisirOptionFeuille2A</v>
      </c>
      <c r="AE75" s="209" t="str">
        <f>IF($A75="-","-",(H75/1000*(VLOOKUP(D75,'2A HypothèsesRenouvellement'!$J$6:$L$10,3,FALSE))))</f>
        <v>-</v>
      </c>
      <c r="AF75" s="312" t="str">
        <f t="shared" si="13"/>
        <v>-</v>
      </c>
      <c r="AG75" s="312" t="str">
        <f t="shared" si="14"/>
        <v>-</v>
      </c>
      <c r="AH75" s="218" t="str">
        <f t="shared" si="15"/>
        <v>-</v>
      </c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</row>
    <row r="76" spans="1:213" x14ac:dyDescent="0.25">
      <c r="A76" s="212" t="str">
        <f>IF((ISBLANK('1B DonnéesActifs'!A79)=TRUE),"-",'1B DonnéesActifs'!A79)</f>
        <v>-</v>
      </c>
      <c r="B76" s="213" t="str">
        <f>IF(($A76="-"),"-",IF((ISBLANK('1B DonnéesActifs'!B79)=TRUE),"",'1B DonnéesActifs'!B79))</f>
        <v>-</v>
      </c>
      <c r="C76" s="213" t="str">
        <f>IF(($A76="-"),"-",IF((ISBLANK('1B DonnéesActifs'!C79)=TRUE),"",'1B DonnéesActifs'!C79))</f>
        <v>-</v>
      </c>
      <c r="D76" s="213" t="str">
        <f>IF(($A76="-"),"-",IF((ISBLANK('1B DonnéesActifs'!D79)=TRUE),"",'1B DonnéesActifs'!D79))</f>
        <v>-</v>
      </c>
      <c r="E76" s="213" t="str">
        <f>IF(($A76="-"),"-",IF((ISBLANK('1B DonnéesActifs'!E79)=TRUE),"",'1B DonnéesActifs'!E79))</f>
        <v>-</v>
      </c>
      <c r="F76" s="213" t="str">
        <f>IF(($A76="-"),"-",IF((ISBLANK('1B DonnéesActifs'!F79)=TRUE),"",'1B DonnéesActifs'!F79))</f>
        <v>-</v>
      </c>
      <c r="G76" s="213" t="str">
        <f>IF(($A76="-"),"-",IF((ISBLANK('1B DonnéesActifs'!G79)=TRUE),"",'1B DonnéesActifs'!G79))</f>
        <v>-</v>
      </c>
      <c r="H76" s="213" t="str">
        <f>IF(($A76="-"),"-",IF((ISBLANK('1B DonnéesActifs'!H79)=TRUE),"",'1B DonnéesActifs'!H79))</f>
        <v>-</v>
      </c>
      <c r="I76" s="213" t="str">
        <f>IF(($A76="-"),"-",IF((ISBLANK('1B DonnéesActifs'!I79)=TRUE),"",'1B DonnéesActifs'!I79))</f>
        <v>-</v>
      </c>
      <c r="J76" s="213" t="str">
        <f>IF(($A76="-"),"-",IF((ISBLANK('1B DonnéesActifs'!J79)=TRUE),"",'1B DonnéesActifs'!J79))</f>
        <v>-</v>
      </c>
      <c r="K76" s="213" t="str">
        <f>IF(($A76="-"),"-",IF((ISBLANK('1B DonnéesActifs'!K79)=TRUE),"",'1B DonnéesActifs'!K79))</f>
        <v>-</v>
      </c>
      <c r="L76" s="213" t="str">
        <f>IF(($A76="-"),"-",IF((ISBLANK('1B DonnéesActifs'!L79)=TRUE),"",'1B DonnéesActifs'!L79))</f>
        <v>-</v>
      </c>
      <c r="M76" s="213" t="str">
        <f>IF(($A76="-"),"-",IF((ISBLANK('1B DonnéesActifs'!M79)=TRUE),"",'1B DonnéesActifs'!M79))</f>
        <v>-</v>
      </c>
      <c r="N76" s="213" t="str">
        <f>IF(($A76="-"),"-",IF((ISBLANK('1B DonnéesActifs'!N79)=TRUE),"",'1B DonnéesActifs'!N79))</f>
        <v>-</v>
      </c>
      <c r="O76" s="213" t="str">
        <f>IF(($A76="-"),"-",IF((ISBLANK('1B DonnéesActifs'!O79)=TRUE),"",'1B DonnéesActifs'!O79))</f>
        <v>-</v>
      </c>
      <c r="P76" s="213" t="str">
        <f>IF(($A76="-"),"-",IF((ISBLANK('1B DonnéesActifs'!P79)=TRUE),"",'1B DonnéesActifs'!P79))</f>
        <v>-</v>
      </c>
      <c r="Q76" s="214" t="str">
        <f t="shared" si="9"/>
        <v>-</v>
      </c>
      <c r="R76" s="214" t="str">
        <f>IF($A76="-","-",(_xlfn.IFNA((VLOOKUP($D76,'2A HypothèsesRenouvellement'!$J$6:$K$10,2,FALSE)),"TypeChausséeN/D")))</f>
        <v>-</v>
      </c>
      <c r="S76" s="214" t="str">
        <f t="shared" si="16"/>
        <v>-</v>
      </c>
      <c r="T76" s="214" t="str">
        <f>IF($A76="-","-",(_xlfn.IFNA((VLOOKUP($M76,'2A HypothèsesRenouvellement'!$J$16:$K$25,2,FALSE)),"DernièreInterventionN/D")))</f>
        <v>-</v>
      </c>
      <c r="U76" s="214" t="str">
        <f t="shared" si="10"/>
        <v>-</v>
      </c>
      <c r="V76" s="215" t="str">
        <f t="shared" si="17"/>
        <v>-</v>
      </c>
      <c r="W76" s="215" t="str">
        <f>IF($A76="-","-",IF($O76="","ICG N/D",VLOOKUP($O76,'2A HypothèsesRenouvellement'!$B$33:$B$42,1,TRUE)))</f>
        <v>-</v>
      </c>
      <c r="X76" s="216" t="str">
        <f>IF($A76="-","-",(IF((ISNUMBER(W76)=TRUE),VLOOKUP(W76,'2A HypothèsesRenouvellement'!$B$33:$D$42,3,FALSE),"ICG N/D")))</f>
        <v>-</v>
      </c>
      <c r="Y76" s="216" t="str">
        <f>_xlfn.IFNA(IF($A76="-","-",(IF((P76=""),"Cote /5 N/D",VLOOKUP(P76,'2A HypothèsesRenouvellement'!$F$33:$G$37,2,FALSE)))),"%ParCote/5 Feuille2A N/D")</f>
        <v>-</v>
      </c>
      <c r="Z76" s="215" t="str">
        <f>IF($A76="-","-",IF('2A HypothèsesRenouvellement'!$F$20="  cotes d'état /100",(IF(ISNUMBER(X76)=TRUE,(X76*R76),"ICG N/D")),"N'est pas l'option choisie feuille 2A"))</f>
        <v>-</v>
      </c>
      <c r="AA76" s="215" t="str">
        <f t="shared" si="11"/>
        <v>-</v>
      </c>
      <c r="AB76" s="215" t="str">
        <f>IF($A76="-","-",IF('2A HypothèsesRenouvellement'!$F$20="  cotes d'état /5",(IF(ISNUMBER(Y76)=TRUE,(Y76*R76),"Etat/5 N/D")),"N'est pas l'option choisie feuille 2A"))</f>
        <v>-</v>
      </c>
      <c r="AC76" s="215" t="str">
        <f t="shared" si="12"/>
        <v>-</v>
      </c>
      <c r="AD76" s="217" t="str">
        <f>IF('2A HypothèsesRenouvellement'!$D$15="Option 1  ",'3A CalculsActifs'!V76,IF('2A HypothèsesRenouvellement'!$F$20="  Cotes d'état /100",'3A CalculsActifs'!AA76,IF('2A HypothèsesRenouvellement'!$F$20="  Cotes d'état /5",'3A CalculsActifs'!AC76,"ATT:ChoisirOptionFeuille2A")))</f>
        <v>ATT:ChoisirOptionFeuille2A</v>
      </c>
      <c r="AE76" s="209" t="str">
        <f>IF($A76="-","-",(H76/1000*(VLOOKUP(D76,'2A HypothèsesRenouvellement'!$J$6:$L$10,3,FALSE))))</f>
        <v>-</v>
      </c>
      <c r="AF76" s="312" t="str">
        <f t="shared" si="13"/>
        <v>-</v>
      </c>
      <c r="AG76" s="312" t="str">
        <f t="shared" si="14"/>
        <v>-</v>
      </c>
      <c r="AH76" s="218" t="str">
        <f t="shared" si="15"/>
        <v>-</v>
      </c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</row>
    <row r="77" spans="1:213" x14ac:dyDescent="0.25">
      <c r="A77" s="212" t="str">
        <f>IF((ISBLANK('1B DonnéesActifs'!A80)=TRUE),"-",'1B DonnéesActifs'!A80)</f>
        <v>-</v>
      </c>
      <c r="B77" s="213" t="str">
        <f>IF(($A77="-"),"-",IF((ISBLANK('1B DonnéesActifs'!B80)=TRUE),"",'1B DonnéesActifs'!B80))</f>
        <v>-</v>
      </c>
      <c r="C77" s="213" t="str">
        <f>IF(($A77="-"),"-",IF((ISBLANK('1B DonnéesActifs'!C80)=TRUE),"",'1B DonnéesActifs'!C80))</f>
        <v>-</v>
      </c>
      <c r="D77" s="213" t="str">
        <f>IF(($A77="-"),"-",IF((ISBLANK('1B DonnéesActifs'!D80)=TRUE),"",'1B DonnéesActifs'!D80))</f>
        <v>-</v>
      </c>
      <c r="E77" s="213" t="str">
        <f>IF(($A77="-"),"-",IF((ISBLANK('1B DonnéesActifs'!E80)=TRUE),"",'1B DonnéesActifs'!E80))</f>
        <v>-</v>
      </c>
      <c r="F77" s="213" t="str">
        <f>IF(($A77="-"),"-",IF((ISBLANK('1B DonnéesActifs'!F80)=TRUE),"",'1B DonnéesActifs'!F80))</f>
        <v>-</v>
      </c>
      <c r="G77" s="213" t="str">
        <f>IF(($A77="-"),"-",IF((ISBLANK('1B DonnéesActifs'!G80)=TRUE),"",'1B DonnéesActifs'!G80))</f>
        <v>-</v>
      </c>
      <c r="H77" s="213" t="str">
        <f>IF(($A77="-"),"-",IF((ISBLANK('1B DonnéesActifs'!H80)=TRUE),"",'1B DonnéesActifs'!H80))</f>
        <v>-</v>
      </c>
      <c r="I77" s="213" t="str">
        <f>IF(($A77="-"),"-",IF((ISBLANK('1B DonnéesActifs'!I80)=TRUE),"",'1B DonnéesActifs'!I80))</f>
        <v>-</v>
      </c>
      <c r="J77" s="213" t="str">
        <f>IF(($A77="-"),"-",IF((ISBLANK('1B DonnéesActifs'!J80)=TRUE),"",'1B DonnéesActifs'!J80))</f>
        <v>-</v>
      </c>
      <c r="K77" s="213" t="str">
        <f>IF(($A77="-"),"-",IF((ISBLANK('1B DonnéesActifs'!K80)=TRUE),"",'1B DonnéesActifs'!K80))</f>
        <v>-</v>
      </c>
      <c r="L77" s="213" t="str">
        <f>IF(($A77="-"),"-",IF((ISBLANK('1B DonnéesActifs'!L80)=TRUE),"",'1B DonnéesActifs'!L80))</f>
        <v>-</v>
      </c>
      <c r="M77" s="213" t="str">
        <f>IF(($A77="-"),"-",IF((ISBLANK('1B DonnéesActifs'!M80)=TRUE),"",'1B DonnéesActifs'!M80))</f>
        <v>-</v>
      </c>
      <c r="N77" s="213" t="str">
        <f>IF(($A77="-"),"-",IF((ISBLANK('1B DonnéesActifs'!N80)=TRUE),"",'1B DonnéesActifs'!N80))</f>
        <v>-</v>
      </c>
      <c r="O77" s="213" t="str">
        <f>IF(($A77="-"),"-",IF((ISBLANK('1B DonnéesActifs'!O80)=TRUE),"",'1B DonnéesActifs'!O80))</f>
        <v>-</v>
      </c>
      <c r="P77" s="213" t="str">
        <f>IF(($A77="-"),"-",IF((ISBLANK('1B DonnéesActifs'!P80)=TRUE),"",'1B DonnéesActifs'!P80))</f>
        <v>-</v>
      </c>
      <c r="Q77" s="214" t="str">
        <f t="shared" si="9"/>
        <v>-</v>
      </c>
      <c r="R77" s="214" t="str">
        <f>IF($A77="-","-",(_xlfn.IFNA((VLOOKUP($D77,'2A HypothèsesRenouvellement'!$J$6:$K$10,2,FALSE)),"TypeChausséeN/D")))</f>
        <v>-</v>
      </c>
      <c r="S77" s="214" t="str">
        <f t="shared" si="16"/>
        <v>-</v>
      </c>
      <c r="T77" s="214" t="str">
        <f>IF($A77="-","-",(_xlfn.IFNA((VLOOKUP($M77,'2A HypothèsesRenouvellement'!$J$16:$K$25,2,FALSE)),"DernièreInterventionN/D")))</f>
        <v>-</v>
      </c>
      <c r="U77" s="214" t="str">
        <f t="shared" si="10"/>
        <v>-</v>
      </c>
      <c r="V77" s="215" t="str">
        <f t="shared" si="17"/>
        <v>-</v>
      </c>
      <c r="W77" s="215" t="str">
        <f>IF($A77="-","-",IF($O77="","ICG N/D",VLOOKUP($O77,'2A HypothèsesRenouvellement'!$B$33:$B$42,1,TRUE)))</f>
        <v>-</v>
      </c>
      <c r="X77" s="216" t="str">
        <f>IF($A77="-","-",(IF((ISNUMBER(W77)=TRUE),VLOOKUP(W77,'2A HypothèsesRenouvellement'!$B$33:$D$42,3,FALSE),"ICG N/D")))</f>
        <v>-</v>
      </c>
      <c r="Y77" s="216" t="str">
        <f>_xlfn.IFNA(IF($A77="-","-",(IF((P77=""),"Cote /5 N/D",VLOOKUP(P77,'2A HypothèsesRenouvellement'!$F$33:$G$37,2,FALSE)))),"%ParCote/5 Feuille2A N/D")</f>
        <v>-</v>
      </c>
      <c r="Z77" s="215" t="str">
        <f>IF($A77="-","-",IF('2A HypothèsesRenouvellement'!$F$20="  cotes d'état /100",(IF(ISNUMBER(X77)=TRUE,(X77*R77),"ICG N/D")),"N'est pas l'option choisie feuille 2A"))</f>
        <v>-</v>
      </c>
      <c r="AA77" s="215" t="str">
        <f t="shared" si="11"/>
        <v>-</v>
      </c>
      <c r="AB77" s="215" t="str">
        <f>IF($A77="-","-",IF('2A HypothèsesRenouvellement'!$F$20="  cotes d'état /5",(IF(ISNUMBER(Y77)=TRUE,(Y77*R77),"Etat/5 N/D")),"N'est pas l'option choisie feuille 2A"))</f>
        <v>-</v>
      </c>
      <c r="AC77" s="215" t="str">
        <f t="shared" si="12"/>
        <v>-</v>
      </c>
      <c r="AD77" s="217" t="str">
        <f>IF('2A HypothèsesRenouvellement'!$D$15="Option 1  ",'3A CalculsActifs'!V77,IF('2A HypothèsesRenouvellement'!$F$20="  Cotes d'état /100",'3A CalculsActifs'!AA77,IF('2A HypothèsesRenouvellement'!$F$20="  Cotes d'état /5",'3A CalculsActifs'!AC77,"ATT:ChoisirOptionFeuille2A")))</f>
        <v>ATT:ChoisirOptionFeuille2A</v>
      </c>
      <c r="AE77" s="209" t="str">
        <f>IF($A77="-","-",(H77/1000*(VLOOKUP(D77,'2A HypothèsesRenouvellement'!$J$6:$L$10,3,FALSE))))</f>
        <v>-</v>
      </c>
      <c r="AF77" s="312" t="str">
        <f t="shared" si="13"/>
        <v>-</v>
      </c>
      <c r="AG77" s="312" t="str">
        <f t="shared" si="14"/>
        <v>-</v>
      </c>
      <c r="AH77" s="218" t="str">
        <f t="shared" si="15"/>
        <v>-</v>
      </c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</row>
    <row r="78" spans="1:213" x14ac:dyDescent="0.25">
      <c r="A78" s="212" t="str">
        <f>IF((ISBLANK('1B DonnéesActifs'!A81)=TRUE),"-",'1B DonnéesActifs'!A81)</f>
        <v>-</v>
      </c>
      <c r="B78" s="213" t="str">
        <f>IF(($A78="-"),"-",IF((ISBLANK('1B DonnéesActifs'!B81)=TRUE),"",'1B DonnéesActifs'!B81))</f>
        <v>-</v>
      </c>
      <c r="C78" s="213" t="str">
        <f>IF(($A78="-"),"-",IF((ISBLANK('1B DonnéesActifs'!C81)=TRUE),"",'1B DonnéesActifs'!C81))</f>
        <v>-</v>
      </c>
      <c r="D78" s="213" t="str">
        <f>IF(($A78="-"),"-",IF((ISBLANK('1B DonnéesActifs'!D81)=TRUE),"",'1B DonnéesActifs'!D81))</f>
        <v>-</v>
      </c>
      <c r="E78" s="213" t="str">
        <f>IF(($A78="-"),"-",IF((ISBLANK('1B DonnéesActifs'!E81)=TRUE),"",'1B DonnéesActifs'!E81))</f>
        <v>-</v>
      </c>
      <c r="F78" s="213" t="str">
        <f>IF(($A78="-"),"-",IF((ISBLANK('1B DonnéesActifs'!F81)=TRUE),"",'1B DonnéesActifs'!F81))</f>
        <v>-</v>
      </c>
      <c r="G78" s="213" t="str">
        <f>IF(($A78="-"),"-",IF((ISBLANK('1B DonnéesActifs'!G81)=TRUE),"",'1B DonnéesActifs'!G81))</f>
        <v>-</v>
      </c>
      <c r="H78" s="213" t="str">
        <f>IF(($A78="-"),"-",IF((ISBLANK('1B DonnéesActifs'!H81)=TRUE),"",'1B DonnéesActifs'!H81))</f>
        <v>-</v>
      </c>
      <c r="I78" s="213" t="str">
        <f>IF(($A78="-"),"-",IF((ISBLANK('1B DonnéesActifs'!I81)=TRUE),"",'1B DonnéesActifs'!I81))</f>
        <v>-</v>
      </c>
      <c r="J78" s="213" t="str">
        <f>IF(($A78="-"),"-",IF((ISBLANK('1B DonnéesActifs'!J81)=TRUE),"",'1B DonnéesActifs'!J81))</f>
        <v>-</v>
      </c>
      <c r="K78" s="213" t="str">
        <f>IF(($A78="-"),"-",IF((ISBLANK('1B DonnéesActifs'!K81)=TRUE),"",'1B DonnéesActifs'!K81))</f>
        <v>-</v>
      </c>
      <c r="L78" s="213" t="str">
        <f>IF(($A78="-"),"-",IF((ISBLANK('1B DonnéesActifs'!L81)=TRUE),"",'1B DonnéesActifs'!L81))</f>
        <v>-</v>
      </c>
      <c r="M78" s="213" t="str">
        <f>IF(($A78="-"),"-",IF((ISBLANK('1B DonnéesActifs'!M81)=TRUE),"",'1B DonnéesActifs'!M81))</f>
        <v>-</v>
      </c>
      <c r="N78" s="213" t="str">
        <f>IF(($A78="-"),"-",IF((ISBLANK('1B DonnéesActifs'!N81)=TRUE),"",'1B DonnéesActifs'!N81))</f>
        <v>-</v>
      </c>
      <c r="O78" s="213" t="str">
        <f>IF(($A78="-"),"-",IF((ISBLANK('1B DonnéesActifs'!O81)=TRUE),"",'1B DonnéesActifs'!O81))</f>
        <v>-</v>
      </c>
      <c r="P78" s="213" t="str">
        <f>IF(($A78="-"),"-",IF((ISBLANK('1B DonnéesActifs'!P81)=TRUE),"",'1B DonnéesActifs'!P81))</f>
        <v>-</v>
      </c>
      <c r="Q78" s="214" t="str">
        <f t="shared" si="9"/>
        <v>-</v>
      </c>
      <c r="R78" s="214" t="str">
        <f>IF($A78="-","-",(_xlfn.IFNA((VLOOKUP($D78,'2A HypothèsesRenouvellement'!$J$6:$K$10,2,FALSE)),"TypeChausséeN/D")))</f>
        <v>-</v>
      </c>
      <c r="S78" s="214" t="str">
        <f t="shared" si="16"/>
        <v>-</v>
      </c>
      <c r="T78" s="214" t="str">
        <f>IF($A78="-","-",(_xlfn.IFNA((VLOOKUP($M78,'2A HypothèsesRenouvellement'!$J$16:$K$25,2,FALSE)),"DernièreInterventionN/D")))</f>
        <v>-</v>
      </c>
      <c r="U78" s="214" t="str">
        <f t="shared" si="10"/>
        <v>-</v>
      </c>
      <c r="V78" s="215" t="str">
        <f t="shared" si="17"/>
        <v>-</v>
      </c>
      <c r="W78" s="215" t="str">
        <f>IF($A78="-","-",IF($O78="","ICG N/D",VLOOKUP($O78,'2A HypothèsesRenouvellement'!$B$33:$B$42,1,TRUE)))</f>
        <v>-</v>
      </c>
      <c r="X78" s="216" t="str">
        <f>IF($A78="-","-",(IF((ISNUMBER(W78)=TRUE),VLOOKUP(W78,'2A HypothèsesRenouvellement'!$B$33:$D$42,3,FALSE),"ICG N/D")))</f>
        <v>-</v>
      </c>
      <c r="Y78" s="216" t="str">
        <f>_xlfn.IFNA(IF($A78="-","-",(IF((P78=""),"Cote /5 N/D",VLOOKUP(P78,'2A HypothèsesRenouvellement'!$F$33:$G$37,2,FALSE)))),"%ParCote/5 Feuille2A N/D")</f>
        <v>-</v>
      </c>
      <c r="Z78" s="215" t="str">
        <f>IF($A78="-","-",IF('2A HypothèsesRenouvellement'!$F$20="  cotes d'état /100",(IF(ISNUMBER(X78)=TRUE,(X78*R78),"ICG N/D")),"N'est pas l'option choisie feuille 2A"))</f>
        <v>-</v>
      </c>
      <c r="AA78" s="215" t="str">
        <f t="shared" si="11"/>
        <v>-</v>
      </c>
      <c r="AB78" s="215" t="str">
        <f>IF($A78="-","-",IF('2A HypothèsesRenouvellement'!$F$20="  cotes d'état /5",(IF(ISNUMBER(Y78)=TRUE,(Y78*R78),"Etat/5 N/D")),"N'est pas l'option choisie feuille 2A"))</f>
        <v>-</v>
      </c>
      <c r="AC78" s="215" t="str">
        <f t="shared" si="12"/>
        <v>-</v>
      </c>
      <c r="AD78" s="217" t="str">
        <f>IF('2A HypothèsesRenouvellement'!$D$15="Option 1  ",'3A CalculsActifs'!V78,IF('2A HypothèsesRenouvellement'!$F$20="  Cotes d'état /100",'3A CalculsActifs'!AA78,IF('2A HypothèsesRenouvellement'!$F$20="  Cotes d'état /5",'3A CalculsActifs'!AC78,"ATT:ChoisirOptionFeuille2A")))</f>
        <v>ATT:ChoisirOptionFeuille2A</v>
      </c>
      <c r="AE78" s="209" t="str">
        <f>IF($A78="-","-",(H78/1000*(VLOOKUP(D78,'2A HypothèsesRenouvellement'!$J$6:$L$10,3,FALSE))))</f>
        <v>-</v>
      </c>
      <c r="AF78" s="312" t="str">
        <f t="shared" si="13"/>
        <v>-</v>
      </c>
      <c r="AG78" s="312" t="str">
        <f t="shared" si="14"/>
        <v>-</v>
      </c>
      <c r="AH78" s="218" t="str">
        <f t="shared" si="15"/>
        <v>-</v>
      </c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</row>
    <row r="79" spans="1:213" x14ac:dyDescent="0.25">
      <c r="A79" s="212" t="str">
        <f>IF((ISBLANK('1B DonnéesActifs'!A82)=TRUE),"-",'1B DonnéesActifs'!A82)</f>
        <v>-</v>
      </c>
      <c r="B79" s="213" t="str">
        <f>IF(($A79="-"),"-",IF((ISBLANK('1B DonnéesActifs'!B82)=TRUE),"",'1B DonnéesActifs'!B82))</f>
        <v>-</v>
      </c>
      <c r="C79" s="213" t="str">
        <f>IF(($A79="-"),"-",IF((ISBLANK('1B DonnéesActifs'!C82)=TRUE),"",'1B DonnéesActifs'!C82))</f>
        <v>-</v>
      </c>
      <c r="D79" s="213" t="str">
        <f>IF(($A79="-"),"-",IF((ISBLANK('1B DonnéesActifs'!D82)=TRUE),"",'1B DonnéesActifs'!D82))</f>
        <v>-</v>
      </c>
      <c r="E79" s="213" t="str">
        <f>IF(($A79="-"),"-",IF((ISBLANK('1B DonnéesActifs'!E82)=TRUE),"",'1B DonnéesActifs'!E82))</f>
        <v>-</v>
      </c>
      <c r="F79" s="213" t="str">
        <f>IF(($A79="-"),"-",IF((ISBLANK('1B DonnéesActifs'!F82)=TRUE),"",'1B DonnéesActifs'!F82))</f>
        <v>-</v>
      </c>
      <c r="G79" s="213" t="str">
        <f>IF(($A79="-"),"-",IF((ISBLANK('1B DonnéesActifs'!G82)=TRUE),"",'1B DonnéesActifs'!G82))</f>
        <v>-</v>
      </c>
      <c r="H79" s="213" t="str">
        <f>IF(($A79="-"),"-",IF((ISBLANK('1B DonnéesActifs'!H82)=TRUE),"",'1B DonnéesActifs'!H82))</f>
        <v>-</v>
      </c>
      <c r="I79" s="213" t="str">
        <f>IF(($A79="-"),"-",IF((ISBLANK('1B DonnéesActifs'!I82)=TRUE),"",'1B DonnéesActifs'!I82))</f>
        <v>-</v>
      </c>
      <c r="J79" s="213" t="str">
        <f>IF(($A79="-"),"-",IF((ISBLANK('1B DonnéesActifs'!J82)=TRUE),"",'1B DonnéesActifs'!J82))</f>
        <v>-</v>
      </c>
      <c r="K79" s="213" t="str">
        <f>IF(($A79="-"),"-",IF((ISBLANK('1B DonnéesActifs'!K82)=TRUE),"",'1B DonnéesActifs'!K82))</f>
        <v>-</v>
      </c>
      <c r="L79" s="213" t="str">
        <f>IF(($A79="-"),"-",IF((ISBLANK('1B DonnéesActifs'!L82)=TRUE),"",'1B DonnéesActifs'!L82))</f>
        <v>-</v>
      </c>
      <c r="M79" s="213" t="str">
        <f>IF(($A79="-"),"-",IF((ISBLANK('1B DonnéesActifs'!M82)=TRUE),"",'1B DonnéesActifs'!M82))</f>
        <v>-</v>
      </c>
      <c r="N79" s="213" t="str">
        <f>IF(($A79="-"),"-",IF((ISBLANK('1B DonnéesActifs'!N82)=TRUE),"",'1B DonnéesActifs'!N82))</f>
        <v>-</v>
      </c>
      <c r="O79" s="213" t="str">
        <f>IF(($A79="-"),"-",IF((ISBLANK('1B DonnéesActifs'!O82)=TRUE),"",'1B DonnéesActifs'!O82))</f>
        <v>-</v>
      </c>
      <c r="P79" s="213" t="str">
        <f>IF(($A79="-"),"-",IF((ISBLANK('1B DonnéesActifs'!P82)=TRUE),"",'1B DonnéesActifs'!P82))</f>
        <v>-</v>
      </c>
      <c r="Q79" s="214" t="str">
        <f t="shared" si="9"/>
        <v>-</v>
      </c>
      <c r="R79" s="214" t="str">
        <f>IF($A79="-","-",(_xlfn.IFNA((VLOOKUP($D79,'2A HypothèsesRenouvellement'!$J$6:$K$10,2,FALSE)),"TypeChausséeN/D")))</f>
        <v>-</v>
      </c>
      <c r="S79" s="214" t="str">
        <f t="shared" si="16"/>
        <v>-</v>
      </c>
      <c r="T79" s="214" t="str">
        <f>IF($A79="-","-",(_xlfn.IFNA((VLOOKUP($M79,'2A HypothèsesRenouvellement'!$J$16:$K$25,2,FALSE)),"DernièreInterventionN/D")))</f>
        <v>-</v>
      </c>
      <c r="U79" s="214" t="str">
        <f t="shared" si="10"/>
        <v>-</v>
      </c>
      <c r="V79" s="215" t="str">
        <f t="shared" si="17"/>
        <v>-</v>
      </c>
      <c r="W79" s="215" t="str">
        <f>IF($A79="-","-",IF($O79="","ICG N/D",VLOOKUP($O79,'2A HypothèsesRenouvellement'!$B$33:$B$42,1,TRUE)))</f>
        <v>-</v>
      </c>
      <c r="X79" s="216" t="str">
        <f>IF($A79="-","-",(IF((ISNUMBER(W79)=TRUE),VLOOKUP(W79,'2A HypothèsesRenouvellement'!$B$33:$D$42,3,FALSE),"ICG N/D")))</f>
        <v>-</v>
      </c>
      <c r="Y79" s="216" t="str">
        <f>_xlfn.IFNA(IF($A79="-","-",(IF((P79=""),"Cote /5 N/D",VLOOKUP(P79,'2A HypothèsesRenouvellement'!$F$33:$G$37,2,FALSE)))),"%ParCote/5 Feuille2A N/D")</f>
        <v>-</v>
      </c>
      <c r="Z79" s="215" t="str">
        <f>IF($A79="-","-",IF('2A HypothèsesRenouvellement'!$F$20="  cotes d'état /100",(IF(ISNUMBER(X79)=TRUE,(X79*R79),"ICG N/D")),"N'est pas l'option choisie feuille 2A"))</f>
        <v>-</v>
      </c>
      <c r="AA79" s="215" t="str">
        <f t="shared" si="11"/>
        <v>-</v>
      </c>
      <c r="AB79" s="215" t="str">
        <f>IF($A79="-","-",IF('2A HypothèsesRenouvellement'!$F$20="  cotes d'état /5",(IF(ISNUMBER(Y79)=TRUE,(Y79*R79),"Etat/5 N/D")),"N'est pas l'option choisie feuille 2A"))</f>
        <v>-</v>
      </c>
      <c r="AC79" s="215" t="str">
        <f t="shared" si="12"/>
        <v>-</v>
      </c>
      <c r="AD79" s="217" t="str">
        <f>IF('2A HypothèsesRenouvellement'!$D$15="Option 1  ",'3A CalculsActifs'!V79,IF('2A HypothèsesRenouvellement'!$F$20="  Cotes d'état /100",'3A CalculsActifs'!AA79,IF('2A HypothèsesRenouvellement'!$F$20="  Cotes d'état /5",'3A CalculsActifs'!AC79,"ATT:ChoisirOptionFeuille2A")))</f>
        <v>ATT:ChoisirOptionFeuille2A</v>
      </c>
      <c r="AE79" s="209" t="str">
        <f>IF($A79="-","-",(H79/1000*(VLOOKUP(D79,'2A HypothèsesRenouvellement'!$J$6:$L$10,3,FALSE))))</f>
        <v>-</v>
      </c>
      <c r="AF79" s="312" t="str">
        <f t="shared" si="13"/>
        <v>-</v>
      </c>
      <c r="AG79" s="312" t="str">
        <f t="shared" si="14"/>
        <v>-</v>
      </c>
      <c r="AH79" s="218" t="str">
        <f t="shared" si="15"/>
        <v>-</v>
      </c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</row>
    <row r="80" spans="1:213" x14ac:dyDescent="0.25">
      <c r="A80" s="212" t="str">
        <f>IF((ISBLANK('1B DonnéesActifs'!A83)=TRUE),"-",'1B DonnéesActifs'!A83)</f>
        <v>-</v>
      </c>
      <c r="B80" s="213" t="str">
        <f>IF(($A80="-"),"-",IF((ISBLANK('1B DonnéesActifs'!B83)=TRUE),"",'1B DonnéesActifs'!B83))</f>
        <v>-</v>
      </c>
      <c r="C80" s="213" t="str">
        <f>IF(($A80="-"),"-",IF((ISBLANK('1B DonnéesActifs'!C83)=TRUE),"",'1B DonnéesActifs'!C83))</f>
        <v>-</v>
      </c>
      <c r="D80" s="213" t="str">
        <f>IF(($A80="-"),"-",IF((ISBLANK('1B DonnéesActifs'!D83)=TRUE),"",'1B DonnéesActifs'!D83))</f>
        <v>-</v>
      </c>
      <c r="E80" s="213" t="str">
        <f>IF(($A80="-"),"-",IF((ISBLANK('1B DonnéesActifs'!E83)=TRUE),"",'1B DonnéesActifs'!E83))</f>
        <v>-</v>
      </c>
      <c r="F80" s="213" t="str">
        <f>IF(($A80="-"),"-",IF((ISBLANK('1B DonnéesActifs'!F83)=TRUE),"",'1B DonnéesActifs'!F83))</f>
        <v>-</v>
      </c>
      <c r="G80" s="213" t="str">
        <f>IF(($A80="-"),"-",IF((ISBLANK('1B DonnéesActifs'!G83)=TRUE),"",'1B DonnéesActifs'!G83))</f>
        <v>-</v>
      </c>
      <c r="H80" s="213" t="str">
        <f>IF(($A80="-"),"-",IF((ISBLANK('1B DonnéesActifs'!H83)=TRUE),"",'1B DonnéesActifs'!H83))</f>
        <v>-</v>
      </c>
      <c r="I80" s="213" t="str">
        <f>IF(($A80="-"),"-",IF((ISBLANK('1B DonnéesActifs'!I83)=TRUE),"",'1B DonnéesActifs'!I83))</f>
        <v>-</v>
      </c>
      <c r="J80" s="213" t="str">
        <f>IF(($A80="-"),"-",IF((ISBLANK('1B DonnéesActifs'!J83)=TRUE),"",'1B DonnéesActifs'!J83))</f>
        <v>-</v>
      </c>
      <c r="K80" s="213" t="str">
        <f>IF(($A80="-"),"-",IF((ISBLANK('1B DonnéesActifs'!K83)=TRUE),"",'1B DonnéesActifs'!K83))</f>
        <v>-</v>
      </c>
      <c r="L80" s="213" t="str">
        <f>IF(($A80="-"),"-",IF((ISBLANK('1B DonnéesActifs'!L83)=TRUE),"",'1B DonnéesActifs'!L83))</f>
        <v>-</v>
      </c>
      <c r="M80" s="213" t="str">
        <f>IF(($A80="-"),"-",IF((ISBLANK('1B DonnéesActifs'!M83)=TRUE),"",'1B DonnéesActifs'!M83))</f>
        <v>-</v>
      </c>
      <c r="N80" s="213" t="str">
        <f>IF(($A80="-"),"-",IF((ISBLANK('1B DonnéesActifs'!N83)=TRUE),"",'1B DonnéesActifs'!N83))</f>
        <v>-</v>
      </c>
      <c r="O80" s="213" t="str">
        <f>IF(($A80="-"),"-",IF((ISBLANK('1B DonnéesActifs'!O83)=TRUE),"",'1B DonnéesActifs'!O83))</f>
        <v>-</v>
      </c>
      <c r="P80" s="213" t="str">
        <f>IF(($A80="-"),"-",IF((ISBLANK('1B DonnéesActifs'!P83)=TRUE),"",'1B DonnéesActifs'!P83))</f>
        <v>-</v>
      </c>
      <c r="Q80" s="214" t="str">
        <f t="shared" si="9"/>
        <v>-</v>
      </c>
      <c r="R80" s="214" t="str">
        <f>IF($A80="-","-",(_xlfn.IFNA((VLOOKUP($D80,'2A HypothèsesRenouvellement'!$J$6:$K$10,2,FALSE)),"TypeChausséeN/D")))</f>
        <v>-</v>
      </c>
      <c r="S80" s="214" t="str">
        <f t="shared" si="16"/>
        <v>-</v>
      </c>
      <c r="T80" s="214" t="str">
        <f>IF($A80="-","-",(_xlfn.IFNA((VLOOKUP($M80,'2A HypothèsesRenouvellement'!$J$16:$K$25,2,FALSE)),"DernièreInterventionN/D")))</f>
        <v>-</v>
      </c>
      <c r="U80" s="214" t="str">
        <f t="shared" si="10"/>
        <v>-</v>
      </c>
      <c r="V80" s="215" t="str">
        <f t="shared" si="17"/>
        <v>-</v>
      </c>
      <c r="W80" s="215" t="str">
        <f>IF($A80="-","-",IF($O80="","ICG N/D",VLOOKUP($O80,'2A HypothèsesRenouvellement'!$B$33:$B$42,1,TRUE)))</f>
        <v>-</v>
      </c>
      <c r="X80" s="216" t="str">
        <f>IF($A80="-","-",(IF((ISNUMBER(W80)=TRUE),VLOOKUP(W80,'2A HypothèsesRenouvellement'!$B$33:$D$42,3,FALSE),"ICG N/D")))</f>
        <v>-</v>
      </c>
      <c r="Y80" s="216" t="str">
        <f>_xlfn.IFNA(IF($A80="-","-",(IF((P80=""),"Cote /5 N/D",VLOOKUP(P80,'2A HypothèsesRenouvellement'!$F$33:$G$37,2,FALSE)))),"%ParCote/5 Feuille2A N/D")</f>
        <v>-</v>
      </c>
      <c r="Z80" s="215" t="str">
        <f>IF($A80="-","-",IF('2A HypothèsesRenouvellement'!$F$20="  cotes d'état /100",(IF(ISNUMBER(X80)=TRUE,(X80*R80),"ICG N/D")),"N'est pas l'option choisie feuille 2A"))</f>
        <v>-</v>
      </c>
      <c r="AA80" s="215" t="str">
        <f t="shared" si="11"/>
        <v>-</v>
      </c>
      <c r="AB80" s="215" t="str">
        <f>IF($A80="-","-",IF('2A HypothèsesRenouvellement'!$F$20="  cotes d'état /5",(IF(ISNUMBER(Y80)=TRUE,(Y80*R80),"Etat/5 N/D")),"N'est pas l'option choisie feuille 2A"))</f>
        <v>-</v>
      </c>
      <c r="AC80" s="215" t="str">
        <f t="shared" si="12"/>
        <v>-</v>
      </c>
      <c r="AD80" s="217" t="str">
        <f>IF('2A HypothèsesRenouvellement'!$D$15="Option 1  ",'3A CalculsActifs'!V80,IF('2A HypothèsesRenouvellement'!$F$20="  Cotes d'état /100",'3A CalculsActifs'!AA80,IF('2A HypothèsesRenouvellement'!$F$20="  Cotes d'état /5",'3A CalculsActifs'!AC80,"ATT:ChoisirOptionFeuille2A")))</f>
        <v>ATT:ChoisirOptionFeuille2A</v>
      </c>
      <c r="AE80" s="209" t="str">
        <f>IF($A80="-","-",(H80/1000*(VLOOKUP(D80,'2A HypothèsesRenouvellement'!$J$6:$L$10,3,FALSE))))</f>
        <v>-</v>
      </c>
      <c r="AF80" s="312" t="str">
        <f t="shared" si="13"/>
        <v>-</v>
      </c>
      <c r="AG80" s="312" t="str">
        <f t="shared" si="14"/>
        <v>-</v>
      </c>
      <c r="AH80" s="218" t="str">
        <f t="shared" si="15"/>
        <v>-</v>
      </c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</row>
    <row r="81" spans="1:213" x14ac:dyDescent="0.25">
      <c r="A81" s="212" t="str">
        <f>IF((ISBLANK('1B DonnéesActifs'!A84)=TRUE),"-",'1B DonnéesActifs'!A84)</f>
        <v>-</v>
      </c>
      <c r="B81" s="213" t="str">
        <f>IF(($A81="-"),"-",IF((ISBLANK('1B DonnéesActifs'!B84)=TRUE),"",'1B DonnéesActifs'!B84))</f>
        <v>-</v>
      </c>
      <c r="C81" s="213" t="str">
        <f>IF(($A81="-"),"-",IF((ISBLANK('1B DonnéesActifs'!C84)=TRUE),"",'1B DonnéesActifs'!C84))</f>
        <v>-</v>
      </c>
      <c r="D81" s="213" t="str">
        <f>IF(($A81="-"),"-",IF((ISBLANK('1B DonnéesActifs'!D84)=TRUE),"",'1B DonnéesActifs'!D84))</f>
        <v>-</v>
      </c>
      <c r="E81" s="213" t="str">
        <f>IF(($A81="-"),"-",IF((ISBLANK('1B DonnéesActifs'!E84)=TRUE),"",'1B DonnéesActifs'!E84))</f>
        <v>-</v>
      </c>
      <c r="F81" s="213" t="str">
        <f>IF(($A81="-"),"-",IF((ISBLANK('1B DonnéesActifs'!F84)=TRUE),"",'1B DonnéesActifs'!F84))</f>
        <v>-</v>
      </c>
      <c r="G81" s="213" t="str">
        <f>IF(($A81="-"),"-",IF((ISBLANK('1B DonnéesActifs'!G84)=TRUE),"",'1B DonnéesActifs'!G84))</f>
        <v>-</v>
      </c>
      <c r="H81" s="213" t="str">
        <f>IF(($A81="-"),"-",IF((ISBLANK('1B DonnéesActifs'!H84)=TRUE),"",'1B DonnéesActifs'!H84))</f>
        <v>-</v>
      </c>
      <c r="I81" s="213" t="str">
        <f>IF(($A81="-"),"-",IF((ISBLANK('1B DonnéesActifs'!I84)=TRUE),"",'1B DonnéesActifs'!I84))</f>
        <v>-</v>
      </c>
      <c r="J81" s="213" t="str">
        <f>IF(($A81="-"),"-",IF((ISBLANK('1B DonnéesActifs'!J84)=TRUE),"",'1B DonnéesActifs'!J84))</f>
        <v>-</v>
      </c>
      <c r="K81" s="213" t="str">
        <f>IF(($A81="-"),"-",IF((ISBLANK('1B DonnéesActifs'!K84)=TRUE),"",'1B DonnéesActifs'!K84))</f>
        <v>-</v>
      </c>
      <c r="L81" s="213" t="str">
        <f>IF(($A81="-"),"-",IF((ISBLANK('1B DonnéesActifs'!L84)=TRUE),"",'1B DonnéesActifs'!L84))</f>
        <v>-</v>
      </c>
      <c r="M81" s="213" t="str">
        <f>IF(($A81="-"),"-",IF((ISBLANK('1B DonnéesActifs'!M84)=TRUE),"",'1B DonnéesActifs'!M84))</f>
        <v>-</v>
      </c>
      <c r="N81" s="213" t="str">
        <f>IF(($A81="-"),"-",IF((ISBLANK('1B DonnéesActifs'!N84)=TRUE),"",'1B DonnéesActifs'!N84))</f>
        <v>-</v>
      </c>
      <c r="O81" s="213" t="str">
        <f>IF(($A81="-"),"-",IF((ISBLANK('1B DonnéesActifs'!O84)=TRUE),"",'1B DonnéesActifs'!O84))</f>
        <v>-</v>
      </c>
      <c r="P81" s="213" t="str">
        <f>IF(($A81="-"),"-",IF((ISBLANK('1B DonnéesActifs'!P84)=TRUE),"",'1B DonnéesActifs'!P84))</f>
        <v>-</v>
      </c>
      <c r="Q81" s="214" t="str">
        <f t="shared" si="9"/>
        <v>-</v>
      </c>
      <c r="R81" s="214" t="str">
        <f>IF($A81="-","-",(_xlfn.IFNA((VLOOKUP($D81,'2A HypothèsesRenouvellement'!$J$6:$K$10,2,FALSE)),"TypeChausséeN/D")))</f>
        <v>-</v>
      </c>
      <c r="S81" s="214" t="str">
        <f t="shared" si="16"/>
        <v>-</v>
      </c>
      <c r="T81" s="214" t="str">
        <f>IF($A81="-","-",(_xlfn.IFNA((VLOOKUP($M81,'2A HypothèsesRenouvellement'!$J$16:$K$25,2,FALSE)),"DernièreInterventionN/D")))</f>
        <v>-</v>
      </c>
      <c r="U81" s="214" t="str">
        <f t="shared" si="10"/>
        <v>-</v>
      </c>
      <c r="V81" s="215" t="str">
        <f t="shared" si="17"/>
        <v>-</v>
      </c>
      <c r="W81" s="215" t="str">
        <f>IF($A81="-","-",IF($O81="","ICG N/D",VLOOKUP($O81,'2A HypothèsesRenouvellement'!$B$33:$B$42,1,TRUE)))</f>
        <v>-</v>
      </c>
      <c r="X81" s="216" t="str">
        <f>IF($A81="-","-",(IF((ISNUMBER(W81)=TRUE),VLOOKUP(W81,'2A HypothèsesRenouvellement'!$B$33:$D$42,3,FALSE),"ICG N/D")))</f>
        <v>-</v>
      </c>
      <c r="Y81" s="216" t="str">
        <f>_xlfn.IFNA(IF($A81="-","-",(IF((P81=""),"Cote /5 N/D",VLOOKUP(P81,'2A HypothèsesRenouvellement'!$F$33:$G$37,2,FALSE)))),"%ParCote/5 Feuille2A N/D")</f>
        <v>-</v>
      </c>
      <c r="Z81" s="215" t="str">
        <f>IF($A81="-","-",IF('2A HypothèsesRenouvellement'!$F$20="  cotes d'état /100",(IF(ISNUMBER(X81)=TRUE,(X81*R81),"ICG N/D")),"N'est pas l'option choisie feuille 2A"))</f>
        <v>-</v>
      </c>
      <c r="AA81" s="215" t="str">
        <f t="shared" si="11"/>
        <v>-</v>
      </c>
      <c r="AB81" s="215" t="str">
        <f>IF($A81="-","-",IF('2A HypothèsesRenouvellement'!$F$20="  cotes d'état /5",(IF(ISNUMBER(Y81)=TRUE,(Y81*R81),"Etat/5 N/D")),"N'est pas l'option choisie feuille 2A"))</f>
        <v>-</v>
      </c>
      <c r="AC81" s="215" t="str">
        <f t="shared" si="12"/>
        <v>-</v>
      </c>
      <c r="AD81" s="217" t="str">
        <f>IF('2A HypothèsesRenouvellement'!$D$15="Option 1  ",'3A CalculsActifs'!V81,IF('2A HypothèsesRenouvellement'!$F$20="  Cotes d'état /100",'3A CalculsActifs'!AA81,IF('2A HypothèsesRenouvellement'!$F$20="  Cotes d'état /5",'3A CalculsActifs'!AC81,"ATT:ChoisirOptionFeuille2A")))</f>
        <v>ATT:ChoisirOptionFeuille2A</v>
      </c>
      <c r="AE81" s="209" t="str">
        <f>IF($A81="-","-",(H81/1000*(VLOOKUP(D81,'2A HypothèsesRenouvellement'!$J$6:$L$10,3,FALSE))))</f>
        <v>-</v>
      </c>
      <c r="AF81" s="312" t="str">
        <f t="shared" si="13"/>
        <v>-</v>
      </c>
      <c r="AG81" s="312" t="str">
        <f t="shared" si="14"/>
        <v>-</v>
      </c>
      <c r="AH81" s="218" t="str">
        <f t="shared" si="15"/>
        <v>-</v>
      </c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</row>
    <row r="82" spans="1:213" x14ac:dyDescent="0.25">
      <c r="A82" s="212" t="str">
        <f>IF((ISBLANK('1B DonnéesActifs'!A85)=TRUE),"-",'1B DonnéesActifs'!A85)</f>
        <v>-</v>
      </c>
      <c r="B82" s="213" t="str">
        <f>IF(($A82="-"),"-",IF((ISBLANK('1B DonnéesActifs'!B85)=TRUE),"",'1B DonnéesActifs'!B85))</f>
        <v>-</v>
      </c>
      <c r="C82" s="213" t="str">
        <f>IF(($A82="-"),"-",IF((ISBLANK('1B DonnéesActifs'!C85)=TRUE),"",'1B DonnéesActifs'!C85))</f>
        <v>-</v>
      </c>
      <c r="D82" s="213" t="str">
        <f>IF(($A82="-"),"-",IF((ISBLANK('1B DonnéesActifs'!D85)=TRUE),"",'1B DonnéesActifs'!D85))</f>
        <v>-</v>
      </c>
      <c r="E82" s="213" t="str">
        <f>IF(($A82="-"),"-",IF((ISBLANK('1B DonnéesActifs'!E85)=TRUE),"",'1B DonnéesActifs'!E85))</f>
        <v>-</v>
      </c>
      <c r="F82" s="213" t="str">
        <f>IF(($A82="-"),"-",IF((ISBLANK('1B DonnéesActifs'!F85)=TRUE),"",'1B DonnéesActifs'!F85))</f>
        <v>-</v>
      </c>
      <c r="G82" s="213" t="str">
        <f>IF(($A82="-"),"-",IF((ISBLANK('1B DonnéesActifs'!G85)=TRUE),"",'1B DonnéesActifs'!G85))</f>
        <v>-</v>
      </c>
      <c r="H82" s="213" t="str">
        <f>IF(($A82="-"),"-",IF((ISBLANK('1B DonnéesActifs'!H85)=TRUE),"",'1B DonnéesActifs'!H85))</f>
        <v>-</v>
      </c>
      <c r="I82" s="213" t="str">
        <f>IF(($A82="-"),"-",IF((ISBLANK('1B DonnéesActifs'!I85)=TRUE),"",'1B DonnéesActifs'!I85))</f>
        <v>-</v>
      </c>
      <c r="J82" s="213" t="str">
        <f>IF(($A82="-"),"-",IF((ISBLANK('1B DonnéesActifs'!J85)=TRUE),"",'1B DonnéesActifs'!J85))</f>
        <v>-</v>
      </c>
      <c r="K82" s="213" t="str">
        <f>IF(($A82="-"),"-",IF((ISBLANK('1B DonnéesActifs'!K85)=TRUE),"",'1B DonnéesActifs'!K85))</f>
        <v>-</v>
      </c>
      <c r="L82" s="213" t="str">
        <f>IF(($A82="-"),"-",IF((ISBLANK('1B DonnéesActifs'!L85)=TRUE),"",'1B DonnéesActifs'!L85))</f>
        <v>-</v>
      </c>
      <c r="M82" s="213" t="str">
        <f>IF(($A82="-"),"-",IF((ISBLANK('1B DonnéesActifs'!M85)=TRUE),"",'1B DonnéesActifs'!M85))</f>
        <v>-</v>
      </c>
      <c r="N82" s="213" t="str">
        <f>IF(($A82="-"),"-",IF((ISBLANK('1B DonnéesActifs'!N85)=TRUE),"",'1B DonnéesActifs'!N85))</f>
        <v>-</v>
      </c>
      <c r="O82" s="213" t="str">
        <f>IF(($A82="-"),"-",IF((ISBLANK('1B DonnéesActifs'!O85)=TRUE),"",'1B DonnéesActifs'!O85))</f>
        <v>-</v>
      </c>
      <c r="P82" s="213" t="str">
        <f>IF(($A82="-"),"-",IF((ISBLANK('1B DonnéesActifs'!P85)=TRUE),"",'1B DonnéesActifs'!P85))</f>
        <v>-</v>
      </c>
      <c r="Q82" s="214" t="str">
        <f t="shared" si="9"/>
        <v>-</v>
      </c>
      <c r="R82" s="214" t="str">
        <f>IF($A82="-","-",(_xlfn.IFNA((VLOOKUP($D82,'2A HypothèsesRenouvellement'!$J$6:$K$10,2,FALSE)),"TypeChausséeN/D")))</f>
        <v>-</v>
      </c>
      <c r="S82" s="214" t="str">
        <f t="shared" si="16"/>
        <v>-</v>
      </c>
      <c r="T82" s="214" t="str">
        <f>IF($A82="-","-",(_xlfn.IFNA((VLOOKUP($M82,'2A HypothèsesRenouvellement'!$J$16:$K$25,2,FALSE)),"DernièreInterventionN/D")))</f>
        <v>-</v>
      </c>
      <c r="U82" s="214" t="str">
        <f t="shared" si="10"/>
        <v>-</v>
      </c>
      <c r="V82" s="215" t="str">
        <f t="shared" si="17"/>
        <v>-</v>
      </c>
      <c r="W82" s="215" t="str">
        <f>IF($A82="-","-",IF($O82="","ICG N/D",VLOOKUP($O82,'2A HypothèsesRenouvellement'!$B$33:$B$42,1,TRUE)))</f>
        <v>-</v>
      </c>
      <c r="X82" s="216" t="str">
        <f>IF($A82="-","-",(IF((ISNUMBER(W82)=TRUE),VLOOKUP(W82,'2A HypothèsesRenouvellement'!$B$33:$D$42,3,FALSE),"ICG N/D")))</f>
        <v>-</v>
      </c>
      <c r="Y82" s="216" t="str">
        <f>_xlfn.IFNA(IF($A82="-","-",(IF((P82=""),"Cote /5 N/D",VLOOKUP(P82,'2A HypothèsesRenouvellement'!$F$33:$G$37,2,FALSE)))),"%ParCote/5 Feuille2A N/D")</f>
        <v>-</v>
      </c>
      <c r="Z82" s="215" t="str">
        <f>IF($A82="-","-",IF('2A HypothèsesRenouvellement'!$F$20="  cotes d'état /100",(IF(ISNUMBER(X82)=TRUE,(X82*R82),"ICG N/D")),"N'est pas l'option choisie feuille 2A"))</f>
        <v>-</v>
      </c>
      <c r="AA82" s="215" t="str">
        <f t="shared" si="11"/>
        <v>-</v>
      </c>
      <c r="AB82" s="215" t="str">
        <f>IF($A82="-","-",IF('2A HypothèsesRenouvellement'!$F$20="  cotes d'état /5",(IF(ISNUMBER(Y82)=TRUE,(Y82*R82),"Etat/5 N/D")),"N'est pas l'option choisie feuille 2A"))</f>
        <v>-</v>
      </c>
      <c r="AC82" s="215" t="str">
        <f t="shared" si="12"/>
        <v>-</v>
      </c>
      <c r="AD82" s="217" t="str">
        <f>IF('2A HypothèsesRenouvellement'!$D$15="Option 1  ",'3A CalculsActifs'!V82,IF('2A HypothèsesRenouvellement'!$F$20="  Cotes d'état /100",'3A CalculsActifs'!AA82,IF('2A HypothèsesRenouvellement'!$F$20="  Cotes d'état /5",'3A CalculsActifs'!AC82,"ATT:ChoisirOptionFeuille2A")))</f>
        <v>ATT:ChoisirOptionFeuille2A</v>
      </c>
      <c r="AE82" s="209" t="str">
        <f>IF($A82="-","-",(H82/1000*(VLOOKUP(D82,'2A HypothèsesRenouvellement'!$J$6:$L$10,3,FALSE))))</f>
        <v>-</v>
      </c>
      <c r="AF82" s="312" t="str">
        <f t="shared" si="13"/>
        <v>-</v>
      </c>
      <c r="AG82" s="312" t="str">
        <f t="shared" si="14"/>
        <v>-</v>
      </c>
      <c r="AH82" s="218" t="str">
        <f t="shared" si="15"/>
        <v>-</v>
      </c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</row>
    <row r="83" spans="1:213" x14ac:dyDescent="0.25">
      <c r="A83" s="212" t="str">
        <f>IF((ISBLANK('1B DonnéesActifs'!A86)=TRUE),"-",'1B DonnéesActifs'!A86)</f>
        <v>-</v>
      </c>
      <c r="B83" s="213" t="str">
        <f>IF(($A83="-"),"-",IF((ISBLANK('1B DonnéesActifs'!B86)=TRUE),"",'1B DonnéesActifs'!B86))</f>
        <v>-</v>
      </c>
      <c r="C83" s="213" t="str">
        <f>IF(($A83="-"),"-",IF((ISBLANK('1B DonnéesActifs'!C86)=TRUE),"",'1B DonnéesActifs'!C86))</f>
        <v>-</v>
      </c>
      <c r="D83" s="213" t="str">
        <f>IF(($A83="-"),"-",IF((ISBLANK('1B DonnéesActifs'!D86)=TRUE),"",'1B DonnéesActifs'!D86))</f>
        <v>-</v>
      </c>
      <c r="E83" s="213" t="str">
        <f>IF(($A83="-"),"-",IF((ISBLANK('1B DonnéesActifs'!E86)=TRUE),"",'1B DonnéesActifs'!E86))</f>
        <v>-</v>
      </c>
      <c r="F83" s="213" t="str">
        <f>IF(($A83="-"),"-",IF((ISBLANK('1B DonnéesActifs'!F86)=TRUE),"",'1B DonnéesActifs'!F86))</f>
        <v>-</v>
      </c>
      <c r="G83" s="213" t="str">
        <f>IF(($A83="-"),"-",IF((ISBLANK('1B DonnéesActifs'!G86)=TRUE),"",'1B DonnéesActifs'!G86))</f>
        <v>-</v>
      </c>
      <c r="H83" s="213" t="str">
        <f>IF(($A83="-"),"-",IF((ISBLANK('1B DonnéesActifs'!H86)=TRUE),"",'1B DonnéesActifs'!H86))</f>
        <v>-</v>
      </c>
      <c r="I83" s="213" t="str">
        <f>IF(($A83="-"),"-",IF((ISBLANK('1B DonnéesActifs'!I86)=TRUE),"",'1B DonnéesActifs'!I86))</f>
        <v>-</v>
      </c>
      <c r="J83" s="213" t="str">
        <f>IF(($A83="-"),"-",IF((ISBLANK('1B DonnéesActifs'!J86)=TRUE),"",'1B DonnéesActifs'!J86))</f>
        <v>-</v>
      </c>
      <c r="K83" s="213" t="str">
        <f>IF(($A83="-"),"-",IF((ISBLANK('1B DonnéesActifs'!K86)=TRUE),"",'1B DonnéesActifs'!K86))</f>
        <v>-</v>
      </c>
      <c r="L83" s="213" t="str">
        <f>IF(($A83="-"),"-",IF((ISBLANK('1B DonnéesActifs'!L86)=TRUE),"",'1B DonnéesActifs'!L86))</f>
        <v>-</v>
      </c>
      <c r="M83" s="213" t="str">
        <f>IF(($A83="-"),"-",IF((ISBLANK('1B DonnéesActifs'!M86)=TRUE),"",'1B DonnéesActifs'!M86))</f>
        <v>-</v>
      </c>
      <c r="N83" s="213" t="str">
        <f>IF(($A83="-"),"-",IF((ISBLANK('1B DonnéesActifs'!N86)=TRUE),"",'1B DonnéesActifs'!N86))</f>
        <v>-</v>
      </c>
      <c r="O83" s="213" t="str">
        <f>IF(($A83="-"),"-",IF((ISBLANK('1B DonnéesActifs'!O86)=TRUE),"",'1B DonnéesActifs'!O86))</f>
        <v>-</v>
      </c>
      <c r="P83" s="213" t="str">
        <f>IF(($A83="-"),"-",IF((ISBLANK('1B DonnéesActifs'!P86)=TRUE),"",'1B DonnéesActifs'!P86))</f>
        <v>-</v>
      </c>
      <c r="Q83" s="214" t="str">
        <f t="shared" si="9"/>
        <v>-</v>
      </c>
      <c r="R83" s="214" t="str">
        <f>IF($A83="-","-",(_xlfn.IFNA((VLOOKUP($D83,'2A HypothèsesRenouvellement'!$J$6:$K$10,2,FALSE)),"TypeChausséeN/D")))</f>
        <v>-</v>
      </c>
      <c r="S83" s="214" t="str">
        <f t="shared" si="16"/>
        <v>-</v>
      </c>
      <c r="T83" s="214" t="str">
        <f>IF($A83="-","-",(_xlfn.IFNA((VLOOKUP($M83,'2A HypothèsesRenouvellement'!$J$16:$K$25,2,FALSE)),"DernièreInterventionN/D")))</f>
        <v>-</v>
      </c>
      <c r="U83" s="214" t="str">
        <f t="shared" si="10"/>
        <v>-</v>
      </c>
      <c r="V83" s="215" t="str">
        <f t="shared" si="17"/>
        <v>-</v>
      </c>
      <c r="W83" s="215" t="str">
        <f>IF($A83="-","-",IF($O83="","ICG N/D",VLOOKUP($O83,'2A HypothèsesRenouvellement'!$B$33:$B$42,1,TRUE)))</f>
        <v>-</v>
      </c>
      <c r="X83" s="216" t="str">
        <f>IF($A83="-","-",(IF((ISNUMBER(W83)=TRUE),VLOOKUP(W83,'2A HypothèsesRenouvellement'!$B$33:$D$42,3,FALSE),"ICG N/D")))</f>
        <v>-</v>
      </c>
      <c r="Y83" s="216" t="str">
        <f>_xlfn.IFNA(IF($A83="-","-",(IF((P83=""),"Cote /5 N/D",VLOOKUP(P83,'2A HypothèsesRenouvellement'!$F$33:$G$37,2,FALSE)))),"%ParCote/5 Feuille2A N/D")</f>
        <v>-</v>
      </c>
      <c r="Z83" s="215" t="str">
        <f>IF($A83="-","-",IF('2A HypothèsesRenouvellement'!$F$20="  cotes d'état /100",(IF(ISNUMBER(X83)=TRUE,(X83*R83),"ICG N/D")),"N'est pas l'option choisie feuille 2A"))</f>
        <v>-</v>
      </c>
      <c r="AA83" s="215" t="str">
        <f t="shared" si="11"/>
        <v>-</v>
      </c>
      <c r="AB83" s="215" t="str">
        <f>IF($A83="-","-",IF('2A HypothèsesRenouvellement'!$F$20="  cotes d'état /5",(IF(ISNUMBER(Y83)=TRUE,(Y83*R83),"Etat/5 N/D")),"N'est pas l'option choisie feuille 2A"))</f>
        <v>-</v>
      </c>
      <c r="AC83" s="215" t="str">
        <f t="shared" si="12"/>
        <v>-</v>
      </c>
      <c r="AD83" s="217" t="str">
        <f>IF('2A HypothèsesRenouvellement'!$D$15="Option 1  ",'3A CalculsActifs'!V83,IF('2A HypothèsesRenouvellement'!$F$20="  Cotes d'état /100",'3A CalculsActifs'!AA83,IF('2A HypothèsesRenouvellement'!$F$20="  Cotes d'état /5",'3A CalculsActifs'!AC83,"ATT:ChoisirOptionFeuille2A")))</f>
        <v>ATT:ChoisirOptionFeuille2A</v>
      </c>
      <c r="AE83" s="209" t="str">
        <f>IF($A83="-","-",(H83/1000*(VLOOKUP(D83,'2A HypothèsesRenouvellement'!$J$6:$L$10,3,FALSE))))</f>
        <v>-</v>
      </c>
      <c r="AF83" s="312" t="str">
        <f t="shared" si="13"/>
        <v>-</v>
      </c>
      <c r="AG83" s="312" t="str">
        <f t="shared" si="14"/>
        <v>-</v>
      </c>
      <c r="AH83" s="218" t="str">
        <f t="shared" si="15"/>
        <v>-</v>
      </c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</row>
    <row r="84" spans="1:213" x14ac:dyDescent="0.25">
      <c r="A84" s="212" t="str">
        <f>IF((ISBLANK('1B DonnéesActifs'!A87)=TRUE),"-",'1B DonnéesActifs'!A87)</f>
        <v>-</v>
      </c>
      <c r="B84" s="213" t="str">
        <f>IF(($A84="-"),"-",IF((ISBLANK('1B DonnéesActifs'!B87)=TRUE),"",'1B DonnéesActifs'!B87))</f>
        <v>-</v>
      </c>
      <c r="C84" s="213" t="str">
        <f>IF(($A84="-"),"-",IF((ISBLANK('1B DonnéesActifs'!C87)=TRUE),"",'1B DonnéesActifs'!C87))</f>
        <v>-</v>
      </c>
      <c r="D84" s="213" t="str">
        <f>IF(($A84="-"),"-",IF((ISBLANK('1B DonnéesActifs'!D87)=TRUE),"",'1B DonnéesActifs'!D87))</f>
        <v>-</v>
      </c>
      <c r="E84" s="213" t="str">
        <f>IF(($A84="-"),"-",IF((ISBLANK('1B DonnéesActifs'!E87)=TRUE),"",'1B DonnéesActifs'!E87))</f>
        <v>-</v>
      </c>
      <c r="F84" s="213" t="str">
        <f>IF(($A84="-"),"-",IF((ISBLANK('1B DonnéesActifs'!F87)=TRUE),"",'1B DonnéesActifs'!F87))</f>
        <v>-</v>
      </c>
      <c r="G84" s="213" t="str">
        <f>IF(($A84="-"),"-",IF((ISBLANK('1B DonnéesActifs'!G87)=TRUE),"",'1B DonnéesActifs'!G87))</f>
        <v>-</v>
      </c>
      <c r="H84" s="213" t="str">
        <f>IF(($A84="-"),"-",IF((ISBLANK('1B DonnéesActifs'!H87)=TRUE),"",'1B DonnéesActifs'!H87))</f>
        <v>-</v>
      </c>
      <c r="I84" s="213" t="str">
        <f>IF(($A84="-"),"-",IF((ISBLANK('1B DonnéesActifs'!I87)=TRUE),"",'1B DonnéesActifs'!I87))</f>
        <v>-</v>
      </c>
      <c r="J84" s="213" t="str">
        <f>IF(($A84="-"),"-",IF((ISBLANK('1B DonnéesActifs'!J87)=TRUE),"",'1B DonnéesActifs'!J87))</f>
        <v>-</v>
      </c>
      <c r="K84" s="213" t="str">
        <f>IF(($A84="-"),"-",IF((ISBLANK('1B DonnéesActifs'!K87)=TRUE),"",'1B DonnéesActifs'!K87))</f>
        <v>-</v>
      </c>
      <c r="L84" s="213" t="str">
        <f>IF(($A84="-"),"-",IF((ISBLANK('1B DonnéesActifs'!L87)=TRUE),"",'1B DonnéesActifs'!L87))</f>
        <v>-</v>
      </c>
      <c r="M84" s="213" t="str">
        <f>IF(($A84="-"),"-",IF((ISBLANK('1B DonnéesActifs'!M87)=TRUE),"",'1B DonnéesActifs'!M87))</f>
        <v>-</v>
      </c>
      <c r="N84" s="213" t="str">
        <f>IF(($A84="-"),"-",IF((ISBLANK('1B DonnéesActifs'!N87)=TRUE),"",'1B DonnéesActifs'!N87))</f>
        <v>-</v>
      </c>
      <c r="O84" s="213" t="str">
        <f>IF(($A84="-"),"-",IF((ISBLANK('1B DonnéesActifs'!O87)=TRUE),"",'1B DonnéesActifs'!O87))</f>
        <v>-</v>
      </c>
      <c r="P84" s="213" t="str">
        <f>IF(($A84="-"),"-",IF((ISBLANK('1B DonnéesActifs'!P87)=TRUE),"",'1B DonnéesActifs'!P87))</f>
        <v>-</v>
      </c>
      <c r="Q84" s="214" t="str">
        <f t="shared" si="9"/>
        <v>-</v>
      </c>
      <c r="R84" s="214" t="str">
        <f>IF($A84="-","-",(_xlfn.IFNA((VLOOKUP($D84,'2A HypothèsesRenouvellement'!$J$6:$K$10,2,FALSE)),"TypeChausséeN/D")))</f>
        <v>-</v>
      </c>
      <c r="S84" s="214" t="str">
        <f t="shared" si="16"/>
        <v>-</v>
      </c>
      <c r="T84" s="214" t="str">
        <f>IF($A84="-","-",(_xlfn.IFNA((VLOOKUP($M84,'2A HypothèsesRenouvellement'!$J$16:$K$25,2,FALSE)),"DernièreInterventionN/D")))</f>
        <v>-</v>
      </c>
      <c r="U84" s="214" t="str">
        <f t="shared" si="10"/>
        <v>-</v>
      </c>
      <c r="V84" s="215" t="str">
        <f t="shared" si="17"/>
        <v>-</v>
      </c>
      <c r="W84" s="215" t="str">
        <f>IF($A84="-","-",IF($O84="","ICG N/D",VLOOKUP($O84,'2A HypothèsesRenouvellement'!$B$33:$B$42,1,TRUE)))</f>
        <v>-</v>
      </c>
      <c r="X84" s="216" t="str">
        <f>IF($A84="-","-",(IF((ISNUMBER(W84)=TRUE),VLOOKUP(W84,'2A HypothèsesRenouvellement'!$B$33:$D$42,3,FALSE),"ICG N/D")))</f>
        <v>-</v>
      </c>
      <c r="Y84" s="216" t="str">
        <f>_xlfn.IFNA(IF($A84="-","-",(IF((P84=""),"Cote /5 N/D",VLOOKUP(P84,'2A HypothèsesRenouvellement'!$F$33:$G$37,2,FALSE)))),"%ParCote/5 Feuille2A N/D")</f>
        <v>-</v>
      </c>
      <c r="Z84" s="215" t="str">
        <f>IF($A84="-","-",IF('2A HypothèsesRenouvellement'!$F$20="  cotes d'état /100",(IF(ISNUMBER(X84)=TRUE,(X84*R84),"ICG N/D")),"N'est pas l'option choisie feuille 2A"))</f>
        <v>-</v>
      </c>
      <c r="AA84" s="215" t="str">
        <f t="shared" si="11"/>
        <v>-</v>
      </c>
      <c r="AB84" s="215" t="str">
        <f>IF($A84="-","-",IF('2A HypothèsesRenouvellement'!$F$20="  cotes d'état /5",(IF(ISNUMBER(Y84)=TRUE,(Y84*R84),"Etat/5 N/D")),"N'est pas l'option choisie feuille 2A"))</f>
        <v>-</v>
      </c>
      <c r="AC84" s="215" t="str">
        <f t="shared" si="12"/>
        <v>-</v>
      </c>
      <c r="AD84" s="217" t="str">
        <f>IF('2A HypothèsesRenouvellement'!$D$15="Option 1  ",'3A CalculsActifs'!V84,IF('2A HypothèsesRenouvellement'!$F$20="  Cotes d'état /100",'3A CalculsActifs'!AA84,IF('2A HypothèsesRenouvellement'!$F$20="  Cotes d'état /5",'3A CalculsActifs'!AC84,"ATT:ChoisirOptionFeuille2A")))</f>
        <v>ATT:ChoisirOptionFeuille2A</v>
      </c>
      <c r="AE84" s="209" t="str">
        <f>IF($A84="-","-",(H84/1000*(VLOOKUP(D84,'2A HypothèsesRenouvellement'!$J$6:$L$10,3,FALSE))))</f>
        <v>-</v>
      </c>
      <c r="AF84" s="312" t="str">
        <f t="shared" si="13"/>
        <v>-</v>
      </c>
      <c r="AG84" s="312" t="str">
        <f t="shared" si="14"/>
        <v>-</v>
      </c>
      <c r="AH84" s="218" t="str">
        <f t="shared" si="15"/>
        <v>-</v>
      </c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</row>
    <row r="85" spans="1:213" x14ac:dyDescent="0.25">
      <c r="A85" s="212" t="str">
        <f>IF((ISBLANK('1B DonnéesActifs'!A88)=TRUE),"-",'1B DonnéesActifs'!A88)</f>
        <v>-</v>
      </c>
      <c r="B85" s="213" t="str">
        <f>IF(($A85="-"),"-",IF((ISBLANK('1B DonnéesActifs'!B88)=TRUE),"",'1B DonnéesActifs'!B88))</f>
        <v>-</v>
      </c>
      <c r="C85" s="213" t="str">
        <f>IF(($A85="-"),"-",IF((ISBLANK('1B DonnéesActifs'!C88)=TRUE),"",'1B DonnéesActifs'!C88))</f>
        <v>-</v>
      </c>
      <c r="D85" s="213" t="str">
        <f>IF(($A85="-"),"-",IF((ISBLANK('1B DonnéesActifs'!D88)=TRUE),"",'1B DonnéesActifs'!D88))</f>
        <v>-</v>
      </c>
      <c r="E85" s="213" t="str">
        <f>IF(($A85="-"),"-",IF((ISBLANK('1B DonnéesActifs'!E88)=TRUE),"",'1B DonnéesActifs'!E88))</f>
        <v>-</v>
      </c>
      <c r="F85" s="213" t="str">
        <f>IF(($A85="-"),"-",IF((ISBLANK('1B DonnéesActifs'!F88)=TRUE),"",'1B DonnéesActifs'!F88))</f>
        <v>-</v>
      </c>
      <c r="G85" s="213" t="str">
        <f>IF(($A85="-"),"-",IF((ISBLANK('1B DonnéesActifs'!G88)=TRUE),"",'1B DonnéesActifs'!G88))</f>
        <v>-</v>
      </c>
      <c r="H85" s="213" t="str">
        <f>IF(($A85="-"),"-",IF((ISBLANK('1B DonnéesActifs'!H88)=TRUE),"",'1B DonnéesActifs'!H88))</f>
        <v>-</v>
      </c>
      <c r="I85" s="213" t="str">
        <f>IF(($A85="-"),"-",IF((ISBLANK('1B DonnéesActifs'!I88)=TRUE),"",'1B DonnéesActifs'!I88))</f>
        <v>-</v>
      </c>
      <c r="J85" s="213" t="str">
        <f>IF(($A85="-"),"-",IF((ISBLANK('1B DonnéesActifs'!J88)=TRUE),"",'1B DonnéesActifs'!J88))</f>
        <v>-</v>
      </c>
      <c r="K85" s="213" t="str">
        <f>IF(($A85="-"),"-",IF((ISBLANK('1B DonnéesActifs'!K88)=TRUE),"",'1B DonnéesActifs'!K88))</f>
        <v>-</v>
      </c>
      <c r="L85" s="213" t="str">
        <f>IF(($A85="-"),"-",IF((ISBLANK('1B DonnéesActifs'!L88)=TRUE),"",'1B DonnéesActifs'!L88))</f>
        <v>-</v>
      </c>
      <c r="M85" s="213" t="str">
        <f>IF(($A85="-"),"-",IF((ISBLANK('1B DonnéesActifs'!M88)=TRUE),"",'1B DonnéesActifs'!M88))</f>
        <v>-</v>
      </c>
      <c r="N85" s="213" t="str">
        <f>IF(($A85="-"),"-",IF((ISBLANK('1B DonnéesActifs'!N88)=TRUE),"",'1B DonnéesActifs'!N88))</f>
        <v>-</v>
      </c>
      <c r="O85" s="213" t="str">
        <f>IF(($A85="-"),"-",IF((ISBLANK('1B DonnéesActifs'!O88)=TRUE),"",'1B DonnéesActifs'!O88))</f>
        <v>-</v>
      </c>
      <c r="P85" s="213" t="str">
        <f>IF(($A85="-"),"-",IF((ISBLANK('1B DonnéesActifs'!P88)=TRUE),"",'1B DonnéesActifs'!P88))</f>
        <v>-</v>
      </c>
      <c r="Q85" s="214" t="str">
        <f t="shared" si="9"/>
        <v>-</v>
      </c>
      <c r="R85" s="214" t="str">
        <f>IF($A85="-","-",(_xlfn.IFNA((VLOOKUP($D85,'2A HypothèsesRenouvellement'!$J$6:$K$10,2,FALSE)),"TypeChausséeN/D")))</f>
        <v>-</v>
      </c>
      <c r="S85" s="214" t="str">
        <f t="shared" si="16"/>
        <v>-</v>
      </c>
      <c r="T85" s="214" t="str">
        <f>IF($A85="-","-",(_xlfn.IFNA((VLOOKUP($M85,'2A HypothèsesRenouvellement'!$J$16:$K$25,2,FALSE)),"DernièreInterventionN/D")))</f>
        <v>-</v>
      </c>
      <c r="U85" s="214" t="str">
        <f t="shared" si="10"/>
        <v>-</v>
      </c>
      <c r="V85" s="215" t="str">
        <f t="shared" si="17"/>
        <v>-</v>
      </c>
      <c r="W85" s="215" t="str">
        <f>IF($A85="-","-",IF($O85="","ICG N/D",VLOOKUP($O85,'2A HypothèsesRenouvellement'!$B$33:$B$42,1,TRUE)))</f>
        <v>-</v>
      </c>
      <c r="X85" s="216" t="str">
        <f>IF($A85="-","-",(IF((ISNUMBER(W85)=TRUE),VLOOKUP(W85,'2A HypothèsesRenouvellement'!$B$33:$D$42,3,FALSE),"ICG N/D")))</f>
        <v>-</v>
      </c>
      <c r="Y85" s="216" t="str">
        <f>_xlfn.IFNA(IF($A85="-","-",(IF((P85=""),"Cote /5 N/D",VLOOKUP(P85,'2A HypothèsesRenouvellement'!$F$33:$G$37,2,FALSE)))),"%ParCote/5 Feuille2A N/D")</f>
        <v>-</v>
      </c>
      <c r="Z85" s="215" t="str">
        <f>IF($A85="-","-",IF('2A HypothèsesRenouvellement'!$F$20="  cotes d'état /100",(IF(ISNUMBER(X85)=TRUE,(X85*R85),"ICG N/D")),"N'est pas l'option choisie feuille 2A"))</f>
        <v>-</v>
      </c>
      <c r="AA85" s="215" t="str">
        <f t="shared" si="11"/>
        <v>-</v>
      </c>
      <c r="AB85" s="215" t="str">
        <f>IF($A85="-","-",IF('2A HypothèsesRenouvellement'!$F$20="  cotes d'état /5",(IF(ISNUMBER(Y85)=TRUE,(Y85*R85),"Etat/5 N/D")),"N'est pas l'option choisie feuille 2A"))</f>
        <v>-</v>
      </c>
      <c r="AC85" s="215" t="str">
        <f t="shared" si="12"/>
        <v>-</v>
      </c>
      <c r="AD85" s="217" t="str">
        <f>IF('2A HypothèsesRenouvellement'!$D$15="Option 1  ",'3A CalculsActifs'!V85,IF('2A HypothèsesRenouvellement'!$F$20="  Cotes d'état /100",'3A CalculsActifs'!AA85,IF('2A HypothèsesRenouvellement'!$F$20="  Cotes d'état /5",'3A CalculsActifs'!AC85,"ATT:ChoisirOptionFeuille2A")))</f>
        <v>ATT:ChoisirOptionFeuille2A</v>
      </c>
      <c r="AE85" s="209" t="str">
        <f>IF($A85="-","-",(H85/1000*(VLOOKUP(D85,'2A HypothèsesRenouvellement'!$J$6:$L$10,3,FALSE))))</f>
        <v>-</v>
      </c>
      <c r="AF85" s="312" t="str">
        <f t="shared" si="13"/>
        <v>-</v>
      </c>
      <c r="AG85" s="312" t="str">
        <f t="shared" si="14"/>
        <v>-</v>
      </c>
      <c r="AH85" s="218" t="str">
        <f t="shared" si="15"/>
        <v>-</v>
      </c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</row>
    <row r="86" spans="1:213" x14ac:dyDescent="0.25">
      <c r="A86" s="212" t="str">
        <f>IF((ISBLANK('1B DonnéesActifs'!A89)=TRUE),"-",'1B DonnéesActifs'!A89)</f>
        <v>-</v>
      </c>
      <c r="B86" s="213" t="str">
        <f>IF(($A86="-"),"-",IF((ISBLANK('1B DonnéesActifs'!B89)=TRUE),"",'1B DonnéesActifs'!B89))</f>
        <v>-</v>
      </c>
      <c r="C86" s="213" t="str">
        <f>IF(($A86="-"),"-",IF((ISBLANK('1B DonnéesActifs'!C89)=TRUE),"",'1B DonnéesActifs'!C89))</f>
        <v>-</v>
      </c>
      <c r="D86" s="213" t="str">
        <f>IF(($A86="-"),"-",IF((ISBLANK('1B DonnéesActifs'!D89)=TRUE),"",'1B DonnéesActifs'!D89))</f>
        <v>-</v>
      </c>
      <c r="E86" s="213" t="str">
        <f>IF(($A86="-"),"-",IF((ISBLANK('1B DonnéesActifs'!E89)=TRUE),"",'1B DonnéesActifs'!E89))</f>
        <v>-</v>
      </c>
      <c r="F86" s="213" t="str">
        <f>IF(($A86="-"),"-",IF((ISBLANK('1B DonnéesActifs'!F89)=TRUE),"",'1B DonnéesActifs'!F89))</f>
        <v>-</v>
      </c>
      <c r="G86" s="213" t="str">
        <f>IF(($A86="-"),"-",IF((ISBLANK('1B DonnéesActifs'!G89)=TRUE),"",'1B DonnéesActifs'!G89))</f>
        <v>-</v>
      </c>
      <c r="H86" s="213" t="str">
        <f>IF(($A86="-"),"-",IF((ISBLANK('1B DonnéesActifs'!H89)=TRUE),"",'1B DonnéesActifs'!H89))</f>
        <v>-</v>
      </c>
      <c r="I86" s="213" t="str">
        <f>IF(($A86="-"),"-",IF((ISBLANK('1B DonnéesActifs'!I89)=TRUE),"",'1B DonnéesActifs'!I89))</f>
        <v>-</v>
      </c>
      <c r="J86" s="213" t="str">
        <f>IF(($A86="-"),"-",IF((ISBLANK('1B DonnéesActifs'!J89)=TRUE),"",'1B DonnéesActifs'!J89))</f>
        <v>-</v>
      </c>
      <c r="K86" s="213" t="str">
        <f>IF(($A86="-"),"-",IF((ISBLANK('1B DonnéesActifs'!K89)=TRUE),"",'1B DonnéesActifs'!K89))</f>
        <v>-</v>
      </c>
      <c r="L86" s="213" t="str">
        <f>IF(($A86="-"),"-",IF((ISBLANK('1B DonnéesActifs'!L89)=TRUE),"",'1B DonnéesActifs'!L89))</f>
        <v>-</v>
      </c>
      <c r="M86" s="213" t="str">
        <f>IF(($A86="-"),"-",IF((ISBLANK('1B DonnéesActifs'!M89)=TRUE),"",'1B DonnéesActifs'!M89))</f>
        <v>-</v>
      </c>
      <c r="N86" s="213" t="str">
        <f>IF(($A86="-"),"-",IF((ISBLANK('1B DonnéesActifs'!N89)=TRUE),"",'1B DonnéesActifs'!N89))</f>
        <v>-</v>
      </c>
      <c r="O86" s="213" t="str">
        <f>IF(($A86="-"),"-",IF((ISBLANK('1B DonnéesActifs'!O89)=TRUE),"",'1B DonnéesActifs'!O89))</f>
        <v>-</v>
      </c>
      <c r="P86" s="213" t="str">
        <f>IF(($A86="-"),"-",IF((ISBLANK('1B DonnéesActifs'!P89)=TRUE),"",'1B DonnéesActifs'!P89))</f>
        <v>-</v>
      </c>
      <c r="Q86" s="214" t="str">
        <f t="shared" si="9"/>
        <v>-</v>
      </c>
      <c r="R86" s="214" t="str">
        <f>IF($A86="-","-",(_xlfn.IFNA((VLOOKUP($D86,'2A HypothèsesRenouvellement'!$J$6:$K$10,2,FALSE)),"TypeChausséeN/D")))</f>
        <v>-</v>
      </c>
      <c r="S86" s="214" t="str">
        <f t="shared" si="16"/>
        <v>-</v>
      </c>
      <c r="T86" s="214" t="str">
        <f>IF($A86="-","-",(_xlfn.IFNA((VLOOKUP($M86,'2A HypothèsesRenouvellement'!$J$16:$K$25,2,FALSE)),"DernièreInterventionN/D")))</f>
        <v>-</v>
      </c>
      <c r="U86" s="214" t="str">
        <f t="shared" si="10"/>
        <v>-</v>
      </c>
      <c r="V86" s="215" t="str">
        <f t="shared" si="17"/>
        <v>-</v>
      </c>
      <c r="W86" s="215" t="str">
        <f>IF($A86="-","-",IF($O86="","ICG N/D",VLOOKUP($O86,'2A HypothèsesRenouvellement'!$B$33:$B$42,1,TRUE)))</f>
        <v>-</v>
      </c>
      <c r="X86" s="216" t="str">
        <f>IF($A86="-","-",(IF((ISNUMBER(W86)=TRUE),VLOOKUP(W86,'2A HypothèsesRenouvellement'!$B$33:$D$42,3,FALSE),"ICG N/D")))</f>
        <v>-</v>
      </c>
      <c r="Y86" s="216" t="str">
        <f>_xlfn.IFNA(IF($A86="-","-",(IF((P86=""),"Cote /5 N/D",VLOOKUP(P86,'2A HypothèsesRenouvellement'!$F$33:$G$37,2,FALSE)))),"%ParCote/5 Feuille2A N/D")</f>
        <v>-</v>
      </c>
      <c r="Z86" s="215" t="str">
        <f>IF($A86="-","-",IF('2A HypothèsesRenouvellement'!$F$20="  cotes d'état /100",(IF(ISNUMBER(X86)=TRUE,(X86*R86),"ICG N/D")),"N'est pas l'option choisie feuille 2A"))</f>
        <v>-</v>
      </c>
      <c r="AA86" s="215" t="str">
        <f t="shared" si="11"/>
        <v>-</v>
      </c>
      <c r="AB86" s="215" t="str">
        <f>IF($A86="-","-",IF('2A HypothèsesRenouvellement'!$F$20="  cotes d'état /5",(IF(ISNUMBER(Y86)=TRUE,(Y86*R86),"Etat/5 N/D")),"N'est pas l'option choisie feuille 2A"))</f>
        <v>-</v>
      </c>
      <c r="AC86" s="215" t="str">
        <f t="shared" si="12"/>
        <v>-</v>
      </c>
      <c r="AD86" s="217" t="str">
        <f>IF('2A HypothèsesRenouvellement'!$D$15="Option 1  ",'3A CalculsActifs'!V86,IF('2A HypothèsesRenouvellement'!$F$20="  Cotes d'état /100",'3A CalculsActifs'!AA86,IF('2A HypothèsesRenouvellement'!$F$20="  Cotes d'état /5",'3A CalculsActifs'!AC86,"ATT:ChoisirOptionFeuille2A")))</f>
        <v>ATT:ChoisirOptionFeuille2A</v>
      </c>
      <c r="AE86" s="209" t="str">
        <f>IF($A86="-","-",(H86/1000*(VLOOKUP(D86,'2A HypothèsesRenouvellement'!$J$6:$L$10,3,FALSE))))</f>
        <v>-</v>
      </c>
      <c r="AF86" s="312" t="str">
        <f t="shared" si="13"/>
        <v>-</v>
      </c>
      <c r="AG86" s="312" t="str">
        <f t="shared" si="14"/>
        <v>-</v>
      </c>
      <c r="AH86" s="218" t="str">
        <f t="shared" si="15"/>
        <v>-</v>
      </c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</row>
    <row r="87" spans="1:213" ht="15" customHeight="1" x14ac:dyDescent="0.25">
      <c r="A87" s="212" t="str">
        <f>IF((ISBLANK('1B DonnéesActifs'!A90)=TRUE),"-",'1B DonnéesActifs'!A90)</f>
        <v>-</v>
      </c>
      <c r="B87" s="213" t="str">
        <f>IF(($A87="-"),"-",IF((ISBLANK('1B DonnéesActifs'!B90)=TRUE),"",'1B DonnéesActifs'!B90))</f>
        <v>-</v>
      </c>
      <c r="C87" s="213" t="str">
        <f>IF(($A87="-"),"-",IF((ISBLANK('1B DonnéesActifs'!C90)=TRUE),"",'1B DonnéesActifs'!C90))</f>
        <v>-</v>
      </c>
      <c r="D87" s="213" t="str">
        <f>IF(($A87="-"),"-",IF((ISBLANK('1B DonnéesActifs'!D90)=TRUE),"",'1B DonnéesActifs'!D90))</f>
        <v>-</v>
      </c>
      <c r="E87" s="213" t="str">
        <f>IF(($A87="-"),"-",IF((ISBLANK('1B DonnéesActifs'!E90)=TRUE),"",'1B DonnéesActifs'!E90))</f>
        <v>-</v>
      </c>
      <c r="F87" s="213" t="str">
        <f>IF(($A87="-"),"-",IF((ISBLANK('1B DonnéesActifs'!F90)=TRUE),"",'1B DonnéesActifs'!F90))</f>
        <v>-</v>
      </c>
      <c r="G87" s="213" t="str">
        <f>IF(($A87="-"),"-",IF((ISBLANK('1B DonnéesActifs'!G90)=TRUE),"",'1B DonnéesActifs'!G90))</f>
        <v>-</v>
      </c>
      <c r="H87" s="213" t="str">
        <f>IF(($A87="-"),"-",IF((ISBLANK('1B DonnéesActifs'!H90)=TRUE),"",'1B DonnéesActifs'!H90))</f>
        <v>-</v>
      </c>
      <c r="I87" s="213" t="str">
        <f>IF(($A87="-"),"-",IF((ISBLANK('1B DonnéesActifs'!I90)=TRUE),"",'1B DonnéesActifs'!I90))</f>
        <v>-</v>
      </c>
      <c r="J87" s="213" t="str">
        <f>IF(($A87="-"),"-",IF((ISBLANK('1B DonnéesActifs'!J90)=TRUE),"",'1B DonnéesActifs'!J90))</f>
        <v>-</v>
      </c>
      <c r="K87" s="213" t="str">
        <f>IF(($A87="-"),"-",IF((ISBLANK('1B DonnéesActifs'!K90)=TRUE),"",'1B DonnéesActifs'!K90))</f>
        <v>-</v>
      </c>
      <c r="L87" s="213" t="str">
        <f>IF(($A87="-"),"-",IF((ISBLANK('1B DonnéesActifs'!L90)=TRUE),"",'1B DonnéesActifs'!L90))</f>
        <v>-</v>
      </c>
      <c r="M87" s="213" t="str">
        <f>IF(($A87="-"),"-",IF((ISBLANK('1B DonnéesActifs'!M90)=TRUE),"",'1B DonnéesActifs'!M90))</f>
        <v>-</v>
      </c>
      <c r="N87" s="213" t="str">
        <f>IF(($A87="-"),"-",IF((ISBLANK('1B DonnéesActifs'!N90)=TRUE),"",'1B DonnéesActifs'!N90))</f>
        <v>-</v>
      </c>
      <c r="O87" s="213" t="str">
        <f>IF(($A87="-"),"-",IF((ISBLANK('1B DonnéesActifs'!O90)=TRUE),"",'1B DonnéesActifs'!O90))</f>
        <v>-</v>
      </c>
      <c r="P87" s="213" t="str">
        <f>IF(($A87="-"),"-",IF((ISBLANK('1B DonnéesActifs'!P90)=TRUE),"",'1B DonnéesActifs'!P90))</f>
        <v>-</v>
      </c>
      <c r="Q87" s="214" t="str">
        <f t="shared" si="9"/>
        <v>-</v>
      </c>
      <c r="R87" s="214" t="str">
        <f>IF($A87="-","-",(_xlfn.IFNA((VLOOKUP($D87,'2A HypothèsesRenouvellement'!$J$6:$K$10,2,FALSE)),"TypeChausséeN/D")))</f>
        <v>-</v>
      </c>
      <c r="S87" s="214" t="str">
        <f t="shared" si="16"/>
        <v>-</v>
      </c>
      <c r="T87" s="214" t="str">
        <f>IF($A87="-","-",(_xlfn.IFNA((VLOOKUP($M87,'2A HypothèsesRenouvellement'!$J$16:$K$25,2,FALSE)),"DernièreInterventionN/D")))</f>
        <v>-</v>
      </c>
      <c r="U87" s="214" t="str">
        <f t="shared" si="10"/>
        <v>-</v>
      </c>
      <c r="V87" s="215" t="str">
        <f t="shared" si="17"/>
        <v>-</v>
      </c>
      <c r="W87" s="215" t="str">
        <f>IF($A87="-","-",IF($O87="","ICG N/D",VLOOKUP($O87,'2A HypothèsesRenouvellement'!$B$33:$B$42,1,TRUE)))</f>
        <v>-</v>
      </c>
      <c r="X87" s="216" t="str">
        <f>IF($A87="-","-",(IF((ISNUMBER(W87)=TRUE),VLOOKUP(W87,'2A HypothèsesRenouvellement'!$B$33:$D$42,3,FALSE),"ICG N/D")))</f>
        <v>-</v>
      </c>
      <c r="Y87" s="216" t="str">
        <f>_xlfn.IFNA(IF($A87="-","-",(IF((P87=""),"Cote /5 N/D",VLOOKUP(P87,'2A HypothèsesRenouvellement'!$F$33:$G$37,2,FALSE)))),"%ParCote/5 Feuille2A N/D")</f>
        <v>-</v>
      </c>
      <c r="Z87" s="215" t="str">
        <f>IF($A87="-","-",IF('2A HypothèsesRenouvellement'!$F$20="  cotes d'état /100",(IF(ISNUMBER(X87)=TRUE,(X87*R87),"ICG N/D")),"N'est pas l'option choisie feuille 2A"))</f>
        <v>-</v>
      </c>
      <c r="AA87" s="215" t="str">
        <f t="shared" si="11"/>
        <v>-</v>
      </c>
      <c r="AB87" s="215" t="str">
        <f>IF($A87="-","-",IF('2A HypothèsesRenouvellement'!$F$20="  cotes d'état /5",(IF(ISNUMBER(Y87)=TRUE,(Y87*R87),"Etat/5 N/D")),"N'est pas l'option choisie feuille 2A"))</f>
        <v>-</v>
      </c>
      <c r="AC87" s="215" t="str">
        <f t="shared" si="12"/>
        <v>-</v>
      </c>
      <c r="AD87" s="217" t="str">
        <f>IF('2A HypothèsesRenouvellement'!$D$15="Option 1  ",'3A CalculsActifs'!V87,IF('2A HypothèsesRenouvellement'!$F$20="  Cotes d'état /100",'3A CalculsActifs'!AA87,IF('2A HypothèsesRenouvellement'!$F$20="  Cotes d'état /5",'3A CalculsActifs'!AC87,"ATT:ChoisirOptionFeuille2A")))</f>
        <v>ATT:ChoisirOptionFeuille2A</v>
      </c>
      <c r="AE87" s="209" t="str">
        <f>IF($A87="-","-",(H87/1000*(VLOOKUP(D87,'2A HypothèsesRenouvellement'!$J$6:$L$10,3,FALSE))))</f>
        <v>-</v>
      </c>
      <c r="AF87" s="312" t="str">
        <f t="shared" si="13"/>
        <v>-</v>
      </c>
      <c r="AG87" s="312" t="str">
        <f t="shared" si="14"/>
        <v>-</v>
      </c>
      <c r="AH87" s="218" t="str">
        <f t="shared" si="15"/>
        <v>-</v>
      </c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</row>
    <row r="88" spans="1:213" x14ac:dyDescent="0.25">
      <c r="A88" s="212" t="str">
        <f>IF((ISBLANK('1B DonnéesActifs'!A91)=TRUE),"-",'1B DonnéesActifs'!A91)</f>
        <v>-</v>
      </c>
      <c r="B88" s="213" t="str">
        <f>IF(($A88="-"),"-",IF((ISBLANK('1B DonnéesActifs'!B91)=TRUE),"",'1B DonnéesActifs'!B91))</f>
        <v>-</v>
      </c>
      <c r="C88" s="213" t="str">
        <f>IF(($A88="-"),"-",IF((ISBLANK('1B DonnéesActifs'!C91)=TRUE),"",'1B DonnéesActifs'!C91))</f>
        <v>-</v>
      </c>
      <c r="D88" s="213" t="str">
        <f>IF(($A88="-"),"-",IF((ISBLANK('1B DonnéesActifs'!D91)=TRUE),"",'1B DonnéesActifs'!D91))</f>
        <v>-</v>
      </c>
      <c r="E88" s="213" t="str">
        <f>IF(($A88="-"),"-",IF((ISBLANK('1B DonnéesActifs'!E91)=TRUE),"",'1B DonnéesActifs'!E91))</f>
        <v>-</v>
      </c>
      <c r="F88" s="213" t="str">
        <f>IF(($A88="-"),"-",IF((ISBLANK('1B DonnéesActifs'!F91)=TRUE),"",'1B DonnéesActifs'!F91))</f>
        <v>-</v>
      </c>
      <c r="G88" s="213" t="str">
        <f>IF(($A88="-"),"-",IF((ISBLANK('1B DonnéesActifs'!G91)=TRUE),"",'1B DonnéesActifs'!G91))</f>
        <v>-</v>
      </c>
      <c r="H88" s="213" t="str">
        <f>IF(($A88="-"),"-",IF((ISBLANK('1B DonnéesActifs'!H91)=TRUE),"",'1B DonnéesActifs'!H91))</f>
        <v>-</v>
      </c>
      <c r="I88" s="213" t="str">
        <f>IF(($A88="-"),"-",IF((ISBLANK('1B DonnéesActifs'!I91)=TRUE),"",'1B DonnéesActifs'!I91))</f>
        <v>-</v>
      </c>
      <c r="J88" s="213" t="str">
        <f>IF(($A88="-"),"-",IF((ISBLANK('1B DonnéesActifs'!J91)=TRUE),"",'1B DonnéesActifs'!J91))</f>
        <v>-</v>
      </c>
      <c r="K88" s="213" t="str">
        <f>IF(($A88="-"),"-",IF((ISBLANK('1B DonnéesActifs'!K91)=TRUE),"",'1B DonnéesActifs'!K91))</f>
        <v>-</v>
      </c>
      <c r="L88" s="213" t="str">
        <f>IF(($A88="-"),"-",IF((ISBLANK('1B DonnéesActifs'!L91)=TRUE),"",'1B DonnéesActifs'!L91))</f>
        <v>-</v>
      </c>
      <c r="M88" s="213" t="str">
        <f>IF(($A88="-"),"-",IF((ISBLANK('1B DonnéesActifs'!M91)=TRUE),"",'1B DonnéesActifs'!M91))</f>
        <v>-</v>
      </c>
      <c r="N88" s="213" t="str">
        <f>IF(($A88="-"),"-",IF((ISBLANK('1B DonnéesActifs'!N91)=TRUE),"",'1B DonnéesActifs'!N91))</f>
        <v>-</v>
      </c>
      <c r="O88" s="213" t="str">
        <f>IF(($A88="-"),"-",IF((ISBLANK('1B DonnéesActifs'!O91)=TRUE),"",'1B DonnéesActifs'!O91))</f>
        <v>-</v>
      </c>
      <c r="P88" s="213" t="str">
        <f>IF(($A88="-"),"-",IF((ISBLANK('1B DonnéesActifs'!P91)=TRUE),"",'1B DonnéesActifs'!P91))</f>
        <v>-</v>
      </c>
      <c r="Q88" s="214" t="str">
        <f t="shared" si="9"/>
        <v>-</v>
      </c>
      <c r="R88" s="214" t="str">
        <f>IF($A88="-","-",(_xlfn.IFNA((VLOOKUP($D88,'2A HypothèsesRenouvellement'!$J$6:$K$10,2,FALSE)),"TypeChausséeN/D")))</f>
        <v>-</v>
      </c>
      <c r="S88" s="214" t="str">
        <f t="shared" si="16"/>
        <v>-</v>
      </c>
      <c r="T88" s="214" t="str">
        <f>IF($A88="-","-",(_xlfn.IFNA((VLOOKUP($M88,'2A HypothèsesRenouvellement'!$J$16:$K$25,2,FALSE)),"DernièreInterventionN/D")))</f>
        <v>-</v>
      </c>
      <c r="U88" s="214" t="str">
        <f t="shared" si="10"/>
        <v>-</v>
      </c>
      <c r="V88" s="215" t="str">
        <f t="shared" si="17"/>
        <v>-</v>
      </c>
      <c r="W88" s="215" t="str">
        <f>IF($A88="-","-",IF($O88="","ICG N/D",VLOOKUP($O88,'2A HypothèsesRenouvellement'!$B$33:$B$42,1,TRUE)))</f>
        <v>-</v>
      </c>
      <c r="X88" s="216" t="str">
        <f>IF($A88="-","-",(IF((ISNUMBER(W88)=TRUE),VLOOKUP(W88,'2A HypothèsesRenouvellement'!$B$33:$D$42,3,FALSE),"ICG N/D")))</f>
        <v>-</v>
      </c>
      <c r="Y88" s="216" t="str">
        <f>_xlfn.IFNA(IF($A88="-","-",(IF((P88=""),"Cote /5 N/D",VLOOKUP(P88,'2A HypothèsesRenouvellement'!$F$33:$G$37,2,FALSE)))),"%ParCote/5 Feuille2A N/D")</f>
        <v>-</v>
      </c>
      <c r="Z88" s="215" t="str">
        <f>IF($A88="-","-",IF('2A HypothèsesRenouvellement'!$F$20="  cotes d'état /100",(IF(ISNUMBER(X88)=TRUE,(X88*R88),"ICG N/D")),"N'est pas l'option choisie feuille 2A"))</f>
        <v>-</v>
      </c>
      <c r="AA88" s="215" t="str">
        <f t="shared" si="11"/>
        <v>-</v>
      </c>
      <c r="AB88" s="215" t="str">
        <f>IF($A88="-","-",IF('2A HypothèsesRenouvellement'!$F$20="  cotes d'état /5",(IF(ISNUMBER(Y88)=TRUE,(Y88*R88),"Etat/5 N/D")),"N'est pas l'option choisie feuille 2A"))</f>
        <v>-</v>
      </c>
      <c r="AC88" s="215" t="str">
        <f t="shared" si="12"/>
        <v>-</v>
      </c>
      <c r="AD88" s="217" t="str">
        <f>IF('2A HypothèsesRenouvellement'!$D$15="Option 1  ",'3A CalculsActifs'!V88,IF('2A HypothèsesRenouvellement'!$F$20="  Cotes d'état /100",'3A CalculsActifs'!AA88,IF('2A HypothèsesRenouvellement'!$F$20="  Cotes d'état /5",'3A CalculsActifs'!AC88,"ATT:ChoisirOptionFeuille2A")))</f>
        <v>ATT:ChoisirOptionFeuille2A</v>
      </c>
      <c r="AE88" s="209" t="str">
        <f>IF($A88="-","-",(H88/1000*(VLOOKUP(D88,'2A HypothèsesRenouvellement'!$J$6:$L$10,3,FALSE))))</f>
        <v>-</v>
      </c>
      <c r="AF88" s="312" t="str">
        <f t="shared" si="13"/>
        <v>-</v>
      </c>
      <c r="AG88" s="312" t="str">
        <f t="shared" si="14"/>
        <v>-</v>
      </c>
      <c r="AH88" s="218" t="str">
        <f t="shared" si="15"/>
        <v>-</v>
      </c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</row>
    <row r="89" spans="1:213" x14ac:dyDescent="0.25">
      <c r="A89" s="212" t="str">
        <f>IF((ISBLANK('1B DonnéesActifs'!A92)=TRUE),"-",'1B DonnéesActifs'!A92)</f>
        <v>-</v>
      </c>
      <c r="B89" s="213" t="str">
        <f>IF(($A89="-"),"-",IF((ISBLANK('1B DonnéesActifs'!B92)=TRUE),"",'1B DonnéesActifs'!B92))</f>
        <v>-</v>
      </c>
      <c r="C89" s="213" t="str">
        <f>IF(($A89="-"),"-",IF((ISBLANK('1B DonnéesActifs'!C92)=TRUE),"",'1B DonnéesActifs'!C92))</f>
        <v>-</v>
      </c>
      <c r="D89" s="213" t="str">
        <f>IF(($A89="-"),"-",IF((ISBLANK('1B DonnéesActifs'!D92)=TRUE),"",'1B DonnéesActifs'!D92))</f>
        <v>-</v>
      </c>
      <c r="E89" s="213" t="str">
        <f>IF(($A89="-"),"-",IF((ISBLANK('1B DonnéesActifs'!E92)=TRUE),"",'1B DonnéesActifs'!E92))</f>
        <v>-</v>
      </c>
      <c r="F89" s="213" t="str">
        <f>IF(($A89="-"),"-",IF((ISBLANK('1B DonnéesActifs'!F92)=TRUE),"",'1B DonnéesActifs'!F92))</f>
        <v>-</v>
      </c>
      <c r="G89" s="213" t="str">
        <f>IF(($A89="-"),"-",IF((ISBLANK('1B DonnéesActifs'!G92)=TRUE),"",'1B DonnéesActifs'!G92))</f>
        <v>-</v>
      </c>
      <c r="H89" s="213" t="str">
        <f>IF(($A89="-"),"-",IF((ISBLANK('1B DonnéesActifs'!H92)=TRUE),"",'1B DonnéesActifs'!H92))</f>
        <v>-</v>
      </c>
      <c r="I89" s="213" t="str">
        <f>IF(($A89="-"),"-",IF((ISBLANK('1B DonnéesActifs'!I92)=TRUE),"",'1B DonnéesActifs'!I92))</f>
        <v>-</v>
      </c>
      <c r="J89" s="213" t="str">
        <f>IF(($A89="-"),"-",IF((ISBLANK('1B DonnéesActifs'!J92)=TRUE),"",'1B DonnéesActifs'!J92))</f>
        <v>-</v>
      </c>
      <c r="K89" s="213" t="str">
        <f>IF(($A89="-"),"-",IF((ISBLANK('1B DonnéesActifs'!K92)=TRUE),"",'1B DonnéesActifs'!K92))</f>
        <v>-</v>
      </c>
      <c r="L89" s="213" t="str">
        <f>IF(($A89="-"),"-",IF((ISBLANK('1B DonnéesActifs'!L92)=TRUE),"",'1B DonnéesActifs'!L92))</f>
        <v>-</v>
      </c>
      <c r="M89" s="213" t="str">
        <f>IF(($A89="-"),"-",IF((ISBLANK('1B DonnéesActifs'!M92)=TRUE),"",'1B DonnéesActifs'!M92))</f>
        <v>-</v>
      </c>
      <c r="N89" s="213" t="str">
        <f>IF(($A89="-"),"-",IF((ISBLANK('1B DonnéesActifs'!N92)=TRUE),"",'1B DonnéesActifs'!N92))</f>
        <v>-</v>
      </c>
      <c r="O89" s="213" t="str">
        <f>IF(($A89="-"),"-",IF((ISBLANK('1B DonnéesActifs'!O92)=TRUE),"",'1B DonnéesActifs'!O92))</f>
        <v>-</v>
      </c>
      <c r="P89" s="213" t="str">
        <f>IF(($A89="-"),"-",IF((ISBLANK('1B DonnéesActifs'!P92)=TRUE),"",'1B DonnéesActifs'!P92))</f>
        <v>-</v>
      </c>
      <c r="Q89" s="214" t="str">
        <f t="shared" si="9"/>
        <v>-</v>
      </c>
      <c r="R89" s="214" t="str">
        <f>IF($A89="-","-",(_xlfn.IFNA((VLOOKUP($D89,'2A HypothèsesRenouvellement'!$J$6:$K$10,2,FALSE)),"TypeChausséeN/D")))</f>
        <v>-</v>
      </c>
      <c r="S89" s="214" t="str">
        <f t="shared" si="16"/>
        <v>-</v>
      </c>
      <c r="T89" s="214" t="str">
        <f>IF($A89="-","-",(_xlfn.IFNA((VLOOKUP($M89,'2A HypothèsesRenouvellement'!$J$16:$K$25,2,FALSE)),"DernièreInterventionN/D")))</f>
        <v>-</v>
      </c>
      <c r="U89" s="214" t="str">
        <f t="shared" si="10"/>
        <v>-</v>
      </c>
      <c r="V89" s="215" t="str">
        <f t="shared" si="17"/>
        <v>-</v>
      </c>
      <c r="W89" s="215" t="str">
        <f>IF($A89="-","-",IF($O89="","ICG N/D",VLOOKUP($O89,'2A HypothèsesRenouvellement'!$B$33:$B$42,1,TRUE)))</f>
        <v>-</v>
      </c>
      <c r="X89" s="216" t="str">
        <f>IF($A89="-","-",(IF((ISNUMBER(W89)=TRUE),VLOOKUP(W89,'2A HypothèsesRenouvellement'!$B$33:$D$42,3,FALSE),"ICG N/D")))</f>
        <v>-</v>
      </c>
      <c r="Y89" s="216" t="str">
        <f>_xlfn.IFNA(IF($A89="-","-",(IF((P89=""),"Cote /5 N/D",VLOOKUP(P89,'2A HypothèsesRenouvellement'!$F$33:$G$37,2,FALSE)))),"%ParCote/5 Feuille2A N/D")</f>
        <v>-</v>
      </c>
      <c r="Z89" s="215" t="str">
        <f>IF($A89="-","-",IF('2A HypothèsesRenouvellement'!$F$20="  cotes d'état /100",(IF(ISNUMBER(X89)=TRUE,(X89*R89),"ICG N/D")),"N'est pas l'option choisie feuille 2A"))</f>
        <v>-</v>
      </c>
      <c r="AA89" s="215" t="str">
        <f t="shared" si="11"/>
        <v>-</v>
      </c>
      <c r="AB89" s="215" t="str">
        <f>IF($A89="-","-",IF('2A HypothèsesRenouvellement'!$F$20="  cotes d'état /5",(IF(ISNUMBER(Y89)=TRUE,(Y89*R89),"Etat/5 N/D")),"N'est pas l'option choisie feuille 2A"))</f>
        <v>-</v>
      </c>
      <c r="AC89" s="215" t="str">
        <f t="shared" si="12"/>
        <v>-</v>
      </c>
      <c r="AD89" s="217" t="str">
        <f>IF('2A HypothèsesRenouvellement'!$D$15="Option 1  ",'3A CalculsActifs'!V89,IF('2A HypothèsesRenouvellement'!$F$20="  Cotes d'état /100",'3A CalculsActifs'!AA89,IF('2A HypothèsesRenouvellement'!$F$20="  Cotes d'état /5",'3A CalculsActifs'!AC89,"ATT:ChoisirOptionFeuille2A")))</f>
        <v>ATT:ChoisirOptionFeuille2A</v>
      </c>
      <c r="AE89" s="209" t="str">
        <f>IF($A89="-","-",(H89/1000*(VLOOKUP(D89,'2A HypothèsesRenouvellement'!$J$6:$L$10,3,FALSE))))</f>
        <v>-</v>
      </c>
      <c r="AF89" s="312" t="str">
        <f t="shared" si="13"/>
        <v>-</v>
      </c>
      <c r="AG89" s="312" t="str">
        <f t="shared" si="14"/>
        <v>-</v>
      </c>
      <c r="AH89" s="218" t="str">
        <f t="shared" si="15"/>
        <v>-</v>
      </c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</row>
    <row r="90" spans="1:213" x14ac:dyDescent="0.25">
      <c r="A90" s="212" t="str">
        <f>IF((ISBLANK('1B DonnéesActifs'!A93)=TRUE),"-",'1B DonnéesActifs'!A93)</f>
        <v>-</v>
      </c>
      <c r="B90" s="213" t="str">
        <f>IF(($A90="-"),"-",IF((ISBLANK('1B DonnéesActifs'!B93)=TRUE),"",'1B DonnéesActifs'!B93))</f>
        <v>-</v>
      </c>
      <c r="C90" s="213" t="str">
        <f>IF(($A90="-"),"-",IF((ISBLANK('1B DonnéesActifs'!C93)=TRUE),"",'1B DonnéesActifs'!C93))</f>
        <v>-</v>
      </c>
      <c r="D90" s="213" t="str">
        <f>IF(($A90="-"),"-",IF((ISBLANK('1B DonnéesActifs'!D93)=TRUE),"",'1B DonnéesActifs'!D93))</f>
        <v>-</v>
      </c>
      <c r="E90" s="213" t="str">
        <f>IF(($A90="-"),"-",IF((ISBLANK('1B DonnéesActifs'!E93)=TRUE),"",'1B DonnéesActifs'!E93))</f>
        <v>-</v>
      </c>
      <c r="F90" s="213" t="str">
        <f>IF(($A90="-"),"-",IF((ISBLANK('1B DonnéesActifs'!F93)=TRUE),"",'1B DonnéesActifs'!F93))</f>
        <v>-</v>
      </c>
      <c r="G90" s="213" t="str">
        <f>IF(($A90="-"),"-",IF((ISBLANK('1B DonnéesActifs'!G93)=TRUE),"",'1B DonnéesActifs'!G93))</f>
        <v>-</v>
      </c>
      <c r="H90" s="213" t="str">
        <f>IF(($A90="-"),"-",IF((ISBLANK('1B DonnéesActifs'!H93)=TRUE),"",'1B DonnéesActifs'!H93))</f>
        <v>-</v>
      </c>
      <c r="I90" s="213" t="str">
        <f>IF(($A90="-"),"-",IF((ISBLANK('1B DonnéesActifs'!I93)=TRUE),"",'1B DonnéesActifs'!I93))</f>
        <v>-</v>
      </c>
      <c r="J90" s="213" t="str">
        <f>IF(($A90="-"),"-",IF((ISBLANK('1B DonnéesActifs'!J93)=TRUE),"",'1B DonnéesActifs'!J93))</f>
        <v>-</v>
      </c>
      <c r="K90" s="213" t="str">
        <f>IF(($A90="-"),"-",IF((ISBLANK('1B DonnéesActifs'!K93)=TRUE),"",'1B DonnéesActifs'!K93))</f>
        <v>-</v>
      </c>
      <c r="L90" s="213" t="str">
        <f>IF(($A90="-"),"-",IF((ISBLANK('1B DonnéesActifs'!L93)=TRUE),"",'1B DonnéesActifs'!L93))</f>
        <v>-</v>
      </c>
      <c r="M90" s="213" t="str">
        <f>IF(($A90="-"),"-",IF((ISBLANK('1B DonnéesActifs'!M93)=TRUE),"",'1B DonnéesActifs'!M93))</f>
        <v>-</v>
      </c>
      <c r="N90" s="213" t="str">
        <f>IF(($A90="-"),"-",IF((ISBLANK('1B DonnéesActifs'!N93)=TRUE),"",'1B DonnéesActifs'!N93))</f>
        <v>-</v>
      </c>
      <c r="O90" s="213" t="str">
        <f>IF(($A90="-"),"-",IF((ISBLANK('1B DonnéesActifs'!O93)=TRUE),"",'1B DonnéesActifs'!O93))</f>
        <v>-</v>
      </c>
      <c r="P90" s="213" t="str">
        <f>IF(($A90="-"),"-",IF((ISBLANK('1B DonnéesActifs'!P93)=TRUE),"",'1B DonnéesActifs'!P93))</f>
        <v>-</v>
      </c>
      <c r="Q90" s="214" t="str">
        <f t="shared" si="9"/>
        <v>-</v>
      </c>
      <c r="R90" s="214" t="str">
        <f>IF($A90="-","-",(_xlfn.IFNA((VLOOKUP($D90,'2A HypothèsesRenouvellement'!$J$6:$K$10,2,FALSE)),"TypeChausséeN/D")))</f>
        <v>-</v>
      </c>
      <c r="S90" s="214" t="str">
        <f t="shared" si="16"/>
        <v>-</v>
      </c>
      <c r="T90" s="214" t="str">
        <f>IF($A90="-","-",(_xlfn.IFNA((VLOOKUP($M90,'2A HypothèsesRenouvellement'!$J$16:$K$25,2,FALSE)),"DernièreInterventionN/D")))</f>
        <v>-</v>
      </c>
      <c r="U90" s="214" t="str">
        <f t="shared" si="10"/>
        <v>-</v>
      </c>
      <c r="V90" s="215" t="str">
        <f t="shared" si="17"/>
        <v>-</v>
      </c>
      <c r="W90" s="215" t="str">
        <f>IF($A90="-","-",IF($O90="","ICG N/D",VLOOKUP($O90,'2A HypothèsesRenouvellement'!$B$33:$B$42,1,TRUE)))</f>
        <v>-</v>
      </c>
      <c r="X90" s="216" t="str">
        <f>IF($A90="-","-",(IF((ISNUMBER(W90)=TRUE),VLOOKUP(W90,'2A HypothèsesRenouvellement'!$B$33:$D$42,3,FALSE),"ICG N/D")))</f>
        <v>-</v>
      </c>
      <c r="Y90" s="216" t="str">
        <f>_xlfn.IFNA(IF($A90="-","-",(IF((P90=""),"Cote /5 N/D",VLOOKUP(P90,'2A HypothèsesRenouvellement'!$F$33:$G$37,2,FALSE)))),"%ParCote/5 Feuille2A N/D")</f>
        <v>-</v>
      </c>
      <c r="Z90" s="215" t="str">
        <f>IF($A90="-","-",IF('2A HypothèsesRenouvellement'!$F$20="  cotes d'état /100",(IF(ISNUMBER(X90)=TRUE,(X90*R90),"ICG N/D")),"N'est pas l'option choisie feuille 2A"))</f>
        <v>-</v>
      </c>
      <c r="AA90" s="215" t="str">
        <f t="shared" si="11"/>
        <v>-</v>
      </c>
      <c r="AB90" s="215" t="str">
        <f>IF($A90="-","-",IF('2A HypothèsesRenouvellement'!$F$20="  cotes d'état /5",(IF(ISNUMBER(Y90)=TRUE,(Y90*R90),"Etat/5 N/D")),"N'est pas l'option choisie feuille 2A"))</f>
        <v>-</v>
      </c>
      <c r="AC90" s="215" t="str">
        <f t="shared" si="12"/>
        <v>-</v>
      </c>
      <c r="AD90" s="217" t="str">
        <f>IF('2A HypothèsesRenouvellement'!$D$15="Option 1  ",'3A CalculsActifs'!V90,IF('2A HypothèsesRenouvellement'!$F$20="  Cotes d'état /100",'3A CalculsActifs'!AA90,IF('2A HypothèsesRenouvellement'!$F$20="  Cotes d'état /5",'3A CalculsActifs'!AC90,"ATT:ChoisirOptionFeuille2A")))</f>
        <v>ATT:ChoisirOptionFeuille2A</v>
      </c>
      <c r="AE90" s="209" t="str">
        <f>IF($A90="-","-",(H90/1000*(VLOOKUP(D90,'2A HypothèsesRenouvellement'!$J$6:$L$10,3,FALSE))))</f>
        <v>-</v>
      </c>
      <c r="AF90" s="312" t="str">
        <f t="shared" si="13"/>
        <v>-</v>
      </c>
      <c r="AG90" s="312" t="str">
        <f t="shared" si="14"/>
        <v>-</v>
      </c>
      <c r="AH90" s="218" t="str">
        <f t="shared" si="15"/>
        <v>-</v>
      </c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</row>
    <row r="91" spans="1:213" x14ac:dyDescent="0.25">
      <c r="A91" s="212" t="str">
        <f>IF((ISBLANK('1B DonnéesActifs'!A94)=TRUE),"-",'1B DonnéesActifs'!A94)</f>
        <v>-</v>
      </c>
      <c r="B91" s="213" t="str">
        <f>IF(($A91="-"),"-",IF((ISBLANK('1B DonnéesActifs'!B94)=TRUE),"",'1B DonnéesActifs'!B94))</f>
        <v>-</v>
      </c>
      <c r="C91" s="213" t="str">
        <f>IF(($A91="-"),"-",IF((ISBLANK('1B DonnéesActifs'!C94)=TRUE),"",'1B DonnéesActifs'!C94))</f>
        <v>-</v>
      </c>
      <c r="D91" s="213" t="str">
        <f>IF(($A91="-"),"-",IF((ISBLANK('1B DonnéesActifs'!D94)=TRUE),"",'1B DonnéesActifs'!D94))</f>
        <v>-</v>
      </c>
      <c r="E91" s="213" t="str">
        <f>IF(($A91="-"),"-",IF((ISBLANK('1B DonnéesActifs'!E94)=TRUE),"",'1B DonnéesActifs'!E94))</f>
        <v>-</v>
      </c>
      <c r="F91" s="213" t="str">
        <f>IF(($A91="-"),"-",IF((ISBLANK('1B DonnéesActifs'!F94)=TRUE),"",'1B DonnéesActifs'!F94))</f>
        <v>-</v>
      </c>
      <c r="G91" s="213" t="str">
        <f>IF(($A91="-"),"-",IF((ISBLANK('1B DonnéesActifs'!G94)=TRUE),"",'1B DonnéesActifs'!G94))</f>
        <v>-</v>
      </c>
      <c r="H91" s="213" t="str">
        <f>IF(($A91="-"),"-",IF((ISBLANK('1B DonnéesActifs'!H94)=TRUE),"",'1B DonnéesActifs'!H94))</f>
        <v>-</v>
      </c>
      <c r="I91" s="213" t="str">
        <f>IF(($A91="-"),"-",IF((ISBLANK('1B DonnéesActifs'!I94)=TRUE),"",'1B DonnéesActifs'!I94))</f>
        <v>-</v>
      </c>
      <c r="J91" s="213" t="str">
        <f>IF(($A91="-"),"-",IF((ISBLANK('1B DonnéesActifs'!J94)=TRUE),"",'1B DonnéesActifs'!J94))</f>
        <v>-</v>
      </c>
      <c r="K91" s="213" t="str">
        <f>IF(($A91="-"),"-",IF((ISBLANK('1B DonnéesActifs'!K94)=TRUE),"",'1B DonnéesActifs'!K94))</f>
        <v>-</v>
      </c>
      <c r="L91" s="213" t="str">
        <f>IF(($A91="-"),"-",IF((ISBLANK('1B DonnéesActifs'!L94)=TRUE),"",'1B DonnéesActifs'!L94))</f>
        <v>-</v>
      </c>
      <c r="M91" s="213" t="str">
        <f>IF(($A91="-"),"-",IF((ISBLANK('1B DonnéesActifs'!M94)=TRUE),"",'1B DonnéesActifs'!M94))</f>
        <v>-</v>
      </c>
      <c r="N91" s="213" t="str">
        <f>IF(($A91="-"),"-",IF((ISBLANK('1B DonnéesActifs'!N94)=TRUE),"",'1B DonnéesActifs'!N94))</f>
        <v>-</v>
      </c>
      <c r="O91" s="213" t="str">
        <f>IF(($A91="-"),"-",IF((ISBLANK('1B DonnéesActifs'!O94)=TRUE),"",'1B DonnéesActifs'!O94))</f>
        <v>-</v>
      </c>
      <c r="P91" s="213" t="str">
        <f>IF(($A91="-"),"-",IF((ISBLANK('1B DonnéesActifs'!P94)=TRUE),"",'1B DonnéesActifs'!P94))</f>
        <v>-</v>
      </c>
      <c r="Q91" s="214" t="str">
        <f t="shared" si="9"/>
        <v>-</v>
      </c>
      <c r="R91" s="214" t="str">
        <f>IF($A91="-","-",(_xlfn.IFNA((VLOOKUP($D91,'2A HypothèsesRenouvellement'!$J$6:$K$10,2,FALSE)),"TypeChausséeN/D")))</f>
        <v>-</v>
      </c>
      <c r="S91" s="214" t="str">
        <f t="shared" si="16"/>
        <v>-</v>
      </c>
      <c r="T91" s="214" t="str">
        <f>IF($A91="-","-",(_xlfn.IFNA((VLOOKUP($M91,'2A HypothèsesRenouvellement'!$J$16:$K$25,2,FALSE)),"DernièreInterventionN/D")))</f>
        <v>-</v>
      </c>
      <c r="U91" s="214" t="str">
        <f t="shared" si="10"/>
        <v>-</v>
      </c>
      <c r="V91" s="215" t="str">
        <f t="shared" si="17"/>
        <v>-</v>
      </c>
      <c r="W91" s="215" t="str">
        <f>IF($A91="-","-",IF($O91="","ICG N/D",VLOOKUP($O91,'2A HypothèsesRenouvellement'!$B$33:$B$42,1,TRUE)))</f>
        <v>-</v>
      </c>
      <c r="X91" s="216" t="str">
        <f>IF($A91="-","-",(IF((ISNUMBER(W91)=TRUE),VLOOKUP(W91,'2A HypothèsesRenouvellement'!$B$33:$D$42,3,FALSE),"ICG N/D")))</f>
        <v>-</v>
      </c>
      <c r="Y91" s="216" t="str">
        <f>_xlfn.IFNA(IF($A91="-","-",(IF((P91=""),"Cote /5 N/D",VLOOKUP(P91,'2A HypothèsesRenouvellement'!$F$33:$G$37,2,FALSE)))),"%ParCote/5 Feuille2A N/D")</f>
        <v>-</v>
      </c>
      <c r="Z91" s="215" t="str">
        <f>IF($A91="-","-",IF('2A HypothèsesRenouvellement'!$F$20="  cotes d'état /100",(IF(ISNUMBER(X91)=TRUE,(X91*R91),"ICG N/D")),"N'est pas l'option choisie feuille 2A"))</f>
        <v>-</v>
      </c>
      <c r="AA91" s="215" t="str">
        <f t="shared" si="11"/>
        <v>-</v>
      </c>
      <c r="AB91" s="215" t="str">
        <f>IF($A91="-","-",IF('2A HypothèsesRenouvellement'!$F$20="  cotes d'état /5",(IF(ISNUMBER(Y91)=TRUE,(Y91*R91),"Etat/5 N/D")),"N'est pas l'option choisie feuille 2A"))</f>
        <v>-</v>
      </c>
      <c r="AC91" s="215" t="str">
        <f t="shared" si="12"/>
        <v>-</v>
      </c>
      <c r="AD91" s="217" t="str">
        <f>IF('2A HypothèsesRenouvellement'!$D$15="Option 1  ",'3A CalculsActifs'!V91,IF('2A HypothèsesRenouvellement'!$F$20="  Cotes d'état /100",'3A CalculsActifs'!AA91,IF('2A HypothèsesRenouvellement'!$F$20="  Cotes d'état /5",'3A CalculsActifs'!AC91,"ATT:ChoisirOptionFeuille2A")))</f>
        <v>ATT:ChoisirOptionFeuille2A</v>
      </c>
      <c r="AE91" s="209" t="str">
        <f>IF($A91="-","-",(H91/1000*(VLOOKUP(D91,'2A HypothèsesRenouvellement'!$J$6:$L$10,3,FALSE))))</f>
        <v>-</v>
      </c>
      <c r="AF91" s="312" t="str">
        <f t="shared" si="13"/>
        <v>-</v>
      </c>
      <c r="AG91" s="312" t="str">
        <f t="shared" si="14"/>
        <v>-</v>
      </c>
      <c r="AH91" s="218" t="str">
        <f t="shared" si="15"/>
        <v>-</v>
      </c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</row>
    <row r="92" spans="1:213" x14ac:dyDescent="0.25">
      <c r="A92" s="212" t="str">
        <f>IF((ISBLANK('1B DonnéesActifs'!A95)=TRUE),"-",'1B DonnéesActifs'!A95)</f>
        <v>-</v>
      </c>
      <c r="B92" s="213" t="str">
        <f>IF(($A92="-"),"-",IF((ISBLANK('1B DonnéesActifs'!B95)=TRUE),"",'1B DonnéesActifs'!B95))</f>
        <v>-</v>
      </c>
      <c r="C92" s="213" t="str">
        <f>IF(($A92="-"),"-",IF((ISBLANK('1B DonnéesActifs'!C95)=TRUE),"",'1B DonnéesActifs'!C95))</f>
        <v>-</v>
      </c>
      <c r="D92" s="213" t="str">
        <f>IF(($A92="-"),"-",IF((ISBLANK('1B DonnéesActifs'!D95)=TRUE),"",'1B DonnéesActifs'!D95))</f>
        <v>-</v>
      </c>
      <c r="E92" s="213" t="str">
        <f>IF(($A92="-"),"-",IF((ISBLANK('1B DonnéesActifs'!E95)=TRUE),"",'1B DonnéesActifs'!E95))</f>
        <v>-</v>
      </c>
      <c r="F92" s="213" t="str">
        <f>IF(($A92="-"),"-",IF((ISBLANK('1B DonnéesActifs'!F95)=TRUE),"",'1B DonnéesActifs'!F95))</f>
        <v>-</v>
      </c>
      <c r="G92" s="213" t="str">
        <f>IF(($A92="-"),"-",IF((ISBLANK('1B DonnéesActifs'!G95)=TRUE),"",'1B DonnéesActifs'!G95))</f>
        <v>-</v>
      </c>
      <c r="H92" s="213" t="str">
        <f>IF(($A92="-"),"-",IF((ISBLANK('1B DonnéesActifs'!H95)=TRUE),"",'1B DonnéesActifs'!H95))</f>
        <v>-</v>
      </c>
      <c r="I92" s="213" t="str">
        <f>IF(($A92="-"),"-",IF((ISBLANK('1B DonnéesActifs'!I95)=TRUE),"",'1B DonnéesActifs'!I95))</f>
        <v>-</v>
      </c>
      <c r="J92" s="213" t="str">
        <f>IF(($A92="-"),"-",IF((ISBLANK('1B DonnéesActifs'!J95)=TRUE),"",'1B DonnéesActifs'!J95))</f>
        <v>-</v>
      </c>
      <c r="K92" s="213" t="str">
        <f>IF(($A92="-"),"-",IF((ISBLANK('1B DonnéesActifs'!K95)=TRUE),"",'1B DonnéesActifs'!K95))</f>
        <v>-</v>
      </c>
      <c r="L92" s="213" t="str">
        <f>IF(($A92="-"),"-",IF((ISBLANK('1B DonnéesActifs'!L95)=TRUE),"",'1B DonnéesActifs'!L95))</f>
        <v>-</v>
      </c>
      <c r="M92" s="213" t="str">
        <f>IF(($A92="-"),"-",IF((ISBLANK('1B DonnéesActifs'!M95)=TRUE),"",'1B DonnéesActifs'!M95))</f>
        <v>-</v>
      </c>
      <c r="N92" s="213" t="str">
        <f>IF(($A92="-"),"-",IF((ISBLANK('1B DonnéesActifs'!N95)=TRUE),"",'1B DonnéesActifs'!N95))</f>
        <v>-</v>
      </c>
      <c r="O92" s="213" t="str">
        <f>IF(($A92="-"),"-",IF((ISBLANK('1B DonnéesActifs'!O95)=TRUE),"",'1B DonnéesActifs'!O95))</f>
        <v>-</v>
      </c>
      <c r="P92" s="213" t="str">
        <f>IF(($A92="-"),"-",IF((ISBLANK('1B DonnéesActifs'!P95)=TRUE),"",'1B DonnéesActifs'!P95))</f>
        <v>-</v>
      </c>
      <c r="Q92" s="214" t="str">
        <f t="shared" si="9"/>
        <v>-</v>
      </c>
      <c r="R92" s="214" t="str">
        <f>IF($A92="-","-",(_xlfn.IFNA((VLOOKUP($D92,'2A HypothèsesRenouvellement'!$J$6:$K$10,2,FALSE)),"TypeChausséeN/D")))</f>
        <v>-</v>
      </c>
      <c r="S92" s="214" t="str">
        <f t="shared" si="16"/>
        <v>-</v>
      </c>
      <c r="T92" s="214" t="str">
        <f>IF($A92="-","-",(_xlfn.IFNA((VLOOKUP($M92,'2A HypothèsesRenouvellement'!$J$16:$K$25,2,FALSE)),"DernièreInterventionN/D")))</f>
        <v>-</v>
      </c>
      <c r="U92" s="214" t="str">
        <f t="shared" si="10"/>
        <v>-</v>
      </c>
      <c r="V92" s="215" t="str">
        <f t="shared" si="17"/>
        <v>-</v>
      </c>
      <c r="W92" s="215" t="str">
        <f>IF($A92="-","-",IF($O92="","ICG N/D",VLOOKUP($O92,'2A HypothèsesRenouvellement'!$B$33:$B$42,1,TRUE)))</f>
        <v>-</v>
      </c>
      <c r="X92" s="216" t="str">
        <f>IF($A92="-","-",(IF((ISNUMBER(W92)=TRUE),VLOOKUP(W92,'2A HypothèsesRenouvellement'!$B$33:$D$42,3,FALSE),"ICG N/D")))</f>
        <v>-</v>
      </c>
      <c r="Y92" s="216" t="str">
        <f>_xlfn.IFNA(IF($A92="-","-",(IF((P92=""),"Cote /5 N/D",VLOOKUP(P92,'2A HypothèsesRenouvellement'!$F$33:$G$37,2,FALSE)))),"%ParCote/5 Feuille2A N/D")</f>
        <v>-</v>
      </c>
      <c r="Z92" s="215" t="str">
        <f>IF($A92="-","-",IF('2A HypothèsesRenouvellement'!$F$20="  cotes d'état /100",(IF(ISNUMBER(X92)=TRUE,(X92*R92),"ICG N/D")),"N'est pas l'option choisie feuille 2A"))</f>
        <v>-</v>
      </c>
      <c r="AA92" s="215" t="str">
        <f t="shared" si="11"/>
        <v>-</v>
      </c>
      <c r="AB92" s="215" t="str">
        <f>IF($A92="-","-",IF('2A HypothèsesRenouvellement'!$F$20="  cotes d'état /5",(IF(ISNUMBER(Y92)=TRUE,(Y92*R92),"Etat/5 N/D")),"N'est pas l'option choisie feuille 2A"))</f>
        <v>-</v>
      </c>
      <c r="AC92" s="215" t="str">
        <f t="shared" si="12"/>
        <v>-</v>
      </c>
      <c r="AD92" s="217" t="str">
        <f>IF('2A HypothèsesRenouvellement'!$D$15="Option 1  ",'3A CalculsActifs'!V92,IF('2A HypothèsesRenouvellement'!$F$20="  Cotes d'état /100",'3A CalculsActifs'!AA92,IF('2A HypothèsesRenouvellement'!$F$20="  Cotes d'état /5",'3A CalculsActifs'!AC92,"ATT:ChoisirOptionFeuille2A")))</f>
        <v>ATT:ChoisirOptionFeuille2A</v>
      </c>
      <c r="AE92" s="209" t="str">
        <f>IF($A92="-","-",(H92/1000*(VLOOKUP(D92,'2A HypothèsesRenouvellement'!$J$6:$L$10,3,FALSE))))</f>
        <v>-</v>
      </c>
      <c r="AF92" s="312" t="str">
        <f t="shared" si="13"/>
        <v>-</v>
      </c>
      <c r="AG92" s="312" t="str">
        <f t="shared" si="14"/>
        <v>-</v>
      </c>
      <c r="AH92" s="218" t="str">
        <f t="shared" si="15"/>
        <v>-</v>
      </c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</row>
    <row r="93" spans="1:213" x14ac:dyDescent="0.25">
      <c r="A93" s="212" t="str">
        <f>IF((ISBLANK('1B DonnéesActifs'!A96)=TRUE),"-",'1B DonnéesActifs'!A96)</f>
        <v>-</v>
      </c>
      <c r="B93" s="213" t="str">
        <f>IF(($A93="-"),"-",IF((ISBLANK('1B DonnéesActifs'!B96)=TRUE),"",'1B DonnéesActifs'!B96))</f>
        <v>-</v>
      </c>
      <c r="C93" s="213" t="str">
        <f>IF(($A93="-"),"-",IF((ISBLANK('1B DonnéesActifs'!C96)=TRUE),"",'1B DonnéesActifs'!C96))</f>
        <v>-</v>
      </c>
      <c r="D93" s="213" t="str">
        <f>IF(($A93="-"),"-",IF((ISBLANK('1B DonnéesActifs'!D96)=TRUE),"",'1B DonnéesActifs'!D96))</f>
        <v>-</v>
      </c>
      <c r="E93" s="213" t="str">
        <f>IF(($A93="-"),"-",IF((ISBLANK('1B DonnéesActifs'!E96)=TRUE),"",'1B DonnéesActifs'!E96))</f>
        <v>-</v>
      </c>
      <c r="F93" s="213" t="str">
        <f>IF(($A93="-"),"-",IF((ISBLANK('1B DonnéesActifs'!F96)=TRUE),"",'1B DonnéesActifs'!F96))</f>
        <v>-</v>
      </c>
      <c r="G93" s="213" t="str">
        <f>IF(($A93="-"),"-",IF((ISBLANK('1B DonnéesActifs'!G96)=TRUE),"",'1B DonnéesActifs'!G96))</f>
        <v>-</v>
      </c>
      <c r="H93" s="213" t="str">
        <f>IF(($A93="-"),"-",IF((ISBLANK('1B DonnéesActifs'!H96)=TRUE),"",'1B DonnéesActifs'!H96))</f>
        <v>-</v>
      </c>
      <c r="I93" s="213" t="str">
        <f>IF(($A93="-"),"-",IF((ISBLANK('1B DonnéesActifs'!I96)=TRUE),"",'1B DonnéesActifs'!I96))</f>
        <v>-</v>
      </c>
      <c r="J93" s="213" t="str">
        <f>IF(($A93="-"),"-",IF((ISBLANK('1B DonnéesActifs'!J96)=TRUE),"",'1B DonnéesActifs'!J96))</f>
        <v>-</v>
      </c>
      <c r="K93" s="213" t="str">
        <f>IF(($A93="-"),"-",IF((ISBLANK('1B DonnéesActifs'!K96)=TRUE),"",'1B DonnéesActifs'!K96))</f>
        <v>-</v>
      </c>
      <c r="L93" s="213" t="str">
        <f>IF(($A93="-"),"-",IF((ISBLANK('1B DonnéesActifs'!L96)=TRUE),"",'1B DonnéesActifs'!L96))</f>
        <v>-</v>
      </c>
      <c r="M93" s="213" t="str">
        <f>IF(($A93="-"),"-",IF((ISBLANK('1B DonnéesActifs'!M96)=TRUE),"",'1B DonnéesActifs'!M96))</f>
        <v>-</v>
      </c>
      <c r="N93" s="213" t="str">
        <f>IF(($A93="-"),"-",IF((ISBLANK('1B DonnéesActifs'!N96)=TRUE),"",'1B DonnéesActifs'!N96))</f>
        <v>-</v>
      </c>
      <c r="O93" s="213" t="str">
        <f>IF(($A93="-"),"-",IF((ISBLANK('1B DonnéesActifs'!O96)=TRUE),"",'1B DonnéesActifs'!O96))</f>
        <v>-</v>
      </c>
      <c r="P93" s="213" t="str">
        <f>IF(($A93="-"),"-",IF((ISBLANK('1B DonnéesActifs'!P96)=TRUE),"",'1B DonnéesActifs'!P96))</f>
        <v>-</v>
      </c>
      <c r="Q93" s="214" t="str">
        <f t="shared" si="9"/>
        <v>-</v>
      </c>
      <c r="R93" s="214" t="str">
        <f>IF($A93="-","-",(_xlfn.IFNA((VLOOKUP($D93,'2A HypothèsesRenouvellement'!$J$6:$K$10,2,FALSE)),"TypeChausséeN/D")))</f>
        <v>-</v>
      </c>
      <c r="S93" s="214" t="str">
        <f t="shared" si="16"/>
        <v>-</v>
      </c>
      <c r="T93" s="214" t="str">
        <f>IF($A93="-","-",(_xlfn.IFNA((VLOOKUP($M93,'2A HypothèsesRenouvellement'!$J$16:$K$25,2,FALSE)),"DernièreInterventionN/D")))</f>
        <v>-</v>
      </c>
      <c r="U93" s="214" t="str">
        <f t="shared" si="10"/>
        <v>-</v>
      </c>
      <c r="V93" s="215" t="str">
        <f t="shared" si="17"/>
        <v>-</v>
      </c>
      <c r="W93" s="215" t="str">
        <f>IF($A93="-","-",IF($O93="","ICG N/D",VLOOKUP($O93,'2A HypothèsesRenouvellement'!$B$33:$B$42,1,TRUE)))</f>
        <v>-</v>
      </c>
      <c r="X93" s="216" t="str">
        <f>IF($A93="-","-",(IF((ISNUMBER(W93)=TRUE),VLOOKUP(W93,'2A HypothèsesRenouvellement'!$B$33:$D$42,3,FALSE),"ICG N/D")))</f>
        <v>-</v>
      </c>
      <c r="Y93" s="216" t="str">
        <f>_xlfn.IFNA(IF($A93="-","-",(IF((P93=""),"Cote /5 N/D",VLOOKUP(P93,'2A HypothèsesRenouvellement'!$F$33:$G$37,2,FALSE)))),"%ParCote/5 Feuille2A N/D")</f>
        <v>-</v>
      </c>
      <c r="Z93" s="215" t="str">
        <f>IF($A93="-","-",IF('2A HypothèsesRenouvellement'!$F$20="  cotes d'état /100",(IF(ISNUMBER(X93)=TRUE,(X93*R93),"ICG N/D")),"N'est pas l'option choisie feuille 2A"))</f>
        <v>-</v>
      </c>
      <c r="AA93" s="215" t="str">
        <f t="shared" si="11"/>
        <v>-</v>
      </c>
      <c r="AB93" s="215" t="str">
        <f>IF($A93="-","-",IF('2A HypothèsesRenouvellement'!$F$20="  cotes d'état /5",(IF(ISNUMBER(Y93)=TRUE,(Y93*R93),"Etat/5 N/D")),"N'est pas l'option choisie feuille 2A"))</f>
        <v>-</v>
      </c>
      <c r="AC93" s="215" t="str">
        <f t="shared" si="12"/>
        <v>-</v>
      </c>
      <c r="AD93" s="217" t="str">
        <f>IF('2A HypothèsesRenouvellement'!$D$15="Option 1  ",'3A CalculsActifs'!V93,IF('2A HypothèsesRenouvellement'!$F$20="  Cotes d'état /100",'3A CalculsActifs'!AA93,IF('2A HypothèsesRenouvellement'!$F$20="  Cotes d'état /5",'3A CalculsActifs'!AC93,"ATT:ChoisirOptionFeuille2A")))</f>
        <v>ATT:ChoisirOptionFeuille2A</v>
      </c>
      <c r="AE93" s="209" t="str">
        <f>IF($A93="-","-",(H93/1000*(VLOOKUP(D93,'2A HypothèsesRenouvellement'!$J$6:$L$10,3,FALSE))))</f>
        <v>-</v>
      </c>
      <c r="AF93" s="312" t="str">
        <f t="shared" si="13"/>
        <v>-</v>
      </c>
      <c r="AG93" s="312" t="str">
        <f t="shared" si="14"/>
        <v>-</v>
      </c>
      <c r="AH93" s="218" t="str">
        <f t="shared" si="15"/>
        <v>-</v>
      </c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</row>
    <row r="94" spans="1:213" x14ac:dyDescent="0.25">
      <c r="A94" s="212" t="str">
        <f>IF((ISBLANK('1B DonnéesActifs'!A97)=TRUE),"-",'1B DonnéesActifs'!A97)</f>
        <v>-</v>
      </c>
      <c r="B94" s="213" t="str">
        <f>IF(($A94="-"),"-",IF((ISBLANK('1B DonnéesActifs'!B97)=TRUE),"",'1B DonnéesActifs'!B97))</f>
        <v>-</v>
      </c>
      <c r="C94" s="213" t="str">
        <f>IF(($A94="-"),"-",IF((ISBLANK('1B DonnéesActifs'!C97)=TRUE),"",'1B DonnéesActifs'!C97))</f>
        <v>-</v>
      </c>
      <c r="D94" s="213" t="str">
        <f>IF(($A94="-"),"-",IF((ISBLANK('1B DonnéesActifs'!D97)=TRUE),"",'1B DonnéesActifs'!D97))</f>
        <v>-</v>
      </c>
      <c r="E94" s="213" t="str">
        <f>IF(($A94="-"),"-",IF((ISBLANK('1B DonnéesActifs'!E97)=TRUE),"",'1B DonnéesActifs'!E97))</f>
        <v>-</v>
      </c>
      <c r="F94" s="213" t="str">
        <f>IF(($A94="-"),"-",IF((ISBLANK('1B DonnéesActifs'!F97)=TRUE),"",'1B DonnéesActifs'!F97))</f>
        <v>-</v>
      </c>
      <c r="G94" s="213" t="str">
        <f>IF(($A94="-"),"-",IF((ISBLANK('1B DonnéesActifs'!G97)=TRUE),"",'1B DonnéesActifs'!G97))</f>
        <v>-</v>
      </c>
      <c r="H94" s="213" t="str">
        <f>IF(($A94="-"),"-",IF((ISBLANK('1B DonnéesActifs'!H97)=TRUE),"",'1B DonnéesActifs'!H97))</f>
        <v>-</v>
      </c>
      <c r="I94" s="213" t="str">
        <f>IF(($A94="-"),"-",IF((ISBLANK('1B DonnéesActifs'!I97)=TRUE),"",'1B DonnéesActifs'!I97))</f>
        <v>-</v>
      </c>
      <c r="J94" s="213" t="str">
        <f>IF(($A94="-"),"-",IF((ISBLANK('1B DonnéesActifs'!J97)=TRUE),"",'1B DonnéesActifs'!J97))</f>
        <v>-</v>
      </c>
      <c r="K94" s="213" t="str">
        <f>IF(($A94="-"),"-",IF((ISBLANK('1B DonnéesActifs'!K97)=TRUE),"",'1B DonnéesActifs'!K97))</f>
        <v>-</v>
      </c>
      <c r="L94" s="213" t="str">
        <f>IF(($A94="-"),"-",IF((ISBLANK('1B DonnéesActifs'!L97)=TRUE),"",'1B DonnéesActifs'!L97))</f>
        <v>-</v>
      </c>
      <c r="M94" s="213" t="str">
        <f>IF(($A94="-"),"-",IF((ISBLANK('1B DonnéesActifs'!M97)=TRUE),"",'1B DonnéesActifs'!M97))</f>
        <v>-</v>
      </c>
      <c r="N94" s="213" t="str">
        <f>IF(($A94="-"),"-",IF((ISBLANK('1B DonnéesActifs'!N97)=TRUE),"",'1B DonnéesActifs'!N97))</f>
        <v>-</v>
      </c>
      <c r="O94" s="213" t="str">
        <f>IF(($A94="-"),"-",IF((ISBLANK('1B DonnéesActifs'!O97)=TRUE),"",'1B DonnéesActifs'!O97))</f>
        <v>-</v>
      </c>
      <c r="P94" s="213" t="str">
        <f>IF(($A94="-"),"-",IF((ISBLANK('1B DonnéesActifs'!P97)=TRUE),"",'1B DonnéesActifs'!P97))</f>
        <v>-</v>
      </c>
      <c r="Q94" s="214" t="str">
        <f t="shared" si="9"/>
        <v>-</v>
      </c>
      <c r="R94" s="214" t="str">
        <f>IF($A94="-","-",(_xlfn.IFNA((VLOOKUP($D94,'2A HypothèsesRenouvellement'!$J$6:$K$10,2,FALSE)),"TypeChausséeN/D")))</f>
        <v>-</v>
      </c>
      <c r="S94" s="214" t="str">
        <f t="shared" si="16"/>
        <v>-</v>
      </c>
      <c r="T94" s="214" t="str">
        <f>IF($A94="-","-",(_xlfn.IFNA((VLOOKUP($M94,'2A HypothèsesRenouvellement'!$J$16:$K$25,2,FALSE)),"DernièreInterventionN/D")))</f>
        <v>-</v>
      </c>
      <c r="U94" s="214" t="str">
        <f t="shared" si="10"/>
        <v>-</v>
      </c>
      <c r="V94" s="215" t="str">
        <f t="shared" si="17"/>
        <v>-</v>
      </c>
      <c r="W94" s="215" t="str">
        <f>IF($A94="-","-",IF($O94="","ICG N/D",VLOOKUP($O94,'2A HypothèsesRenouvellement'!$B$33:$B$42,1,TRUE)))</f>
        <v>-</v>
      </c>
      <c r="X94" s="216" t="str">
        <f>IF($A94="-","-",(IF((ISNUMBER(W94)=TRUE),VLOOKUP(W94,'2A HypothèsesRenouvellement'!$B$33:$D$42,3,FALSE),"ICG N/D")))</f>
        <v>-</v>
      </c>
      <c r="Y94" s="216" t="str">
        <f>_xlfn.IFNA(IF($A94="-","-",(IF((P94=""),"Cote /5 N/D",VLOOKUP(P94,'2A HypothèsesRenouvellement'!$F$33:$G$37,2,FALSE)))),"%ParCote/5 Feuille2A N/D")</f>
        <v>-</v>
      </c>
      <c r="Z94" s="215" t="str">
        <f>IF($A94="-","-",IF('2A HypothèsesRenouvellement'!$F$20="  cotes d'état /100",(IF(ISNUMBER(X94)=TRUE,(X94*R94),"ICG N/D")),"N'est pas l'option choisie feuille 2A"))</f>
        <v>-</v>
      </c>
      <c r="AA94" s="215" t="str">
        <f t="shared" si="11"/>
        <v>-</v>
      </c>
      <c r="AB94" s="215" t="str">
        <f>IF($A94="-","-",IF('2A HypothèsesRenouvellement'!$F$20="  cotes d'état /5",(IF(ISNUMBER(Y94)=TRUE,(Y94*R94),"Etat/5 N/D")),"N'est pas l'option choisie feuille 2A"))</f>
        <v>-</v>
      </c>
      <c r="AC94" s="215" t="str">
        <f t="shared" si="12"/>
        <v>-</v>
      </c>
      <c r="AD94" s="217" t="str">
        <f>IF('2A HypothèsesRenouvellement'!$D$15="Option 1  ",'3A CalculsActifs'!V94,IF('2A HypothèsesRenouvellement'!$F$20="  Cotes d'état /100",'3A CalculsActifs'!AA94,IF('2A HypothèsesRenouvellement'!$F$20="  Cotes d'état /5",'3A CalculsActifs'!AC94,"ATT:ChoisirOptionFeuille2A")))</f>
        <v>ATT:ChoisirOptionFeuille2A</v>
      </c>
      <c r="AE94" s="209" t="str">
        <f>IF($A94="-","-",(H94/1000*(VLOOKUP(D94,'2A HypothèsesRenouvellement'!$J$6:$L$10,3,FALSE))))</f>
        <v>-</v>
      </c>
      <c r="AF94" s="312" t="str">
        <f t="shared" si="13"/>
        <v>-</v>
      </c>
      <c r="AG94" s="312" t="str">
        <f t="shared" si="14"/>
        <v>-</v>
      </c>
      <c r="AH94" s="218" t="str">
        <f t="shared" si="15"/>
        <v>-</v>
      </c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</row>
    <row r="95" spans="1:213" x14ac:dyDescent="0.25">
      <c r="A95" s="212" t="str">
        <f>IF((ISBLANK('1B DonnéesActifs'!A98)=TRUE),"-",'1B DonnéesActifs'!A98)</f>
        <v>-</v>
      </c>
      <c r="B95" s="213" t="str">
        <f>IF(($A95="-"),"-",IF((ISBLANK('1B DonnéesActifs'!B98)=TRUE),"",'1B DonnéesActifs'!B98))</f>
        <v>-</v>
      </c>
      <c r="C95" s="213" t="str">
        <f>IF(($A95="-"),"-",IF((ISBLANK('1B DonnéesActifs'!C98)=TRUE),"",'1B DonnéesActifs'!C98))</f>
        <v>-</v>
      </c>
      <c r="D95" s="213" t="str">
        <f>IF(($A95="-"),"-",IF((ISBLANK('1B DonnéesActifs'!D98)=TRUE),"",'1B DonnéesActifs'!D98))</f>
        <v>-</v>
      </c>
      <c r="E95" s="213" t="str">
        <f>IF(($A95="-"),"-",IF((ISBLANK('1B DonnéesActifs'!E98)=TRUE),"",'1B DonnéesActifs'!E98))</f>
        <v>-</v>
      </c>
      <c r="F95" s="213" t="str">
        <f>IF(($A95="-"),"-",IF((ISBLANK('1B DonnéesActifs'!F98)=TRUE),"",'1B DonnéesActifs'!F98))</f>
        <v>-</v>
      </c>
      <c r="G95" s="213" t="str">
        <f>IF(($A95="-"),"-",IF((ISBLANK('1B DonnéesActifs'!G98)=TRUE),"",'1B DonnéesActifs'!G98))</f>
        <v>-</v>
      </c>
      <c r="H95" s="213" t="str">
        <f>IF(($A95="-"),"-",IF((ISBLANK('1B DonnéesActifs'!H98)=TRUE),"",'1B DonnéesActifs'!H98))</f>
        <v>-</v>
      </c>
      <c r="I95" s="213" t="str">
        <f>IF(($A95="-"),"-",IF((ISBLANK('1B DonnéesActifs'!I98)=TRUE),"",'1B DonnéesActifs'!I98))</f>
        <v>-</v>
      </c>
      <c r="J95" s="213" t="str">
        <f>IF(($A95="-"),"-",IF((ISBLANK('1B DonnéesActifs'!J98)=TRUE),"",'1B DonnéesActifs'!J98))</f>
        <v>-</v>
      </c>
      <c r="K95" s="213" t="str">
        <f>IF(($A95="-"),"-",IF((ISBLANK('1B DonnéesActifs'!K98)=TRUE),"",'1B DonnéesActifs'!K98))</f>
        <v>-</v>
      </c>
      <c r="L95" s="213" t="str">
        <f>IF(($A95="-"),"-",IF((ISBLANK('1B DonnéesActifs'!L98)=TRUE),"",'1B DonnéesActifs'!L98))</f>
        <v>-</v>
      </c>
      <c r="M95" s="213" t="str">
        <f>IF(($A95="-"),"-",IF((ISBLANK('1B DonnéesActifs'!M98)=TRUE),"",'1B DonnéesActifs'!M98))</f>
        <v>-</v>
      </c>
      <c r="N95" s="213" t="str">
        <f>IF(($A95="-"),"-",IF((ISBLANK('1B DonnéesActifs'!N98)=TRUE),"",'1B DonnéesActifs'!N98))</f>
        <v>-</v>
      </c>
      <c r="O95" s="213" t="str">
        <f>IF(($A95="-"),"-",IF((ISBLANK('1B DonnéesActifs'!O98)=TRUE),"",'1B DonnéesActifs'!O98))</f>
        <v>-</v>
      </c>
      <c r="P95" s="213" t="str">
        <f>IF(($A95="-"),"-",IF((ISBLANK('1B DonnéesActifs'!P98)=TRUE),"",'1B DonnéesActifs'!P98))</f>
        <v>-</v>
      </c>
      <c r="Q95" s="214" t="str">
        <f t="shared" si="9"/>
        <v>-</v>
      </c>
      <c r="R95" s="214" t="str">
        <f>IF($A95="-","-",(_xlfn.IFNA((VLOOKUP($D95,'2A HypothèsesRenouvellement'!$J$6:$K$10,2,FALSE)),"TypeChausséeN/D")))</f>
        <v>-</v>
      </c>
      <c r="S95" s="214" t="str">
        <f t="shared" si="16"/>
        <v>-</v>
      </c>
      <c r="T95" s="214" t="str">
        <f>IF($A95="-","-",(_xlfn.IFNA((VLOOKUP($M95,'2A HypothèsesRenouvellement'!$J$16:$K$25,2,FALSE)),"DernièreInterventionN/D")))</f>
        <v>-</v>
      </c>
      <c r="U95" s="214" t="str">
        <f t="shared" si="10"/>
        <v>-</v>
      </c>
      <c r="V95" s="215" t="str">
        <f t="shared" si="17"/>
        <v>-</v>
      </c>
      <c r="W95" s="215" t="str">
        <f>IF($A95="-","-",IF($O95="","ICG N/D",VLOOKUP($O95,'2A HypothèsesRenouvellement'!$B$33:$B$42,1,TRUE)))</f>
        <v>-</v>
      </c>
      <c r="X95" s="216" t="str">
        <f>IF($A95="-","-",(IF((ISNUMBER(W95)=TRUE),VLOOKUP(W95,'2A HypothèsesRenouvellement'!$B$33:$D$42,3,FALSE),"ICG N/D")))</f>
        <v>-</v>
      </c>
      <c r="Y95" s="216" t="str">
        <f>_xlfn.IFNA(IF($A95="-","-",(IF((P95=""),"Cote /5 N/D",VLOOKUP(P95,'2A HypothèsesRenouvellement'!$F$33:$G$37,2,FALSE)))),"%ParCote/5 Feuille2A N/D")</f>
        <v>-</v>
      </c>
      <c r="Z95" s="215" t="str">
        <f>IF($A95="-","-",IF('2A HypothèsesRenouvellement'!$F$20="  cotes d'état /100",(IF(ISNUMBER(X95)=TRUE,(X95*R95),"ICG N/D")),"N'est pas l'option choisie feuille 2A"))</f>
        <v>-</v>
      </c>
      <c r="AA95" s="215" t="str">
        <f t="shared" si="11"/>
        <v>-</v>
      </c>
      <c r="AB95" s="215" t="str">
        <f>IF($A95="-","-",IF('2A HypothèsesRenouvellement'!$F$20="  cotes d'état /5",(IF(ISNUMBER(Y95)=TRUE,(Y95*R95),"Etat/5 N/D")),"N'est pas l'option choisie feuille 2A"))</f>
        <v>-</v>
      </c>
      <c r="AC95" s="215" t="str">
        <f t="shared" si="12"/>
        <v>-</v>
      </c>
      <c r="AD95" s="217" t="str">
        <f>IF('2A HypothèsesRenouvellement'!$D$15="Option 1  ",'3A CalculsActifs'!V95,IF('2A HypothèsesRenouvellement'!$F$20="  Cotes d'état /100",'3A CalculsActifs'!AA95,IF('2A HypothèsesRenouvellement'!$F$20="  Cotes d'état /5",'3A CalculsActifs'!AC95,"ATT:ChoisirOptionFeuille2A")))</f>
        <v>ATT:ChoisirOptionFeuille2A</v>
      </c>
      <c r="AE95" s="209" t="str">
        <f>IF($A95="-","-",(H95/1000*(VLOOKUP(D95,'2A HypothèsesRenouvellement'!$J$6:$L$10,3,FALSE))))</f>
        <v>-</v>
      </c>
      <c r="AF95" s="312" t="str">
        <f t="shared" si="13"/>
        <v>-</v>
      </c>
      <c r="AG95" s="312" t="str">
        <f t="shared" si="14"/>
        <v>-</v>
      </c>
      <c r="AH95" s="218" t="str">
        <f t="shared" si="15"/>
        <v>-</v>
      </c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</row>
    <row r="96" spans="1:213" x14ac:dyDescent="0.25">
      <c r="A96" s="212" t="str">
        <f>IF((ISBLANK('1B DonnéesActifs'!A99)=TRUE),"-",'1B DonnéesActifs'!A99)</f>
        <v>-</v>
      </c>
      <c r="B96" s="213" t="str">
        <f>IF(($A96="-"),"-",IF((ISBLANK('1B DonnéesActifs'!B99)=TRUE),"",'1B DonnéesActifs'!B99))</f>
        <v>-</v>
      </c>
      <c r="C96" s="213" t="str">
        <f>IF(($A96="-"),"-",IF((ISBLANK('1B DonnéesActifs'!C99)=TRUE),"",'1B DonnéesActifs'!C99))</f>
        <v>-</v>
      </c>
      <c r="D96" s="213" t="str">
        <f>IF(($A96="-"),"-",IF((ISBLANK('1B DonnéesActifs'!D99)=TRUE),"",'1B DonnéesActifs'!D99))</f>
        <v>-</v>
      </c>
      <c r="E96" s="213" t="str">
        <f>IF(($A96="-"),"-",IF((ISBLANK('1B DonnéesActifs'!E99)=TRUE),"",'1B DonnéesActifs'!E99))</f>
        <v>-</v>
      </c>
      <c r="F96" s="213" t="str">
        <f>IF(($A96="-"),"-",IF((ISBLANK('1B DonnéesActifs'!F99)=TRUE),"",'1B DonnéesActifs'!F99))</f>
        <v>-</v>
      </c>
      <c r="G96" s="213" t="str">
        <f>IF(($A96="-"),"-",IF((ISBLANK('1B DonnéesActifs'!G99)=TRUE),"",'1B DonnéesActifs'!G99))</f>
        <v>-</v>
      </c>
      <c r="H96" s="213" t="str">
        <f>IF(($A96="-"),"-",IF((ISBLANK('1B DonnéesActifs'!H99)=TRUE),"",'1B DonnéesActifs'!H99))</f>
        <v>-</v>
      </c>
      <c r="I96" s="213" t="str">
        <f>IF(($A96="-"),"-",IF((ISBLANK('1B DonnéesActifs'!I99)=TRUE),"",'1B DonnéesActifs'!I99))</f>
        <v>-</v>
      </c>
      <c r="J96" s="213" t="str">
        <f>IF(($A96="-"),"-",IF((ISBLANK('1B DonnéesActifs'!J99)=TRUE),"",'1B DonnéesActifs'!J99))</f>
        <v>-</v>
      </c>
      <c r="K96" s="213" t="str">
        <f>IF(($A96="-"),"-",IF((ISBLANK('1B DonnéesActifs'!K99)=TRUE),"",'1B DonnéesActifs'!K99))</f>
        <v>-</v>
      </c>
      <c r="L96" s="213" t="str">
        <f>IF(($A96="-"),"-",IF((ISBLANK('1B DonnéesActifs'!L99)=TRUE),"",'1B DonnéesActifs'!L99))</f>
        <v>-</v>
      </c>
      <c r="M96" s="213" t="str">
        <f>IF(($A96="-"),"-",IF((ISBLANK('1B DonnéesActifs'!M99)=TRUE),"",'1B DonnéesActifs'!M99))</f>
        <v>-</v>
      </c>
      <c r="N96" s="213" t="str">
        <f>IF(($A96="-"),"-",IF((ISBLANK('1B DonnéesActifs'!N99)=TRUE),"",'1B DonnéesActifs'!N99))</f>
        <v>-</v>
      </c>
      <c r="O96" s="213" t="str">
        <f>IF(($A96="-"),"-",IF((ISBLANK('1B DonnéesActifs'!O99)=TRUE),"",'1B DonnéesActifs'!O99))</f>
        <v>-</v>
      </c>
      <c r="P96" s="213" t="str">
        <f>IF(($A96="-"),"-",IF((ISBLANK('1B DonnéesActifs'!P99)=TRUE),"",'1B DonnéesActifs'!P99))</f>
        <v>-</v>
      </c>
      <c r="Q96" s="214" t="str">
        <f t="shared" si="9"/>
        <v>-</v>
      </c>
      <c r="R96" s="214" t="str">
        <f>IF($A96="-","-",(_xlfn.IFNA((VLOOKUP($D96,'2A HypothèsesRenouvellement'!$J$6:$K$10,2,FALSE)),"TypeChausséeN/D")))</f>
        <v>-</v>
      </c>
      <c r="S96" s="214" t="str">
        <f t="shared" si="16"/>
        <v>-</v>
      </c>
      <c r="T96" s="214" t="str">
        <f>IF($A96="-","-",(_xlfn.IFNA((VLOOKUP($M96,'2A HypothèsesRenouvellement'!$J$16:$K$25,2,FALSE)),"DernièreInterventionN/D")))</f>
        <v>-</v>
      </c>
      <c r="U96" s="214" t="str">
        <f t="shared" si="10"/>
        <v>-</v>
      </c>
      <c r="V96" s="215" t="str">
        <f>IF($A96="-","-",IF(ISNUMBER(U96)=TRUE,U96,(IF(ISNUMBER(S96)=TRUE,ROUND(S96,0),"AnnéeConstr.&amp;DernièreInterv.N/D"))))</f>
        <v>-</v>
      </c>
      <c r="W96" s="215" t="str">
        <f>IF($A96="-","-",IF($O96="","ICG N/D",VLOOKUP($O96,'2A HypothèsesRenouvellement'!$B$33:$B$42,1,TRUE)))</f>
        <v>-</v>
      </c>
      <c r="X96" s="216" t="str">
        <f>IF($A96="-","-",(IF((ISNUMBER(W96)=TRUE),VLOOKUP(W96,'2A HypothèsesRenouvellement'!$B$33:$D$42,3,FALSE),"ICG N/D")))</f>
        <v>-</v>
      </c>
      <c r="Y96" s="216" t="str">
        <f>_xlfn.IFNA(IF($A96="-","-",(IF((P96=""),"Cote /5 N/D",VLOOKUP(P96,'2A HypothèsesRenouvellement'!$F$33:$G$37,2,FALSE)))),"%ParCote/5 Feuille2A N/D")</f>
        <v>-</v>
      </c>
      <c r="Z96" s="215" t="str">
        <f>IF($A96="-","-",IF('2A HypothèsesRenouvellement'!$F$20="  cotes d'état /100",(IF(ISNUMBER(X96)=TRUE,(X96*R96),"ICG N/D")),"N'est pas l'option choisie feuille 2A"))</f>
        <v>-</v>
      </c>
      <c r="AA96" s="215" t="str">
        <f t="shared" si="11"/>
        <v>-</v>
      </c>
      <c r="AB96" s="215" t="str">
        <f>IF($A96="-","-",IF('2A HypothèsesRenouvellement'!$F$20="  cotes d'état /5",(IF(ISNUMBER(Y96)=TRUE,(Y96*R96),"Etat/5 N/D")),"N'est pas l'option choisie feuille 2A"))</f>
        <v>-</v>
      </c>
      <c r="AC96" s="215" t="str">
        <f t="shared" si="12"/>
        <v>-</v>
      </c>
      <c r="AD96" s="217" t="str">
        <f>IF('2A HypothèsesRenouvellement'!$D$15="Option 1  ",'3A CalculsActifs'!V96,IF('2A HypothèsesRenouvellement'!$F$20="  Cotes d'état /100",'3A CalculsActifs'!AA96,IF('2A HypothèsesRenouvellement'!$F$20="  Cotes d'état /5",'3A CalculsActifs'!AC96,"ATT:ChoisirOptionFeuille2A")))</f>
        <v>ATT:ChoisirOptionFeuille2A</v>
      </c>
      <c r="AE96" s="209" t="str">
        <f>IF($A96="-","-",(H96/1000*(VLOOKUP(D96,'2A HypothèsesRenouvellement'!$J$6:$L$10,3,FALSE))))</f>
        <v>-</v>
      </c>
      <c r="AF96" s="312" t="str">
        <f t="shared" si="13"/>
        <v>-</v>
      </c>
      <c r="AG96" s="312" t="str">
        <f t="shared" si="14"/>
        <v>-</v>
      </c>
      <c r="AH96" s="218" t="str">
        <f t="shared" si="15"/>
        <v>-</v>
      </c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</row>
    <row r="97" spans="1:213" x14ac:dyDescent="0.25">
      <c r="A97" s="212" t="str">
        <f>IF((ISBLANK('1B DonnéesActifs'!A100)=TRUE),"-",'1B DonnéesActifs'!A100)</f>
        <v>-</v>
      </c>
      <c r="B97" s="213" t="str">
        <f>IF(($A97="-"),"-",IF((ISBLANK('1B DonnéesActifs'!B100)=TRUE),"",'1B DonnéesActifs'!B100))</f>
        <v>-</v>
      </c>
      <c r="C97" s="213" t="str">
        <f>IF(($A97="-"),"-",IF((ISBLANK('1B DonnéesActifs'!C100)=TRUE),"",'1B DonnéesActifs'!C100))</f>
        <v>-</v>
      </c>
      <c r="D97" s="213" t="str">
        <f>IF(($A97="-"),"-",IF((ISBLANK('1B DonnéesActifs'!D100)=TRUE),"",'1B DonnéesActifs'!D100))</f>
        <v>-</v>
      </c>
      <c r="E97" s="213" t="str">
        <f>IF(($A97="-"),"-",IF((ISBLANK('1B DonnéesActifs'!E100)=TRUE),"",'1B DonnéesActifs'!E100))</f>
        <v>-</v>
      </c>
      <c r="F97" s="213" t="str">
        <f>IF(($A97="-"),"-",IF((ISBLANK('1B DonnéesActifs'!F100)=TRUE),"",'1B DonnéesActifs'!F100))</f>
        <v>-</v>
      </c>
      <c r="G97" s="213" t="str">
        <f>IF(($A97="-"),"-",IF((ISBLANK('1B DonnéesActifs'!G100)=TRUE),"",'1B DonnéesActifs'!G100))</f>
        <v>-</v>
      </c>
      <c r="H97" s="213" t="str">
        <f>IF(($A97="-"),"-",IF((ISBLANK('1B DonnéesActifs'!H100)=TRUE),"",'1B DonnéesActifs'!H100))</f>
        <v>-</v>
      </c>
      <c r="I97" s="213" t="str">
        <f>IF(($A97="-"),"-",IF((ISBLANK('1B DonnéesActifs'!I100)=TRUE),"",'1B DonnéesActifs'!I100))</f>
        <v>-</v>
      </c>
      <c r="J97" s="213" t="str">
        <f>IF(($A97="-"),"-",IF((ISBLANK('1B DonnéesActifs'!J100)=TRUE),"",'1B DonnéesActifs'!J100))</f>
        <v>-</v>
      </c>
      <c r="K97" s="213" t="str">
        <f>IF(($A97="-"),"-",IF((ISBLANK('1B DonnéesActifs'!K100)=TRUE),"",'1B DonnéesActifs'!K100))</f>
        <v>-</v>
      </c>
      <c r="L97" s="213" t="str">
        <f>IF(($A97="-"),"-",IF((ISBLANK('1B DonnéesActifs'!L100)=TRUE),"",'1B DonnéesActifs'!L100))</f>
        <v>-</v>
      </c>
      <c r="M97" s="213" t="str">
        <f>IF(($A97="-"),"-",IF((ISBLANK('1B DonnéesActifs'!M100)=TRUE),"",'1B DonnéesActifs'!M100))</f>
        <v>-</v>
      </c>
      <c r="N97" s="213" t="str">
        <f>IF(($A97="-"),"-",IF((ISBLANK('1B DonnéesActifs'!N100)=TRUE),"",'1B DonnéesActifs'!N100))</f>
        <v>-</v>
      </c>
      <c r="O97" s="213" t="str">
        <f>IF(($A97="-"),"-",IF((ISBLANK('1B DonnéesActifs'!O100)=TRUE),"",'1B DonnéesActifs'!O100))</f>
        <v>-</v>
      </c>
      <c r="P97" s="213" t="str">
        <f>IF(($A97="-"),"-",IF((ISBLANK('1B DonnéesActifs'!P100)=TRUE),"",'1B DonnéesActifs'!P100))</f>
        <v>-</v>
      </c>
      <c r="Q97" s="214" t="str">
        <f t="shared" si="9"/>
        <v>-</v>
      </c>
      <c r="R97" s="214" t="str">
        <f>IF($A97="-","-",(_xlfn.IFNA((VLOOKUP($D97,'2A HypothèsesRenouvellement'!$J$6:$K$10,2,FALSE)),"TypeChausséeN/D")))</f>
        <v>-</v>
      </c>
      <c r="S97" s="214" t="str">
        <f t="shared" si="16"/>
        <v>-</v>
      </c>
      <c r="T97" s="214" t="str">
        <f>IF($A97="-","-",(_xlfn.IFNA((VLOOKUP($M97,'2A HypothèsesRenouvellement'!$J$16:$K$25,2,FALSE)),"DernièreInterventionN/D")))</f>
        <v>-</v>
      </c>
      <c r="U97" s="214" t="str">
        <f t="shared" si="10"/>
        <v>-</v>
      </c>
      <c r="V97" s="215" t="str">
        <f t="shared" ref="V97:V131" si="18">IF($A97="-","-",IF(ISNUMBER(U97)=TRUE,U97,(IF(ISNUMBER(S97)=TRUE,ROUND(S97,0),"AnnéeConstr.&amp;DernièreInterv.N/D"))))</f>
        <v>-</v>
      </c>
      <c r="W97" s="215" t="str">
        <f>IF($A97="-","-",IF($O97="","ICG N/D",VLOOKUP($O97,'2A HypothèsesRenouvellement'!$B$33:$B$42,1,TRUE)))</f>
        <v>-</v>
      </c>
      <c r="X97" s="216" t="str">
        <f>IF($A97="-","-",(IF((ISNUMBER(W97)=TRUE),VLOOKUP(W97,'2A HypothèsesRenouvellement'!$B$33:$D$42,3,FALSE),"ICG N/D")))</f>
        <v>-</v>
      </c>
      <c r="Y97" s="216" t="str">
        <f>_xlfn.IFNA(IF($A97="-","-",(IF((P97=""),"Cote /5 N/D",VLOOKUP(P97,'2A HypothèsesRenouvellement'!$F$33:$G$37,2,FALSE)))),"%ParCote/5 Feuille2A N/D")</f>
        <v>-</v>
      </c>
      <c r="Z97" s="215" t="str">
        <f>IF($A97="-","-",IF('2A HypothèsesRenouvellement'!$F$20="  cotes d'état /100",(IF(ISNUMBER(X97)=TRUE,(X97*R97),"ICG N/D")),"N'est pas l'option choisie feuille 2A"))</f>
        <v>-</v>
      </c>
      <c r="AA97" s="215" t="str">
        <f t="shared" si="11"/>
        <v>-</v>
      </c>
      <c r="AB97" s="215" t="str">
        <f>IF($A97="-","-",IF('2A HypothèsesRenouvellement'!$F$20="  cotes d'état /5",(IF(ISNUMBER(Y97)=TRUE,(Y97*R97),"Etat/5 N/D")),"N'est pas l'option choisie feuille 2A"))</f>
        <v>-</v>
      </c>
      <c r="AC97" s="215" t="str">
        <f t="shared" si="12"/>
        <v>-</v>
      </c>
      <c r="AD97" s="217" t="str">
        <f>IF('2A HypothèsesRenouvellement'!$D$15="Option 1  ",'3A CalculsActifs'!V97,IF('2A HypothèsesRenouvellement'!$F$20="  Cotes d'état /100",'3A CalculsActifs'!AA97,IF('2A HypothèsesRenouvellement'!$F$20="  Cotes d'état /5",'3A CalculsActifs'!AC97,"ATT:ChoisirOptionFeuille2A")))</f>
        <v>ATT:ChoisirOptionFeuille2A</v>
      </c>
      <c r="AE97" s="209" t="str">
        <f>IF($A97="-","-",(H97/1000*(VLOOKUP(D97,'2A HypothèsesRenouvellement'!$J$6:$L$10,3,FALSE))))</f>
        <v>-</v>
      </c>
      <c r="AF97" s="312" t="str">
        <f t="shared" si="13"/>
        <v>-</v>
      </c>
      <c r="AG97" s="312" t="str">
        <f t="shared" si="14"/>
        <v>-</v>
      </c>
      <c r="AH97" s="218" t="str">
        <f t="shared" si="15"/>
        <v>-</v>
      </c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</row>
    <row r="98" spans="1:213" x14ac:dyDescent="0.25">
      <c r="A98" s="212" t="str">
        <f>IF((ISBLANK('1B DonnéesActifs'!A101)=TRUE),"-",'1B DonnéesActifs'!A101)</f>
        <v>-</v>
      </c>
      <c r="B98" s="213" t="str">
        <f>IF(($A98="-"),"-",IF((ISBLANK('1B DonnéesActifs'!B101)=TRUE),"",'1B DonnéesActifs'!B101))</f>
        <v>-</v>
      </c>
      <c r="C98" s="213" t="str">
        <f>IF(($A98="-"),"-",IF((ISBLANK('1B DonnéesActifs'!C101)=TRUE),"",'1B DonnéesActifs'!C101))</f>
        <v>-</v>
      </c>
      <c r="D98" s="213" t="str">
        <f>IF(($A98="-"),"-",IF((ISBLANK('1B DonnéesActifs'!D101)=TRUE),"",'1B DonnéesActifs'!D101))</f>
        <v>-</v>
      </c>
      <c r="E98" s="213" t="str">
        <f>IF(($A98="-"),"-",IF((ISBLANK('1B DonnéesActifs'!E101)=TRUE),"",'1B DonnéesActifs'!E101))</f>
        <v>-</v>
      </c>
      <c r="F98" s="213" t="str">
        <f>IF(($A98="-"),"-",IF((ISBLANK('1B DonnéesActifs'!F101)=TRUE),"",'1B DonnéesActifs'!F101))</f>
        <v>-</v>
      </c>
      <c r="G98" s="213" t="str">
        <f>IF(($A98="-"),"-",IF((ISBLANK('1B DonnéesActifs'!G101)=TRUE),"",'1B DonnéesActifs'!G101))</f>
        <v>-</v>
      </c>
      <c r="H98" s="213" t="str">
        <f>IF(($A98="-"),"-",IF((ISBLANK('1B DonnéesActifs'!H101)=TRUE),"",'1B DonnéesActifs'!H101))</f>
        <v>-</v>
      </c>
      <c r="I98" s="213" t="str">
        <f>IF(($A98="-"),"-",IF((ISBLANK('1B DonnéesActifs'!I101)=TRUE),"",'1B DonnéesActifs'!I101))</f>
        <v>-</v>
      </c>
      <c r="J98" s="213" t="str">
        <f>IF(($A98="-"),"-",IF((ISBLANK('1B DonnéesActifs'!J101)=TRUE),"",'1B DonnéesActifs'!J101))</f>
        <v>-</v>
      </c>
      <c r="K98" s="213" t="str">
        <f>IF(($A98="-"),"-",IF((ISBLANK('1B DonnéesActifs'!K101)=TRUE),"",'1B DonnéesActifs'!K101))</f>
        <v>-</v>
      </c>
      <c r="L98" s="213" t="str">
        <f>IF(($A98="-"),"-",IF((ISBLANK('1B DonnéesActifs'!L101)=TRUE),"",'1B DonnéesActifs'!L101))</f>
        <v>-</v>
      </c>
      <c r="M98" s="213" t="str">
        <f>IF(($A98="-"),"-",IF((ISBLANK('1B DonnéesActifs'!M101)=TRUE),"",'1B DonnéesActifs'!M101))</f>
        <v>-</v>
      </c>
      <c r="N98" s="213" t="str">
        <f>IF(($A98="-"),"-",IF((ISBLANK('1B DonnéesActifs'!N101)=TRUE),"",'1B DonnéesActifs'!N101))</f>
        <v>-</v>
      </c>
      <c r="O98" s="213" t="str">
        <f>IF(($A98="-"),"-",IF((ISBLANK('1B DonnéesActifs'!O101)=TRUE),"",'1B DonnéesActifs'!O101))</f>
        <v>-</v>
      </c>
      <c r="P98" s="213" t="str">
        <f>IF(($A98="-"),"-",IF((ISBLANK('1B DonnéesActifs'!P101)=TRUE),"",'1B DonnéesActifs'!P101))</f>
        <v>-</v>
      </c>
      <c r="Q98" s="214" t="str">
        <f t="shared" si="9"/>
        <v>-</v>
      </c>
      <c r="R98" s="214" t="str">
        <f>IF($A98="-","-",(_xlfn.IFNA((VLOOKUP($D98,'2A HypothèsesRenouvellement'!$J$6:$K$10,2,FALSE)),"TypeChausséeN/D")))</f>
        <v>-</v>
      </c>
      <c r="S98" s="214" t="str">
        <f t="shared" si="16"/>
        <v>-</v>
      </c>
      <c r="T98" s="214" t="str">
        <f>IF($A98="-","-",(_xlfn.IFNA((VLOOKUP($M98,'2A HypothèsesRenouvellement'!$J$16:$K$25,2,FALSE)),"DernièreInterventionN/D")))</f>
        <v>-</v>
      </c>
      <c r="U98" s="214" t="str">
        <f t="shared" si="10"/>
        <v>-</v>
      </c>
      <c r="V98" s="215" t="str">
        <f t="shared" si="18"/>
        <v>-</v>
      </c>
      <c r="W98" s="215" t="str">
        <f>IF($A98="-","-",IF($O98="","ICG N/D",VLOOKUP($O98,'2A HypothèsesRenouvellement'!$B$33:$B$42,1,TRUE)))</f>
        <v>-</v>
      </c>
      <c r="X98" s="216" t="str">
        <f>IF($A98="-","-",(IF((ISNUMBER(W98)=TRUE),VLOOKUP(W98,'2A HypothèsesRenouvellement'!$B$33:$D$42,3,FALSE),"ICG N/D")))</f>
        <v>-</v>
      </c>
      <c r="Y98" s="216" t="str">
        <f>_xlfn.IFNA(IF($A98="-","-",(IF((P98=""),"Cote /5 N/D",VLOOKUP(P98,'2A HypothèsesRenouvellement'!$F$33:$G$37,2,FALSE)))),"%ParCote/5 Feuille2A N/D")</f>
        <v>-</v>
      </c>
      <c r="Z98" s="215" t="str">
        <f>IF($A98="-","-",IF('2A HypothèsesRenouvellement'!$F$20="  cotes d'état /100",(IF(ISNUMBER(X98)=TRUE,(X98*R98),"ICG N/D")),"N'est pas l'option choisie feuille 2A"))</f>
        <v>-</v>
      </c>
      <c r="AA98" s="215" t="str">
        <f t="shared" si="11"/>
        <v>-</v>
      </c>
      <c r="AB98" s="215" t="str">
        <f>IF($A98="-","-",IF('2A HypothèsesRenouvellement'!$F$20="  cotes d'état /5",(IF(ISNUMBER(Y98)=TRUE,(Y98*R98),"Etat/5 N/D")),"N'est pas l'option choisie feuille 2A"))</f>
        <v>-</v>
      </c>
      <c r="AC98" s="215" t="str">
        <f t="shared" si="12"/>
        <v>-</v>
      </c>
      <c r="AD98" s="217" t="str">
        <f>IF('2A HypothèsesRenouvellement'!$D$15="Option 1  ",'3A CalculsActifs'!V98,IF('2A HypothèsesRenouvellement'!$F$20="  Cotes d'état /100",'3A CalculsActifs'!AA98,IF('2A HypothèsesRenouvellement'!$F$20="  Cotes d'état /5",'3A CalculsActifs'!AC98,"ATT:ChoisirOptionFeuille2A")))</f>
        <v>ATT:ChoisirOptionFeuille2A</v>
      </c>
      <c r="AE98" s="209" t="str">
        <f>IF($A98="-","-",(H98/1000*(VLOOKUP(D98,'2A HypothèsesRenouvellement'!$J$6:$L$10,3,FALSE))))</f>
        <v>-</v>
      </c>
      <c r="AF98" s="312" t="str">
        <f t="shared" si="13"/>
        <v>-</v>
      </c>
      <c r="AG98" s="312" t="str">
        <f t="shared" si="14"/>
        <v>-</v>
      </c>
      <c r="AH98" s="218" t="str">
        <f t="shared" si="15"/>
        <v>-</v>
      </c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</row>
    <row r="99" spans="1:213" x14ac:dyDescent="0.25">
      <c r="A99" s="212" t="str">
        <f>IF((ISBLANK('1B DonnéesActifs'!A102)=TRUE),"-",'1B DonnéesActifs'!A102)</f>
        <v>-</v>
      </c>
      <c r="B99" s="213" t="str">
        <f>IF(($A99="-"),"-",IF((ISBLANK('1B DonnéesActifs'!B102)=TRUE),"",'1B DonnéesActifs'!B102))</f>
        <v>-</v>
      </c>
      <c r="C99" s="213" t="str">
        <f>IF(($A99="-"),"-",IF((ISBLANK('1B DonnéesActifs'!C102)=TRUE),"",'1B DonnéesActifs'!C102))</f>
        <v>-</v>
      </c>
      <c r="D99" s="213" t="str">
        <f>IF(($A99="-"),"-",IF((ISBLANK('1B DonnéesActifs'!D102)=TRUE),"",'1B DonnéesActifs'!D102))</f>
        <v>-</v>
      </c>
      <c r="E99" s="213" t="str">
        <f>IF(($A99="-"),"-",IF((ISBLANK('1B DonnéesActifs'!E102)=TRUE),"",'1B DonnéesActifs'!E102))</f>
        <v>-</v>
      </c>
      <c r="F99" s="213" t="str">
        <f>IF(($A99="-"),"-",IF((ISBLANK('1B DonnéesActifs'!F102)=TRUE),"",'1B DonnéesActifs'!F102))</f>
        <v>-</v>
      </c>
      <c r="G99" s="213" t="str">
        <f>IF(($A99="-"),"-",IF((ISBLANK('1B DonnéesActifs'!G102)=TRUE),"",'1B DonnéesActifs'!G102))</f>
        <v>-</v>
      </c>
      <c r="H99" s="213" t="str">
        <f>IF(($A99="-"),"-",IF((ISBLANK('1B DonnéesActifs'!H102)=TRUE),"",'1B DonnéesActifs'!H102))</f>
        <v>-</v>
      </c>
      <c r="I99" s="213" t="str">
        <f>IF(($A99="-"),"-",IF((ISBLANK('1B DonnéesActifs'!I102)=TRUE),"",'1B DonnéesActifs'!I102))</f>
        <v>-</v>
      </c>
      <c r="J99" s="213" t="str">
        <f>IF(($A99="-"),"-",IF((ISBLANK('1B DonnéesActifs'!J102)=TRUE),"",'1B DonnéesActifs'!J102))</f>
        <v>-</v>
      </c>
      <c r="K99" s="213" t="str">
        <f>IF(($A99="-"),"-",IF((ISBLANK('1B DonnéesActifs'!K102)=TRUE),"",'1B DonnéesActifs'!K102))</f>
        <v>-</v>
      </c>
      <c r="L99" s="213" t="str">
        <f>IF(($A99="-"),"-",IF((ISBLANK('1B DonnéesActifs'!L102)=TRUE),"",'1B DonnéesActifs'!L102))</f>
        <v>-</v>
      </c>
      <c r="M99" s="213" t="str">
        <f>IF(($A99="-"),"-",IF((ISBLANK('1B DonnéesActifs'!M102)=TRUE),"",'1B DonnéesActifs'!M102))</f>
        <v>-</v>
      </c>
      <c r="N99" s="213" t="str">
        <f>IF(($A99="-"),"-",IF((ISBLANK('1B DonnéesActifs'!N102)=TRUE),"",'1B DonnéesActifs'!N102))</f>
        <v>-</v>
      </c>
      <c r="O99" s="213" t="str">
        <f>IF(($A99="-"),"-",IF((ISBLANK('1B DonnéesActifs'!O102)=TRUE),"",'1B DonnéesActifs'!O102))</f>
        <v>-</v>
      </c>
      <c r="P99" s="213" t="str">
        <f>IF(($A99="-"),"-",IF((ISBLANK('1B DonnéesActifs'!P102)=TRUE),"",'1B DonnéesActifs'!P102))</f>
        <v>-</v>
      </c>
      <c r="Q99" s="214" t="str">
        <f t="shared" si="9"/>
        <v>-</v>
      </c>
      <c r="R99" s="214" t="str">
        <f>IF($A99="-","-",(_xlfn.IFNA((VLOOKUP($D99,'2A HypothèsesRenouvellement'!$J$6:$K$10,2,FALSE)),"TypeChausséeN/D")))</f>
        <v>-</v>
      </c>
      <c r="S99" s="214" t="str">
        <f t="shared" si="16"/>
        <v>-</v>
      </c>
      <c r="T99" s="214" t="str">
        <f>IF($A99="-","-",(_xlfn.IFNA((VLOOKUP($M99,'2A HypothèsesRenouvellement'!$J$16:$K$25,2,FALSE)),"DernièreInterventionN/D")))</f>
        <v>-</v>
      </c>
      <c r="U99" s="214" t="str">
        <f t="shared" si="10"/>
        <v>-</v>
      </c>
      <c r="V99" s="215" t="str">
        <f t="shared" si="18"/>
        <v>-</v>
      </c>
      <c r="W99" s="215" t="str">
        <f>IF($A99="-","-",IF($O99="","ICG N/D",VLOOKUP($O99,'2A HypothèsesRenouvellement'!$B$33:$B$42,1,TRUE)))</f>
        <v>-</v>
      </c>
      <c r="X99" s="216" t="str">
        <f>IF($A99="-","-",(IF((ISNUMBER(W99)=TRUE),VLOOKUP(W99,'2A HypothèsesRenouvellement'!$B$33:$D$42,3,FALSE),"ICG N/D")))</f>
        <v>-</v>
      </c>
      <c r="Y99" s="216" t="str">
        <f>_xlfn.IFNA(IF($A99="-","-",(IF((P99=""),"Cote /5 N/D",VLOOKUP(P99,'2A HypothèsesRenouvellement'!$F$33:$G$37,2,FALSE)))),"%ParCote/5 Feuille2A N/D")</f>
        <v>-</v>
      </c>
      <c r="Z99" s="215" t="str">
        <f>IF($A99="-","-",IF('2A HypothèsesRenouvellement'!$F$20="  cotes d'état /100",(IF(ISNUMBER(X99)=TRUE,(X99*R99),"ICG N/D")),"N'est pas l'option choisie feuille 2A"))</f>
        <v>-</v>
      </c>
      <c r="AA99" s="215" t="str">
        <f t="shared" si="11"/>
        <v>-</v>
      </c>
      <c r="AB99" s="215" t="str">
        <f>IF($A99="-","-",IF('2A HypothèsesRenouvellement'!$F$20="  cotes d'état /5",(IF(ISNUMBER(Y99)=TRUE,(Y99*R99),"Etat/5 N/D")),"N'est pas l'option choisie feuille 2A"))</f>
        <v>-</v>
      </c>
      <c r="AC99" s="215" t="str">
        <f t="shared" si="12"/>
        <v>-</v>
      </c>
      <c r="AD99" s="217" t="str">
        <f>IF('2A HypothèsesRenouvellement'!$D$15="Option 1  ",'3A CalculsActifs'!V99,IF('2A HypothèsesRenouvellement'!$F$20="  Cotes d'état /100",'3A CalculsActifs'!AA99,IF('2A HypothèsesRenouvellement'!$F$20="  Cotes d'état /5",'3A CalculsActifs'!AC99,"ATT:ChoisirOptionFeuille2A")))</f>
        <v>ATT:ChoisirOptionFeuille2A</v>
      </c>
      <c r="AE99" s="209" t="str">
        <f>IF($A99="-","-",(H99/1000*(VLOOKUP(D99,'2A HypothèsesRenouvellement'!$J$6:$L$10,3,FALSE))))</f>
        <v>-</v>
      </c>
      <c r="AF99" s="312" t="str">
        <f t="shared" si="13"/>
        <v>-</v>
      </c>
      <c r="AG99" s="312" t="str">
        <f t="shared" si="14"/>
        <v>-</v>
      </c>
      <c r="AH99" s="218" t="str">
        <f t="shared" si="15"/>
        <v>-</v>
      </c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</row>
    <row r="100" spans="1:213" x14ac:dyDescent="0.25">
      <c r="A100" s="212" t="str">
        <f>IF((ISBLANK('1B DonnéesActifs'!A103)=TRUE),"-",'1B DonnéesActifs'!A103)</f>
        <v>-</v>
      </c>
      <c r="B100" s="213" t="str">
        <f>IF(($A100="-"),"-",IF((ISBLANK('1B DonnéesActifs'!B103)=TRUE),"",'1B DonnéesActifs'!B103))</f>
        <v>-</v>
      </c>
      <c r="C100" s="213" t="str">
        <f>IF(($A100="-"),"-",IF((ISBLANK('1B DonnéesActifs'!C103)=TRUE),"",'1B DonnéesActifs'!C103))</f>
        <v>-</v>
      </c>
      <c r="D100" s="213" t="str">
        <f>IF(($A100="-"),"-",IF((ISBLANK('1B DonnéesActifs'!D103)=TRUE),"",'1B DonnéesActifs'!D103))</f>
        <v>-</v>
      </c>
      <c r="E100" s="213" t="str">
        <f>IF(($A100="-"),"-",IF((ISBLANK('1B DonnéesActifs'!E103)=TRUE),"",'1B DonnéesActifs'!E103))</f>
        <v>-</v>
      </c>
      <c r="F100" s="213" t="str">
        <f>IF(($A100="-"),"-",IF((ISBLANK('1B DonnéesActifs'!F103)=TRUE),"",'1B DonnéesActifs'!F103))</f>
        <v>-</v>
      </c>
      <c r="G100" s="213" t="str">
        <f>IF(($A100="-"),"-",IF((ISBLANK('1B DonnéesActifs'!G103)=TRUE),"",'1B DonnéesActifs'!G103))</f>
        <v>-</v>
      </c>
      <c r="H100" s="213" t="str">
        <f>IF(($A100="-"),"-",IF((ISBLANK('1B DonnéesActifs'!H103)=TRUE),"",'1B DonnéesActifs'!H103))</f>
        <v>-</v>
      </c>
      <c r="I100" s="213" t="str">
        <f>IF(($A100="-"),"-",IF((ISBLANK('1B DonnéesActifs'!I103)=TRUE),"",'1B DonnéesActifs'!I103))</f>
        <v>-</v>
      </c>
      <c r="J100" s="213" t="str">
        <f>IF(($A100="-"),"-",IF((ISBLANK('1B DonnéesActifs'!J103)=TRUE),"",'1B DonnéesActifs'!J103))</f>
        <v>-</v>
      </c>
      <c r="K100" s="213" t="str">
        <f>IF(($A100="-"),"-",IF((ISBLANK('1B DonnéesActifs'!K103)=TRUE),"",'1B DonnéesActifs'!K103))</f>
        <v>-</v>
      </c>
      <c r="L100" s="213" t="str">
        <f>IF(($A100="-"),"-",IF((ISBLANK('1B DonnéesActifs'!L103)=TRUE),"",'1B DonnéesActifs'!L103))</f>
        <v>-</v>
      </c>
      <c r="M100" s="213" t="str">
        <f>IF(($A100="-"),"-",IF((ISBLANK('1B DonnéesActifs'!M103)=TRUE),"",'1B DonnéesActifs'!M103))</f>
        <v>-</v>
      </c>
      <c r="N100" s="213" t="str">
        <f>IF(($A100="-"),"-",IF((ISBLANK('1B DonnéesActifs'!N103)=TRUE),"",'1B DonnéesActifs'!N103))</f>
        <v>-</v>
      </c>
      <c r="O100" s="213" t="str">
        <f>IF(($A100="-"),"-",IF((ISBLANK('1B DonnéesActifs'!O103)=TRUE),"",'1B DonnéesActifs'!O103))</f>
        <v>-</v>
      </c>
      <c r="P100" s="213" t="str">
        <f>IF(($A100="-"),"-",IF((ISBLANK('1B DonnéesActifs'!P103)=TRUE),"",'1B DonnéesActifs'!P103))</f>
        <v>-</v>
      </c>
      <c r="Q100" s="214" t="str">
        <f t="shared" si="9"/>
        <v>-</v>
      </c>
      <c r="R100" s="214" t="str">
        <f>IF($A100="-","-",(_xlfn.IFNA((VLOOKUP($D100,'2A HypothèsesRenouvellement'!$J$6:$K$10,2,FALSE)),"TypeChausséeN/D")))</f>
        <v>-</v>
      </c>
      <c r="S100" s="214" t="str">
        <f t="shared" si="16"/>
        <v>-</v>
      </c>
      <c r="T100" s="214" t="str">
        <f>IF($A100="-","-",(_xlfn.IFNA((VLOOKUP($M100,'2A HypothèsesRenouvellement'!$J$16:$K$25,2,FALSE)),"DernièreInterventionN/D")))</f>
        <v>-</v>
      </c>
      <c r="U100" s="214" t="str">
        <f t="shared" si="10"/>
        <v>-</v>
      </c>
      <c r="V100" s="215" t="str">
        <f t="shared" si="18"/>
        <v>-</v>
      </c>
      <c r="W100" s="215" t="str">
        <f>IF($A100="-","-",IF($O100="","ICG N/D",VLOOKUP($O100,'2A HypothèsesRenouvellement'!$B$33:$B$42,1,TRUE)))</f>
        <v>-</v>
      </c>
      <c r="X100" s="216" t="str">
        <f>IF($A100="-","-",(IF((ISNUMBER(W100)=TRUE),VLOOKUP(W100,'2A HypothèsesRenouvellement'!$B$33:$D$42,3,FALSE),"ICG N/D")))</f>
        <v>-</v>
      </c>
      <c r="Y100" s="216" t="str">
        <f>_xlfn.IFNA(IF($A100="-","-",(IF((P100=""),"Cote /5 N/D",VLOOKUP(P100,'2A HypothèsesRenouvellement'!$F$33:$G$37,2,FALSE)))),"%ParCote/5 Feuille2A N/D")</f>
        <v>-</v>
      </c>
      <c r="Z100" s="215" t="str">
        <f>IF($A100="-","-",IF('2A HypothèsesRenouvellement'!$F$20="  cotes d'état /100",(IF(ISNUMBER(X100)=TRUE,(X100*R100),"ICG N/D")),"N'est pas l'option choisie feuille 2A"))</f>
        <v>-</v>
      </c>
      <c r="AA100" s="215" t="str">
        <f t="shared" si="11"/>
        <v>-</v>
      </c>
      <c r="AB100" s="215" t="str">
        <f>IF($A100="-","-",IF('2A HypothèsesRenouvellement'!$F$20="  cotes d'état /5",(IF(ISNUMBER(Y100)=TRUE,(Y100*R100),"Etat/5 N/D")),"N'est pas l'option choisie feuille 2A"))</f>
        <v>-</v>
      </c>
      <c r="AC100" s="215" t="str">
        <f t="shared" si="12"/>
        <v>-</v>
      </c>
      <c r="AD100" s="217" t="str">
        <f>IF('2A HypothèsesRenouvellement'!$D$15="Option 1  ",'3A CalculsActifs'!V100,IF('2A HypothèsesRenouvellement'!$F$20="  Cotes d'état /100",'3A CalculsActifs'!AA100,IF('2A HypothèsesRenouvellement'!$F$20="  Cotes d'état /5",'3A CalculsActifs'!AC100,"ATT:ChoisirOptionFeuille2A")))</f>
        <v>ATT:ChoisirOptionFeuille2A</v>
      </c>
      <c r="AE100" s="209" t="str">
        <f>IF($A100="-","-",(H100/1000*(VLOOKUP(D100,'2A HypothèsesRenouvellement'!$J$6:$L$10,3,FALSE))))</f>
        <v>-</v>
      </c>
      <c r="AF100" s="312" t="str">
        <f t="shared" si="13"/>
        <v>-</v>
      </c>
      <c r="AG100" s="312" t="str">
        <f t="shared" si="14"/>
        <v>-</v>
      </c>
      <c r="AH100" s="218" t="str">
        <f t="shared" si="15"/>
        <v>-</v>
      </c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</row>
    <row r="101" spans="1:213" x14ac:dyDescent="0.25">
      <c r="A101" s="212" t="str">
        <f>IF((ISBLANK('1B DonnéesActifs'!A104)=TRUE),"-",'1B DonnéesActifs'!A104)</f>
        <v>-</v>
      </c>
      <c r="B101" s="213" t="str">
        <f>IF(($A101="-"),"-",IF((ISBLANK('1B DonnéesActifs'!B104)=TRUE),"",'1B DonnéesActifs'!B104))</f>
        <v>-</v>
      </c>
      <c r="C101" s="213" t="str">
        <f>IF(($A101="-"),"-",IF((ISBLANK('1B DonnéesActifs'!C104)=TRUE),"",'1B DonnéesActifs'!C104))</f>
        <v>-</v>
      </c>
      <c r="D101" s="213" t="str">
        <f>IF(($A101="-"),"-",IF((ISBLANK('1B DonnéesActifs'!D104)=TRUE),"",'1B DonnéesActifs'!D104))</f>
        <v>-</v>
      </c>
      <c r="E101" s="213" t="str">
        <f>IF(($A101="-"),"-",IF((ISBLANK('1B DonnéesActifs'!E104)=TRUE),"",'1B DonnéesActifs'!E104))</f>
        <v>-</v>
      </c>
      <c r="F101" s="213" t="str">
        <f>IF(($A101="-"),"-",IF((ISBLANK('1B DonnéesActifs'!F104)=TRUE),"",'1B DonnéesActifs'!F104))</f>
        <v>-</v>
      </c>
      <c r="G101" s="213" t="str">
        <f>IF(($A101="-"),"-",IF((ISBLANK('1B DonnéesActifs'!G104)=TRUE),"",'1B DonnéesActifs'!G104))</f>
        <v>-</v>
      </c>
      <c r="H101" s="213" t="str">
        <f>IF(($A101="-"),"-",IF((ISBLANK('1B DonnéesActifs'!H104)=TRUE),"",'1B DonnéesActifs'!H104))</f>
        <v>-</v>
      </c>
      <c r="I101" s="213" t="str">
        <f>IF(($A101="-"),"-",IF((ISBLANK('1B DonnéesActifs'!I104)=TRUE),"",'1B DonnéesActifs'!I104))</f>
        <v>-</v>
      </c>
      <c r="J101" s="213" t="str">
        <f>IF(($A101="-"),"-",IF((ISBLANK('1B DonnéesActifs'!J104)=TRUE),"",'1B DonnéesActifs'!J104))</f>
        <v>-</v>
      </c>
      <c r="K101" s="213" t="str">
        <f>IF(($A101="-"),"-",IF((ISBLANK('1B DonnéesActifs'!K104)=TRUE),"",'1B DonnéesActifs'!K104))</f>
        <v>-</v>
      </c>
      <c r="L101" s="213" t="str">
        <f>IF(($A101="-"),"-",IF((ISBLANK('1B DonnéesActifs'!L104)=TRUE),"",'1B DonnéesActifs'!L104))</f>
        <v>-</v>
      </c>
      <c r="M101" s="213" t="str">
        <f>IF(($A101="-"),"-",IF((ISBLANK('1B DonnéesActifs'!M104)=TRUE),"",'1B DonnéesActifs'!M104))</f>
        <v>-</v>
      </c>
      <c r="N101" s="213" t="str">
        <f>IF(($A101="-"),"-",IF((ISBLANK('1B DonnéesActifs'!N104)=TRUE),"",'1B DonnéesActifs'!N104))</f>
        <v>-</v>
      </c>
      <c r="O101" s="213" t="str">
        <f>IF(($A101="-"),"-",IF((ISBLANK('1B DonnéesActifs'!O104)=TRUE),"",'1B DonnéesActifs'!O104))</f>
        <v>-</v>
      </c>
      <c r="P101" s="213" t="str">
        <f>IF(($A101="-"),"-",IF((ISBLANK('1B DonnéesActifs'!P104)=TRUE),"",'1B DonnéesActifs'!P104))</f>
        <v>-</v>
      </c>
      <c r="Q101" s="214" t="str">
        <f t="shared" si="9"/>
        <v>-</v>
      </c>
      <c r="R101" s="214" t="str">
        <f>IF($A101="-","-",(_xlfn.IFNA((VLOOKUP($D101,'2A HypothèsesRenouvellement'!$J$6:$K$10,2,FALSE)),"TypeChausséeN/D")))</f>
        <v>-</v>
      </c>
      <c r="S101" s="214" t="str">
        <f t="shared" si="16"/>
        <v>-</v>
      </c>
      <c r="T101" s="214" t="str">
        <f>IF($A101="-","-",(_xlfn.IFNA((VLOOKUP($M101,'2A HypothèsesRenouvellement'!$J$16:$K$25,2,FALSE)),"DernièreInterventionN/D")))</f>
        <v>-</v>
      </c>
      <c r="U101" s="214" t="str">
        <f t="shared" si="10"/>
        <v>-</v>
      </c>
      <c r="V101" s="215" t="str">
        <f t="shared" si="18"/>
        <v>-</v>
      </c>
      <c r="W101" s="215" t="str">
        <f>IF($A101="-","-",IF($O101="","ICG N/D",VLOOKUP($O101,'2A HypothèsesRenouvellement'!$B$33:$B$42,1,TRUE)))</f>
        <v>-</v>
      </c>
      <c r="X101" s="216" t="str">
        <f>IF($A101="-","-",(IF((ISNUMBER(W101)=TRUE),VLOOKUP(W101,'2A HypothèsesRenouvellement'!$B$33:$D$42,3,FALSE),"ICG N/D")))</f>
        <v>-</v>
      </c>
      <c r="Y101" s="216" t="str">
        <f>_xlfn.IFNA(IF($A101="-","-",(IF((P101=""),"Cote /5 N/D",VLOOKUP(P101,'2A HypothèsesRenouvellement'!$F$33:$G$37,2,FALSE)))),"%ParCote/5 Feuille2A N/D")</f>
        <v>-</v>
      </c>
      <c r="Z101" s="215" t="str">
        <f>IF($A101="-","-",IF('2A HypothèsesRenouvellement'!$F$20="  cotes d'état /100",(IF(ISNUMBER(X101)=TRUE,(X101*R101),"ICG N/D")),"N'est pas l'option choisie feuille 2A"))</f>
        <v>-</v>
      </c>
      <c r="AA101" s="215" t="str">
        <f t="shared" si="11"/>
        <v>-</v>
      </c>
      <c r="AB101" s="215" t="str">
        <f>IF($A101="-","-",IF('2A HypothèsesRenouvellement'!$F$20="  cotes d'état /5",(IF(ISNUMBER(Y101)=TRUE,(Y101*R101),"Etat/5 N/D")),"N'est pas l'option choisie feuille 2A"))</f>
        <v>-</v>
      </c>
      <c r="AC101" s="215" t="str">
        <f t="shared" si="12"/>
        <v>-</v>
      </c>
      <c r="AD101" s="217" t="str">
        <f>IF('2A HypothèsesRenouvellement'!$D$15="Option 1  ",'3A CalculsActifs'!V101,IF('2A HypothèsesRenouvellement'!$F$20="  Cotes d'état /100",'3A CalculsActifs'!AA101,IF('2A HypothèsesRenouvellement'!$F$20="  Cotes d'état /5",'3A CalculsActifs'!AC101,"ATT:ChoisirOptionFeuille2A")))</f>
        <v>ATT:ChoisirOptionFeuille2A</v>
      </c>
      <c r="AE101" s="209" t="str">
        <f>IF($A101="-","-",(H101/1000*(VLOOKUP(D101,'2A HypothèsesRenouvellement'!$J$6:$L$10,3,FALSE))))</f>
        <v>-</v>
      </c>
      <c r="AF101" s="312" t="str">
        <f t="shared" si="13"/>
        <v>-</v>
      </c>
      <c r="AG101" s="312" t="str">
        <f t="shared" si="14"/>
        <v>-</v>
      </c>
      <c r="AH101" s="218" t="str">
        <f t="shared" si="15"/>
        <v>-</v>
      </c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</row>
    <row r="102" spans="1:213" ht="15" customHeight="1" x14ac:dyDescent="0.25">
      <c r="A102" s="212" t="str">
        <f>IF((ISBLANK('1B DonnéesActifs'!A105)=TRUE),"-",'1B DonnéesActifs'!A105)</f>
        <v>-</v>
      </c>
      <c r="B102" s="213" t="str">
        <f>IF(($A102="-"),"-",IF((ISBLANK('1B DonnéesActifs'!B105)=TRUE),"",'1B DonnéesActifs'!B105))</f>
        <v>-</v>
      </c>
      <c r="C102" s="213" t="str">
        <f>IF(($A102="-"),"-",IF((ISBLANK('1B DonnéesActifs'!C105)=TRUE),"",'1B DonnéesActifs'!C105))</f>
        <v>-</v>
      </c>
      <c r="D102" s="213" t="str">
        <f>IF(($A102="-"),"-",IF((ISBLANK('1B DonnéesActifs'!D105)=TRUE),"",'1B DonnéesActifs'!D105))</f>
        <v>-</v>
      </c>
      <c r="E102" s="213" t="str">
        <f>IF(($A102="-"),"-",IF((ISBLANK('1B DonnéesActifs'!E105)=TRUE),"",'1B DonnéesActifs'!E105))</f>
        <v>-</v>
      </c>
      <c r="F102" s="213" t="str">
        <f>IF(($A102="-"),"-",IF((ISBLANK('1B DonnéesActifs'!F105)=TRUE),"",'1B DonnéesActifs'!F105))</f>
        <v>-</v>
      </c>
      <c r="G102" s="213" t="str">
        <f>IF(($A102="-"),"-",IF((ISBLANK('1B DonnéesActifs'!G105)=TRUE),"",'1B DonnéesActifs'!G105))</f>
        <v>-</v>
      </c>
      <c r="H102" s="213" t="str">
        <f>IF(($A102="-"),"-",IF((ISBLANK('1B DonnéesActifs'!H105)=TRUE),"",'1B DonnéesActifs'!H105))</f>
        <v>-</v>
      </c>
      <c r="I102" s="213" t="str">
        <f>IF(($A102="-"),"-",IF((ISBLANK('1B DonnéesActifs'!I105)=TRUE),"",'1B DonnéesActifs'!I105))</f>
        <v>-</v>
      </c>
      <c r="J102" s="213" t="str">
        <f>IF(($A102="-"),"-",IF((ISBLANK('1B DonnéesActifs'!J105)=TRUE),"",'1B DonnéesActifs'!J105))</f>
        <v>-</v>
      </c>
      <c r="K102" s="213" t="str">
        <f>IF(($A102="-"),"-",IF((ISBLANK('1B DonnéesActifs'!K105)=TRUE),"",'1B DonnéesActifs'!K105))</f>
        <v>-</v>
      </c>
      <c r="L102" s="213" t="str">
        <f>IF(($A102="-"),"-",IF((ISBLANK('1B DonnéesActifs'!L105)=TRUE),"",'1B DonnéesActifs'!L105))</f>
        <v>-</v>
      </c>
      <c r="M102" s="213" t="str">
        <f>IF(($A102="-"),"-",IF((ISBLANK('1B DonnéesActifs'!M105)=TRUE),"",'1B DonnéesActifs'!M105))</f>
        <v>-</v>
      </c>
      <c r="N102" s="213" t="str">
        <f>IF(($A102="-"),"-",IF((ISBLANK('1B DonnéesActifs'!N105)=TRUE),"",'1B DonnéesActifs'!N105))</f>
        <v>-</v>
      </c>
      <c r="O102" s="213" t="str">
        <f>IF(($A102="-"),"-",IF((ISBLANK('1B DonnéesActifs'!O105)=TRUE),"",'1B DonnéesActifs'!O105))</f>
        <v>-</v>
      </c>
      <c r="P102" s="213" t="str">
        <f>IF(($A102="-"),"-",IF((ISBLANK('1B DonnéesActifs'!P105)=TRUE),"",'1B DonnéesActifs'!P105))</f>
        <v>-</v>
      </c>
      <c r="Q102" s="214" t="str">
        <f t="shared" si="9"/>
        <v>-</v>
      </c>
      <c r="R102" s="214" t="str">
        <f>IF($A102="-","-",(_xlfn.IFNA((VLOOKUP($D102,'2A HypothèsesRenouvellement'!$J$6:$K$10,2,FALSE)),"TypeChausséeN/D")))</f>
        <v>-</v>
      </c>
      <c r="S102" s="214" t="str">
        <f t="shared" si="16"/>
        <v>-</v>
      </c>
      <c r="T102" s="214" t="str">
        <f>IF($A102="-","-",(_xlfn.IFNA((VLOOKUP($M102,'2A HypothèsesRenouvellement'!$J$16:$K$25,2,FALSE)),"DernièreInterventionN/D")))</f>
        <v>-</v>
      </c>
      <c r="U102" s="214" t="str">
        <f t="shared" si="10"/>
        <v>-</v>
      </c>
      <c r="V102" s="215" t="str">
        <f t="shared" si="18"/>
        <v>-</v>
      </c>
      <c r="W102" s="215" t="str">
        <f>IF($A102="-","-",IF($O102="","ICG N/D",VLOOKUP($O102,'2A HypothèsesRenouvellement'!$B$33:$B$42,1,TRUE)))</f>
        <v>-</v>
      </c>
      <c r="X102" s="216" t="str">
        <f>IF($A102="-","-",(IF((ISNUMBER(W102)=TRUE),VLOOKUP(W102,'2A HypothèsesRenouvellement'!$B$33:$D$42,3,FALSE),"ICG N/D")))</f>
        <v>-</v>
      </c>
      <c r="Y102" s="216" t="str">
        <f>_xlfn.IFNA(IF($A102="-","-",(IF((P102=""),"Cote /5 N/D",VLOOKUP(P102,'2A HypothèsesRenouvellement'!$F$33:$G$37,2,FALSE)))),"%ParCote/5 Feuille2A N/D")</f>
        <v>-</v>
      </c>
      <c r="Z102" s="215" t="str">
        <f>IF($A102="-","-",IF('2A HypothèsesRenouvellement'!$F$20="  cotes d'état /100",(IF(ISNUMBER(X102)=TRUE,(X102*R102),"ICG N/D")),"N'est pas l'option choisie feuille 2A"))</f>
        <v>-</v>
      </c>
      <c r="AA102" s="215" t="str">
        <f t="shared" si="11"/>
        <v>-</v>
      </c>
      <c r="AB102" s="215" t="str">
        <f>IF($A102="-","-",IF('2A HypothèsesRenouvellement'!$F$20="  cotes d'état /5",(IF(ISNUMBER(Y102)=TRUE,(Y102*R102),"Etat/5 N/D")),"N'est pas l'option choisie feuille 2A"))</f>
        <v>-</v>
      </c>
      <c r="AC102" s="215" t="str">
        <f t="shared" si="12"/>
        <v>-</v>
      </c>
      <c r="AD102" s="217" t="str">
        <f>IF('2A HypothèsesRenouvellement'!$D$15="Option 1  ",'3A CalculsActifs'!V102,IF('2A HypothèsesRenouvellement'!$F$20="  Cotes d'état /100",'3A CalculsActifs'!AA102,IF('2A HypothèsesRenouvellement'!$F$20="  Cotes d'état /5",'3A CalculsActifs'!AC102,"ATT:ChoisirOptionFeuille2A")))</f>
        <v>ATT:ChoisirOptionFeuille2A</v>
      </c>
      <c r="AE102" s="209" t="str">
        <f>IF($A102="-","-",(H102/1000*(VLOOKUP(D102,'2A HypothèsesRenouvellement'!$J$6:$L$10,3,FALSE))))</f>
        <v>-</v>
      </c>
      <c r="AF102" s="312" t="str">
        <f t="shared" si="13"/>
        <v>-</v>
      </c>
      <c r="AG102" s="312" t="str">
        <f t="shared" si="14"/>
        <v>-</v>
      </c>
      <c r="AH102" s="218" t="str">
        <f t="shared" si="15"/>
        <v>-</v>
      </c>
      <c r="AI102" s="96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</row>
    <row r="103" spans="1:213" x14ac:dyDescent="0.25">
      <c r="A103" s="212" t="str">
        <f>IF((ISBLANK('1B DonnéesActifs'!A106)=TRUE),"-",'1B DonnéesActifs'!A106)</f>
        <v>-</v>
      </c>
      <c r="B103" s="213" t="str">
        <f>IF(($A103="-"),"-",IF((ISBLANK('1B DonnéesActifs'!B106)=TRUE),"",'1B DonnéesActifs'!B106))</f>
        <v>-</v>
      </c>
      <c r="C103" s="213" t="str">
        <f>IF(($A103="-"),"-",IF((ISBLANK('1B DonnéesActifs'!C106)=TRUE),"",'1B DonnéesActifs'!C106))</f>
        <v>-</v>
      </c>
      <c r="D103" s="213" t="str">
        <f>IF(($A103="-"),"-",IF((ISBLANK('1B DonnéesActifs'!D106)=TRUE),"",'1B DonnéesActifs'!D106))</f>
        <v>-</v>
      </c>
      <c r="E103" s="213" t="str">
        <f>IF(($A103="-"),"-",IF((ISBLANK('1B DonnéesActifs'!E106)=TRUE),"",'1B DonnéesActifs'!E106))</f>
        <v>-</v>
      </c>
      <c r="F103" s="213" t="str">
        <f>IF(($A103="-"),"-",IF((ISBLANK('1B DonnéesActifs'!F106)=TRUE),"",'1B DonnéesActifs'!F106))</f>
        <v>-</v>
      </c>
      <c r="G103" s="213" t="str">
        <f>IF(($A103="-"),"-",IF((ISBLANK('1B DonnéesActifs'!G106)=TRUE),"",'1B DonnéesActifs'!G106))</f>
        <v>-</v>
      </c>
      <c r="H103" s="213" t="str">
        <f>IF(($A103="-"),"-",IF((ISBLANK('1B DonnéesActifs'!H106)=TRUE),"",'1B DonnéesActifs'!H106))</f>
        <v>-</v>
      </c>
      <c r="I103" s="213" t="str">
        <f>IF(($A103="-"),"-",IF((ISBLANK('1B DonnéesActifs'!I106)=TRUE),"",'1B DonnéesActifs'!I106))</f>
        <v>-</v>
      </c>
      <c r="J103" s="213" t="str">
        <f>IF(($A103="-"),"-",IF((ISBLANK('1B DonnéesActifs'!J106)=TRUE),"",'1B DonnéesActifs'!J106))</f>
        <v>-</v>
      </c>
      <c r="K103" s="213" t="str">
        <f>IF(($A103="-"),"-",IF((ISBLANK('1B DonnéesActifs'!K106)=TRUE),"",'1B DonnéesActifs'!K106))</f>
        <v>-</v>
      </c>
      <c r="L103" s="213" t="str">
        <f>IF(($A103="-"),"-",IF((ISBLANK('1B DonnéesActifs'!L106)=TRUE),"",'1B DonnéesActifs'!L106))</f>
        <v>-</v>
      </c>
      <c r="M103" s="213" t="str">
        <f>IF(($A103="-"),"-",IF((ISBLANK('1B DonnéesActifs'!M106)=TRUE),"",'1B DonnéesActifs'!M106))</f>
        <v>-</v>
      </c>
      <c r="N103" s="213" t="str">
        <f>IF(($A103="-"),"-",IF((ISBLANK('1B DonnéesActifs'!N106)=TRUE),"",'1B DonnéesActifs'!N106))</f>
        <v>-</v>
      </c>
      <c r="O103" s="213" t="str">
        <f>IF(($A103="-"),"-",IF((ISBLANK('1B DonnéesActifs'!O106)=TRUE),"",'1B DonnéesActifs'!O106))</f>
        <v>-</v>
      </c>
      <c r="P103" s="213" t="str">
        <f>IF(($A103="-"),"-",IF((ISBLANK('1B DonnéesActifs'!P106)=TRUE),"",'1B DonnéesActifs'!P106))</f>
        <v>-</v>
      </c>
      <c r="Q103" s="214" t="str">
        <f t="shared" si="9"/>
        <v>-</v>
      </c>
      <c r="R103" s="214" t="str">
        <f>IF($A103="-","-",(_xlfn.IFNA((VLOOKUP($D103,'2A HypothèsesRenouvellement'!$J$6:$K$10,2,FALSE)),"TypeChausséeN/D")))</f>
        <v>-</v>
      </c>
      <c r="S103" s="214" t="str">
        <f t="shared" si="16"/>
        <v>-</v>
      </c>
      <c r="T103" s="214" t="str">
        <f>IF($A103="-","-",(_xlfn.IFNA((VLOOKUP($M103,'2A HypothèsesRenouvellement'!$J$16:$K$25,2,FALSE)),"DernièreInterventionN/D")))</f>
        <v>-</v>
      </c>
      <c r="U103" s="214" t="str">
        <f t="shared" si="10"/>
        <v>-</v>
      </c>
      <c r="V103" s="215" t="str">
        <f t="shared" si="18"/>
        <v>-</v>
      </c>
      <c r="W103" s="215" t="str">
        <f>IF($A103="-","-",IF($O103="","ICG N/D",VLOOKUP($O103,'2A HypothèsesRenouvellement'!$B$33:$B$42,1,TRUE)))</f>
        <v>-</v>
      </c>
      <c r="X103" s="216" t="str">
        <f>IF($A103="-","-",(IF((ISNUMBER(W103)=TRUE),VLOOKUP(W103,'2A HypothèsesRenouvellement'!$B$33:$D$42,3,FALSE),"ICG N/D")))</f>
        <v>-</v>
      </c>
      <c r="Y103" s="216" t="str">
        <f>_xlfn.IFNA(IF($A103="-","-",(IF((P103=""),"Cote /5 N/D",VLOOKUP(P103,'2A HypothèsesRenouvellement'!$F$33:$G$37,2,FALSE)))),"%ParCote/5 Feuille2A N/D")</f>
        <v>-</v>
      </c>
      <c r="Z103" s="215" t="str">
        <f>IF($A103="-","-",IF('2A HypothèsesRenouvellement'!$F$20="  cotes d'état /100",(IF(ISNUMBER(X103)=TRUE,(X103*R103),"ICG N/D")),"N'est pas l'option choisie feuille 2A"))</f>
        <v>-</v>
      </c>
      <c r="AA103" s="215" t="str">
        <f t="shared" si="11"/>
        <v>-</v>
      </c>
      <c r="AB103" s="215" t="str">
        <f>IF($A103="-","-",IF('2A HypothèsesRenouvellement'!$F$20="  cotes d'état /5",(IF(ISNUMBER(Y103)=TRUE,(Y103*R103),"Etat/5 N/D")),"N'est pas l'option choisie feuille 2A"))</f>
        <v>-</v>
      </c>
      <c r="AC103" s="215" t="str">
        <f t="shared" si="12"/>
        <v>-</v>
      </c>
      <c r="AD103" s="217" t="str">
        <f>IF('2A HypothèsesRenouvellement'!$D$15="Option 1  ",'3A CalculsActifs'!V103,IF('2A HypothèsesRenouvellement'!$F$20="  Cotes d'état /100",'3A CalculsActifs'!AA103,IF('2A HypothèsesRenouvellement'!$F$20="  Cotes d'état /5",'3A CalculsActifs'!AC103,"ATT:ChoisirOptionFeuille2A")))</f>
        <v>ATT:ChoisirOptionFeuille2A</v>
      </c>
      <c r="AE103" s="209" t="str">
        <f>IF($A103="-","-",(H103/1000*(VLOOKUP(D103,'2A HypothèsesRenouvellement'!$J$6:$L$10,3,FALSE))))</f>
        <v>-</v>
      </c>
      <c r="AF103" s="312" t="str">
        <f t="shared" si="13"/>
        <v>-</v>
      </c>
      <c r="AG103" s="312" t="str">
        <f t="shared" si="14"/>
        <v>-</v>
      </c>
      <c r="AH103" s="218" t="str">
        <f t="shared" si="15"/>
        <v>-</v>
      </c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</row>
    <row r="104" spans="1:213" x14ac:dyDescent="0.25">
      <c r="A104" s="212" t="str">
        <f>IF((ISBLANK('1B DonnéesActifs'!A107)=TRUE),"-",'1B DonnéesActifs'!A107)</f>
        <v>-</v>
      </c>
      <c r="B104" s="213" t="str">
        <f>IF(($A104="-"),"-",IF((ISBLANK('1B DonnéesActifs'!B107)=TRUE),"",'1B DonnéesActifs'!B107))</f>
        <v>-</v>
      </c>
      <c r="C104" s="213" t="str">
        <f>IF(($A104="-"),"-",IF((ISBLANK('1B DonnéesActifs'!C107)=TRUE),"",'1B DonnéesActifs'!C107))</f>
        <v>-</v>
      </c>
      <c r="D104" s="213" t="str">
        <f>IF(($A104="-"),"-",IF((ISBLANK('1B DonnéesActifs'!D107)=TRUE),"",'1B DonnéesActifs'!D107))</f>
        <v>-</v>
      </c>
      <c r="E104" s="213" t="str">
        <f>IF(($A104="-"),"-",IF((ISBLANK('1B DonnéesActifs'!E107)=TRUE),"",'1B DonnéesActifs'!E107))</f>
        <v>-</v>
      </c>
      <c r="F104" s="213" t="str">
        <f>IF(($A104="-"),"-",IF((ISBLANK('1B DonnéesActifs'!F107)=TRUE),"",'1B DonnéesActifs'!F107))</f>
        <v>-</v>
      </c>
      <c r="G104" s="213" t="str">
        <f>IF(($A104="-"),"-",IF((ISBLANK('1B DonnéesActifs'!G107)=TRUE),"",'1B DonnéesActifs'!G107))</f>
        <v>-</v>
      </c>
      <c r="H104" s="213" t="str">
        <f>IF(($A104="-"),"-",IF((ISBLANK('1B DonnéesActifs'!H107)=TRUE),"",'1B DonnéesActifs'!H107))</f>
        <v>-</v>
      </c>
      <c r="I104" s="213" t="str">
        <f>IF(($A104="-"),"-",IF((ISBLANK('1B DonnéesActifs'!I107)=TRUE),"",'1B DonnéesActifs'!I107))</f>
        <v>-</v>
      </c>
      <c r="J104" s="213" t="str">
        <f>IF(($A104="-"),"-",IF((ISBLANK('1B DonnéesActifs'!J107)=TRUE),"",'1B DonnéesActifs'!J107))</f>
        <v>-</v>
      </c>
      <c r="K104" s="213" t="str">
        <f>IF(($A104="-"),"-",IF((ISBLANK('1B DonnéesActifs'!K107)=TRUE),"",'1B DonnéesActifs'!K107))</f>
        <v>-</v>
      </c>
      <c r="L104" s="213" t="str">
        <f>IF(($A104="-"),"-",IF((ISBLANK('1B DonnéesActifs'!L107)=TRUE),"",'1B DonnéesActifs'!L107))</f>
        <v>-</v>
      </c>
      <c r="M104" s="213" t="str">
        <f>IF(($A104="-"),"-",IF((ISBLANK('1B DonnéesActifs'!M107)=TRUE),"",'1B DonnéesActifs'!M107))</f>
        <v>-</v>
      </c>
      <c r="N104" s="213" t="str">
        <f>IF(($A104="-"),"-",IF((ISBLANK('1B DonnéesActifs'!N107)=TRUE),"",'1B DonnéesActifs'!N107))</f>
        <v>-</v>
      </c>
      <c r="O104" s="213" t="str">
        <f>IF(($A104="-"),"-",IF((ISBLANK('1B DonnéesActifs'!O107)=TRUE),"",'1B DonnéesActifs'!O107))</f>
        <v>-</v>
      </c>
      <c r="P104" s="213" t="str">
        <f>IF(($A104="-"),"-",IF((ISBLANK('1B DonnéesActifs'!P107)=TRUE),"",'1B DonnéesActifs'!P107))</f>
        <v>-</v>
      </c>
      <c r="Q104" s="214" t="str">
        <f t="shared" si="9"/>
        <v>-</v>
      </c>
      <c r="R104" s="214" t="str">
        <f>IF($A104="-","-",(_xlfn.IFNA((VLOOKUP($D104,'2A HypothèsesRenouvellement'!$J$6:$K$10,2,FALSE)),"TypeChausséeN/D")))</f>
        <v>-</v>
      </c>
      <c r="S104" s="214" t="str">
        <f t="shared" si="16"/>
        <v>-</v>
      </c>
      <c r="T104" s="214" t="str">
        <f>IF($A104="-","-",(_xlfn.IFNA((VLOOKUP($M104,'2A HypothèsesRenouvellement'!$J$16:$K$25,2,FALSE)),"DernièreInterventionN/D")))</f>
        <v>-</v>
      </c>
      <c r="U104" s="214" t="str">
        <f t="shared" si="10"/>
        <v>-</v>
      </c>
      <c r="V104" s="215" t="str">
        <f t="shared" si="18"/>
        <v>-</v>
      </c>
      <c r="W104" s="215" t="str">
        <f>IF($A104="-","-",IF($O104="","ICG N/D",VLOOKUP($O104,'2A HypothèsesRenouvellement'!$B$33:$B$42,1,TRUE)))</f>
        <v>-</v>
      </c>
      <c r="X104" s="216" t="str">
        <f>IF($A104="-","-",(IF((ISNUMBER(W104)=TRUE),VLOOKUP(W104,'2A HypothèsesRenouvellement'!$B$33:$D$42,3,FALSE),"ICG N/D")))</f>
        <v>-</v>
      </c>
      <c r="Y104" s="216" t="str">
        <f>_xlfn.IFNA(IF($A104="-","-",(IF((P104=""),"Cote /5 N/D",VLOOKUP(P104,'2A HypothèsesRenouvellement'!$F$33:$G$37,2,FALSE)))),"%ParCote/5 Feuille2A N/D")</f>
        <v>-</v>
      </c>
      <c r="Z104" s="215" t="str">
        <f>IF($A104="-","-",IF('2A HypothèsesRenouvellement'!$F$20="  cotes d'état /100",(IF(ISNUMBER(X104)=TRUE,(X104*R104),"ICG N/D")),"N'est pas l'option choisie feuille 2A"))</f>
        <v>-</v>
      </c>
      <c r="AA104" s="215" t="str">
        <f t="shared" si="11"/>
        <v>-</v>
      </c>
      <c r="AB104" s="215" t="str">
        <f>IF($A104="-","-",IF('2A HypothèsesRenouvellement'!$F$20="  cotes d'état /5",(IF(ISNUMBER(Y104)=TRUE,(Y104*R104),"Etat/5 N/D")),"N'est pas l'option choisie feuille 2A"))</f>
        <v>-</v>
      </c>
      <c r="AC104" s="215" t="str">
        <f t="shared" si="12"/>
        <v>-</v>
      </c>
      <c r="AD104" s="217" t="str">
        <f>IF('2A HypothèsesRenouvellement'!$D$15="Option 1  ",'3A CalculsActifs'!V104,IF('2A HypothèsesRenouvellement'!$F$20="  Cotes d'état /100",'3A CalculsActifs'!AA104,IF('2A HypothèsesRenouvellement'!$F$20="  Cotes d'état /5",'3A CalculsActifs'!AC104,"ATT:ChoisirOptionFeuille2A")))</f>
        <v>ATT:ChoisirOptionFeuille2A</v>
      </c>
      <c r="AE104" s="209" t="str">
        <f>IF($A104="-","-",(H104/1000*(VLOOKUP(D104,'2A HypothèsesRenouvellement'!$J$6:$L$10,3,FALSE))))</f>
        <v>-</v>
      </c>
      <c r="AF104" s="312" t="str">
        <f t="shared" si="13"/>
        <v>-</v>
      </c>
      <c r="AG104" s="312" t="str">
        <f t="shared" si="14"/>
        <v>-</v>
      </c>
      <c r="AH104" s="218" t="str">
        <f t="shared" si="15"/>
        <v>-</v>
      </c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</row>
    <row r="105" spans="1:213" x14ac:dyDescent="0.25">
      <c r="A105" s="212" t="str">
        <f>IF((ISBLANK('1B DonnéesActifs'!A108)=TRUE),"-",'1B DonnéesActifs'!A108)</f>
        <v>-</v>
      </c>
      <c r="B105" s="213" t="str">
        <f>IF(($A105="-"),"-",IF((ISBLANK('1B DonnéesActifs'!B108)=TRUE),"",'1B DonnéesActifs'!B108))</f>
        <v>-</v>
      </c>
      <c r="C105" s="213" t="str">
        <f>IF(($A105="-"),"-",IF((ISBLANK('1B DonnéesActifs'!C108)=TRUE),"",'1B DonnéesActifs'!C108))</f>
        <v>-</v>
      </c>
      <c r="D105" s="213" t="str">
        <f>IF(($A105="-"),"-",IF((ISBLANK('1B DonnéesActifs'!D108)=TRUE),"",'1B DonnéesActifs'!D108))</f>
        <v>-</v>
      </c>
      <c r="E105" s="213" t="str">
        <f>IF(($A105="-"),"-",IF((ISBLANK('1B DonnéesActifs'!E108)=TRUE),"",'1B DonnéesActifs'!E108))</f>
        <v>-</v>
      </c>
      <c r="F105" s="213" t="str">
        <f>IF(($A105="-"),"-",IF((ISBLANK('1B DonnéesActifs'!F108)=TRUE),"",'1B DonnéesActifs'!F108))</f>
        <v>-</v>
      </c>
      <c r="G105" s="213" t="str">
        <f>IF(($A105="-"),"-",IF((ISBLANK('1B DonnéesActifs'!G108)=TRUE),"",'1B DonnéesActifs'!G108))</f>
        <v>-</v>
      </c>
      <c r="H105" s="213" t="str">
        <f>IF(($A105="-"),"-",IF((ISBLANK('1B DonnéesActifs'!H108)=TRUE),"",'1B DonnéesActifs'!H108))</f>
        <v>-</v>
      </c>
      <c r="I105" s="213" t="str">
        <f>IF(($A105="-"),"-",IF((ISBLANK('1B DonnéesActifs'!I108)=TRUE),"",'1B DonnéesActifs'!I108))</f>
        <v>-</v>
      </c>
      <c r="J105" s="213" t="str">
        <f>IF(($A105="-"),"-",IF((ISBLANK('1B DonnéesActifs'!J108)=TRUE),"",'1B DonnéesActifs'!J108))</f>
        <v>-</v>
      </c>
      <c r="K105" s="213" t="str">
        <f>IF(($A105="-"),"-",IF((ISBLANK('1B DonnéesActifs'!K108)=TRUE),"",'1B DonnéesActifs'!K108))</f>
        <v>-</v>
      </c>
      <c r="L105" s="213" t="str">
        <f>IF(($A105="-"),"-",IF((ISBLANK('1B DonnéesActifs'!L108)=TRUE),"",'1B DonnéesActifs'!L108))</f>
        <v>-</v>
      </c>
      <c r="M105" s="213" t="str">
        <f>IF(($A105="-"),"-",IF((ISBLANK('1B DonnéesActifs'!M108)=TRUE),"",'1B DonnéesActifs'!M108))</f>
        <v>-</v>
      </c>
      <c r="N105" s="213" t="str">
        <f>IF(($A105="-"),"-",IF((ISBLANK('1B DonnéesActifs'!N108)=TRUE),"",'1B DonnéesActifs'!N108))</f>
        <v>-</v>
      </c>
      <c r="O105" s="213" t="str">
        <f>IF(($A105="-"),"-",IF((ISBLANK('1B DonnéesActifs'!O108)=TRUE),"",'1B DonnéesActifs'!O108))</f>
        <v>-</v>
      </c>
      <c r="P105" s="213" t="str">
        <f>IF(($A105="-"),"-",IF((ISBLANK('1B DonnéesActifs'!P108)=TRUE),"",'1B DonnéesActifs'!P108))</f>
        <v>-</v>
      </c>
      <c r="Q105" s="214" t="str">
        <f t="shared" si="9"/>
        <v>-</v>
      </c>
      <c r="R105" s="214" t="str">
        <f>IF($A105="-","-",(_xlfn.IFNA((VLOOKUP($D105,'2A HypothèsesRenouvellement'!$J$6:$K$10,2,FALSE)),"TypeChausséeN/D")))</f>
        <v>-</v>
      </c>
      <c r="S105" s="214" t="str">
        <f t="shared" si="16"/>
        <v>-</v>
      </c>
      <c r="T105" s="214" t="str">
        <f>IF($A105="-","-",(_xlfn.IFNA((VLOOKUP($M105,'2A HypothèsesRenouvellement'!$J$16:$K$25,2,FALSE)),"DernièreInterventionN/D")))</f>
        <v>-</v>
      </c>
      <c r="U105" s="214" t="str">
        <f t="shared" si="10"/>
        <v>-</v>
      </c>
      <c r="V105" s="215" t="str">
        <f t="shared" si="18"/>
        <v>-</v>
      </c>
      <c r="W105" s="215" t="str">
        <f>IF($A105="-","-",IF($O105="","ICG N/D",VLOOKUP($O105,'2A HypothèsesRenouvellement'!$B$33:$B$42,1,TRUE)))</f>
        <v>-</v>
      </c>
      <c r="X105" s="216" t="str">
        <f>IF($A105="-","-",(IF((ISNUMBER(W105)=TRUE),VLOOKUP(W105,'2A HypothèsesRenouvellement'!$B$33:$D$42,3,FALSE),"ICG N/D")))</f>
        <v>-</v>
      </c>
      <c r="Y105" s="216" t="str">
        <f>_xlfn.IFNA(IF($A105="-","-",(IF((P105=""),"Cote /5 N/D",VLOOKUP(P105,'2A HypothèsesRenouvellement'!$F$33:$G$37,2,FALSE)))),"%ParCote/5 Feuille2A N/D")</f>
        <v>-</v>
      </c>
      <c r="Z105" s="215" t="str">
        <f>IF($A105="-","-",IF('2A HypothèsesRenouvellement'!$F$20="  cotes d'état /100",(IF(ISNUMBER(X105)=TRUE,(X105*R105),"ICG N/D")),"N'est pas l'option choisie feuille 2A"))</f>
        <v>-</v>
      </c>
      <c r="AA105" s="215" t="str">
        <f t="shared" si="11"/>
        <v>-</v>
      </c>
      <c r="AB105" s="215" t="str">
        <f>IF($A105="-","-",IF('2A HypothèsesRenouvellement'!$F$20="  cotes d'état /5",(IF(ISNUMBER(Y105)=TRUE,(Y105*R105),"Etat/5 N/D")),"N'est pas l'option choisie feuille 2A"))</f>
        <v>-</v>
      </c>
      <c r="AC105" s="215" t="str">
        <f t="shared" si="12"/>
        <v>-</v>
      </c>
      <c r="AD105" s="217" t="str">
        <f>IF('2A HypothèsesRenouvellement'!$D$15="Option 1  ",'3A CalculsActifs'!V105,IF('2A HypothèsesRenouvellement'!$F$20="  Cotes d'état /100",'3A CalculsActifs'!AA105,IF('2A HypothèsesRenouvellement'!$F$20="  Cotes d'état /5",'3A CalculsActifs'!AC105,"ATT:ChoisirOptionFeuille2A")))</f>
        <v>ATT:ChoisirOptionFeuille2A</v>
      </c>
      <c r="AE105" s="209" t="str">
        <f>IF($A105="-","-",(H105/1000*(VLOOKUP(D105,'2A HypothèsesRenouvellement'!$J$6:$L$10,3,FALSE))))</f>
        <v>-</v>
      </c>
      <c r="AF105" s="312" t="str">
        <f t="shared" si="13"/>
        <v>-</v>
      </c>
      <c r="AG105" s="312" t="str">
        <f t="shared" si="14"/>
        <v>-</v>
      </c>
      <c r="AH105" s="218" t="str">
        <f t="shared" si="15"/>
        <v>-</v>
      </c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</row>
    <row r="106" spans="1:213" x14ac:dyDescent="0.25">
      <c r="A106" s="212" t="str">
        <f>IF((ISBLANK('1B DonnéesActifs'!A109)=TRUE),"-",'1B DonnéesActifs'!A109)</f>
        <v>-</v>
      </c>
      <c r="B106" s="213" t="str">
        <f>IF(($A106="-"),"-",IF((ISBLANK('1B DonnéesActifs'!B109)=TRUE),"",'1B DonnéesActifs'!B109))</f>
        <v>-</v>
      </c>
      <c r="C106" s="213" t="str">
        <f>IF(($A106="-"),"-",IF((ISBLANK('1B DonnéesActifs'!C109)=TRUE),"",'1B DonnéesActifs'!C109))</f>
        <v>-</v>
      </c>
      <c r="D106" s="213" t="str">
        <f>IF(($A106="-"),"-",IF((ISBLANK('1B DonnéesActifs'!D109)=TRUE),"",'1B DonnéesActifs'!D109))</f>
        <v>-</v>
      </c>
      <c r="E106" s="213" t="str">
        <f>IF(($A106="-"),"-",IF((ISBLANK('1B DonnéesActifs'!E109)=TRUE),"",'1B DonnéesActifs'!E109))</f>
        <v>-</v>
      </c>
      <c r="F106" s="213" t="str">
        <f>IF(($A106="-"),"-",IF((ISBLANK('1B DonnéesActifs'!F109)=TRUE),"",'1B DonnéesActifs'!F109))</f>
        <v>-</v>
      </c>
      <c r="G106" s="213" t="str">
        <f>IF(($A106="-"),"-",IF((ISBLANK('1B DonnéesActifs'!G109)=TRUE),"",'1B DonnéesActifs'!G109))</f>
        <v>-</v>
      </c>
      <c r="H106" s="213" t="str">
        <f>IF(($A106="-"),"-",IF((ISBLANK('1B DonnéesActifs'!H109)=TRUE),"",'1B DonnéesActifs'!H109))</f>
        <v>-</v>
      </c>
      <c r="I106" s="213" t="str">
        <f>IF(($A106="-"),"-",IF((ISBLANK('1B DonnéesActifs'!I109)=TRUE),"",'1B DonnéesActifs'!I109))</f>
        <v>-</v>
      </c>
      <c r="J106" s="213" t="str">
        <f>IF(($A106="-"),"-",IF((ISBLANK('1B DonnéesActifs'!J109)=TRUE),"",'1B DonnéesActifs'!J109))</f>
        <v>-</v>
      </c>
      <c r="K106" s="213" t="str">
        <f>IF(($A106="-"),"-",IF((ISBLANK('1B DonnéesActifs'!K109)=TRUE),"",'1B DonnéesActifs'!K109))</f>
        <v>-</v>
      </c>
      <c r="L106" s="213" t="str">
        <f>IF(($A106="-"),"-",IF((ISBLANK('1B DonnéesActifs'!L109)=TRUE),"",'1B DonnéesActifs'!L109))</f>
        <v>-</v>
      </c>
      <c r="M106" s="213" t="str">
        <f>IF(($A106="-"),"-",IF((ISBLANK('1B DonnéesActifs'!M109)=TRUE),"",'1B DonnéesActifs'!M109))</f>
        <v>-</v>
      </c>
      <c r="N106" s="213" t="str">
        <f>IF(($A106="-"),"-",IF((ISBLANK('1B DonnéesActifs'!N109)=TRUE),"",'1B DonnéesActifs'!N109))</f>
        <v>-</v>
      </c>
      <c r="O106" s="213" t="str">
        <f>IF(($A106="-"),"-",IF((ISBLANK('1B DonnéesActifs'!O109)=TRUE),"",'1B DonnéesActifs'!O109))</f>
        <v>-</v>
      </c>
      <c r="P106" s="213" t="str">
        <f>IF(($A106="-"),"-",IF((ISBLANK('1B DonnéesActifs'!P109)=TRUE),"",'1B DonnéesActifs'!P109))</f>
        <v>-</v>
      </c>
      <c r="Q106" s="214" t="str">
        <f t="shared" si="9"/>
        <v>-</v>
      </c>
      <c r="R106" s="214" t="str">
        <f>IF($A106="-","-",(_xlfn.IFNA((VLOOKUP($D106,'2A HypothèsesRenouvellement'!$J$6:$K$10,2,FALSE)),"TypeChausséeN/D")))</f>
        <v>-</v>
      </c>
      <c r="S106" s="214" t="str">
        <f t="shared" si="16"/>
        <v>-</v>
      </c>
      <c r="T106" s="214" t="str">
        <f>IF($A106="-","-",(_xlfn.IFNA((VLOOKUP($M106,'2A HypothèsesRenouvellement'!$J$16:$K$25,2,FALSE)),"DernièreInterventionN/D")))</f>
        <v>-</v>
      </c>
      <c r="U106" s="214" t="str">
        <f t="shared" si="10"/>
        <v>-</v>
      </c>
      <c r="V106" s="215" t="str">
        <f t="shared" si="18"/>
        <v>-</v>
      </c>
      <c r="W106" s="215" t="str">
        <f>IF($A106="-","-",IF($O106="","ICG N/D",VLOOKUP($O106,'2A HypothèsesRenouvellement'!$B$33:$B$42,1,TRUE)))</f>
        <v>-</v>
      </c>
      <c r="X106" s="216" t="str">
        <f>IF($A106="-","-",(IF((ISNUMBER(W106)=TRUE),VLOOKUP(W106,'2A HypothèsesRenouvellement'!$B$33:$D$42,3,FALSE),"ICG N/D")))</f>
        <v>-</v>
      </c>
      <c r="Y106" s="216" t="str">
        <f>_xlfn.IFNA(IF($A106="-","-",(IF((P106=""),"Cote /5 N/D",VLOOKUP(P106,'2A HypothèsesRenouvellement'!$F$33:$G$37,2,FALSE)))),"%ParCote/5 Feuille2A N/D")</f>
        <v>-</v>
      </c>
      <c r="Z106" s="215" t="str">
        <f>IF($A106="-","-",IF('2A HypothèsesRenouvellement'!$F$20="  cotes d'état /100",(IF(ISNUMBER(X106)=TRUE,(X106*R106),"ICG N/D")),"N'est pas l'option choisie feuille 2A"))</f>
        <v>-</v>
      </c>
      <c r="AA106" s="215" t="str">
        <f t="shared" si="11"/>
        <v>-</v>
      </c>
      <c r="AB106" s="215" t="str">
        <f>IF($A106="-","-",IF('2A HypothèsesRenouvellement'!$F$20="  cotes d'état /5",(IF(ISNUMBER(Y106)=TRUE,(Y106*R106),"Etat/5 N/D")),"N'est pas l'option choisie feuille 2A"))</f>
        <v>-</v>
      </c>
      <c r="AC106" s="215" t="str">
        <f t="shared" si="12"/>
        <v>-</v>
      </c>
      <c r="AD106" s="217" t="str">
        <f>IF('2A HypothèsesRenouvellement'!$D$15="Option 1  ",'3A CalculsActifs'!V106,IF('2A HypothèsesRenouvellement'!$F$20="  Cotes d'état /100",'3A CalculsActifs'!AA106,IF('2A HypothèsesRenouvellement'!$F$20="  Cotes d'état /5",'3A CalculsActifs'!AC106,"ATT:ChoisirOptionFeuille2A")))</f>
        <v>ATT:ChoisirOptionFeuille2A</v>
      </c>
      <c r="AE106" s="209" t="str">
        <f>IF($A106="-","-",(H106/1000*(VLOOKUP(D106,'2A HypothèsesRenouvellement'!$J$6:$L$10,3,FALSE))))</f>
        <v>-</v>
      </c>
      <c r="AF106" s="312" t="str">
        <f t="shared" si="13"/>
        <v>-</v>
      </c>
      <c r="AG106" s="312" t="str">
        <f t="shared" si="14"/>
        <v>-</v>
      </c>
      <c r="AH106" s="218" t="str">
        <f t="shared" si="15"/>
        <v>-</v>
      </c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</row>
    <row r="107" spans="1:213" x14ac:dyDescent="0.25">
      <c r="A107" s="212" t="str">
        <f>IF((ISBLANK('1B DonnéesActifs'!A110)=TRUE),"-",'1B DonnéesActifs'!A110)</f>
        <v>-</v>
      </c>
      <c r="B107" s="213" t="str">
        <f>IF(($A107="-"),"-",IF((ISBLANK('1B DonnéesActifs'!B110)=TRUE),"",'1B DonnéesActifs'!B110))</f>
        <v>-</v>
      </c>
      <c r="C107" s="213" t="str">
        <f>IF(($A107="-"),"-",IF((ISBLANK('1B DonnéesActifs'!C110)=TRUE),"",'1B DonnéesActifs'!C110))</f>
        <v>-</v>
      </c>
      <c r="D107" s="213" t="str">
        <f>IF(($A107="-"),"-",IF((ISBLANK('1B DonnéesActifs'!D110)=TRUE),"",'1B DonnéesActifs'!D110))</f>
        <v>-</v>
      </c>
      <c r="E107" s="213" t="str">
        <f>IF(($A107="-"),"-",IF((ISBLANK('1B DonnéesActifs'!E110)=TRUE),"",'1B DonnéesActifs'!E110))</f>
        <v>-</v>
      </c>
      <c r="F107" s="213" t="str">
        <f>IF(($A107="-"),"-",IF((ISBLANK('1B DonnéesActifs'!F110)=TRUE),"",'1B DonnéesActifs'!F110))</f>
        <v>-</v>
      </c>
      <c r="G107" s="213" t="str">
        <f>IF(($A107="-"),"-",IF((ISBLANK('1B DonnéesActifs'!G110)=TRUE),"",'1B DonnéesActifs'!G110))</f>
        <v>-</v>
      </c>
      <c r="H107" s="213" t="str">
        <f>IF(($A107="-"),"-",IF((ISBLANK('1B DonnéesActifs'!H110)=TRUE),"",'1B DonnéesActifs'!H110))</f>
        <v>-</v>
      </c>
      <c r="I107" s="213" t="str">
        <f>IF(($A107="-"),"-",IF((ISBLANK('1B DonnéesActifs'!I110)=TRUE),"",'1B DonnéesActifs'!I110))</f>
        <v>-</v>
      </c>
      <c r="J107" s="213" t="str">
        <f>IF(($A107="-"),"-",IF((ISBLANK('1B DonnéesActifs'!J110)=TRUE),"",'1B DonnéesActifs'!J110))</f>
        <v>-</v>
      </c>
      <c r="K107" s="213" t="str">
        <f>IF(($A107="-"),"-",IF((ISBLANK('1B DonnéesActifs'!K110)=TRUE),"",'1B DonnéesActifs'!K110))</f>
        <v>-</v>
      </c>
      <c r="L107" s="213" t="str">
        <f>IF(($A107="-"),"-",IF((ISBLANK('1B DonnéesActifs'!L110)=TRUE),"",'1B DonnéesActifs'!L110))</f>
        <v>-</v>
      </c>
      <c r="M107" s="213" t="str">
        <f>IF(($A107="-"),"-",IF((ISBLANK('1B DonnéesActifs'!M110)=TRUE),"",'1B DonnéesActifs'!M110))</f>
        <v>-</v>
      </c>
      <c r="N107" s="213" t="str">
        <f>IF(($A107="-"),"-",IF((ISBLANK('1B DonnéesActifs'!N110)=TRUE),"",'1B DonnéesActifs'!N110))</f>
        <v>-</v>
      </c>
      <c r="O107" s="213" t="str">
        <f>IF(($A107="-"),"-",IF((ISBLANK('1B DonnéesActifs'!O110)=TRUE),"",'1B DonnéesActifs'!O110))</f>
        <v>-</v>
      </c>
      <c r="P107" s="213" t="str">
        <f>IF(($A107="-"),"-",IF((ISBLANK('1B DonnéesActifs'!P110)=TRUE),"",'1B DonnéesActifs'!P110))</f>
        <v>-</v>
      </c>
      <c r="Q107" s="214" t="str">
        <f t="shared" si="9"/>
        <v>-</v>
      </c>
      <c r="R107" s="214" t="str">
        <f>IF($A107="-","-",(_xlfn.IFNA((VLOOKUP($D107,'2A HypothèsesRenouvellement'!$J$6:$K$10,2,FALSE)),"TypeChausséeN/D")))</f>
        <v>-</v>
      </c>
      <c r="S107" s="214" t="str">
        <f t="shared" si="16"/>
        <v>-</v>
      </c>
      <c r="T107" s="214" t="str">
        <f>IF($A107="-","-",(_xlfn.IFNA((VLOOKUP($M107,'2A HypothèsesRenouvellement'!$J$16:$K$25,2,FALSE)),"DernièreInterventionN/D")))</f>
        <v>-</v>
      </c>
      <c r="U107" s="214" t="str">
        <f t="shared" si="10"/>
        <v>-</v>
      </c>
      <c r="V107" s="215" t="str">
        <f t="shared" si="18"/>
        <v>-</v>
      </c>
      <c r="W107" s="215" t="str">
        <f>IF($A107="-","-",IF($O107="","ICG N/D",VLOOKUP($O107,'2A HypothèsesRenouvellement'!$B$33:$B$42,1,TRUE)))</f>
        <v>-</v>
      </c>
      <c r="X107" s="216" t="str">
        <f>IF($A107="-","-",(IF((ISNUMBER(W107)=TRUE),VLOOKUP(W107,'2A HypothèsesRenouvellement'!$B$33:$D$42,3,FALSE),"ICG N/D")))</f>
        <v>-</v>
      </c>
      <c r="Y107" s="216" t="str">
        <f>_xlfn.IFNA(IF($A107="-","-",(IF((P107=""),"Cote /5 N/D",VLOOKUP(P107,'2A HypothèsesRenouvellement'!$F$33:$G$37,2,FALSE)))),"%ParCote/5 Feuille2A N/D")</f>
        <v>-</v>
      </c>
      <c r="Z107" s="215" t="str">
        <f>IF($A107="-","-",IF('2A HypothèsesRenouvellement'!$F$20="  cotes d'état /100",(IF(ISNUMBER(X107)=TRUE,(X107*R107),"ICG N/D")),"N'est pas l'option choisie feuille 2A"))</f>
        <v>-</v>
      </c>
      <c r="AA107" s="215" t="str">
        <f t="shared" si="11"/>
        <v>-</v>
      </c>
      <c r="AB107" s="215" t="str">
        <f>IF($A107="-","-",IF('2A HypothèsesRenouvellement'!$F$20="  cotes d'état /5",(IF(ISNUMBER(Y107)=TRUE,(Y107*R107),"Etat/5 N/D")),"N'est pas l'option choisie feuille 2A"))</f>
        <v>-</v>
      </c>
      <c r="AC107" s="215" t="str">
        <f t="shared" si="12"/>
        <v>-</v>
      </c>
      <c r="AD107" s="217" t="str">
        <f>IF('2A HypothèsesRenouvellement'!$D$15="Option 1  ",'3A CalculsActifs'!V107,IF('2A HypothèsesRenouvellement'!$F$20="  Cotes d'état /100",'3A CalculsActifs'!AA107,IF('2A HypothèsesRenouvellement'!$F$20="  Cotes d'état /5",'3A CalculsActifs'!AC107,"ATT:ChoisirOptionFeuille2A")))</f>
        <v>ATT:ChoisirOptionFeuille2A</v>
      </c>
      <c r="AE107" s="209" t="str">
        <f>IF($A107="-","-",(H107/1000*(VLOOKUP(D107,'2A HypothèsesRenouvellement'!$J$6:$L$10,3,FALSE))))</f>
        <v>-</v>
      </c>
      <c r="AF107" s="312" t="str">
        <f t="shared" si="13"/>
        <v>-</v>
      </c>
      <c r="AG107" s="312" t="str">
        <f t="shared" si="14"/>
        <v>-</v>
      </c>
      <c r="AH107" s="218" t="str">
        <f t="shared" si="15"/>
        <v>-</v>
      </c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</row>
    <row r="108" spans="1:213" x14ac:dyDescent="0.25">
      <c r="A108" s="212" t="str">
        <f>IF((ISBLANK('1B DonnéesActifs'!A111)=TRUE),"-",'1B DonnéesActifs'!A111)</f>
        <v>-</v>
      </c>
      <c r="B108" s="213" t="str">
        <f>IF(($A108="-"),"-",IF((ISBLANK('1B DonnéesActifs'!B111)=TRUE),"",'1B DonnéesActifs'!B111))</f>
        <v>-</v>
      </c>
      <c r="C108" s="213" t="str">
        <f>IF(($A108="-"),"-",IF((ISBLANK('1B DonnéesActifs'!C111)=TRUE),"",'1B DonnéesActifs'!C111))</f>
        <v>-</v>
      </c>
      <c r="D108" s="213" t="str">
        <f>IF(($A108="-"),"-",IF((ISBLANK('1B DonnéesActifs'!D111)=TRUE),"",'1B DonnéesActifs'!D111))</f>
        <v>-</v>
      </c>
      <c r="E108" s="213" t="str">
        <f>IF(($A108="-"),"-",IF((ISBLANK('1B DonnéesActifs'!E111)=TRUE),"",'1B DonnéesActifs'!E111))</f>
        <v>-</v>
      </c>
      <c r="F108" s="213" t="str">
        <f>IF(($A108="-"),"-",IF((ISBLANK('1B DonnéesActifs'!F111)=TRUE),"",'1B DonnéesActifs'!F111))</f>
        <v>-</v>
      </c>
      <c r="G108" s="213" t="str">
        <f>IF(($A108="-"),"-",IF((ISBLANK('1B DonnéesActifs'!G111)=TRUE),"",'1B DonnéesActifs'!G111))</f>
        <v>-</v>
      </c>
      <c r="H108" s="213" t="str">
        <f>IF(($A108="-"),"-",IF((ISBLANK('1B DonnéesActifs'!H111)=TRUE),"",'1B DonnéesActifs'!H111))</f>
        <v>-</v>
      </c>
      <c r="I108" s="213" t="str">
        <f>IF(($A108="-"),"-",IF((ISBLANK('1B DonnéesActifs'!I111)=TRUE),"",'1B DonnéesActifs'!I111))</f>
        <v>-</v>
      </c>
      <c r="J108" s="213" t="str">
        <f>IF(($A108="-"),"-",IF((ISBLANK('1B DonnéesActifs'!J111)=TRUE),"",'1B DonnéesActifs'!J111))</f>
        <v>-</v>
      </c>
      <c r="K108" s="213" t="str">
        <f>IF(($A108="-"),"-",IF((ISBLANK('1B DonnéesActifs'!K111)=TRUE),"",'1B DonnéesActifs'!K111))</f>
        <v>-</v>
      </c>
      <c r="L108" s="213" t="str">
        <f>IF(($A108="-"),"-",IF((ISBLANK('1B DonnéesActifs'!L111)=TRUE),"",'1B DonnéesActifs'!L111))</f>
        <v>-</v>
      </c>
      <c r="M108" s="213" t="str">
        <f>IF(($A108="-"),"-",IF((ISBLANK('1B DonnéesActifs'!M111)=TRUE),"",'1B DonnéesActifs'!M111))</f>
        <v>-</v>
      </c>
      <c r="N108" s="213" t="str">
        <f>IF(($A108="-"),"-",IF((ISBLANK('1B DonnéesActifs'!N111)=TRUE),"",'1B DonnéesActifs'!N111))</f>
        <v>-</v>
      </c>
      <c r="O108" s="213" t="str">
        <f>IF(($A108="-"),"-",IF((ISBLANK('1B DonnéesActifs'!O111)=TRUE),"",'1B DonnéesActifs'!O111))</f>
        <v>-</v>
      </c>
      <c r="P108" s="213" t="str">
        <f>IF(($A108="-"),"-",IF((ISBLANK('1B DonnéesActifs'!P111)=TRUE),"",'1B DonnéesActifs'!P111))</f>
        <v>-</v>
      </c>
      <c r="Q108" s="214" t="str">
        <f t="shared" si="9"/>
        <v>-</v>
      </c>
      <c r="R108" s="214" t="str">
        <f>IF($A108="-","-",(_xlfn.IFNA((VLOOKUP($D108,'2A HypothèsesRenouvellement'!$J$6:$K$10,2,FALSE)),"TypeChausséeN/D")))</f>
        <v>-</v>
      </c>
      <c r="S108" s="214" t="str">
        <f t="shared" si="16"/>
        <v>-</v>
      </c>
      <c r="T108" s="214" t="str">
        <f>IF($A108="-","-",(_xlfn.IFNA((VLOOKUP($M108,'2A HypothèsesRenouvellement'!$J$16:$K$25,2,FALSE)),"DernièreInterventionN/D")))</f>
        <v>-</v>
      </c>
      <c r="U108" s="214" t="str">
        <f t="shared" si="10"/>
        <v>-</v>
      </c>
      <c r="V108" s="215" t="str">
        <f t="shared" si="18"/>
        <v>-</v>
      </c>
      <c r="W108" s="215" t="str">
        <f>IF($A108="-","-",IF($O108="","ICG N/D",VLOOKUP($O108,'2A HypothèsesRenouvellement'!$B$33:$B$42,1,TRUE)))</f>
        <v>-</v>
      </c>
      <c r="X108" s="216" t="str">
        <f>IF($A108="-","-",(IF((ISNUMBER(W108)=TRUE),VLOOKUP(W108,'2A HypothèsesRenouvellement'!$B$33:$D$42,3,FALSE),"ICG N/D")))</f>
        <v>-</v>
      </c>
      <c r="Y108" s="216" t="str">
        <f>_xlfn.IFNA(IF($A108="-","-",(IF((P108=""),"Cote /5 N/D",VLOOKUP(P108,'2A HypothèsesRenouvellement'!$F$33:$G$37,2,FALSE)))),"%ParCote/5 Feuille2A N/D")</f>
        <v>-</v>
      </c>
      <c r="Z108" s="215" t="str">
        <f>IF($A108="-","-",IF('2A HypothèsesRenouvellement'!$F$20="  cotes d'état /100",(IF(ISNUMBER(X108)=TRUE,(X108*R108),"ICG N/D")),"N'est pas l'option choisie feuille 2A"))</f>
        <v>-</v>
      </c>
      <c r="AA108" s="215" t="str">
        <f t="shared" si="11"/>
        <v>-</v>
      </c>
      <c r="AB108" s="215" t="str">
        <f>IF($A108="-","-",IF('2A HypothèsesRenouvellement'!$F$20="  cotes d'état /5",(IF(ISNUMBER(Y108)=TRUE,(Y108*R108),"Etat/5 N/D")),"N'est pas l'option choisie feuille 2A"))</f>
        <v>-</v>
      </c>
      <c r="AC108" s="215" t="str">
        <f t="shared" si="12"/>
        <v>-</v>
      </c>
      <c r="AD108" s="217" t="str">
        <f>IF('2A HypothèsesRenouvellement'!$D$15="Option 1  ",'3A CalculsActifs'!V108,IF('2A HypothèsesRenouvellement'!$F$20="  Cotes d'état /100",'3A CalculsActifs'!AA108,IF('2A HypothèsesRenouvellement'!$F$20="  Cotes d'état /5",'3A CalculsActifs'!AC108,"ATT:ChoisirOptionFeuille2A")))</f>
        <v>ATT:ChoisirOptionFeuille2A</v>
      </c>
      <c r="AE108" s="209" t="str">
        <f>IF($A108="-","-",(H108/1000*(VLOOKUP(D108,'2A HypothèsesRenouvellement'!$J$6:$L$10,3,FALSE))))</f>
        <v>-</v>
      </c>
      <c r="AF108" s="312" t="str">
        <f t="shared" si="13"/>
        <v>-</v>
      </c>
      <c r="AG108" s="312" t="str">
        <f t="shared" si="14"/>
        <v>-</v>
      </c>
      <c r="AH108" s="218" t="str">
        <f t="shared" si="15"/>
        <v>-</v>
      </c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</row>
    <row r="109" spans="1:213" x14ac:dyDescent="0.25">
      <c r="A109" s="212" t="str">
        <f>IF((ISBLANK('1B DonnéesActifs'!A112)=TRUE),"-",'1B DonnéesActifs'!A112)</f>
        <v>-</v>
      </c>
      <c r="B109" s="213" t="str">
        <f>IF(($A109="-"),"-",IF((ISBLANK('1B DonnéesActifs'!B112)=TRUE),"",'1B DonnéesActifs'!B112))</f>
        <v>-</v>
      </c>
      <c r="C109" s="213" t="str">
        <f>IF(($A109="-"),"-",IF((ISBLANK('1B DonnéesActifs'!C112)=TRUE),"",'1B DonnéesActifs'!C112))</f>
        <v>-</v>
      </c>
      <c r="D109" s="213" t="str">
        <f>IF(($A109="-"),"-",IF((ISBLANK('1B DonnéesActifs'!D112)=TRUE),"",'1B DonnéesActifs'!D112))</f>
        <v>-</v>
      </c>
      <c r="E109" s="213" t="str">
        <f>IF(($A109="-"),"-",IF((ISBLANK('1B DonnéesActifs'!E112)=TRUE),"",'1B DonnéesActifs'!E112))</f>
        <v>-</v>
      </c>
      <c r="F109" s="213" t="str">
        <f>IF(($A109="-"),"-",IF((ISBLANK('1B DonnéesActifs'!F112)=TRUE),"",'1B DonnéesActifs'!F112))</f>
        <v>-</v>
      </c>
      <c r="G109" s="213" t="str">
        <f>IF(($A109="-"),"-",IF((ISBLANK('1B DonnéesActifs'!G112)=TRUE),"",'1B DonnéesActifs'!G112))</f>
        <v>-</v>
      </c>
      <c r="H109" s="213" t="str">
        <f>IF(($A109="-"),"-",IF((ISBLANK('1B DonnéesActifs'!H112)=TRUE),"",'1B DonnéesActifs'!H112))</f>
        <v>-</v>
      </c>
      <c r="I109" s="213" t="str">
        <f>IF(($A109="-"),"-",IF((ISBLANK('1B DonnéesActifs'!I112)=TRUE),"",'1B DonnéesActifs'!I112))</f>
        <v>-</v>
      </c>
      <c r="J109" s="213" t="str">
        <f>IF(($A109="-"),"-",IF((ISBLANK('1B DonnéesActifs'!J112)=TRUE),"",'1B DonnéesActifs'!J112))</f>
        <v>-</v>
      </c>
      <c r="K109" s="213" t="str">
        <f>IF(($A109="-"),"-",IF((ISBLANK('1B DonnéesActifs'!K112)=TRUE),"",'1B DonnéesActifs'!K112))</f>
        <v>-</v>
      </c>
      <c r="L109" s="213" t="str">
        <f>IF(($A109="-"),"-",IF((ISBLANK('1B DonnéesActifs'!L112)=TRUE),"",'1B DonnéesActifs'!L112))</f>
        <v>-</v>
      </c>
      <c r="M109" s="213" t="str">
        <f>IF(($A109="-"),"-",IF((ISBLANK('1B DonnéesActifs'!M112)=TRUE),"",'1B DonnéesActifs'!M112))</f>
        <v>-</v>
      </c>
      <c r="N109" s="213" t="str">
        <f>IF(($A109="-"),"-",IF((ISBLANK('1B DonnéesActifs'!N112)=TRUE),"",'1B DonnéesActifs'!N112))</f>
        <v>-</v>
      </c>
      <c r="O109" s="213" t="str">
        <f>IF(($A109="-"),"-",IF((ISBLANK('1B DonnéesActifs'!O112)=TRUE),"",'1B DonnéesActifs'!O112))</f>
        <v>-</v>
      </c>
      <c r="P109" s="213" t="str">
        <f>IF(($A109="-"),"-",IF((ISBLANK('1B DonnéesActifs'!P112)=TRUE),"",'1B DonnéesActifs'!P112))</f>
        <v>-</v>
      </c>
      <c r="Q109" s="214" t="str">
        <f t="shared" si="9"/>
        <v>-</v>
      </c>
      <c r="R109" s="214" t="str">
        <f>IF($A109="-","-",(_xlfn.IFNA((VLOOKUP($D109,'2A HypothèsesRenouvellement'!$J$6:$K$10,2,FALSE)),"TypeChausséeN/D")))</f>
        <v>-</v>
      </c>
      <c r="S109" s="214" t="str">
        <f t="shared" si="16"/>
        <v>-</v>
      </c>
      <c r="T109" s="214" t="str">
        <f>IF($A109="-","-",(_xlfn.IFNA((VLOOKUP($M109,'2A HypothèsesRenouvellement'!$J$16:$K$25,2,FALSE)),"DernièreInterventionN/D")))</f>
        <v>-</v>
      </c>
      <c r="U109" s="214" t="str">
        <f t="shared" si="10"/>
        <v>-</v>
      </c>
      <c r="V109" s="215" t="str">
        <f t="shared" si="18"/>
        <v>-</v>
      </c>
      <c r="W109" s="215" t="str">
        <f>IF($A109="-","-",IF($O109="","ICG N/D",VLOOKUP($O109,'2A HypothèsesRenouvellement'!$B$33:$B$42,1,TRUE)))</f>
        <v>-</v>
      </c>
      <c r="X109" s="216" t="str">
        <f>IF($A109="-","-",(IF((ISNUMBER(W109)=TRUE),VLOOKUP(W109,'2A HypothèsesRenouvellement'!$B$33:$D$42,3,FALSE),"ICG N/D")))</f>
        <v>-</v>
      </c>
      <c r="Y109" s="216" t="str">
        <f>_xlfn.IFNA(IF($A109="-","-",(IF((P109=""),"Cote /5 N/D",VLOOKUP(P109,'2A HypothèsesRenouvellement'!$F$33:$G$37,2,FALSE)))),"%ParCote/5 Feuille2A N/D")</f>
        <v>-</v>
      </c>
      <c r="Z109" s="215" t="str">
        <f>IF($A109="-","-",IF('2A HypothèsesRenouvellement'!$F$20="  cotes d'état /100",(IF(ISNUMBER(X109)=TRUE,(X109*R109),"ICG N/D")),"N'est pas l'option choisie feuille 2A"))</f>
        <v>-</v>
      </c>
      <c r="AA109" s="215" t="str">
        <f t="shared" si="11"/>
        <v>-</v>
      </c>
      <c r="AB109" s="215" t="str">
        <f>IF($A109="-","-",IF('2A HypothèsesRenouvellement'!$F$20="  cotes d'état /5",(IF(ISNUMBER(Y109)=TRUE,(Y109*R109),"Etat/5 N/D")),"N'est pas l'option choisie feuille 2A"))</f>
        <v>-</v>
      </c>
      <c r="AC109" s="215" t="str">
        <f t="shared" si="12"/>
        <v>-</v>
      </c>
      <c r="AD109" s="217" t="str">
        <f>IF('2A HypothèsesRenouvellement'!$D$15="Option 1  ",'3A CalculsActifs'!V109,IF('2A HypothèsesRenouvellement'!$F$20="  Cotes d'état /100",'3A CalculsActifs'!AA109,IF('2A HypothèsesRenouvellement'!$F$20="  Cotes d'état /5",'3A CalculsActifs'!AC109,"ATT:ChoisirOptionFeuille2A")))</f>
        <v>ATT:ChoisirOptionFeuille2A</v>
      </c>
      <c r="AE109" s="209" t="str">
        <f>IF($A109="-","-",(H109/1000*(VLOOKUP(D109,'2A HypothèsesRenouvellement'!$J$6:$L$10,3,FALSE))))</f>
        <v>-</v>
      </c>
      <c r="AF109" s="312" t="str">
        <f t="shared" si="13"/>
        <v>-</v>
      </c>
      <c r="AG109" s="312" t="str">
        <f t="shared" si="14"/>
        <v>-</v>
      </c>
      <c r="AH109" s="218" t="str">
        <f t="shared" si="15"/>
        <v>-</v>
      </c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</row>
    <row r="110" spans="1:213" x14ac:dyDescent="0.25">
      <c r="A110" s="212" t="str">
        <f>IF((ISBLANK('1B DonnéesActifs'!A113)=TRUE),"-",'1B DonnéesActifs'!A113)</f>
        <v>-</v>
      </c>
      <c r="B110" s="213" t="str">
        <f>IF(($A110="-"),"-",IF((ISBLANK('1B DonnéesActifs'!B113)=TRUE),"",'1B DonnéesActifs'!B113))</f>
        <v>-</v>
      </c>
      <c r="C110" s="213" t="str">
        <f>IF(($A110="-"),"-",IF((ISBLANK('1B DonnéesActifs'!C113)=TRUE),"",'1B DonnéesActifs'!C113))</f>
        <v>-</v>
      </c>
      <c r="D110" s="213" t="str">
        <f>IF(($A110="-"),"-",IF((ISBLANK('1B DonnéesActifs'!D113)=TRUE),"",'1B DonnéesActifs'!D113))</f>
        <v>-</v>
      </c>
      <c r="E110" s="213" t="str">
        <f>IF(($A110="-"),"-",IF((ISBLANK('1B DonnéesActifs'!E113)=TRUE),"",'1B DonnéesActifs'!E113))</f>
        <v>-</v>
      </c>
      <c r="F110" s="213" t="str">
        <f>IF(($A110="-"),"-",IF((ISBLANK('1B DonnéesActifs'!F113)=TRUE),"",'1B DonnéesActifs'!F113))</f>
        <v>-</v>
      </c>
      <c r="G110" s="213" t="str">
        <f>IF(($A110="-"),"-",IF((ISBLANK('1B DonnéesActifs'!G113)=TRUE),"",'1B DonnéesActifs'!G113))</f>
        <v>-</v>
      </c>
      <c r="H110" s="213" t="str">
        <f>IF(($A110="-"),"-",IF((ISBLANK('1B DonnéesActifs'!H113)=TRUE),"",'1B DonnéesActifs'!H113))</f>
        <v>-</v>
      </c>
      <c r="I110" s="213" t="str">
        <f>IF(($A110="-"),"-",IF((ISBLANK('1B DonnéesActifs'!I113)=TRUE),"",'1B DonnéesActifs'!I113))</f>
        <v>-</v>
      </c>
      <c r="J110" s="213" t="str">
        <f>IF(($A110="-"),"-",IF((ISBLANK('1B DonnéesActifs'!J113)=TRUE),"",'1B DonnéesActifs'!J113))</f>
        <v>-</v>
      </c>
      <c r="K110" s="213" t="str">
        <f>IF(($A110="-"),"-",IF((ISBLANK('1B DonnéesActifs'!K113)=TRUE),"",'1B DonnéesActifs'!K113))</f>
        <v>-</v>
      </c>
      <c r="L110" s="213" t="str">
        <f>IF(($A110="-"),"-",IF((ISBLANK('1B DonnéesActifs'!L113)=TRUE),"",'1B DonnéesActifs'!L113))</f>
        <v>-</v>
      </c>
      <c r="M110" s="213" t="str">
        <f>IF(($A110="-"),"-",IF((ISBLANK('1B DonnéesActifs'!M113)=TRUE),"",'1B DonnéesActifs'!M113))</f>
        <v>-</v>
      </c>
      <c r="N110" s="213" t="str">
        <f>IF(($A110="-"),"-",IF((ISBLANK('1B DonnéesActifs'!N113)=TRUE),"",'1B DonnéesActifs'!N113))</f>
        <v>-</v>
      </c>
      <c r="O110" s="213" t="str">
        <f>IF(($A110="-"),"-",IF((ISBLANK('1B DonnéesActifs'!O113)=TRUE),"",'1B DonnéesActifs'!O113))</f>
        <v>-</v>
      </c>
      <c r="P110" s="213" t="str">
        <f>IF(($A110="-"),"-",IF((ISBLANK('1B DonnéesActifs'!P113)=TRUE),"",'1B DonnéesActifs'!P113))</f>
        <v>-</v>
      </c>
      <c r="Q110" s="214" t="str">
        <f t="shared" si="9"/>
        <v>-</v>
      </c>
      <c r="R110" s="214" t="str">
        <f>IF($A110="-","-",(_xlfn.IFNA((VLOOKUP($D110,'2A HypothèsesRenouvellement'!$J$6:$K$10,2,FALSE)),"TypeChausséeN/D")))</f>
        <v>-</v>
      </c>
      <c r="S110" s="214" t="str">
        <f t="shared" si="16"/>
        <v>-</v>
      </c>
      <c r="T110" s="214" t="str">
        <f>IF($A110="-","-",(_xlfn.IFNA((VLOOKUP($M110,'2A HypothèsesRenouvellement'!$J$16:$K$25,2,FALSE)),"DernièreInterventionN/D")))</f>
        <v>-</v>
      </c>
      <c r="U110" s="214" t="str">
        <f t="shared" si="10"/>
        <v>-</v>
      </c>
      <c r="V110" s="215" t="str">
        <f t="shared" si="18"/>
        <v>-</v>
      </c>
      <c r="W110" s="215" t="str">
        <f>IF($A110="-","-",IF($O110="","ICG N/D",VLOOKUP($O110,'2A HypothèsesRenouvellement'!$B$33:$B$42,1,TRUE)))</f>
        <v>-</v>
      </c>
      <c r="X110" s="216" t="str">
        <f>IF($A110="-","-",(IF((ISNUMBER(W110)=TRUE),VLOOKUP(W110,'2A HypothèsesRenouvellement'!$B$33:$D$42,3,FALSE),"ICG N/D")))</f>
        <v>-</v>
      </c>
      <c r="Y110" s="216" t="str">
        <f>_xlfn.IFNA(IF($A110="-","-",(IF((P110=""),"Cote /5 N/D",VLOOKUP(P110,'2A HypothèsesRenouvellement'!$F$33:$G$37,2,FALSE)))),"%ParCote/5 Feuille2A N/D")</f>
        <v>-</v>
      </c>
      <c r="Z110" s="215" t="str">
        <f>IF($A110="-","-",IF('2A HypothèsesRenouvellement'!$F$20="  cotes d'état /100",(IF(ISNUMBER(X110)=TRUE,(X110*R110),"ICG N/D")),"N'est pas l'option choisie feuille 2A"))</f>
        <v>-</v>
      </c>
      <c r="AA110" s="215" t="str">
        <f t="shared" si="11"/>
        <v>-</v>
      </c>
      <c r="AB110" s="215" t="str">
        <f>IF($A110="-","-",IF('2A HypothèsesRenouvellement'!$F$20="  cotes d'état /5",(IF(ISNUMBER(Y110)=TRUE,(Y110*R110),"Etat/5 N/D")),"N'est pas l'option choisie feuille 2A"))</f>
        <v>-</v>
      </c>
      <c r="AC110" s="215" t="str">
        <f t="shared" si="12"/>
        <v>-</v>
      </c>
      <c r="AD110" s="217" t="str">
        <f>IF('2A HypothèsesRenouvellement'!$D$15="Option 1  ",'3A CalculsActifs'!V110,IF('2A HypothèsesRenouvellement'!$F$20="  Cotes d'état /100",'3A CalculsActifs'!AA110,IF('2A HypothèsesRenouvellement'!$F$20="  Cotes d'état /5",'3A CalculsActifs'!AC110,"ATT:ChoisirOptionFeuille2A")))</f>
        <v>ATT:ChoisirOptionFeuille2A</v>
      </c>
      <c r="AE110" s="209" t="str">
        <f>IF($A110="-","-",(H110/1000*(VLOOKUP(D110,'2A HypothèsesRenouvellement'!$J$6:$L$10,3,FALSE))))</f>
        <v>-</v>
      </c>
      <c r="AF110" s="312" t="str">
        <f t="shared" si="13"/>
        <v>-</v>
      </c>
      <c r="AG110" s="312" t="str">
        <f t="shared" si="14"/>
        <v>-</v>
      </c>
      <c r="AH110" s="218" t="str">
        <f t="shared" si="15"/>
        <v>-</v>
      </c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</row>
    <row r="111" spans="1:213" x14ac:dyDescent="0.25">
      <c r="A111" s="212" t="str">
        <f>IF((ISBLANK('1B DonnéesActifs'!A114)=TRUE),"-",'1B DonnéesActifs'!A114)</f>
        <v>-</v>
      </c>
      <c r="B111" s="213" t="str">
        <f>IF(($A111="-"),"-",IF((ISBLANK('1B DonnéesActifs'!B114)=TRUE),"",'1B DonnéesActifs'!B114))</f>
        <v>-</v>
      </c>
      <c r="C111" s="213" t="str">
        <f>IF(($A111="-"),"-",IF((ISBLANK('1B DonnéesActifs'!C114)=TRUE),"",'1B DonnéesActifs'!C114))</f>
        <v>-</v>
      </c>
      <c r="D111" s="213" t="str">
        <f>IF(($A111="-"),"-",IF((ISBLANK('1B DonnéesActifs'!D114)=TRUE),"",'1B DonnéesActifs'!D114))</f>
        <v>-</v>
      </c>
      <c r="E111" s="213" t="str">
        <f>IF(($A111="-"),"-",IF((ISBLANK('1B DonnéesActifs'!E114)=TRUE),"",'1B DonnéesActifs'!E114))</f>
        <v>-</v>
      </c>
      <c r="F111" s="213" t="str">
        <f>IF(($A111="-"),"-",IF((ISBLANK('1B DonnéesActifs'!F114)=TRUE),"",'1B DonnéesActifs'!F114))</f>
        <v>-</v>
      </c>
      <c r="G111" s="213" t="str">
        <f>IF(($A111="-"),"-",IF((ISBLANK('1B DonnéesActifs'!G114)=TRUE),"",'1B DonnéesActifs'!G114))</f>
        <v>-</v>
      </c>
      <c r="H111" s="213" t="str">
        <f>IF(($A111="-"),"-",IF((ISBLANK('1B DonnéesActifs'!H114)=TRUE),"",'1B DonnéesActifs'!H114))</f>
        <v>-</v>
      </c>
      <c r="I111" s="213" t="str">
        <f>IF(($A111="-"),"-",IF((ISBLANK('1B DonnéesActifs'!I114)=TRUE),"",'1B DonnéesActifs'!I114))</f>
        <v>-</v>
      </c>
      <c r="J111" s="213" t="str">
        <f>IF(($A111="-"),"-",IF((ISBLANK('1B DonnéesActifs'!J114)=TRUE),"",'1B DonnéesActifs'!J114))</f>
        <v>-</v>
      </c>
      <c r="K111" s="213" t="str">
        <f>IF(($A111="-"),"-",IF((ISBLANK('1B DonnéesActifs'!K114)=TRUE),"",'1B DonnéesActifs'!K114))</f>
        <v>-</v>
      </c>
      <c r="L111" s="213" t="str">
        <f>IF(($A111="-"),"-",IF((ISBLANK('1B DonnéesActifs'!L114)=TRUE),"",'1B DonnéesActifs'!L114))</f>
        <v>-</v>
      </c>
      <c r="M111" s="213" t="str">
        <f>IF(($A111="-"),"-",IF((ISBLANK('1B DonnéesActifs'!M114)=TRUE),"",'1B DonnéesActifs'!M114))</f>
        <v>-</v>
      </c>
      <c r="N111" s="213" t="str">
        <f>IF(($A111="-"),"-",IF((ISBLANK('1B DonnéesActifs'!N114)=TRUE),"",'1B DonnéesActifs'!N114))</f>
        <v>-</v>
      </c>
      <c r="O111" s="213" t="str">
        <f>IF(($A111="-"),"-",IF((ISBLANK('1B DonnéesActifs'!O114)=TRUE),"",'1B DonnéesActifs'!O114))</f>
        <v>-</v>
      </c>
      <c r="P111" s="213" t="str">
        <f>IF(($A111="-"),"-",IF((ISBLANK('1B DonnéesActifs'!P114)=TRUE),"",'1B DonnéesActifs'!P114))</f>
        <v>-</v>
      </c>
      <c r="Q111" s="214" t="str">
        <f t="shared" si="9"/>
        <v>-</v>
      </c>
      <c r="R111" s="214" t="str">
        <f>IF($A111="-","-",(_xlfn.IFNA((VLOOKUP($D111,'2A HypothèsesRenouvellement'!$J$6:$K$10,2,FALSE)),"TypeChausséeN/D")))</f>
        <v>-</v>
      </c>
      <c r="S111" s="214" t="str">
        <f t="shared" si="16"/>
        <v>-</v>
      </c>
      <c r="T111" s="214" t="str">
        <f>IF($A111="-","-",(_xlfn.IFNA((VLOOKUP($M111,'2A HypothèsesRenouvellement'!$J$16:$K$25,2,FALSE)),"DernièreInterventionN/D")))</f>
        <v>-</v>
      </c>
      <c r="U111" s="214" t="str">
        <f t="shared" si="10"/>
        <v>-</v>
      </c>
      <c r="V111" s="215" t="str">
        <f t="shared" si="18"/>
        <v>-</v>
      </c>
      <c r="W111" s="215" t="str">
        <f>IF($A111="-","-",IF($O111="","ICG N/D",VLOOKUP($O111,'2A HypothèsesRenouvellement'!$B$33:$B$42,1,TRUE)))</f>
        <v>-</v>
      </c>
      <c r="X111" s="216" t="str">
        <f>IF($A111="-","-",(IF((ISNUMBER(W111)=TRUE),VLOOKUP(W111,'2A HypothèsesRenouvellement'!$B$33:$D$42,3,FALSE),"ICG N/D")))</f>
        <v>-</v>
      </c>
      <c r="Y111" s="216" t="str">
        <f>_xlfn.IFNA(IF($A111="-","-",(IF((P111=""),"Cote /5 N/D",VLOOKUP(P111,'2A HypothèsesRenouvellement'!$F$33:$G$37,2,FALSE)))),"%ParCote/5 Feuille2A N/D")</f>
        <v>-</v>
      </c>
      <c r="Z111" s="215" t="str">
        <f>IF($A111="-","-",IF('2A HypothèsesRenouvellement'!$F$20="  cotes d'état /100",(IF(ISNUMBER(X111)=TRUE,(X111*R111),"ICG N/D")),"N'est pas l'option choisie feuille 2A"))</f>
        <v>-</v>
      </c>
      <c r="AA111" s="215" t="str">
        <f t="shared" si="11"/>
        <v>-</v>
      </c>
      <c r="AB111" s="215" t="str">
        <f>IF($A111="-","-",IF('2A HypothèsesRenouvellement'!$F$20="  cotes d'état /5",(IF(ISNUMBER(Y111)=TRUE,(Y111*R111),"Etat/5 N/D")),"N'est pas l'option choisie feuille 2A"))</f>
        <v>-</v>
      </c>
      <c r="AC111" s="215" t="str">
        <f t="shared" si="12"/>
        <v>-</v>
      </c>
      <c r="AD111" s="217" t="str">
        <f>IF('2A HypothèsesRenouvellement'!$D$15="Option 1  ",'3A CalculsActifs'!V111,IF('2A HypothèsesRenouvellement'!$F$20="  Cotes d'état /100",'3A CalculsActifs'!AA111,IF('2A HypothèsesRenouvellement'!$F$20="  Cotes d'état /5",'3A CalculsActifs'!AC111,"ATT:ChoisirOptionFeuille2A")))</f>
        <v>ATT:ChoisirOptionFeuille2A</v>
      </c>
      <c r="AE111" s="209" t="str">
        <f>IF($A111="-","-",(H111/1000*(VLOOKUP(D111,'2A HypothèsesRenouvellement'!$J$6:$L$10,3,FALSE))))</f>
        <v>-</v>
      </c>
      <c r="AF111" s="312" t="str">
        <f t="shared" si="13"/>
        <v>-</v>
      </c>
      <c r="AG111" s="312" t="str">
        <f t="shared" si="14"/>
        <v>-</v>
      </c>
      <c r="AH111" s="218" t="str">
        <f t="shared" si="15"/>
        <v>-</v>
      </c>
      <c r="AI111" s="96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</row>
    <row r="112" spans="1:213" x14ac:dyDescent="0.25">
      <c r="A112" s="212" t="str">
        <f>IF((ISBLANK('1B DonnéesActifs'!A115)=TRUE),"-",'1B DonnéesActifs'!A115)</f>
        <v>-</v>
      </c>
      <c r="B112" s="213" t="str">
        <f>IF(($A112="-"),"-",IF((ISBLANK('1B DonnéesActifs'!B115)=TRUE),"",'1B DonnéesActifs'!B115))</f>
        <v>-</v>
      </c>
      <c r="C112" s="213" t="str">
        <f>IF(($A112="-"),"-",IF((ISBLANK('1B DonnéesActifs'!C115)=TRUE),"",'1B DonnéesActifs'!C115))</f>
        <v>-</v>
      </c>
      <c r="D112" s="213" t="str">
        <f>IF(($A112="-"),"-",IF((ISBLANK('1B DonnéesActifs'!D115)=TRUE),"",'1B DonnéesActifs'!D115))</f>
        <v>-</v>
      </c>
      <c r="E112" s="213" t="str">
        <f>IF(($A112="-"),"-",IF((ISBLANK('1B DonnéesActifs'!E115)=TRUE),"",'1B DonnéesActifs'!E115))</f>
        <v>-</v>
      </c>
      <c r="F112" s="213" t="str">
        <f>IF(($A112="-"),"-",IF((ISBLANK('1B DonnéesActifs'!F115)=TRUE),"",'1B DonnéesActifs'!F115))</f>
        <v>-</v>
      </c>
      <c r="G112" s="213" t="str">
        <f>IF(($A112="-"),"-",IF((ISBLANK('1B DonnéesActifs'!G115)=TRUE),"",'1B DonnéesActifs'!G115))</f>
        <v>-</v>
      </c>
      <c r="H112" s="213" t="str">
        <f>IF(($A112="-"),"-",IF((ISBLANK('1B DonnéesActifs'!H115)=TRUE),"",'1B DonnéesActifs'!H115))</f>
        <v>-</v>
      </c>
      <c r="I112" s="213" t="str">
        <f>IF(($A112="-"),"-",IF((ISBLANK('1B DonnéesActifs'!I115)=TRUE),"",'1B DonnéesActifs'!I115))</f>
        <v>-</v>
      </c>
      <c r="J112" s="213" t="str">
        <f>IF(($A112="-"),"-",IF((ISBLANK('1B DonnéesActifs'!J115)=TRUE),"",'1B DonnéesActifs'!J115))</f>
        <v>-</v>
      </c>
      <c r="K112" s="213" t="str">
        <f>IF(($A112="-"),"-",IF((ISBLANK('1B DonnéesActifs'!K115)=TRUE),"",'1B DonnéesActifs'!K115))</f>
        <v>-</v>
      </c>
      <c r="L112" s="213" t="str">
        <f>IF(($A112="-"),"-",IF((ISBLANK('1B DonnéesActifs'!L115)=TRUE),"",'1B DonnéesActifs'!L115))</f>
        <v>-</v>
      </c>
      <c r="M112" s="213" t="str">
        <f>IF(($A112="-"),"-",IF((ISBLANK('1B DonnéesActifs'!M115)=TRUE),"",'1B DonnéesActifs'!M115))</f>
        <v>-</v>
      </c>
      <c r="N112" s="213" t="str">
        <f>IF(($A112="-"),"-",IF((ISBLANK('1B DonnéesActifs'!N115)=TRUE),"",'1B DonnéesActifs'!N115))</f>
        <v>-</v>
      </c>
      <c r="O112" s="213" t="str">
        <f>IF(($A112="-"),"-",IF((ISBLANK('1B DonnéesActifs'!O115)=TRUE),"",'1B DonnéesActifs'!O115))</f>
        <v>-</v>
      </c>
      <c r="P112" s="213" t="str">
        <f>IF(($A112="-"),"-",IF((ISBLANK('1B DonnéesActifs'!P115)=TRUE),"",'1B DonnéesActifs'!P115))</f>
        <v>-</v>
      </c>
      <c r="Q112" s="214" t="str">
        <f t="shared" si="9"/>
        <v>-</v>
      </c>
      <c r="R112" s="214" t="str">
        <f>IF($A112="-","-",(_xlfn.IFNA((VLOOKUP($D112,'2A HypothèsesRenouvellement'!$J$6:$K$10,2,FALSE)),"TypeChausséeN/D")))</f>
        <v>-</v>
      </c>
      <c r="S112" s="214" t="str">
        <f t="shared" si="16"/>
        <v>-</v>
      </c>
      <c r="T112" s="214" t="str">
        <f>IF($A112="-","-",(_xlfn.IFNA((VLOOKUP($M112,'2A HypothèsesRenouvellement'!$J$16:$K$25,2,FALSE)),"DernièreInterventionN/D")))</f>
        <v>-</v>
      </c>
      <c r="U112" s="214" t="str">
        <f t="shared" si="10"/>
        <v>-</v>
      </c>
      <c r="V112" s="215" t="str">
        <f t="shared" si="18"/>
        <v>-</v>
      </c>
      <c r="W112" s="215" t="str">
        <f>IF($A112="-","-",IF($O112="","ICG N/D",VLOOKUP($O112,'2A HypothèsesRenouvellement'!$B$33:$B$42,1,TRUE)))</f>
        <v>-</v>
      </c>
      <c r="X112" s="216" t="str">
        <f>IF($A112="-","-",(IF((ISNUMBER(W112)=TRUE),VLOOKUP(W112,'2A HypothèsesRenouvellement'!$B$33:$D$42,3,FALSE),"ICG N/D")))</f>
        <v>-</v>
      </c>
      <c r="Y112" s="216" t="str">
        <f>_xlfn.IFNA(IF($A112="-","-",(IF((P112=""),"Cote /5 N/D",VLOOKUP(P112,'2A HypothèsesRenouvellement'!$F$33:$G$37,2,FALSE)))),"%ParCote/5 Feuille2A N/D")</f>
        <v>-</v>
      </c>
      <c r="Z112" s="215" t="str">
        <f>IF($A112="-","-",IF('2A HypothèsesRenouvellement'!$F$20="  cotes d'état /100",(IF(ISNUMBER(X112)=TRUE,(X112*R112),"ICG N/D")),"N'est pas l'option choisie feuille 2A"))</f>
        <v>-</v>
      </c>
      <c r="AA112" s="215" t="str">
        <f t="shared" si="11"/>
        <v>-</v>
      </c>
      <c r="AB112" s="215" t="str">
        <f>IF($A112="-","-",IF('2A HypothèsesRenouvellement'!$F$20="  cotes d'état /5",(IF(ISNUMBER(Y112)=TRUE,(Y112*R112),"Etat/5 N/D")),"N'est pas l'option choisie feuille 2A"))</f>
        <v>-</v>
      </c>
      <c r="AC112" s="215" t="str">
        <f t="shared" si="12"/>
        <v>-</v>
      </c>
      <c r="AD112" s="217" t="str">
        <f>IF('2A HypothèsesRenouvellement'!$D$15="Option 1  ",'3A CalculsActifs'!V112,IF('2A HypothèsesRenouvellement'!$F$20="  Cotes d'état /100",'3A CalculsActifs'!AA112,IF('2A HypothèsesRenouvellement'!$F$20="  Cotes d'état /5",'3A CalculsActifs'!AC112,"ATT:ChoisirOptionFeuille2A")))</f>
        <v>ATT:ChoisirOptionFeuille2A</v>
      </c>
      <c r="AE112" s="209" t="str">
        <f>IF($A112="-","-",(H112/1000*(VLOOKUP(D112,'2A HypothèsesRenouvellement'!$J$6:$L$10,3,FALSE))))</f>
        <v>-</v>
      </c>
      <c r="AF112" s="312" t="str">
        <f t="shared" si="13"/>
        <v>-</v>
      </c>
      <c r="AG112" s="312" t="str">
        <f t="shared" si="14"/>
        <v>-</v>
      </c>
      <c r="AH112" s="218" t="str">
        <f t="shared" si="15"/>
        <v>-</v>
      </c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</row>
    <row r="113" spans="1:213" x14ac:dyDescent="0.25">
      <c r="A113" s="212" t="str">
        <f>IF((ISBLANK('1B DonnéesActifs'!A116)=TRUE),"-",'1B DonnéesActifs'!A116)</f>
        <v>-</v>
      </c>
      <c r="B113" s="213" t="str">
        <f>IF(($A113="-"),"-",IF((ISBLANK('1B DonnéesActifs'!B116)=TRUE),"",'1B DonnéesActifs'!B116))</f>
        <v>-</v>
      </c>
      <c r="C113" s="213" t="str">
        <f>IF(($A113="-"),"-",IF((ISBLANK('1B DonnéesActifs'!C116)=TRUE),"",'1B DonnéesActifs'!C116))</f>
        <v>-</v>
      </c>
      <c r="D113" s="213" t="str">
        <f>IF(($A113="-"),"-",IF((ISBLANK('1B DonnéesActifs'!D116)=TRUE),"",'1B DonnéesActifs'!D116))</f>
        <v>-</v>
      </c>
      <c r="E113" s="213" t="str">
        <f>IF(($A113="-"),"-",IF((ISBLANK('1B DonnéesActifs'!E116)=TRUE),"",'1B DonnéesActifs'!E116))</f>
        <v>-</v>
      </c>
      <c r="F113" s="213" t="str">
        <f>IF(($A113="-"),"-",IF((ISBLANK('1B DonnéesActifs'!F116)=TRUE),"",'1B DonnéesActifs'!F116))</f>
        <v>-</v>
      </c>
      <c r="G113" s="213" t="str">
        <f>IF(($A113="-"),"-",IF((ISBLANK('1B DonnéesActifs'!G116)=TRUE),"",'1B DonnéesActifs'!G116))</f>
        <v>-</v>
      </c>
      <c r="H113" s="213" t="str">
        <f>IF(($A113="-"),"-",IF((ISBLANK('1B DonnéesActifs'!H116)=TRUE),"",'1B DonnéesActifs'!H116))</f>
        <v>-</v>
      </c>
      <c r="I113" s="213" t="str">
        <f>IF(($A113="-"),"-",IF((ISBLANK('1B DonnéesActifs'!I116)=TRUE),"",'1B DonnéesActifs'!I116))</f>
        <v>-</v>
      </c>
      <c r="J113" s="213" t="str">
        <f>IF(($A113="-"),"-",IF((ISBLANK('1B DonnéesActifs'!J116)=TRUE),"",'1B DonnéesActifs'!J116))</f>
        <v>-</v>
      </c>
      <c r="K113" s="213" t="str">
        <f>IF(($A113="-"),"-",IF((ISBLANK('1B DonnéesActifs'!K116)=TRUE),"",'1B DonnéesActifs'!K116))</f>
        <v>-</v>
      </c>
      <c r="L113" s="213" t="str">
        <f>IF(($A113="-"),"-",IF((ISBLANK('1B DonnéesActifs'!L116)=TRUE),"",'1B DonnéesActifs'!L116))</f>
        <v>-</v>
      </c>
      <c r="M113" s="213" t="str">
        <f>IF(($A113="-"),"-",IF((ISBLANK('1B DonnéesActifs'!M116)=TRUE),"",'1B DonnéesActifs'!M116))</f>
        <v>-</v>
      </c>
      <c r="N113" s="213" t="str">
        <f>IF(($A113="-"),"-",IF((ISBLANK('1B DonnéesActifs'!N116)=TRUE),"",'1B DonnéesActifs'!N116))</f>
        <v>-</v>
      </c>
      <c r="O113" s="213" t="str">
        <f>IF(($A113="-"),"-",IF((ISBLANK('1B DonnéesActifs'!O116)=TRUE),"",'1B DonnéesActifs'!O116))</f>
        <v>-</v>
      </c>
      <c r="P113" s="213" t="str">
        <f>IF(($A113="-"),"-",IF((ISBLANK('1B DonnéesActifs'!P116)=TRUE),"",'1B DonnéesActifs'!P116))</f>
        <v>-</v>
      </c>
      <c r="Q113" s="214" t="str">
        <f t="shared" si="9"/>
        <v>-</v>
      </c>
      <c r="R113" s="214" t="str">
        <f>IF($A113="-","-",(_xlfn.IFNA((VLOOKUP($D113,'2A HypothèsesRenouvellement'!$J$6:$K$10,2,FALSE)),"TypeChausséeN/D")))</f>
        <v>-</v>
      </c>
      <c r="S113" s="214" t="str">
        <f t="shared" si="16"/>
        <v>-</v>
      </c>
      <c r="T113" s="214" t="str">
        <f>IF($A113="-","-",(_xlfn.IFNA((VLOOKUP($M113,'2A HypothèsesRenouvellement'!$J$16:$K$25,2,FALSE)),"DernièreInterventionN/D")))</f>
        <v>-</v>
      </c>
      <c r="U113" s="214" t="str">
        <f t="shared" si="10"/>
        <v>-</v>
      </c>
      <c r="V113" s="215" t="str">
        <f t="shared" si="18"/>
        <v>-</v>
      </c>
      <c r="W113" s="215" t="str">
        <f>IF($A113="-","-",IF($O113="","ICG N/D",VLOOKUP($O113,'2A HypothèsesRenouvellement'!$B$33:$B$42,1,TRUE)))</f>
        <v>-</v>
      </c>
      <c r="X113" s="216" t="str">
        <f>IF($A113="-","-",(IF((ISNUMBER(W113)=TRUE),VLOOKUP(W113,'2A HypothèsesRenouvellement'!$B$33:$D$42,3,FALSE),"ICG N/D")))</f>
        <v>-</v>
      </c>
      <c r="Y113" s="216" t="str">
        <f>_xlfn.IFNA(IF($A113="-","-",(IF((P113=""),"Cote /5 N/D",VLOOKUP(P113,'2A HypothèsesRenouvellement'!$F$33:$G$37,2,FALSE)))),"%ParCote/5 Feuille2A N/D")</f>
        <v>-</v>
      </c>
      <c r="Z113" s="215" t="str">
        <f>IF($A113="-","-",IF('2A HypothèsesRenouvellement'!$F$20="  cotes d'état /100",(IF(ISNUMBER(X113)=TRUE,(X113*R113),"ICG N/D")),"N'est pas l'option choisie feuille 2A"))</f>
        <v>-</v>
      </c>
      <c r="AA113" s="215" t="str">
        <f t="shared" si="11"/>
        <v>-</v>
      </c>
      <c r="AB113" s="215" t="str">
        <f>IF($A113="-","-",IF('2A HypothèsesRenouvellement'!$F$20="  cotes d'état /5",(IF(ISNUMBER(Y113)=TRUE,(Y113*R113),"Etat/5 N/D")),"N'est pas l'option choisie feuille 2A"))</f>
        <v>-</v>
      </c>
      <c r="AC113" s="215" t="str">
        <f t="shared" si="12"/>
        <v>-</v>
      </c>
      <c r="AD113" s="217" t="str">
        <f>IF('2A HypothèsesRenouvellement'!$D$15="Option 1  ",'3A CalculsActifs'!V113,IF('2A HypothèsesRenouvellement'!$F$20="  Cotes d'état /100",'3A CalculsActifs'!AA113,IF('2A HypothèsesRenouvellement'!$F$20="  Cotes d'état /5",'3A CalculsActifs'!AC113,"ATT:ChoisirOptionFeuille2A")))</f>
        <v>ATT:ChoisirOptionFeuille2A</v>
      </c>
      <c r="AE113" s="209" t="str">
        <f>IF($A113="-","-",(H113/1000*(VLOOKUP(D113,'2A HypothèsesRenouvellement'!$J$6:$L$10,3,FALSE))))</f>
        <v>-</v>
      </c>
      <c r="AF113" s="312" t="str">
        <f t="shared" si="13"/>
        <v>-</v>
      </c>
      <c r="AG113" s="312" t="str">
        <f t="shared" si="14"/>
        <v>-</v>
      </c>
      <c r="AH113" s="218" t="str">
        <f t="shared" si="15"/>
        <v>-</v>
      </c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</row>
    <row r="114" spans="1:213" x14ac:dyDescent="0.25">
      <c r="A114" s="212" t="str">
        <f>IF((ISBLANK('1B DonnéesActifs'!A117)=TRUE),"-",'1B DonnéesActifs'!A117)</f>
        <v>-</v>
      </c>
      <c r="B114" s="213" t="str">
        <f>IF(($A114="-"),"-",IF((ISBLANK('1B DonnéesActifs'!B117)=TRUE),"",'1B DonnéesActifs'!B117))</f>
        <v>-</v>
      </c>
      <c r="C114" s="213" t="str">
        <f>IF(($A114="-"),"-",IF((ISBLANK('1B DonnéesActifs'!C117)=TRUE),"",'1B DonnéesActifs'!C117))</f>
        <v>-</v>
      </c>
      <c r="D114" s="213" t="str">
        <f>IF(($A114="-"),"-",IF((ISBLANK('1B DonnéesActifs'!D117)=TRUE),"",'1B DonnéesActifs'!D117))</f>
        <v>-</v>
      </c>
      <c r="E114" s="213" t="str">
        <f>IF(($A114="-"),"-",IF((ISBLANK('1B DonnéesActifs'!E117)=TRUE),"",'1B DonnéesActifs'!E117))</f>
        <v>-</v>
      </c>
      <c r="F114" s="213" t="str">
        <f>IF(($A114="-"),"-",IF((ISBLANK('1B DonnéesActifs'!F117)=TRUE),"",'1B DonnéesActifs'!F117))</f>
        <v>-</v>
      </c>
      <c r="G114" s="213" t="str">
        <f>IF(($A114="-"),"-",IF((ISBLANK('1B DonnéesActifs'!G117)=TRUE),"",'1B DonnéesActifs'!G117))</f>
        <v>-</v>
      </c>
      <c r="H114" s="213" t="str">
        <f>IF(($A114="-"),"-",IF((ISBLANK('1B DonnéesActifs'!H117)=TRUE),"",'1B DonnéesActifs'!H117))</f>
        <v>-</v>
      </c>
      <c r="I114" s="213" t="str">
        <f>IF(($A114="-"),"-",IF((ISBLANK('1B DonnéesActifs'!I117)=TRUE),"",'1B DonnéesActifs'!I117))</f>
        <v>-</v>
      </c>
      <c r="J114" s="213" t="str">
        <f>IF(($A114="-"),"-",IF((ISBLANK('1B DonnéesActifs'!J117)=TRUE),"",'1B DonnéesActifs'!J117))</f>
        <v>-</v>
      </c>
      <c r="K114" s="213" t="str">
        <f>IF(($A114="-"),"-",IF((ISBLANK('1B DonnéesActifs'!K117)=TRUE),"",'1B DonnéesActifs'!K117))</f>
        <v>-</v>
      </c>
      <c r="L114" s="213" t="str">
        <f>IF(($A114="-"),"-",IF((ISBLANK('1B DonnéesActifs'!L117)=TRUE),"",'1B DonnéesActifs'!L117))</f>
        <v>-</v>
      </c>
      <c r="M114" s="213" t="str">
        <f>IF(($A114="-"),"-",IF((ISBLANK('1B DonnéesActifs'!M117)=TRUE),"",'1B DonnéesActifs'!M117))</f>
        <v>-</v>
      </c>
      <c r="N114" s="213" t="str">
        <f>IF(($A114="-"),"-",IF((ISBLANK('1B DonnéesActifs'!N117)=TRUE),"",'1B DonnéesActifs'!N117))</f>
        <v>-</v>
      </c>
      <c r="O114" s="213" t="str">
        <f>IF(($A114="-"),"-",IF((ISBLANK('1B DonnéesActifs'!O117)=TRUE),"",'1B DonnéesActifs'!O117))</f>
        <v>-</v>
      </c>
      <c r="P114" s="213" t="str">
        <f>IF(($A114="-"),"-",IF((ISBLANK('1B DonnéesActifs'!P117)=TRUE),"",'1B DonnéesActifs'!P117))</f>
        <v>-</v>
      </c>
      <c r="Q114" s="214" t="str">
        <f t="shared" si="9"/>
        <v>-</v>
      </c>
      <c r="R114" s="214" t="str">
        <f>IF($A114="-","-",(_xlfn.IFNA((VLOOKUP($D114,'2A HypothèsesRenouvellement'!$J$6:$K$10,2,FALSE)),"TypeChausséeN/D")))</f>
        <v>-</v>
      </c>
      <c r="S114" s="214" t="str">
        <f t="shared" si="16"/>
        <v>-</v>
      </c>
      <c r="T114" s="214" t="str">
        <f>IF($A114="-","-",(_xlfn.IFNA((VLOOKUP($M114,'2A HypothèsesRenouvellement'!$J$16:$K$25,2,FALSE)),"DernièreInterventionN/D")))</f>
        <v>-</v>
      </c>
      <c r="U114" s="214" t="str">
        <f t="shared" si="10"/>
        <v>-</v>
      </c>
      <c r="V114" s="215" t="str">
        <f t="shared" si="18"/>
        <v>-</v>
      </c>
      <c r="W114" s="215" t="str">
        <f>IF($A114="-","-",IF($O114="","ICG N/D",VLOOKUP($O114,'2A HypothèsesRenouvellement'!$B$33:$B$42,1,TRUE)))</f>
        <v>-</v>
      </c>
      <c r="X114" s="216" t="str">
        <f>IF($A114="-","-",(IF((ISNUMBER(W114)=TRUE),VLOOKUP(W114,'2A HypothèsesRenouvellement'!$B$33:$D$42,3,FALSE),"ICG N/D")))</f>
        <v>-</v>
      </c>
      <c r="Y114" s="216" t="str">
        <f>_xlfn.IFNA(IF($A114="-","-",(IF((P114=""),"Cote /5 N/D",VLOOKUP(P114,'2A HypothèsesRenouvellement'!$F$33:$G$37,2,FALSE)))),"%ParCote/5 Feuille2A N/D")</f>
        <v>-</v>
      </c>
      <c r="Z114" s="215" t="str">
        <f>IF($A114="-","-",IF('2A HypothèsesRenouvellement'!$F$20="  cotes d'état /100",(IF(ISNUMBER(X114)=TRUE,(X114*R114),"ICG N/D")),"N'est pas l'option choisie feuille 2A"))</f>
        <v>-</v>
      </c>
      <c r="AA114" s="215" t="str">
        <f t="shared" si="11"/>
        <v>-</v>
      </c>
      <c r="AB114" s="215" t="str">
        <f>IF($A114="-","-",IF('2A HypothèsesRenouvellement'!$F$20="  cotes d'état /5",(IF(ISNUMBER(Y114)=TRUE,(Y114*R114),"Etat/5 N/D")),"N'est pas l'option choisie feuille 2A"))</f>
        <v>-</v>
      </c>
      <c r="AC114" s="215" t="str">
        <f t="shared" si="12"/>
        <v>-</v>
      </c>
      <c r="AD114" s="217" t="str">
        <f>IF('2A HypothèsesRenouvellement'!$D$15="Option 1  ",'3A CalculsActifs'!V114,IF('2A HypothèsesRenouvellement'!$F$20="  Cotes d'état /100",'3A CalculsActifs'!AA114,IF('2A HypothèsesRenouvellement'!$F$20="  Cotes d'état /5",'3A CalculsActifs'!AC114,"ATT:ChoisirOptionFeuille2A")))</f>
        <v>ATT:ChoisirOptionFeuille2A</v>
      </c>
      <c r="AE114" s="209" t="str">
        <f>IF($A114="-","-",(H114/1000*(VLOOKUP(D114,'2A HypothèsesRenouvellement'!$J$6:$L$10,3,FALSE))))</f>
        <v>-</v>
      </c>
      <c r="AF114" s="312" t="str">
        <f t="shared" si="13"/>
        <v>-</v>
      </c>
      <c r="AG114" s="312" t="str">
        <f t="shared" si="14"/>
        <v>-</v>
      </c>
      <c r="AH114" s="218" t="str">
        <f t="shared" si="15"/>
        <v>-</v>
      </c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</row>
    <row r="115" spans="1:213" x14ac:dyDescent="0.25">
      <c r="A115" s="212" t="str">
        <f>IF((ISBLANK('1B DonnéesActifs'!A118)=TRUE),"-",'1B DonnéesActifs'!A118)</f>
        <v>-</v>
      </c>
      <c r="B115" s="213" t="str">
        <f>IF(($A115="-"),"-",IF((ISBLANK('1B DonnéesActifs'!B118)=TRUE),"",'1B DonnéesActifs'!B118))</f>
        <v>-</v>
      </c>
      <c r="C115" s="213" t="str">
        <f>IF(($A115="-"),"-",IF((ISBLANK('1B DonnéesActifs'!C118)=TRUE),"",'1B DonnéesActifs'!C118))</f>
        <v>-</v>
      </c>
      <c r="D115" s="213" t="str">
        <f>IF(($A115="-"),"-",IF((ISBLANK('1B DonnéesActifs'!D118)=TRUE),"",'1B DonnéesActifs'!D118))</f>
        <v>-</v>
      </c>
      <c r="E115" s="213" t="str">
        <f>IF(($A115="-"),"-",IF((ISBLANK('1B DonnéesActifs'!E118)=TRUE),"",'1B DonnéesActifs'!E118))</f>
        <v>-</v>
      </c>
      <c r="F115" s="213" t="str">
        <f>IF(($A115="-"),"-",IF((ISBLANK('1B DonnéesActifs'!F118)=TRUE),"",'1B DonnéesActifs'!F118))</f>
        <v>-</v>
      </c>
      <c r="G115" s="213" t="str">
        <f>IF(($A115="-"),"-",IF((ISBLANK('1B DonnéesActifs'!G118)=TRUE),"",'1B DonnéesActifs'!G118))</f>
        <v>-</v>
      </c>
      <c r="H115" s="213" t="str">
        <f>IF(($A115="-"),"-",IF((ISBLANK('1B DonnéesActifs'!H118)=TRUE),"",'1B DonnéesActifs'!H118))</f>
        <v>-</v>
      </c>
      <c r="I115" s="213" t="str">
        <f>IF(($A115="-"),"-",IF((ISBLANK('1B DonnéesActifs'!I118)=TRUE),"",'1B DonnéesActifs'!I118))</f>
        <v>-</v>
      </c>
      <c r="J115" s="213" t="str">
        <f>IF(($A115="-"),"-",IF((ISBLANK('1B DonnéesActifs'!J118)=TRUE),"",'1B DonnéesActifs'!J118))</f>
        <v>-</v>
      </c>
      <c r="K115" s="213" t="str">
        <f>IF(($A115="-"),"-",IF((ISBLANK('1B DonnéesActifs'!K118)=TRUE),"",'1B DonnéesActifs'!K118))</f>
        <v>-</v>
      </c>
      <c r="L115" s="213" t="str">
        <f>IF(($A115="-"),"-",IF((ISBLANK('1B DonnéesActifs'!L118)=TRUE),"",'1B DonnéesActifs'!L118))</f>
        <v>-</v>
      </c>
      <c r="M115" s="213" t="str">
        <f>IF(($A115="-"),"-",IF((ISBLANK('1B DonnéesActifs'!M118)=TRUE),"",'1B DonnéesActifs'!M118))</f>
        <v>-</v>
      </c>
      <c r="N115" s="213" t="str">
        <f>IF(($A115="-"),"-",IF((ISBLANK('1B DonnéesActifs'!N118)=TRUE),"",'1B DonnéesActifs'!N118))</f>
        <v>-</v>
      </c>
      <c r="O115" s="213" t="str">
        <f>IF(($A115="-"),"-",IF((ISBLANK('1B DonnéesActifs'!O118)=TRUE),"",'1B DonnéesActifs'!O118))</f>
        <v>-</v>
      </c>
      <c r="P115" s="213" t="str">
        <f>IF(($A115="-"),"-",IF((ISBLANK('1B DonnéesActifs'!P118)=TRUE),"",'1B DonnéesActifs'!P118))</f>
        <v>-</v>
      </c>
      <c r="Q115" s="214" t="str">
        <f t="shared" si="9"/>
        <v>-</v>
      </c>
      <c r="R115" s="214" t="str">
        <f>IF($A115="-","-",(_xlfn.IFNA((VLOOKUP($D115,'2A HypothèsesRenouvellement'!$J$6:$K$10,2,FALSE)),"TypeChausséeN/D")))</f>
        <v>-</v>
      </c>
      <c r="S115" s="214" t="str">
        <f t="shared" si="16"/>
        <v>-</v>
      </c>
      <c r="T115" s="214" t="str">
        <f>IF($A115="-","-",(_xlfn.IFNA((VLOOKUP($M115,'2A HypothèsesRenouvellement'!$J$16:$K$25,2,FALSE)),"DernièreInterventionN/D")))</f>
        <v>-</v>
      </c>
      <c r="U115" s="214" t="str">
        <f t="shared" si="10"/>
        <v>-</v>
      </c>
      <c r="V115" s="215" t="str">
        <f t="shared" si="18"/>
        <v>-</v>
      </c>
      <c r="W115" s="215" t="str">
        <f>IF($A115="-","-",IF($O115="","ICG N/D",VLOOKUP($O115,'2A HypothèsesRenouvellement'!$B$33:$B$42,1,TRUE)))</f>
        <v>-</v>
      </c>
      <c r="X115" s="216" t="str">
        <f>IF($A115="-","-",(IF((ISNUMBER(W115)=TRUE),VLOOKUP(W115,'2A HypothèsesRenouvellement'!$B$33:$D$42,3,FALSE),"ICG N/D")))</f>
        <v>-</v>
      </c>
      <c r="Y115" s="216" t="str">
        <f>_xlfn.IFNA(IF($A115="-","-",(IF((P115=""),"Cote /5 N/D",VLOOKUP(P115,'2A HypothèsesRenouvellement'!$F$33:$G$37,2,FALSE)))),"%ParCote/5 Feuille2A N/D")</f>
        <v>-</v>
      </c>
      <c r="Z115" s="215" t="str">
        <f>IF($A115="-","-",IF('2A HypothèsesRenouvellement'!$F$20="  cotes d'état /100",(IF(ISNUMBER(X115)=TRUE,(X115*R115),"ICG N/D")),"N'est pas l'option choisie feuille 2A"))</f>
        <v>-</v>
      </c>
      <c r="AA115" s="215" t="str">
        <f t="shared" si="11"/>
        <v>-</v>
      </c>
      <c r="AB115" s="215" t="str">
        <f>IF($A115="-","-",IF('2A HypothèsesRenouvellement'!$F$20="  cotes d'état /5",(IF(ISNUMBER(Y115)=TRUE,(Y115*R115),"Etat/5 N/D")),"N'est pas l'option choisie feuille 2A"))</f>
        <v>-</v>
      </c>
      <c r="AC115" s="215" t="str">
        <f t="shared" si="12"/>
        <v>-</v>
      </c>
      <c r="AD115" s="217" t="str">
        <f>IF('2A HypothèsesRenouvellement'!$D$15="Option 1  ",'3A CalculsActifs'!V115,IF('2A HypothèsesRenouvellement'!$F$20="  Cotes d'état /100",'3A CalculsActifs'!AA115,IF('2A HypothèsesRenouvellement'!$F$20="  Cotes d'état /5",'3A CalculsActifs'!AC115,"ATT:ChoisirOptionFeuille2A")))</f>
        <v>ATT:ChoisirOptionFeuille2A</v>
      </c>
      <c r="AE115" s="209" t="str">
        <f>IF($A115="-","-",(H115/1000*(VLOOKUP(D115,'2A HypothèsesRenouvellement'!$J$6:$L$10,3,FALSE))))</f>
        <v>-</v>
      </c>
      <c r="AF115" s="312" t="str">
        <f t="shared" si="13"/>
        <v>-</v>
      </c>
      <c r="AG115" s="312" t="str">
        <f t="shared" si="14"/>
        <v>-</v>
      </c>
      <c r="AH115" s="218" t="str">
        <f t="shared" si="15"/>
        <v>-</v>
      </c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</row>
    <row r="116" spans="1:213" x14ac:dyDescent="0.25">
      <c r="A116" s="212" t="str">
        <f>IF((ISBLANK('1B DonnéesActifs'!A119)=TRUE),"-",'1B DonnéesActifs'!A119)</f>
        <v>-</v>
      </c>
      <c r="B116" s="213" t="str">
        <f>IF(($A116="-"),"-",IF((ISBLANK('1B DonnéesActifs'!B119)=TRUE),"",'1B DonnéesActifs'!B119))</f>
        <v>-</v>
      </c>
      <c r="C116" s="213" t="str">
        <f>IF(($A116="-"),"-",IF((ISBLANK('1B DonnéesActifs'!C119)=TRUE),"",'1B DonnéesActifs'!C119))</f>
        <v>-</v>
      </c>
      <c r="D116" s="213" t="str">
        <f>IF(($A116="-"),"-",IF((ISBLANK('1B DonnéesActifs'!D119)=TRUE),"",'1B DonnéesActifs'!D119))</f>
        <v>-</v>
      </c>
      <c r="E116" s="213" t="str">
        <f>IF(($A116="-"),"-",IF((ISBLANK('1B DonnéesActifs'!E119)=TRUE),"",'1B DonnéesActifs'!E119))</f>
        <v>-</v>
      </c>
      <c r="F116" s="213" t="str">
        <f>IF(($A116="-"),"-",IF((ISBLANK('1B DonnéesActifs'!F119)=TRUE),"",'1B DonnéesActifs'!F119))</f>
        <v>-</v>
      </c>
      <c r="G116" s="213" t="str">
        <f>IF(($A116="-"),"-",IF((ISBLANK('1B DonnéesActifs'!G119)=TRUE),"",'1B DonnéesActifs'!G119))</f>
        <v>-</v>
      </c>
      <c r="H116" s="213" t="str">
        <f>IF(($A116="-"),"-",IF((ISBLANK('1B DonnéesActifs'!H119)=TRUE),"",'1B DonnéesActifs'!H119))</f>
        <v>-</v>
      </c>
      <c r="I116" s="213" t="str">
        <f>IF(($A116="-"),"-",IF((ISBLANK('1B DonnéesActifs'!I119)=TRUE),"",'1B DonnéesActifs'!I119))</f>
        <v>-</v>
      </c>
      <c r="J116" s="213" t="str">
        <f>IF(($A116="-"),"-",IF((ISBLANK('1B DonnéesActifs'!J119)=TRUE),"",'1B DonnéesActifs'!J119))</f>
        <v>-</v>
      </c>
      <c r="K116" s="213" t="str">
        <f>IF(($A116="-"),"-",IF((ISBLANK('1B DonnéesActifs'!K119)=TRUE),"",'1B DonnéesActifs'!K119))</f>
        <v>-</v>
      </c>
      <c r="L116" s="213" t="str">
        <f>IF(($A116="-"),"-",IF((ISBLANK('1B DonnéesActifs'!L119)=TRUE),"",'1B DonnéesActifs'!L119))</f>
        <v>-</v>
      </c>
      <c r="M116" s="213" t="str">
        <f>IF(($A116="-"),"-",IF((ISBLANK('1B DonnéesActifs'!M119)=TRUE),"",'1B DonnéesActifs'!M119))</f>
        <v>-</v>
      </c>
      <c r="N116" s="213" t="str">
        <f>IF(($A116="-"),"-",IF((ISBLANK('1B DonnéesActifs'!N119)=TRUE),"",'1B DonnéesActifs'!N119))</f>
        <v>-</v>
      </c>
      <c r="O116" s="213" t="str">
        <f>IF(($A116="-"),"-",IF((ISBLANK('1B DonnéesActifs'!O119)=TRUE),"",'1B DonnéesActifs'!O119))</f>
        <v>-</v>
      </c>
      <c r="P116" s="213" t="str">
        <f>IF(($A116="-"),"-",IF((ISBLANK('1B DonnéesActifs'!P119)=TRUE),"",'1B DonnéesActifs'!P119))</f>
        <v>-</v>
      </c>
      <c r="Q116" s="214" t="str">
        <f t="shared" si="9"/>
        <v>-</v>
      </c>
      <c r="R116" s="214" t="str">
        <f>IF($A116="-","-",(_xlfn.IFNA((VLOOKUP($D116,'2A HypothèsesRenouvellement'!$J$6:$K$10,2,FALSE)),"TypeChausséeN/D")))</f>
        <v>-</v>
      </c>
      <c r="S116" s="214" t="str">
        <f t="shared" si="16"/>
        <v>-</v>
      </c>
      <c r="T116" s="214" t="str">
        <f>IF($A116="-","-",(_xlfn.IFNA((VLOOKUP($M116,'2A HypothèsesRenouvellement'!$J$16:$K$25,2,FALSE)),"DernièreInterventionN/D")))</f>
        <v>-</v>
      </c>
      <c r="U116" s="214" t="str">
        <f t="shared" si="10"/>
        <v>-</v>
      </c>
      <c r="V116" s="215" t="str">
        <f t="shared" si="18"/>
        <v>-</v>
      </c>
      <c r="W116" s="215" t="str">
        <f>IF($A116="-","-",IF($O116="","ICG N/D",VLOOKUP($O116,'2A HypothèsesRenouvellement'!$B$33:$B$42,1,TRUE)))</f>
        <v>-</v>
      </c>
      <c r="X116" s="216" t="str">
        <f>IF($A116="-","-",(IF((ISNUMBER(W116)=TRUE),VLOOKUP(W116,'2A HypothèsesRenouvellement'!$B$33:$D$42,3,FALSE),"ICG N/D")))</f>
        <v>-</v>
      </c>
      <c r="Y116" s="216" t="str">
        <f>_xlfn.IFNA(IF($A116="-","-",(IF((P116=""),"Cote /5 N/D",VLOOKUP(P116,'2A HypothèsesRenouvellement'!$F$33:$G$37,2,FALSE)))),"%ParCote/5 Feuille2A N/D")</f>
        <v>-</v>
      </c>
      <c r="Z116" s="215" t="str">
        <f>IF($A116="-","-",IF('2A HypothèsesRenouvellement'!$F$20="  cotes d'état /100",(IF(ISNUMBER(X116)=TRUE,(X116*R116),"ICG N/D")),"N'est pas l'option choisie feuille 2A"))</f>
        <v>-</v>
      </c>
      <c r="AA116" s="215" t="str">
        <f t="shared" si="11"/>
        <v>-</v>
      </c>
      <c r="AB116" s="215" t="str">
        <f>IF($A116="-","-",IF('2A HypothèsesRenouvellement'!$F$20="  cotes d'état /5",(IF(ISNUMBER(Y116)=TRUE,(Y116*R116),"Etat/5 N/D")),"N'est pas l'option choisie feuille 2A"))</f>
        <v>-</v>
      </c>
      <c r="AC116" s="215" t="str">
        <f t="shared" si="12"/>
        <v>-</v>
      </c>
      <c r="AD116" s="217" t="str">
        <f>IF('2A HypothèsesRenouvellement'!$D$15="Option 1  ",'3A CalculsActifs'!V116,IF('2A HypothèsesRenouvellement'!$F$20="  Cotes d'état /100",'3A CalculsActifs'!AA116,IF('2A HypothèsesRenouvellement'!$F$20="  Cotes d'état /5",'3A CalculsActifs'!AC116,"ATT:ChoisirOptionFeuille2A")))</f>
        <v>ATT:ChoisirOptionFeuille2A</v>
      </c>
      <c r="AE116" s="209" t="str">
        <f>IF($A116="-","-",(H116/1000*(VLOOKUP(D116,'2A HypothèsesRenouvellement'!$J$6:$L$10,3,FALSE))))</f>
        <v>-</v>
      </c>
      <c r="AF116" s="312" t="str">
        <f t="shared" si="13"/>
        <v>-</v>
      </c>
      <c r="AG116" s="312" t="str">
        <f t="shared" si="14"/>
        <v>-</v>
      </c>
      <c r="AH116" s="218" t="str">
        <f t="shared" si="15"/>
        <v>-</v>
      </c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</row>
    <row r="117" spans="1:213" x14ac:dyDescent="0.25">
      <c r="A117" s="212" t="str">
        <f>IF((ISBLANK('1B DonnéesActifs'!A120)=TRUE),"-",'1B DonnéesActifs'!A120)</f>
        <v>-</v>
      </c>
      <c r="B117" s="213" t="str">
        <f>IF(($A117="-"),"-",IF((ISBLANK('1B DonnéesActifs'!B120)=TRUE),"",'1B DonnéesActifs'!B120))</f>
        <v>-</v>
      </c>
      <c r="C117" s="213" t="str">
        <f>IF(($A117="-"),"-",IF((ISBLANK('1B DonnéesActifs'!C120)=TRUE),"",'1B DonnéesActifs'!C120))</f>
        <v>-</v>
      </c>
      <c r="D117" s="213" t="str">
        <f>IF(($A117="-"),"-",IF((ISBLANK('1B DonnéesActifs'!D120)=TRUE),"",'1B DonnéesActifs'!D120))</f>
        <v>-</v>
      </c>
      <c r="E117" s="213" t="str">
        <f>IF(($A117="-"),"-",IF((ISBLANK('1B DonnéesActifs'!E120)=TRUE),"",'1B DonnéesActifs'!E120))</f>
        <v>-</v>
      </c>
      <c r="F117" s="213" t="str">
        <f>IF(($A117="-"),"-",IF((ISBLANK('1B DonnéesActifs'!F120)=TRUE),"",'1B DonnéesActifs'!F120))</f>
        <v>-</v>
      </c>
      <c r="G117" s="213" t="str">
        <f>IF(($A117="-"),"-",IF((ISBLANK('1B DonnéesActifs'!G120)=TRUE),"",'1B DonnéesActifs'!G120))</f>
        <v>-</v>
      </c>
      <c r="H117" s="213" t="str">
        <f>IF(($A117="-"),"-",IF((ISBLANK('1B DonnéesActifs'!H120)=TRUE),"",'1B DonnéesActifs'!H120))</f>
        <v>-</v>
      </c>
      <c r="I117" s="213" t="str">
        <f>IF(($A117="-"),"-",IF((ISBLANK('1B DonnéesActifs'!I120)=TRUE),"",'1B DonnéesActifs'!I120))</f>
        <v>-</v>
      </c>
      <c r="J117" s="213" t="str">
        <f>IF(($A117="-"),"-",IF((ISBLANK('1B DonnéesActifs'!J120)=TRUE),"",'1B DonnéesActifs'!J120))</f>
        <v>-</v>
      </c>
      <c r="K117" s="213" t="str">
        <f>IF(($A117="-"),"-",IF((ISBLANK('1B DonnéesActifs'!K120)=TRUE),"",'1B DonnéesActifs'!K120))</f>
        <v>-</v>
      </c>
      <c r="L117" s="213" t="str">
        <f>IF(($A117="-"),"-",IF((ISBLANK('1B DonnéesActifs'!L120)=TRUE),"",'1B DonnéesActifs'!L120))</f>
        <v>-</v>
      </c>
      <c r="M117" s="213" t="str">
        <f>IF(($A117="-"),"-",IF((ISBLANK('1B DonnéesActifs'!M120)=TRUE),"",'1B DonnéesActifs'!M120))</f>
        <v>-</v>
      </c>
      <c r="N117" s="213" t="str">
        <f>IF(($A117="-"),"-",IF((ISBLANK('1B DonnéesActifs'!N120)=TRUE),"",'1B DonnéesActifs'!N120))</f>
        <v>-</v>
      </c>
      <c r="O117" s="213" t="str">
        <f>IF(($A117="-"),"-",IF((ISBLANK('1B DonnéesActifs'!O120)=TRUE),"",'1B DonnéesActifs'!O120))</f>
        <v>-</v>
      </c>
      <c r="P117" s="213" t="str">
        <f>IF(($A117="-"),"-",IF((ISBLANK('1B DonnéesActifs'!P120)=TRUE),"",'1B DonnéesActifs'!P120))</f>
        <v>-</v>
      </c>
      <c r="Q117" s="214" t="str">
        <f t="shared" si="9"/>
        <v>-</v>
      </c>
      <c r="R117" s="214" t="str">
        <f>IF($A117="-","-",(_xlfn.IFNA((VLOOKUP($D117,'2A HypothèsesRenouvellement'!$J$6:$K$10,2,FALSE)),"TypeChausséeN/D")))</f>
        <v>-</v>
      </c>
      <c r="S117" s="214" t="str">
        <f t="shared" si="16"/>
        <v>-</v>
      </c>
      <c r="T117" s="214" t="str">
        <f>IF($A117="-","-",(_xlfn.IFNA((VLOOKUP($M117,'2A HypothèsesRenouvellement'!$J$16:$K$25,2,FALSE)),"DernièreInterventionN/D")))</f>
        <v>-</v>
      </c>
      <c r="U117" s="214" t="str">
        <f t="shared" si="10"/>
        <v>-</v>
      </c>
      <c r="V117" s="215" t="str">
        <f t="shared" si="18"/>
        <v>-</v>
      </c>
      <c r="W117" s="215" t="str">
        <f>IF($A117="-","-",IF($O117="","ICG N/D",VLOOKUP($O117,'2A HypothèsesRenouvellement'!$B$33:$B$42,1,TRUE)))</f>
        <v>-</v>
      </c>
      <c r="X117" s="216" t="str">
        <f>IF($A117="-","-",(IF((ISNUMBER(W117)=TRUE),VLOOKUP(W117,'2A HypothèsesRenouvellement'!$B$33:$D$42,3,FALSE),"ICG N/D")))</f>
        <v>-</v>
      </c>
      <c r="Y117" s="216" t="str">
        <f>_xlfn.IFNA(IF($A117="-","-",(IF((P117=""),"Cote /5 N/D",VLOOKUP(P117,'2A HypothèsesRenouvellement'!$F$33:$G$37,2,FALSE)))),"%ParCote/5 Feuille2A N/D")</f>
        <v>-</v>
      </c>
      <c r="Z117" s="215" t="str">
        <f>IF($A117="-","-",IF('2A HypothèsesRenouvellement'!$F$20="  cotes d'état /100",(IF(ISNUMBER(X117)=TRUE,(X117*R117),"ICG N/D")),"N'est pas l'option choisie feuille 2A"))</f>
        <v>-</v>
      </c>
      <c r="AA117" s="215" t="str">
        <f t="shared" si="11"/>
        <v>-</v>
      </c>
      <c r="AB117" s="215" t="str">
        <f>IF($A117="-","-",IF('2A HypothèsesRenouvellement'!$F$20="  cotes d'état /5",(IF(ISNUMBER(Y117)=TRUE,(Y117*R117),"Etat/5 N/D")),"N'est pas l'option choisie feuille 2A"))</f>
        <v>-</v>
      </c>
      <c r="AC117" s="215" t="str">
        <f t="shared" si="12"/>
        <v>-</v>
      </c>
      <c r="AD117" s="217" t="str">
        <f>IF('2A HypothèsesRenouvellement'!$D$15="Option 1  ",'3A CalculsActifs'!V117,IF('2A HypothèsesRenouvellement'!$F$20="  Cotes d'état /100",'3A CalculsActifs'!AA117,IF('2A HypothèsesRenouvellement'!$F$20="  Cotes d'état /5",'3A CalculsActifs'!AC117,"ATT:ChoisirOptionFeuille2A")))</f>
        <v>ATT:ChoisirOptionFeuille2A</v>
      </c>
      <c r="AE117" s="209" t="str">
        <f>IF($A117="-","-",(H117/1000*(VLOOKUP(D117,'2A HypothèsesRenouvellement'!$J$6:$L$10,3,FALSE))))</f>
        <v>-</v>
      </c>
      <c r="AF117" s="312" t="str">
        <f t="shared" si="13"/>
        <v>-</v>
      </c>
      <c r="AG117" s="312" t="str">
        <f t="shared" si="14"/>
        <v>-</v>
      </c>
      <c r="AH117" s="218" t="str">
        <f t="shared" si="15"/>
        <v>-</v>
      </c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</row>
    <row r="118" spans="1:213" x14ac:dyDescent="0.25">
      <c r="A118" s="212" t="str">
        <f>IF((ISBLANK('1B DonnéesActifs'!A121)=TRUE),"-",'1B DonnéesActifs'!A121)</f>
        <v>-</v>
      </c>
      <c r="B118" s="213" t="str">
        <f>IF(($A118="-"),"-",IF((ISBLANK('1B DonnéesActifs'!B121)=TRUE),"",'1B DonnéesActifs'!B121))</f>
        <v>-</v>
      </c>
      <c r="C118" s="213" t="str">
        <f>IF(($A118="-"),"-",IF((ISBLANK('1B DonnéesActifs'!C121)=TRUE),"",'1B DonnéesActifs'!C121))</f>
        <v>-</v>
      </c>
      <c r="D118" s="213" t="str">
        <f>IF(($A118="-"),"-",IF((ISBLANK('1B DonnéesActifs'!D121)=TRUE),"",'1B DonnéesActifs'!D121))</f>
        <v>-</v>
      </c>
      <c r="E118" s="213" t="str">
        <f>IF(($A118="-"),"-",IF((ISBLANK('1B DonnéesActifs'!E121)=TRUE),"",'1B DonnéesActifs'!E121))</f>
        <v>-</v>
      </c>
      <c r="F118" s="213" t="str">
        <f>IF(($A118="-"),"-",IF((ISBLANK('1B DonnéesActifs'!F121)=TRUE),"",'1B DonnéesActifs'!F121))</f>
        <v>-</v>
      </c>
      <c r="G118" s="213" t="str">
        <f>IF(($A118="-"),"-",IF((ISBLANK('1B DonnéesActifs'!G121)=TRUE),"",'1B DonnéesActifs'!G121))</f>
        <v>-</v>
      </c>
      <c r="H118" s="213" t="str">
        <f>IF(($A118="-"),"-",IF((ISBLANK('1B DonnéesActifs'!H121)=TRUE),"",'1B DonnéesActifs'!H121))</f>
        <v>-</v>
      </c>
      <c r="I118" s="213" t="str">
        <f>IF(($A118="-"),"-",IF((ISBLANK('1B DonnéesActifs'!I121)=TRUE),"",'1B DonnéesActifs'!I121))</f>
        <v>-</v>
      </c>
      <c r="J118" s="213" t="str">
        <f>IF(($A118="-"),"-",IF((ISBLANK('1B DonnéesActifs'!J121)=TRUE),"",'1B DonnéesActifs'!J121))</f>
        <v>-</v>
      </c>
      <c r="K118" s="213" t="str">
        <f>IF(($A118="-"),"-",IF((ISBLANK('1B DonnéesActifs'!K121)=TRUE),"",'1B DonnéesActifs'!K121))</f>
        <v>-</v>
      </c>
      <c r="L118" s="213" t="str">
        <f>IF(($A118="-"),"-",IF((ISBLANK('1B DonnéesActifs'!L121)=TRUE),"",'1B DonnéesActifs'!L121))</f>
        <v>-</v>
      </c>
      <c r="M118" s="213" t="str">
        <f>IF(($A118="-"),"-",IF((ISBLANK('1B DonnéesActifs'!M121)=TRUE),"",'1B DonnéesActifs'!M121))</f>
        <v>-</v>
      </c>
      <c r="N118" s="213" t="str">
        <f>IF(($A118="-"),"-",IF((ISBLANK('1B DonnéesActifs'!N121)=TRUE),"",'1B DonnéesActifs'!N121))</f>
        <v>-</v>
      </c>
      <c r="O118" s="213" t="str">
        <f>IF(($A118="-"),"-",IF((ISBLANK('1B DonnéesActifs'!O121)=TRUE),"",'1B DonnéesActifs'!O121))</f>
        <v>-</v>
      </c>
      <c r="P118" s="213" t="str">
        <f>IF(($A118="-"),"-",IF((ISBLANK('1B DonnéesActifs'!P121)=TRUE),"",'1B DonnéesActifs'!P121))</f>
        <v>-</v>
      </c>
      <c r="Q118" s="214" t="str">
        <f t="shared" si="9"/>
        <v>-</v>
      </c>
      <c r="R118" s="214" t="str">
        <f>IF($A118="-","-",(_xlfn.IFNA((VLOOKUP($D118,'2A HypothèsesRenouvellement'!$J$6:$K$10,2,FALSE)),"TypeChausséeN/D")))</f>
        <v>-</v>
      </c>
      <c r="S118" s="214" t="str">
        <f t="shared" si="16"/>
        <v>-</v>
      </c>
      <c r="T118" s="214" t="str">
        <f>IF($A118="-","-",(_xlfn.IFNA((VLOOKUP($M118,'2A HypothèsesRenouvellement'!$J$16:$K$25,2,FALSE)),"DernièreInterventionN/D")))</f>
        <v>-</v>
      </c>
      <c r="U118" s="214" t="str">
        <f t="shared" si="10"/>
        <v>-</v>
      </c>
      <c r="V118" s="215" t="str">
        <f t="shared" si="18"/>
        <v>-</v>
      </c>
      <c r="W118" s="215" t="str">
        <f>IF($A118="-","-",IF($O118="","ICG N/D",VLOOKUP($O118,'2A HypothèsesRenouvellement'!$B$33:$B$42,1,TRUE)))</f>
        <v>-</v>
      </c>
      <c r="X118" s="216" t="str">
        <f>IF($A118="-","-",(IF((ISNUMBER(W118)=TRUE),VLOOKUP(W118,'2A HypothèsesRenouvellement'!$B$33:$D$42,3,FALSE),"ICG N/D")))</f>
        <v>-</v>
      </c>
      <c r="Y118" s="216" t="str">
        <f>_xlfn.IFNA(IF($A118="-","-",(IF((P118=""),"Cote /5 N/D",VLOOKUP(P118,'2A HypothèsesRenouvellement'!$F$33:$G$37,2,FALSE)))),"%ParCote/5 Feuille2A N/D")</f>
        <v>-</v>
      </c>
      <c r="Z118" s="215" t="str">
        <f>IF($A118="-","-",IF('2A HypothèsesRenouvellement'!$F$20="  cotes d'état /100",(IF(ISNUMBER(X118)=TRUE,(X118*R118),"ICG N/D")),"N'est pas l'option choisie feuille 2A"))</f>
        <v>-</v>
      </c>
      <c r="AA118" s="215" t="str">
        <f t="shared" si="11"/>
        <v>-</v>
      </c>
      <c r="AB118" s="215" t="str">
        <f>IF($A118="-","-",IF('2A HypothèsesRenouvellement'!$F$20="  cotes d'état /5",(IF(ISNUMBER(Y118)=TRUE,(Y118*R118),"Etat/5 N/D")),"N'est pas l'option choisie feuille 2A"))</f>
        <v>-</v>
      </c>
      <c r="AC118" s="215" t="str">
        <f t="shared" si="12"/>
        <v>-</v>
      </c>
      <c r="AD118" s="217" t="str">
        <f>IF('2A HypothèsesRenouvellement'!$D$15="Option 1  ",'3A CalculsActifs'!V118,IF('2A HypothèsesRenouvellement'!$F$20="  Cotes d'état /100",'3A CalculsActifs'!AA118,IF('2A HypothèsesRenouvellement'!$F$20="  Cotes d'état /5",'3A CalculsActifs'!AC118,"ATT:ChoisirOptionFeuille2A")))</f>
        <v>ATT:ChoisirOptionFeuille2A</v>
      </c>
      <c r="AE118" s="209" t="str">
        <f>IF($A118="-","-",(H118/1000*(VLOOKUP(D118,'2A HypothèsesRenouvellement'!$J$6:$L$10,3,FALSE))))</f>
        <v>-</v>
      </c>
      <c r="AF118" s="312" t="str">
        <f t="shared" si="13"/>
        <v>-</v>
      </c>
      <c r="AG118" s="312" t="str">
        <f t="shared" si="14"/>
        <v>-</v>
      </c>
      <c r="AH118" s="218" t="str">
        <f t="shared" si="15"/>
        <v>-</v>
      </c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</row>
    <row r="119" spans="1:213" x14ac:dyDescent="0.25">
      <c r="A119" s="212" t="str">
        <f>IF((ISBLANK('1B DonnéesActifs'!A122)=TRUE),"-",'1B DonnéesActifs'!A122)</f>
        <v>-</v>
      </c>
      <c r="B119" s="213" t="str">
        <f>IF(($A119="-"),"-",IF((ISBLANK('1B DonnéesActifs'!B122)=TRUE),"",'1B DonnéesActifs'!B122))</f>
        <v>-</v>
      </c>
      <c r="C119" s="213" t="str">
        <f>IF(($A119="-"),"-",IF((ISBLANK('1B DonnéesActifs'!C122)=TRUE),"",'1B DonnéesActifs'!C122))</f>
        <v>-</v>
      </c>
      <c r="D119" s="213" t="str">
        <f>IF(($A119="-"),"-",IF((ISBLANK('1B DonnéesActifs'!D122)=TRUE),"",'1B DonnéesActifs'!D122))</f>
        <v>-</v>
      </c>
      <c r="E119" s="213" t="str">
        <f>IF(($A119="-"),"-",IF((ISBLANK('1B DonnéesActifs'!E122)=TRUE),"",'1B DonnéesActifs'!E122))</f>
        <v>-</v>
      </c>
      <c r="F119" s="213" t="str">
        <f>IF(($A119="-"),"-",IF((ISBLANK('1B DonnéesActifs'!F122)=TRUE),"",'1B DonnéesActifs'!F122))</f>
        <v>-</v>
      </c>
      <c r="G119" s="213" t="str">
        <f>IF(($A119="-"),"-",IF((ISBLANK('1B DonnéesActifs'!G122)=TRUE),"",'1B DonnéesActifs'!G122))</f>
        <v>-</v>
      </c>
      <c r="H119" s="213" t="str">
        <f>IF(($A119="-"),"-",IF((ISBLANK('1B DonnéesActifs'!H122)=TRUE),"",'1B DonnéesActifs'!H122))</f>
        <v>-</v>
      </c>
      <c r="I119" s="213" t="str">
        <f>IF(($A119="-"),"-",IF((ISBLANK('1B DonnéesActifs'!I122)=TRUE),"",'1B DonnéesActifs'!I122))</f>
        <v>-</v>
      </c>
      <c r="J119" s="213" t="str">
        <f>IF(($A119="-"),"-",IF((ISBLANK('1B DonnéesActifs'!J122)=TRUE),"",'1B DonnéesActifs'!J122))</f>
        <v>-</v>
      </c>
      <c r="K119" s="213" t="str">
        <f>IF(($A119="-"),"-",IF((ISBLANK('1B DonnéesActifs'!K122)=TRUE),"",'1B DonnéesActifs'!K122))</f>
        <v>-</v>
      </c>
      <c r="L119" s="213" t="str">
        <f>IF(($A119="-"),"-",IF((ISBLANK('1B DonnéesActifs'!L122)=TRUE),"",'1B DonnéesActifs'!L122))</f>
        <v>-</v>
      </c>
      <c r="M119" s="213" t="str">
        <f>IF(($A119="-"),"-",IF((ISBLANK('1B DonnéesActifs'!M122)=TRUE),"",'1B DonnéesActifs'!M122))</f>
        <v>-</v>
      </c>
      <c r="N119" s="213" t="str">
        <f>IF(($A119="-"),"-",IF((ISBLANK('1B DonnéesActifs'!N122)=TRUE),"",'1B DonnéesActifs'!N122))</f>
        <v>-</v>
      </c>
      <c r="O119" s="213" t="str">
        <f>IF(($A119="-"),"-",IF((ISBLANK('1B DonnéesActifs'!O122)=TRUE),"",'1B DonnéesActifs'!O122))</f>
        <v>-</v>
      </c>
      <c r="P119" s="213" t="str">
        <f>IF(($A119="-"),"-",IF((ISBLANK('1B DonnéesActifs'!P122)=TRUE),"",'1B DonnéesActifs'!P122))</f>
        <v>-</v>
      </c>
      <c r="Q119" s="214" t="str">
        <f t="shared" si="9"/>
        <v>-</v>
      </c>
      <c r="R119" s="214" t="str">
        <f>IF($A119="-","-",(_xlfn.IFNA((VLOOKUP($D119,'2A HypothèsesRenouvellement'!$J$6:$K$10,2,FALSE)),"TypeChausséeN/D")))</f>
        <v>-</v>
      </c>
      <c r="S119" s="214" t="str">
        <f t="shared" si="16"/>
        <v>-</v>
      </c>
      <c r="T119" s="214" t="str">
        <f>IF($A119="-","-",(_xlfn.IFNA((VLOOKUP($M119,'2A HypothèsesRenouvellement'!$J$16:$K$25,2,FALSE)),"DernièreInterventionN/D")))</f>
        <v>-</v>
      </c>
      <c r="U119" s="214" t="str">
        <f t="shared" si="10"/>
        <v>-</v>
      </c>
      <c r="V119" s="215" t="str">
        <f t="shared" si="18"/>
        <v>-</v>
      </c>
      <c r="W119" s="215" t="str">
        <f>IF($A119="-","-",IF($O119="","ICG N/D",VLOOKUP($O119,'2A HypothèsesRenouvellement'!$B$33:$B$42,1,TRUE)))</f>
        <v>-</v>
      </c>
      <c r="X119" s="216" t="str">
        <f>IF($A119="-","-",(IF((ISNUMBER(W119)=TRUE),VLOOKUP(W119,'2A HypothèsesRenouvellement'!$B$33:$D$42,3,FALSE),"ICG N/D")))</f>
        <v>-</v>
      </c>
      <c r="Y119" s="216" t="str">
        <f>_xlfn.IFNA(IF($A119="-","-",(IF((P119=""),"Cote /5 N/D",VLOOKUP(P119,'2A HypothèsesRenouvellement'!$F$33:$G$37,2,FALSE)))),"%ParCote/5 Feuille2A N/D")</f>
        <v>-</v>
      </c>
      <c r="Z119" s="215" t="str">
        <f>IF($A119="-","-",IF('2A HypothèsesRenouvellement'!$F$20="  cotes d'état /100",(IF(ISNUMBER(X119)=TRUE,(X119*R119),"ICG N/D")),"N'est pas l'option choisie feuille 2A"))</f>
        <v>-</v>
      </c>
      <c r="AA119" s="215" t="str">
        <f t="shared" si="11"/>
        <v>-</v>
      </c>
      <c r="AB119" s="215" t="str">
        <f>IF($A119="-","-",IF('2A HypothèsesRenouvellement'!$F$20="  cotes d'état /5",(IF(ISNUMBER(Y119)=TRUE,(Y119*R119),"Etat/5 N/D")),"N'est pas l'option choisie feuille 2A"))</f>
        <v>-</v>
      </c>
      <c r="AC119" s="215" t="str">
        <f t="shared" si="12"/>
        <v>-</v>
      </c>
      <c r="AD119" s="217" t="str">
        <f>IF('2A HypothèsesRenouvellement'!$D$15="Option 1  ",'3A CalculsActifs'!V119,IF('2A HypothèsesRenouvellement'!$F$20="  Cotes d'état /100",'3A CalculsActifs'!AA119,IF('2A HypothèsesRenouvellement'!$F$20="  Cotes d'état /5",'3A CalculsActifs'!AC119,"ATT:ChoisirOptionFeuille2A")))</f>
        <v>ATT:ChoisirOptionFeuille2A</v>
      </c>
      <c r="AE119" s="209" t="str">
        <f>IF($A119="-","-",(H119/1000*(VLOOKUP(D119,'2A HypothèsesRenouvellement'!$J$6:$L$10,3,FALSE))))</f>
        <v>-</v>
      </c>
      <c r="AF119" s="312" t="str">
        <f t="shared" si="13"/>
        <v>-</v>
      </c>
      <c r="AG119" s="312" t="str">
        <f t="shared" si="14"/>
        <v>-</v>
      </c>
      <c r="AH119" s="218" t="str">
        <f t="shared" si="15"/>
        <v>-</v>
      </c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</row>
    <row r="120" spans="1:213" x14ac:dyDescent="0.25">
      <c r="A120" s="212" t="str">
        <f>IF((ISBLANK('1B DonnéesActifs'!A123)=TRUE),"-",'1B DonnéesActifs'!A123)</f>
        <v>-</v>
      </c>
      <c r="B120" s="213" t="str">
        <f>IF(($A120="-"),"-",IF((ISBLANK('1B DonnéesActifs'!B123)=TRUE),"",'1B DonnéesActifs'!B123))</f>
        <v>-</v>
      </c>
      <c r="C120" s="213" t="str">
        <f>IF(($A120="-"),"-",IF((ISBLANK('1B DonnéesActifs'!C123)=TRUE),"",'1B DonnéesActifs'!C123))</f>
        <v>-</v>
      </c>
      <c r="D120" s="213" t="str">
        <f>IF(($A120="-"),"-",IF((ISBLANK('1B DonnéesActifs'!D123)=TRUE),"",'1B DonnéesActifs'!D123))</f>
        <v>-</v>
      </c>
      <c r="E120" s="213" t="str">
        <f>IF(($A120="-"),"-",IF((ISBLANK('1B DonnéesActifs'!E123)=TRUE),"",'1B DonnéesActifs'!E123))</f>
        <v>-</v>
      </c>
      <c r="F120" s="213" t="str">
        <f>IF(($A120="-"),"-",IF((ISBLANK('1B DonnéesActifs'!F123)=TRUE),"",'1B DonnéesActifs'!F123))</f>
        <v>-</v>
      </c>
      <c r="G120" s="213" t="str">
        <f>IF(($A120="-"),"-",IF((ISBLANK('1B DonnéesActifs'!G123)=TRUE),"",'1B DonnéesActifs'!G123))</f>
        <v>-</v>
      </c>
      <c r="H120" s="213" t="str">
        <f>IF(($A120="-"),"-",IF((ISBLANK('1B DonnéesActifs'!H123)=TRUE),"",'1B DonnéesActifs'!H123))</f>
        <v>-</v>
      </c>
      <c r="I120" s="213" t="str">
        <f>IF(($A120="-"),"-",IF((ISBLANK('1B DonnéesActifs'!I123)=TRUE),"",'1B DonnéesActifs'!I123))</f>
        <v>-</v>
      </c>
      <c r="J120" s="213" t="str">
        <f>IF(($A120="-"),"-",IF((ISBLANK('1B DonnéesActifs'!J123)=TRUE),"",'1B DonnéesActifs'!J123))</f>
        <v>-</v>
      </c>
      <c r="K120" s="213" t="str">
        <f>IF(($A120="-"),"-",IF((ISBLANK('1B DonnéesActifs'!K123)=TRUE),"",'1B DonnéesActifs'!K123))</f>
        <v>-</v>
      </c>
      <c r="L120" s="213" t="str">
        <f>IF(($A120="-"),"-",IF((ISBLANK('1B DonnéesActifs'!L123)=TRUE),"",'1B DonnéesActifs'!L123))</f>
        <v>-</v>
      </c>
      <c r="M120" s="213" t="str">
        <f>IF(($A120="-"),"-",IF((ISBLANK('1B DonnéesActifs'!M123)=TRUE),"",'1B DonnéesActifs'!M123))</f>
        <v>-</v>
      </c>
      <c r="N120" s="213" t="str">
        <f>IF(($A120="-"),"-",IF((ISBLANK('1B DonnéesActifs'!N123)=TRUE),"",'1B DonnéesActifs'!N123))</f>
        <v>-</v>
      </c>
      <c r="O120" s="213" t="str">
        <f>IF(($A120="-"),"-",IF((ISBLANK('1B DonnéesActifs'!O123)=TRUE),"",'1B DonnéesActifs'!O123))</f>
        <v>-</v>
      </c>
      <c r="P120" s="213" t="str">
        <f>IF(($A120="-"),"-",IF((ISBLANK('1B DonnéesActifs'!P123)=TRUE),"",'1B DonnéesActifs'!P123))</f>
        <v>-</v>
      </c>
      <c r="Q120" s="214" t="str">
        <f t="shared" si="9"/>
        <v>-</v>
      </c>
      <c r="R120" s="214" t="str">
        <f>IF($A120="-","-",(_xlfn.IFNA((VLOOKUP($D120,'2A HypothèsesRenouvellement'!$J$6:$K$10,2,FALSE)),"TypeChausséeN/D")))</f>
        <v>-</v>
      </c>
      <c r="S120" s="214" t="str">
        <f t="shared" si="16"/>
        <v>-</v>
      </c>
      <c r="T120" s="214" t="str">
        <f>IF($A120="-","-",(_xlfn.IFNA((VLOOKUP($M120,'2A HypothèsesRenouvellement'!$J$16:$K$25,2,FALSE)),"DernièreInterventionN/D")))</f>
        <v>-</v>
      </c>
      <c r="U120" s="214" t="str">
        <f t="shared" si="10"/>
        <v>-</v>
      </c>
      <c r="V120" s="215" t="str">
        <f t="shared" si="18"/>
        <v>-</v>
      </c>
      <c r="W120" s="215" t="str">
        <f>IF($A120="-","-",IF($O120="","ICG N/D",VLOOKUP($O120,'2A HypothèsesRenouvellement'!$B$33:$B$42,1,TRUE)))</f>
        <v>-</v>
      </c>
      <c r="X120" s="216" t="str">
        <f>IF($A120="-","-",(IF((ISNUMBER(W120)=TRUE),VLOOKUP(W120,'2A HypothèsesRenouvellement'!$B$33:$D$42,3,FALSE),"ICG N/D")))</f>
        <v>-</v>
      </c>
      <c r="Y120" s="216" t="str">
        <f>_xlfn.IFNA(IF($A120="-","-",(IF((P120=""),"Cote /5 N/D",VLOOKUP(P120,'2A HypothèsesRenouvellement'!$F$33:$G$37,2,FALSE)))),"%ParCote/5 Feuille2A N/D")</f>
        <v>-</v>
      </c>
      <c r="Z120" s="215" t="str">
        <f>IF($A120="-","-",IF('2A HypothèsesRenouvellement'!$F$20="  cotes d'état /100",(IF(ISNUMBER(X120)=TRUE,(X120*R120),"ICG N/D")),"N'est pas l'option choisie feuille 2A"))</f>
        <v>-</v>
      </c>
      <c r="AA120" s="215" t="str">
        <f t="shared" si="11"/>
        <v>-</v>
      </c>
      <c r="AB120" s="215" t="str">
        <f>IF($A120="-","-",IF('2A HypothèsesRenouvellement'!$F$20="  cotes d'état /5",(IF(ISNUMBER(Y120)=TRUE,(Y120*R120),"Etat/5 N/D")),"N'est pas l'option choisie feuille 2A"))</f>
        <v>-</v>
      </c>
      <c r="AC120" s="215" t="str">
        <f t="shared" si="12"/>
        <v>-</v>
      </c>
      <c r="AD120" s="217" t="str">
        <f>IF('2A HypothèsesRenouvellement'!$D$15="Option 1  ",'3A CalculsActifs'!V120,IF('2A HypothèsesRenouvellement'!$F$20="  Cotes d'état /100",'3A CalculsActifs'!AA120,IF('2A HypothèsesRenouvellement'!$F$20="  Cotes d'état /5",'3A CalculsActifs'!AC120,"ATT:ChoisirOptionFeuille2A")))</f>
        <v>ATT:ChoisirOptionFeuille2A</v>
      </c>
      <c r="AE120" s="209" t="str">
        <f>IF($A120="-","-",(H120/1000*(VLOOKUP(D120,'2A HypothèsesRenouvellement'!$J$6:$L$10,3,FALSE))))</f>
        <v>-</v>
      </c>
      <c r="AF120" s="312" t="str">
        <f t="shared" si="13"/>
        <v>-</v>
      </c>
      <c r="AG120" s="312" t="str">
        <f t="shared" si="14"/>
        <v>-</v>
      </c>
      <c r="AH120" s="218" t="str">
        <f t="shared" si="15"/>
        <v>-</v>
      </c>
      <c r="AI120" s="96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</row>
    <row r="121" spans="1:213" x14ac:dyDescent="0.25">
      <c r="A121" s="212" t="str">
        <f>IF((ISBLANK('1B DonnéesActifs'!A124)=TRUE),"-",'1B DonnéesActifs'!A124)</f>
        <v>-</v>
      </c>
      <c r="B121" s="213" t="str">
        <f>IF(($A121="-"),"-",IF((ISBLANK('1B DonnéesActifs'!B124)=TRUE),"",'1B DonnéesActifs'!B124))</f>
        <v>-</v>
      </c>
      <c r="C121" s="213" t="str">
        <f>IF(($A121="-"),"-",IF((ISBLANK('1B DonnéesActifs'!C124)=TRUE),"",'1B DonnéesActifs'!C124))</f>
        <v>-</v>
      </c>
      <c r="D121" s="213" t="str">
        <f>IF(($A121="-"),"-",IF((ISBLANK('1B DonnéesActifs'!D124)=TRUE),"",'1B DonnéesActifs'!D124))</f>
        <v>-</v>
      </c>
      <c r="E121" s="213" t="str">
        <f>IF(($A121="-"),"-",IF((ISBLANK('1B DonnéesActifs'!E124)=TRUE),"",'1B DonnéesActifs'!E124))</f>
        <v>-</v>
      </c>
      <c r="F121" s="213" t="str">
        <f>IF(($A121="-"),"-",IF((ISBLANK('1B DonnéesActifs'!F124)=TRUE),"",'1B DonnéesActifs'!F124))</f>
        <v>-</v>
      </c>
      <c r="G121" s="213" t="str">
        <f>IF(($A121="-"),"-",IF((ISBLANK('1B DonnéesActifs'!G124)=TRUE),"",'1B DonnéesActifs'!G124))</f>
        <v>-</v>
      </c>
      <c r="H121" s="213" t="str">
        <f>IF(($A121="-"),"-",IF((ISBLANK('1B DonnéesActifs'!H124)=TRUE),"",'1B DonnéesActifs'!H124))</f>
        <v>-</v>
      </c>
      <c r="I121" s="213" t="str">
        <f>IF(($A121="-"),"-",IF((ISBLANK('1B DonnéesActifs'!I124)=TRUE),"",'1B DonnéesActifs'!I124))</f>
        <v>-</v>
      </c>
      <c r="J121" s="213" t="str">
        <f>IF(($A121="-"),"-",IF((ISBLANK('1B DonnéesActifs'!J124)=TRUE),"",'1B DonnéesActifs'!J124))</f>
        <v>-</v>
      </c>
      <c r="K121" s="213" t="str">
        <f>IF(($A121="-"),"-",IF((ISBLANK('1B DonnéesActifs'!K124)=TRUE),"",'1B DonnéesActifs'!K124))</f>
        <v>-</v>
      </c>
      <c r="L121" s="213" t="str">
        <f>IF(($A121="-"),"-",IF((ISBLANK('1B DonnéesActifs'!L124)=TRUE),"",'1B DonnéesActifs'!L124))</f>
        <v>-</v>
      </c>
      <c r="M121" s="213" t="str">
        <f>IF(($A121="-"),"-",IF((ISBLANK('1B DonnéesActifs'!M124)=TRUE),"",'1B DonnéesActifs'!M124))</f>
        <v>-</v>
      </c>
      <c r="N121" s="213" t="str">
        <f>IF(($A121="-"),"-",IF((ISBLANK('1B DonnéesActifs'!N124)=TRUE),"",'1B DonnéesActifs'!N124))</f>
        <v>-</v>
      </c>
      <c r="O121" s="213" t="str">
        <f>IF(($A121="-"),"-",IF((ISBLANK('1B DonnéesActifs'!O124)=TRUE),"",'1B DonnéesActifs'!O124))</f>
        <v>-</v>
      </c>
      <c r="P121" s="213" t="str">
        <f>IF(($A121="-"),"-",IF((ISBLANK('1B DonnéesActifs'!P124)=TRUE),"",'1B DonnéesActifs'!P124))</f>
        <v>-</v>
      </c>
      <c r="Q121" s="214" t="str">
        <f t="shared" si="9"/>
        <v>-</v>
      </c>
      <c r="R121" s="214" t="str">
        <f>IF($A121="-","-",(_xlfn.IFNA((VLOOKUP($D121,'2A HypothèsesRenouvellement'!$J$6:$K$10,2,FALSE)),"TypeChausséeN/D")))</f>
        <v>-</v>
      </c>
      <c r="S121" s="214" t="str">
        <f t="shared" si="16"/>
        <v>-</v>
      </c>
      <c r="T121" s="214" t="str">
        <f>IF($A121="-","-",(_xlfn.IFNA((VLOOKUP($M121,'2A HypothèsesRenouvellement'!$J$16:$K$25,2,FALSE)),"DernièreInterventionN/D")))</f>
        <v>-</v>
      </c>
      <c r="U121" s="214" t="str">
        <f t="shared" si="10"/>
        <v>-</v>
      </c>
      <c r="V121" s="215" t="str">
        <f t="shared" si="18"/>
        <v>-</v>
      </c>
      <c r="W121" s="215" t="str">
        <f>IF($A121="-","-",IF($O121="","ICG N/D",VLOOKUP($O121,'2A HypothèsesRenouvellement'!$B$33:$B$42,1,TRUE)))</f>
        <v>-</v>
      </c>
      <c r="X121" s="216" t="str">
        <f>IF($A121="-","-",(IF((ISNUMBER(W121)=TRUE),VLOOKUP(W121,'2A HypothèsesRenouvellement'!$B$33:$D$42,3,FALSE),"ICG N/D")))</f>
        <v>-</v>
      </c>
      <c r="Y121" s="216" t="str">
        <f>_xlfn.IFNA(IF($A121="-","-",(IF((P121=""),"Cote /5 N/D",VLOOKUP(P121,'2A HypothèsesRenouvellement'!$F$33:$G$37,2,FALSE)))),"%ParCote/5 Feuille2A N/D")</f>
        <v>-</v>
      </c>
      <c r="Z121" s="215" t="str">
        <f>IF($A121="-","-",IF('2A HypothèsesRenouvellement'!$F$20="  cotes d'état /100",(IF(ISNUMBER(X121)=TRUE,(X121*R121),"ICG N/D")),"N'est pas l'option choisie feuille 2A"))</f>
        <v>-</v>
      </c>
      <c r="AA121" s="215" t="str">
        <f t="shared" si="11"/>
        <v>-</v>
      </c>
      <c r="AB121" s="215" t="str">
        <f>IF($A121="-","-",IF('2A HypothèsesRenouvellement'!$F$20="  cotes d'état /5",(IF(ISNUMBER(Y121)=TRUE,(Y121*R121),"Etat/5 N/D")),"N'est pas l'option choisie feuille 2A"))</f>
        <v>-</v>
      </c>
      <c r="AC121" s="215" t="str">
        <f t="shared" si="12"/>
        <v>-</v>
      </c>
      <c r="AD121" s="217" t="str">
        <f>IF('2A HypothèsesRenouvellement'!$D$15="Option 1  ",'3A CalculsActifs'!V121,IF('2A HypothèsesRenouvellement'!$F$20="  Cotes d'état /100",'3A CalculsActifs'!AA121,IF('2A HypothèsesRenouvellement'!$F$20="  Cotes d'état /5",'3A CalculsActifs'!AC121,"ATT:ChoisirOptionFeuille2A")))</f>
        <v>ATT:ChoisirOptionFeuille2A</v>
      </c>
      <c r="AE121" s="209" t="str">
        <f>IF($A121="-","-",(H121/1000*(VLOOKUP(D121,'2A HypothèsesRenouvellement'!$J$6:$L$10,3,FALSE))))</f>
        <v>-</v>
      </c>
      <c r="AF121" s="312" t="str">
        <f t="shared" si="13"/>
        <v>-</v>
      </c>
      <c r="AG121" s="312" t="str">
        <f t="shared" si="14"/>
        <v>-</v>
      </c>
      <c r="AH121" s="218" t="str">
        <f t="shared" si="15"/>
        <v>-</v>
      </c>
      <c r="AI121" s="96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</row>
    <row r="122" spans="1:213" x14ac:dyDescent="0.25">
      <c r="A122" s="212" t="str">
        <f>IF((ISBLANK('1B DonnéesActifs'!A125)=TRUE),"-",'1B DonnéesActifs'!A125)</f>
        <v>-</v>
      </c>
      <c r="B122" s="213" t="str">
        <f>IF(($A122="-"),"-",IF((ISBLANK('1B DonnéesActifs'!B125)=TRUE),"",'1B DonnéesActifs'!B125))</f>
        <v>-</v>
      </c>
      <c r="C122" s="213" t="str">
        <f>IF(($A122="-"),"-",IF((ISBLANK('1B DonnéesActifs'!C125)=TRUE),"",'1B DonnéesActifs'!C125))</f>
        <v>-</v>
      </c>
      <c r="D122" s="213" t="str">
        <f>IF(($A122="-"),"-",IF((ISBLANK('1B DonnéesActifs'!D125)=TRUE),"",'1B DonnéesActifs'!D125))</f>
        <v>-</v>
      </c>
      <c r="E122" s="213" t="str">
        <f>IF(($A122="-"),"-",IF((ISBLANK('1B DonnéesActifs'!E125)=TRUE),"",'1B DonnéesActifs'!E125))</f>
        <v>-</v>
      </c>
      <c r="F122" s="213" t="str">
        <f>IF(($A122="-"),"-",IF((ISBLANK('1B DonnéesActifs'!F125)=TRUE),"",'1B DonnéesActifs'!F125))</f>
        <v>-</v>
      </c>
      <c r="G122" s="213" t="str">
        <f>IF(($A122="-"),"-",IF((ISBLANK('1B DonnéesActifs'!G125)=TRUE),"",'1B DonnéesActifs'!G125))</f>
        <v>-</v>
      </c>
      <c r="H122" s="213" t="str">
        <f>IF(($A122="-"),"-",IF((ISBLANK('1B DonnéesActifs'!H125)=TRUE),"",'1B DonnéesActifs'!H125))</f>
        <v>-</v>
      </c>
      <c r="I122" s="213" t="str">
        <f>IF(($A122="-"),"-",IF((ISBLANK('1B DonnéesActifs'!I125)=TRUE),"",'1B DonnéesActifs'!I125))</f>
        <v>-</v>
      </c>
      <c r="J122" s="213" t="str">
        <f>IF(($A122="-"),"-",IF((ISBLANK('1B DonnéesActifs'!J125)=TRUE),"",'1B DonnéesActifs'!J125))</f>
        <v>-</v>
      </c>
      <c r="K122" s="213" t="str">
        <f>IF(($A122="-"),"-",IF((ISBLANK('1B DonnéesActifs'!K125)=TRUE),"",'1B DonnéesActifs'!K125))</f>
        <v>-</v>
      </c>
      <c r="L122" s="213" t="str">
        <f>IF(($A122="-"),"-",IF((ISBLANK('1B DonnéesActifs'!L125)=TRUE),"",'1B DonnéesActifs'!L125))</f>
        <v>-</v>
      </c>
      <c r="M122" s="213" t="str">
        <f>IF(($A122="-"),"-",IF((ISBLANK('1B DonnéesActifs'!M125)=TRUE),"",'1B DonnéesActifs'!M125))</f>
        <v>-</v>
      </c>
      <c r="N122" s="213" t="str">
        <f>IF(($A122="-"),"-",IF((ISBLANK('1B DonnéesActifs'!N125)=TRUE),"",'1B DonnéesActifs'!N125))</f>
        <v>-</v>
      </c>
      <c r="O122" s="213" t="str">
        <f>IF(($A122="-"),"-",IF((ISBLANK('1B DonnéesActifs'!O125)=TRUE),"",'1B DonnéesActifs'!O125))</f>
        <v>-</v>
      </c>
      <c r="P122" s="213" t="str">
        <f>IF(($A122="-"),"-",IF((ISBLANK('1B DonnéesActifs'!P125)=TRUE),"",'1B DonnéesActifs'!P125))</f>
        <v>-</v>
      </c>
      <c r="Q122" s="214" t="str">
        <f t="shared" si="9"/>
        <v>-</v>
      </c>
      <c r="R122" s="214" t="str">
        <f>IF($A122="-","-",(_xlfn.IFNA((VLOOKUP($D122,'2A HypothèsesRenouvellement'!$J$6:$K$10,2,FALSE)),"TypeChausséeN/D")))</f>
        <v>-</v>
      </c>
      <c r="S122" s="214" t="str">
        <f t="shared" si="16"/>
        <v>-</v>
      </c>
      <c r="T122" s="214" t="str">
        <f>IF($A122="-","-",(_xlfn.IFNA((VLOOKUP($M122,'2A HypothèsesRenouvellement'!$J$16:$K$25,2,FALSE)),"DernièreInterventionN/D")))</f>
        <v>-</v>
      </c>
      <c r="U122" s="214" t="str">
        <f t="shared" si="10"/>
        <v>-</v>
      </c>
      <c r="V122" s="215" t="str">
        <f t="shared" si="18"/>
        <v>-</v>
      </c>
      <c r="W122" s="215" t="str">
        <f>IF($A122="-","-",IF($O122="","ICG N/D",VLOOKUP($O122,'2A HypothèsesRenouvellement'!$B$33:$B$42,1,TRUE)))</f>
        <v>-</v>
      </c>
      <c r="X122" s="216" t="str">
        <f>IF($A122="-","-",(IF((ISNUMBER(W122)=TRUE),VLOOKUP(W122,'2A HypothèsesRenouvellement'!$B$33:$D$42,3,FALSE),"ICG N/D")))</f>
        <v>-</v>
      </c>
      <c r="Y122" s="216" t="str">
        <f>_xlfn.IFNA(IF($A122="-","-",(IF((P122=""),"Cote /5 N/D",VLOOKUP(P122,'2A HypothèsesRenouvellement'!$F$33:$G$37,2,FALSE)))),"%ParCote/5 Feuille2A N/D")</f>
        <v>-</v>
      </c>
      <c r="Z122" s="215" t="str">
        <f>IF($A122="-","-",IF('2A HypothèsesRenouvellement'!$F$20="  cotes d'état /100",(IF(ISNUMBER(X122)=TRUE,(X122*R122),"ICG N/D")),"N'est pas l'option choisie feuille 2A"))</f>
        <v>-</v>
      </c>
      <c r="AA122" s="215" t="str">
        <f t="shared" si="11"/>
        <v>-</v>
      </c>
      <c r="AB122" s="215" t="str">
        <f>IF($A122="-","-",IF('2A HypothèsesRenouvellement'!$F$20="  cotes d'état /5",(IF(ISNUMBER(Y122)=TRUE,(Y122*R122),"Etat/5 N/D")),"N'est pas l'option choisie feuille 2A"))</f>
        <v>-</v>
      </c>
      <c r="AC122" s="215" t="str">
        <f t="shared" si="12"/>
        <v>-</v>
      </c>
      <c r="AD122" s="217" t="str">
        <f>IF('2A HypothèsesRenouvellement'!$D$15="Option 1  ",'3A CalculsActifs'!V122,IF('2A HypothèsesRenouvellement'!$F$20="  Cotes d'état /100",'3A CalculsActifs'!AA122,IF('2A HypothèsesRenouvellement'!$F$20="  Cotes d'état /5",'3A CalculsActifs'!AC122,"ATT:ChoisirOptionFeuille2A")))</f>
        <v>ATT:ChoisirOptionFeuille2A</v>
      </c>
      <c r="AE122" s="209" t="str">
        <f>IF($A122="-","-",(H122/1000*(VLOOKUP(D122,'2A HypothèsesRenouvellement'!$J$6:$L$10,3,FALSE))))</f>
        <v>-</v>
      </c>
      <c r="AF122" s="312" t="str">
        <f t="shared" si="13"/>
        <v>-</v>
      </c>
      <c r="AG122" s="312" t="str">
        <f t="shared" si="14"/>
        <v>-</v>
      </c>
      <c r="AH122" s="218" t="str">
        <f t="shared" si="15"/>
        <v>-</v>
      </c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</row>
    <row r="123" spans="1:213" x14ac:dyDescent="0.25">
      <c r="A123" s="212" t="str">
        <f>IF((ISBLANK('1B DonnéesActifs'!A126)=TRUE),"-",'1B DonnéesActifs'!A126)</f>
        <v>-</v>
      </c>
      <c r="B123" s="213" t="str">
        <f>IF(($A123="-"),"-",IF((ISBLANK('1B DonnéesActifs'!B126)=TRUE),"",'1B DonnéesActifs'!B126))</f>
        <v>-</v>
      </c>
      <c r="C123" s="213" t="str">
        <f>IF(($A123="-"),"-",IF((ISBLANK('1B DonnéesActifs'!C126)=TRUE),"",'1B DonnéesActifs'!C126))</f>
        <v>-</v>
      </c>
      <c r="D123" s="213" t="str">
        <f>IF(($A123="-"),"-",IF((ISBLANK('1B DonnéesActifs'!D126)=TRUE),"",'1B DonnéesActifs'!D126))</f>
        <v>-</v>
      </c>
      <c r="E123" s="213" t="str">
        <f>IF(($A123="-"),"-",IF((ISBLANK('1B DonnéesActifs'!E126)=TRUE),"",'1B DonnéesActifs'!E126))</f>
        <v>-</v>
      </c>
      <c r="F123" s="213" t="str">
        <f>IF(($A123="-"),"-",IF((ISBLANK('1B DonnéesActifs'!F126)=TRUE),"",'1B DonnéesActifs'!F126))</f>
        <v>-</v>
      </c>
      <c r="G123" s="213" t="str">
        <f>IF(($A123="-"),"-",IF((ISBLANK('1B DonnéesActifs'!G126)=TRUE),"",'1B DonnéesActifs'!G126))</f>
        <v>-</v>
      </c>
      <c r="H123" s="213" t="str">
        <f>IF(($A123="-"),"-",IF((ISBLANK('1B DonnéesActifs'!H126)=TRUE),"",'1B DonnéesActifs'!H126))</f>
        <v>-</v>
      </c>
      <c r="I123" s="213" t="str">
        <f>IF(($A123="-"),"-",IF((ISBLANK('1B DonnéesActifs'!I126)=TRUE),"",'1B DonnéesActifs'!I126))</f>
        <v>-</v>
      </c>
      <c r="J123" s="213" t="str">
        <f>IF(($A123="-"),"-",IF((ISBLANK('1B DonnéesActifs'!J126)=TRUE),"",'1B DonnéesActifs'!J126))</f>
        <v>-</v>
      </c>
      <c r="K123" s="213" t="str">
        <f>IF(($A123="-"),"-",IF((ISBLANK('1B DonnéesActifs'!K126)=TRUE),"",'1B DonnéesActifs'!K126))</f>
        <v>-</v>
      </c>
      <c r="L123" s="213" t="str">
        <f>IF(($A123="-"),"-",IF((ISBLANK('1B DonnéesActifs'!L126)=TRUE),"",'1B DonnéesActifs'!L126))</f>
        <v>-</v>
      </c>
      <c r="M123" s="213" t="str">
        <f>IF(($A123="-"),"-",IF((ISBLANK('1B DonnéesActifs'!M126)=TRUE),"",'1B DonnéesActifs'!M126))</f>
        <v>-</v>
      </c>
      <c r="N123" s="213" t="str">
        <f>IF(($A123="-"),"-",IF((ISBLANK('1B DonnéesActifs'!N126)=TRUE),"",'1B DonnéesActifs'!N126))</f>
        <v>-</v>
      </c>
      <c r="O123" s="213" t="str">
        <f>IF(($A123="-"),"-",IF((ISBLANK('1B DonnéesActifs'!O126)=TRUE),"",'1B DonnéesActifs'!O126))</f>
        <v>-</v>
      </c>
      <c r="P123" s="213" t="str">
        <f>IF(($A123="-"),"-",IF((ISBLANK('1B DonnéesActifs'!P126)=TRUE),"",'1B DonnéesActifs'!P126))</f>
        <v>-</v>
      </c>
      <c r="Q123" s="214" t="str">
        <f t="shared" si="9"/>
        <v>-</v>
      </c>
      <c r="R123" s="214" t="str">
        <f>IF($A123="-","-",(_xlfn.IFNA((VLOOKUP($D123,'2A HypothèsesRenouvellement'!$J$6:$K$10,2,FALSE)),"TypeChausséeN/D")))</f>
        <v>-</v>
      </c>
      <c r="S123" s="214" t="str">
        <f t="shared" si="16"/>
        <v>-</v>
      </c>
      <c r="T123" s="214" t="str">
        <f>IF($A123="-","-",(_xlfn.IFNA((VLOOKUP($M123,'2A HypothèsesRenouvellement'!$J$16:$K$25,2,FALSE)),"DernièreInterventionN/D")))</f>
        <v>-</v>
      </c>
      <c r="U123" s="214" t="str">
        <f t="shared" si="10"/>
        <v>-</v>
      </c>
      <c r="V123" s="215" t="str">
        <f t="shared" si="18"/>
        <v>-</v>
      </c>
      <c r="W123" s="215" t="str">
        <f>IF($A123="-","-",IF($O123="","ICG N/D",VLOOKUP($O123,'2A HypothèsesRenouvellement'!$B$33:$B$42,1,TRUE)))</f>
        <v>-</v>
      </c>
      <c r="X123" s="216" t="str">
        <f>IF($A123="-","-",(IF((ISNUMBER(W123)=TRUE),VLOOKUP(W123,'2A HypothèsesRenouvellement'!$B$33:$D$42,3,FALSE),"ICG N/D")))</f>
        <v>-</v>
      </c>
      <c r="Y123" s="216" t="str">
        <f>_xlfn.IFNA(IF($A123="-","-",(IF((P123=""),"Cote /5 N/D",VLOOKUP(P123,'2A HypothèsesRenouvellement'!$F$33:$G$37,2,FALSE)))),"%ParCote/5 Feuille2A N/D")</f>
        <v>-</v>
      </c>
      <c r="Z123" s="215" t="str">
        <f>IF($A123="-","-",IF('2A HypothèsesRenouvellement'!$F$20="  cotes d'état /100",(IF(ISNUMBER(X123)=TRUE,(X123*R123),"ICG N/D")),"N'est pas l'option choisie feuille 2A"))</f>
        <v>-</v>
      </c>
      <c r="AA123" s="215" t="str">
        <f t="shared" si="11"/>
        <v>-</v>
      </c>
      <c r="AB123" s="215" t="str">
        <f>IF($A123="-","-",IF('2A HypothèsesRenouvellement'!$F$20="  cotes d'état /5",(IF(ISNUMBER(Y123)=TRUE,(Y123*R123),"Etat/5 N/D")),"N'est pas l'option choisie feuille 2A"))</f>
        <v>-</v>
      </c>
      <c r="AC123" s="215" t="str">
        <f t="shared" si="12"/>
        <v>-</v>
      </c>
      <c r="AD123" s="217" t="str">
        <f>IF('2A HypothèsesRenouvellement'!$D$15="Option 1  ",'3A CalculsActifs'!V123,IF('2A HypothèsesRenouvellement'!$F$20="  Cotes d'état /100",'3A CalculsActifs'!AA123,IF('2A HypothèsesRenouvellement'!$F$20="  Cotes d'état /5",'3A CalculsActifs'!AC123,"ATT:ChoisirOptionFeuille2A")))</f>
        <v>ATT:ChoisirOptionFeuille2A</v>
      </c>
      <c r="AE123" s="209" t="str">
        <f>IF($A123="-","-",(H123/1000*(VLOOKUP(D123,'2A HypothèsesRenouvellement'!$J$6:$L$10,3,FALSE))))</f>
        <v>-</v>
      </c>
      <c r="AF123" s="312" t="str">
        <f t="shared" si="13"/>
        <v>-</v>
      </c>
      <c r="AG123" s="312" t="str">
        <f t="shared" si="14"/>
        <v>-</v>
      </c>
      <c r="AH123" s="218" t="str">
        <f t="shared" si="15"/>
        <v>-</v>
      </c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</row>
    <row r="124" spans="1:213" x14ac:dyDescent="0.25">
      <c r="A124" s="212" t="str">
        <f>IF((ISBLANK('1B DonnéesActifs'!A127)=TRUE),"-",'1B DonnéesActifs'!A127)</f>
        <v>-</v>
      </c>
      <c r="B124" s="213" t="str">
        <f>IF(($A124="-"),"-",IF((ISBLANK('1B DonnéesActifs'!B127)=TRUE),"",'1B DonnéesActifs'!B127))</f>
        <v>-</v>
      </c>
      <c r="C124" s="213" t="str">
        <f>IF(($A124="-"),"-",IF((ISBLANK('1B DonnéesActifs'!C127)=TRUE),"",'1B DonnéesActifs'!C127))</f>
        <v>-</v>
      </c>
      <c r="D124" s="213" t="str">
        <f>IF(($A124="-"),"-",IF((ISBLANK('1B DonnéesActifs'!D127)=TRUE),"",'1B DonnéesActifs'!D127))</f>
        <v>-</v>
      </c>
      <c r="E124" s="213" t="str">
        <f>IF(($A124="-"),"-",IF((ISBLANK('1B DonnéesActifs'!E127)=TRUE),"",'1B DonnéesActifs'!E127))</f>
        <v>-</v>
      </c>
      <c r="F124" s="213" t="str">
        <f>IF(($A124="-"),"-",IF((ISBLANK('1B DonnéesActifs'!F127)=TRUE),"",'1B DonnéesActifs'!F127))</f>
        <v>-</v>
      </c>
      <c r="G124" s="213" t="str">
        <f>IF(($A124="-"),"-",IF((ISBLANK('1B DonnéesActifs'!G127)=TRUE),"",'1B DonnéesActifs'!G127))</f>
        <v>-</v>
      </c>
      <c r="H124" s="213" t="str">
        <f>IF(($A124="-"),"-",IF((ISBLANK('1B DonnéesActifs'!H127)=TRUE),"",'1B DonnéesActifs'!H127))</f>
        <v>-</v>
      </c>
      <c r="I124" s="213" t="str">
        <f>IF(($A124="-"),"-",IF((ISBLANK('1B DonnéesActifs'!I127)=TRUE),"",'1B DonnéesActifs'!I127))</f>
        <v>-</v>
      </c>
      <c r="J124" s="213" t="str">
        <f>IF(($A124="-"),"-",IF((ISBLANK('1B DonnéesActifs'!J127)=TRUE),"",'1B DonnéesActifs'!J127))</f>
        <v>-</v>
      </c>
      <c r="K124" s="213" t="str">
        <f>IF(($A124="-"),"-",IF((ISBLANK('1B DonnéesActifs'!K127)=TRUE),"",'1B DonnéesActifs'!K127))</f>
        <v>-</v>
      </c>
      <c r="L124" s="213" t="str">
        <f>IF(($A124="-"),"-",IF((ISBLANK('1B DonnéesActifs'!L127)=TRUE),"",'1B DonnéesActifs'!L127))</f>
        <v>-</v>
      </c>
      <c r="M124" s="213" t="str">
        <f>IF(($A124="-"),"-",IF((ISBLANK('1B DonnéesActifs'!M127)=TRUE),"",'1B DonnéesActifs'!M127))</f>
        <v>-</v>
      </c>
      <c r="N124" s="213" t="str">
        <f>IF(($A124="-"),"-",IF((ISBLANK('1B DonnéesActifs'!N127)=TRUE),"",'1B DonnéesActifs'!N127))</f>
        <v>-</v>
      </c>
      <c r="O124" s="213" t="str">
        <f>IF(($A124="-"),"-",IF((ISBLANK('1B DonnéesActifs'!O127)=TRUE),"",'1B DonnéesActifs'!O127))</f>
        <v>-</v>
      </c>
      <c r="P124" s="213" t="str">
        <f>IF(($A124="-"),"-",IF((ISBLANK('1B DonnéesActifs'!P127)=TRUE),"",'1B DonnéesActifs'!P127))</f>
        <v>-</v>
      </c>
      <c r="Q124" s="214" t="str">
        <f t="shared" si="9"/>
        <v>-</v>
      </c>
      <c r="R124" s="214" t="str">
        <f>IF($A124="-","-",(_xlfn.IFNA((VLOOKUP($D124,'2A HypothèsesRenouvellement'!$J$6:$K$10,2,FALSE)),"TypeChausséeN/D")))</f>
        <v>-</v>
      </c>
      <c r="S124" s="214" t="str">
        <f t="shared" si="16"/>
        <v>-</v>
      </c>
      <c r="T124" s="214" t="str">
        <f>IF($A124="-","-",(_xlfn.IFNA((VLOOKUP($M124,'2A HypothèsesRenouvellement'!$J$16:$K$25,2,FALSE)),"DernièreInterventionN/D")))</f>
        <v>-</v>
      </c>
      <c r="U124" s="214" t="str">
        <f t="shared" si="10"/>
        <v>-</v>
      </c>
      <c r="V124" s="215" t="str">
        <f t="shared" si="18"/>
        <v>-</v>
      </c>
      <c r="W124" s="215" t="str">
        <f>IF($A124="-","-",IF($O124="","ICG N/D",VLOOKUP($O124,'2A HypothèsesRenouvellement'!$B$33:$B$42,1,TRUE)))</f>
        <v>-</v>
      </c>
      <c r="X124" s="216" t="str">
        <f>IF($A124="-","-",(IF((ISNUMBER(W124)=TRUE),VLOOKUP(W124,'2A HypothèsesRenouvellement'!$B$33:$D$42,3,FALSE),"ICG N/D")))</f>
        <v>-</v>
      </c>
      <c r="Y124" s="216" t="str">
        <f>_xlfn.IFNA(IF($A124="-","-",(IF((P124=""),"Cote /5 N/D",VLOOKUP(P124,'2A HypothèsesRenouvellement'!$F$33:$G$37,2,FALSE)))),"%ParCote/5 Feuille2A N/D")</f>
        <v>-</v>
      </c>
      <c r="Z124" s="215" t="str">
        <f>IF($A124="-","-",IF('2A HypothèsesRenouvellement'!$F$20="  cotes d'état /100",(IF(ISNUMBER(X124)=TRUE,(X124*R124),"ICG N/D")),"N'est pas l'option choisie feuille 2A"))</f>
        <v>-</v>
      </c>
      <c r="AA124" s="215" t="str">
        <f t="shared" si="11"/>
        <v>-</v>
      </c>
      <c r="AB124" s="215" t="str">
        <f>IF($A124="-","-",IF('2A HypothèsesRenouvellement'!$F$20="  cotes d'état /5",(IF(ISNUMBER(Y124)=TRUE,(Y124*R124),"Etat/5 N/D")),"N'est pas l'option choisie feuille 2A"))</f>
        <v>-</v>
      </c>
      <c r="AC124" s="215" t="str">
        <f t="shared" si="12"/>
        <v>-</v>
      </c>
      <c r="AD124" s="217" t="str">
        <f>IF('2A HypothèsesRenouvellement'!$D$15="Option 1  ",'3A CalculsActifs'!V124,IF('2A HypothèsesRenouvellement'!$F$20="  Cotes d'état /100",'3A CalculsActifs'!AA124,IF('2A HypothèsesRenouvellement'!$F$20="  Cotes d'état /5",'3A CalculsActifs'!AC124,"ATT:ChoisirOptionFeuille2A")))</f>
        <v>ATT:ChoisirOptionFeuille2A</v>
      </c>
      <c r="AE124" s="209" t="str">
        <f>IF($A124="-","-",(H124/1000*(VLOOKUP(D124,'2A HypothèsesRenouvellement'!$J$6:$L$10,3,FALSE))))</f>
        <v>-</v>
      </c>
      <c r="AF124" s="312" t="str">
        <f t="shared" si="13"/>
        <v>-</v>
      </c>
      <c r="AG124" s="312" t="str">
        <f t="shared" si="14"/>
        <v>-</v>
      </c>
      <c r="AH124" s="218" t="str">
        <f t="shared" si="15"/>
        <v>-</v>
      </c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</row>
    <row r="125" spans="1:213" x14ac:dyDescent="0.25">
      <c r="A125" s="212" t="str">
        <f>IF((ISBLANK('1B DonnéesActifs'!A128)=TRUE),"-",'1B DonnéesActifs'!A128)</f>
        <v>-</v>
      </c>
      <c r="B125" s="213" t="str">
        <f>IF(($A125="-"),"-",IF((ISBLANK('1B DonnéesActifs'!B128)=TRUE),"",'1B DonnéesActifs'!B128))</f>
        <v>-</v>
      </c>
      <c r="C125" s="213" t="str">
        <f>IF(($A125="-"),"-",IF((ISBLANK('1B DonnéesActifs'!C128)=TRUE),"",'1B DonnéesActifs'!C128))</f>
        <v>-</v>
      </c>
      <c r="D125" s="213" t="str">
        <f>IF(($A125="-"),"-",IF((ISBLANK('1B DonnéesActifs'!D128)=TRUE),"",'1B DonnéesActifs'!D128))</f>
        <v>-</v>
      </c>
      <c r="E125" s="213" t="str">
        <f>IF(($A125="-"),"-",IF((ISBLANK('1B DonnéesActifs'!E128)=TRUE),"",'1B DonnéesActifs'!E128))</f>
        <v>-</v>
      </c>
      <c r="F125" s="213" t="str">
        <f>IF(($A125="-"),"-",IF((ISBLANK('1B DonnéesActifs'!F128)=TRUE),"",'1B DonnéesActifs'!F128))</f>
        <v>-</v>
      </c>
      <c r="G125" s="213" t="str">
        <f>IF(($A125="-"),"-",IF((ISBLANK('1B DonnéesActifs'!G128)=TRUE),"",'1B DonnéesActifs'!G128))</f>
        <v>-</v>
      </c>
      <c r="H125" s="213" t="str">
        <f>IF(($A125="-"),"-",IF((ISBLANK('1B DonnéesActifs'!H128)=TRUE),"",'1B DonnéesActifs'!H128))</f>
        <v>-</v>
      </c>
      <c r="I125" s="213" t="str">
        <f>IF(($A125="-"),"-",IF((ISBLANK('1B DonnéesActifs'!I128)=TRUE),"",'1B DonnéesActifs'!I128))</f>
        <v>-</v>
      </c>
      <c r="J125" s="213" t="str">
        <f>IF(($A125="-"),"-",IF((ISBLANK('1B DonnéesActifs'!J128)=TRUE),"",'1B DonnéesActifs'!J128))</f>
        <v>-</v>
      </c>
      <c r="K125" s="213" t="str">
        <f>IF(($A125="-"),"-",IF((ISBLANK('1B DonnéesActifs'!K128)=TRUE),"",'1B DonnéesActifs'!K128))</f>
        <v>-</v>
      </c>
      <c r="L125" s="213" t="str">
        <f>IF(($A125="-"),"-",IF((ISBLANK('1B DonnéesActifs'!L128)=TRUE),"",'1B DonnéesActifs'!L128))</f>
        <v>-</v>
      </c>
      <c r="M125" s="213" t="str">
        <f>IF(($A125="-"),"-",IF((ISBLANK('1B DonnéesActifs'!M128)=TRUE),"",'1B DonnéesActifs'!M128))</f>
        <v>-</v>
      </c>
      <c r="N125" s="213" t="str">
        <f>IF(($A125="-"),"-",IF((ISBLANK('1B DonnéesActifs'!N128)=TRUE),"",'1B DonnéesActifs'!N128))</f>
        <v>-</v>
      </c>
      <c r="O125" s="213" t="str">
        <f>IF(($A125="-"),"-",IF((ISBLANK('1B DonnéesActifs'!O128)=TRUE),"",'1B DonnéesActifs'!O128))</f>
        <v>-</v>
      </c>
      <c r="P125" s="213" t="str">
        <f>IF(($A125="-"),"-",IF((ISBLANK('1B DonnéesActifs'!P128)=TRUE),"",'1B DonnéesActifs'!P128))</f>
        <v>-</v>
      </c>
      <c r="Q125" s="214" t="str">
        <f t="shared" si="9"/>
        <v>-</v>
      </c>
      <c r="R125" s="214" t="str">
        <f>IF($A125="-","-",(_xlfn.IFNA((VLOOKUP($D125,'2A HypothèsesRenouvellement'!$J$6:$K$10,2,FALSE)),"TypeChausséeN/D")))</f>
        <v>-</v>
      </c>
      <c r="S125" s="214" t="str">
        <f t="shared" si="16"/>
        <v>-</v>
      </c>
      <c r="T125" s="214" t="str">
        <f>IF($A125="-","-",(_xlfn.IFNA((VLOOKUP($M125,'2A HypothèsesRenouvellement'!$J$16:$K$25,2,FALSE)),"DernièreInterventionN/D")))</f>
        <v>-</v>
      </c>
      <c r="U125" s="214" t="str">
        <f t="shared" si="10"/>
        <v>-</v>
      </c>
      <c r="V125" s="215" t="str">
        <f t="shared" si="18"/>
        <v>-</v>
      </c>
      <c r="W125" s="215" t="str">
        <f>IF($A125="-","-",IF($O125="","ICG N/D",VLOOKUP($O125,'2A HypothèsesRenouvellement'!$B$33:$B$42,1,TRUE)))</f>
        <v>-</v>
      </c>
      <c r="X125" s="216" t="str">
        <f>IF($A125="-","-",(IF((ISNUMBER(W125)=TRUE),VLOOKUP(W125,'2A HypothèsesRenouvellement'!$B$33:$D$42,3,FALSE),"ICG N/D")))</f>
        <v>-</v>
      </c>
      <c r="Y125" s="216" t="str">
        <f>_xlfn.IFNA(IF($A125="-","-",(IF((P125=""),"Cote /5 N/D",VLOOKUP(P125,'2A HypothèsesRenouvellement'!$F$33:$G$37,2,FALSE)))),"%ParCote/5 Feuille2A N/D")</f>
        <v>-</v>
      </c>
      <c r="Z125" s="215" t="str">
        <f>IF($A125="-","-",IF('2A HypothèsesRenouvellement'!$F$20="  cotes d'état /100",(IF(ISNUMBER(X125)=TRUE,(X125*R125),"ICG N/D")),"N'est pas l'option choisie feuille 2A"))</f>
        <v>-</v>
      </c>
      <c r="AA125" s="215" t="str">
        <f t="shared" si="11"/>
        <v>-</v>
      </c>
      <c r="AB125" s="215" t="str">
        <f>IF($A125="-","-",IF('2A HypothèsesRenouvellement'!$F$20="  cotes d'état /5",(IF(ISNUMBER(Y125)=TRUE,(Y125*R125),"Etat/5 N/D")),"N'est pas l'option choisie feuille 2A"))</f>
        <v>-</v>
      </c>
      <c r="AC125" s="215" t="str">
        <f t="shared" si="12"/>
        <v>-</v>
      </c>
      <c r="AD125" s="217" t="str">
        <f>IF('2A HypothèsesRenouvellement'!$D$15="Option 1  ",'3A CalculsActifs'!V125,IF('2A HypothèsesRenouvellement'!$F$20="  Cotes d'état /100",'3A CalculsActifs'!AA125,IF('2A HypothèsesRenouvellement'!$F$20="  Cotes d'état /5",'3A CalculsActifs'!AC125,"ATT:ChoisirOptionFeuille2A")))</f>
        <v>ATT:ChoisirOptionFeuille2A</v>
      </c>
      <c r="AE125" s="209" t="str">
        <f>IF($A125="-","-",(H125/1000*(VLOOKUP(D125,'2A HypothèsesRenouvellement'!$J$6:$L$10,3,FALSE))))</f>
        <v>-</v>
      </c>
      <c r="AF125" s="312" t="str">
        <f t="shared" si="13"/>
        <v>-</v>
      </c>
      <c r="AG125" s="312" t="str">
        <f t="shared" si="14"/>
        <v>-</v>
      </c>
      <c r="AH125" s="218" t="str">
        <f t="shared" si="15"/>
        <v>-</v>
      </c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</row>
    <row r="126" spans="1:213" x14ac:dyDescent="0.25">
      <c r="A126" s="212" t="str">
        <f>IF((ISBLANK('1B DonnéesActifs'!A129)=TRUE),"-",'1B DonnéesActifs'!A129)</f>
        <v>-</v>
      </c>
      <c r="B126" s="213" t="str">
        <f>IF(($A126="-"),"-",IF((ISBLANK('1B DonnéesActifs'!B129)=TRUE),"",'1B DonnéesActifs'!B129))</f>
        <v>-</v>
      </c>
      <c r="C126" s="213" t="str">
        <f>IF(($A126="-"),"-",IF((ISBLANK('1B DonnéesActifs'!C129)=TRUE),"",'1B DonnéesActifs'!C129))</f>
        <v>-</v>
      </c>
      <c r="D126" s="213" t="str">
        <f>IF(($A126="-"),"-",IF((ISBLANK('1B DonnéesActifs'!D129)=TRUE),"",'1B DonnéesActifs'!D129))</f>
        <v>-</v>
      </c>
      <c r="E126" s="213" t="str">
        <f>IF(($A126="-"),"-",IF((ISBLANK('1B DonnéesActifs'!E129)=TRUE),"",'1B DonnéesActifs'!E129))</f>
        <v>-</v>
      </c>
      <c r="F126" s="213" t="str">
        <f>IF(($A126="-"),"-",IF((ISBLANK('1B DonnéesActifs'!F129)=TRUE),"",'1B DonnéesActifs'!F129))</f>
        <v>-</v>
      </c>
      <c r="G126" s="213" t="str">
        <f>IF(($A126="-"),"-",IF((ISBLANK('1B DonnéesActifs'!G129)=TRUE),"",'1B DonnéesActifs'!G129))</f>
        <v>-</v>
      </c>
      <c r="H126" s="213" t="str">
        <f>IF(($A126="-"),"-",IF((ISBLANK('1B DonnéesActifs'!H129)=TRUE),"",'1B DonnéesActifs'!H129))</f>
        <v>-</v>
      </c>
      <c r="I126" s="213" t="str">
        <f>IF(($A126="-"),"-",IF((ISBLANK('1B DonnéesActifs'!I129)=TRUE),"",'1B DonnéesActifs'!I129))</f>
        <v>-</v>
      </c>
      <c r="J126" s="213" t="str">
        <f>IF(($A126="-"),"-",IF((ISBLANK('1B DonnéesActifs'!J129)=TRUE),"",'1B DonnéesActifs'!J129))</f>
        <v>-</v>
      </c>
      <c r="K126" s="213" t="str">
        <f>IF(($A126="-"),"-",IF((ISBLANK('1B DonnéesActifs'!K129)=TRUE),"",'1B DonnéesActifs'!K129))</f>
        <v>-</v>
      </c>
      <c r="L126" s="213" t="str">
        <f>IF(($A126="-"),"-",IF((ISBLANK('1B DonnéesActifs'!L129)=TRUE),"",'1B DonnéesActifs'!L129))</f>
        <v>-</v>
      </c>
      <c r="M126" s="213" t="str">
        <f>IF(($A126="-"),"-",IF((ISBLANK('1B DonnéesActifs'!M129)=TRUE),"",'1B DonnéesActifs'!M129))</f>
        <v>-</v>
      </c>
      <c r="N126" s="213" t="str">
        <f>IF(($A126="-"),"-",IF((ISBLANK('1B DonnéesActifs'!N129)=TRUE),"",'1B DonnéesActifs'!N129))</f>
        <v>-</v>
      </c>
      <c r="O126" s="213" t="str">
        <f>IF(($A126="-"),"-",IF((ISBLANK('1B DonnéesActifs'!O129)=TRUE),"",'1B DonnéesActifs'!O129))</f>
        <v>-</v>
      </c>
      <c r="P126" s="213" t="str">
        <f>IF(($A126="-"),"-",IF((ISBLANK('1B DonnéesActifs'!P129)=TRUE),"",'1B DonnéesActifs'!P129))</f>
        <v>-</v>
      </c>
      <c r="Q126" s="214" t="str">
        <f t="shared" si="9"/>
        <v>-</v>
      </c>
      <c r="R126" s="214" t="str">
        <f>IF($A126="-","-",(_xlfn.IFNA((VLOOKUP($D126,'2A HypothèsesRenouvellement'!$J$6:$K$10,2,FALSE)),"TypeChausséeN/D")))</f>
        <v>-</v>
      </c>
      <c r="S126" s="214" t="str">
        <f t="shared" si="16"/>
        <v>-</v>
      </c>
      <c r="T126" s="214" t="str">
        <f>IF($A126="-","-",(_xlfn.IFNA((VLOOKUP($M126,'2A HypothèsesRenouvellement'!$J$16:$K$25,2,FALSE)),"DernièreInterventionN/D")))</f>
        <v>-</v>
      </c>
      <c r="U126" s="214" t="str">
        <f t="shared" si="10"/>
        <v>-</v>
      </c>
      <c r="V126" s="215" t="str">
        <f t="shared" si="18"/>
        <v>-</v>
      </c>
      <c r="W126" s="215" t="str">
        <f>IF($A126="-","-",IF($O126="","ICG N/D",VLOOKUP($O126,'2A HypothèsesRenouvellement'!$B$33:$B$42,1,TRUE)))</f>
        <v>-</v>
      </c>
      <c r="X126" s="216" t="str">
        <f>IF($A126="-","-",(IF((ISNUMBER(W126)=TRUE),VLOOKUP(W126,'2A HypothèsesRenouvellement'!$B$33:$D$42,3,FALSE),"ICG N/D")))</f>
        <v>-</v>
      </c>
      <c r="Y126" s="216" t="str">
        <f>_xlfn.IFNA(IF($A126="-","-",(IF((P126=""),"Cote /5 N/D",VLOOKUP(P126,'2A HypothèsesRenouvellement'!$F$33:$G$37,2,FALSE)))),"%ParCote/5 Feuille2A N/D")</f>
        <v>-</v>
      </c>
      <c r="Z126" s="215" t="str">
        <f>IF($A126="-","-",IF('2A HypothèsesRenouvellement'!$F$20="  cotes d'état /100",(IF(ISNUMBER(X126)=TRUE,(X126*R126),"ICG N/D")),"N'est pas l'option choisie feuille 2A"))</f>
        <v>-</v>
      </c>
      <c r="AA126" s="215" t="str">
        <f t="shared" si="11"/>
        <v>-</v>
      </c>
      <c r="AB126" s="215" t="str">
        <f>IF($A126="-","-",IF('2A HypothèsesRenouvellement'!$F$20="  cotes d'état /5",(IF(ISNUMBER(Y126)=TRUE,(Y126*R126),"Etat/5 N/D")),"N'est pas l'option choisie feuille 2A"))</f>
        <v>-</v>
      </c>
      <c r="AC126" s="215" t="str">
        <f t="shared" si="12"/>
        <v>-</v>
      </c>
      <c r="AD126" s="217" t="str">
        <f>IF('2A HypothèsesRenouvellement'!$D$15="Option 1  ",'3A CalculsActifs'!V126,IF('2A HypothèsesRenouvellement'!$F$20="  Cotes d'état /100",'3A CalculsActifs'!AA126,IF('2A HypothèsesRenouvellement'!$F$20="  Cotes d'état /5",'3A CalculsActifs'!AC126,"ATT:ChoisirOptionFeuille2A")))</f>
        <v>ATT:ChoisirOptionFeuille2A</v>
      </c>
      <c r="AE126" s="209" t="str">
        <f>IF($A126="-","-",(H126/1000*(VLOOKUP(D126,'2A HypothèsesRenouvellement'!$J$6:$L$10,3,FALSE))))</f>
        <v>-</v>
      </c>
      <c r="AF126" s="312" t="str">
        <f t="shared" si="13"/>
        <v>-</v>
      </c>
      <c r="AG126" s="312" t="str">
        <f t="shared" si="14"/>
        <v>-</v>
      </c>
      <c r="AH126" s="218" t="str">
        <f t="shared" si="15"/>
        <v>-</v>
      </c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</row>
    <row r="127" spans="1:213" x14ac:dyDescent="0.25">
      <c r="A127" s="212" t="str">
        <f>IF((ISBLANK('1B DonnéesActifs'!A130)=TRUE),"-",'1B DonnéesActifs'!A130)</f>
        <v>-</v>
      </c>
      <c r="B127" s="213" t="str">
        <f>IF(($A127="-"),"-",IF((ISBLANK('1B DonnéesActifs'!B130)=TRUE),"",'1B DonnéesActifs'!B130))</f>
        <v>-</v>
      </c>
      <c r="C127" s="213" t="str">
        <f>IF(($A127="-"),"-",IF((ISBLANK('1B DonnéesActifs'!C130)=TRUE),"",'1B DonnéesActifs'!C130))</f>
        <v>-</v>
      </c>
      <c r="D127" s="213" t="str">
        <f>IF(($A127="-"),"-",IF((ISBLANK('1B DonnéesActifs'!D130)=TRUE),"",'1B DonnéesActifs'!D130))</f>
        <v>-</v>
      </c>
      <c r="E127" s="213" t="str">
        <f>IF(($A127="-"),"-",IF((ISBLANK('1B DonnéesActifs'!E130)=TRUE),"",'1B DonnéesActifs'!E130))</f>
        <v>-</v>
      </c>
      <c r="F127" s="213" t="str">
        <f>IF(($A127="-"),"-",IF((ISBLANK('1B DonnéesActifs'!F130)=TRUE),"",'1B DonnéesActifs'!F130))</f>
        <v>-</v>
      </c>
      <c r="G127" s="213" t="str">
        <f>IF(($A127="-"),"-",IF((ISBLANK('1B DonnéesActifs'!G130)=TRUE),"",'1B DonnéesActifs'!G130))</f>
        <v>-</v>
      </c>
      <c r="H127" s="213" t="str">
        <f>IF(($A127="-"),"-",IF((ISBLANK('1B DonnéesActifs'!H130)=TRUE),"",'1B DonnéesActifs'!H130))</f>
        <v>-</v>
      </c>
      <c r="I127" s="213" t="str">
        <f>IF(($A127="-"),"-",IF((ISBLANK('1B DonnéesActifs'!I130)=TRUE),"",'1B DonnéesActifs'!I130))</f>
        <v>-</v>
      </c>
      <c r="J127" s="213" t="str">
        <f>IF(($A127="-"),"-",IF((ISBLANK('1B DonnéesActifs'!J130)=TRUE),"",'1B DonnéesActifs'!J130))</f>
        <v>-</v>
      </c>
      <c r="K127" s="213" t="str">
        <f>IF(($A127="-"),"-",IF((ISBLANK('1B DonnéesActifs'!K130)=TRUE),"",'1B DonnéesActifs'!K130))</f>
        <v>-</v>
      </c>
      <c r="L127" s="213" t="str">
        <f>IF(($A127="-"),"-",IF((ISBLANK('1B DonnéesActifs'!L130)=TRUE),"",'1B DonnéesActifs'!L130))</f>
        <v>-</v>
      </c>
      <c r="M127" s="213" t="str">
        <f>IF(($A127="-"),"-",IF((ISBLANK('1B DonnéesActifs'!M130)=TRUE),"",'1B DonnéesActifs'!M130))</f>
        <v>-</v>
      </c>
      <c r="N127" s="213" t="str">
        <f>IF(($A127="-"),"-",IF((ISBLANK('1B DonnéesActifs'!N130)=TRUE),"",'1B DonnéesActifs'!N130))</f>
        <v>-</v>
      </c>
      <c r="O127" s="213" t="str">
        <f>IF(($A127="-"),"-",IF((ISBLANK('1B DonnéesActifs'!O130)=TRUE),"",'1B DonnéesActifs'!O130))</f>
        <v>-</v>
      </c>
      <c r="P127" s="213" t="str">
        <f>IF(($A127="-"),"-",IF((ISBLANK('1B DonnéesActifs'!P130)=TRUE),"",'1B DonnéesActifs'!P130))</f>
        <v>-</v>
      </c>
      <c r="Q127" s="214" t="str">
        <f t="shared" si="9"/>
        <v>-</v>
      </c>
      <c r="R127" s="214" t="str">
        <f>IF($A127="-","-",(_xlfn.IFNA((VLOOKUP($D127,'2A HypothèsesRenouvellement'!$J$6:$K$10,2,FALSE)),"TypeChausséeN/D")))</f>
        <v>-</v>
      </c>
      <c r="S127" s="214" t="str">
        <f t="shared" si="16"/>
        <v>-</v>
      </c>
      <c r="T127" s="214" t="str">
        <f>IF($A127="-","-",(_xlfn.IFNA((VLOOKUP($M127,'2A HypothèsesRenouvellement'!$J$16:$K$25,2,FALSE)),"DernièreInterventionN/D")))</f>
        <v>-</v>
      </c>
      <c r="U127" s="214" t="str">
        <f t="shared" si="10"/>
        <v>-</v>
      </c>
      <c r="V127" s="215" t="str">
        <f t="shared" si="18"/>
        <v>-</v>
      </c>
      <c r="W127" s="215" t="str">
        <f>IF($A127="-","-",IF($O127="","ICG N/D",VLOOKUP($O127,'2A HypothèsesRenouvellement'!$B$33:$B$42,1,TRUE)))</f>
        <v>-</v>
      </c>
      <c r="X127" s="216" t="str">
        <f>IF($A127="-","-",(IF((ISNUMBER(W127)=TRUE),VLOOKUP(W127,'2A HypothèsesRenouvellement'!$B$33:$D$42,3,FALSE),"ICG N/D")))</f>
        <v>-</v>
      </c>
      <c r="Y127" s="216" t="str">
        <f>_xlfn.IFNA(IF($A127="-","-",(IF((P127=""),"Cote /5 N/D",VLOOKUP(P127,'2A HypothèsesRenouvellement'!$F$33:$G$37,2,FALSE)))),"%ParCote/5 Feuille2A N/D")</f>
        <v>-</v>
      </c>
      <c r="Z127" s="215" t="str">
        <f>IF($A127="-","-",IF('2A HypothèsesRenouvellement'!$F$20="  cotes d'état /100",(IF(ISNUMBER(X127)=TRUE,(X127*R127),"ICG N/D")),"N'est pas l'option choisie feuille 2A"))</f>
        <v>-</v>
      </c>
      <c r="AA127" s="215" t="str">
        <f t="shared" si="11"/>
        <v>-</v>
      </c>
      <c r="AB127" s="215" t="str">
        <f>IF($A127="-","-",IF('2A HypothèsesRenouvellement'!$F$20="  cotes d'état /5",(IF(ISNUMBER(Y127)=TRUE,(Y127*R127),"Etat/5 N/D")),"N'est pas l'option choisie feuille 2A"))</f>
        <v>-</v>
      </c>
      <c r="AC127" s="215" t="str">
        <f t="shared" si="12"/>
        <v>-</v>
      </c>
      <c r="AD127" s="217" t="str">
        <f>IF('2A HypothèsesRenouvellement'!$D$15="Option 1  ",'3A CalculsActifs'!V127,IF('2A HypothèsesRenouvellement'!$F$20="  Cotes d'état /100",'3A CalculsActifs'!AA127,IF('2A HypothèsesRenouvellement'!$F$20="  Cotes d'état /5",'3A CalculsActifs'!AC127,"ATT:ChoisirOptionFeuille2A")))</f>
        <v>ATT:ChoisirOptionFeuille2A</v>
      </c>
      <c r="AE127" s="209" t="str">
        <f>IF($A127="-","-",(H127/1000*(VLOOKUP(D127,'2A HypothèsesRenouvellement'!$J$6:$L$10,3,FALSE))))</f>
        <v>-</v>
      </c>
      <c r="AF127" s="312" t="str">
        <f t="shared" si="13"/>
        <v>-</v>
      </c>
      <c r="AG127" s="312" t="str">
        <f t="shared" si="14"/>
        <v>-</v>
      </c>
      <c r="AH127" s="218" t="str">
        <f t="shared" si="15"/>
        <v>-</v>
      </c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</row>
    <row r="128" spans="1:213" x14ac:dyDescent="0.25">
      <c r="A128" s="212" t="str">
        <f>IF((ISBLANK('1B DonnéesActifs'!A131)=TRUE),"-",'1B DonnéesActifs'!A131)</f>
        <v>-</v>
      </c>
      <c r="B128" s="213" t="str">
        <f>IF(($A128="-"),"-",IF((ISBLANK('1B DonnéesActifs'!B131)=TRUE),"",'1B DonnéesActifs'!B131))</f>
        <v>-</v>
      </c>
      <c r="C128" s="213" t="str">
        <f>IF(($A128="-"),"-",IF((ISBLANK('1B DonnéesActifs'!C131)=TRUE),"",'1B DonnéesActifs'!C131))</f>
        <v>-</v>
      </c>
      <c r="D128" s="213" t="str">
        <f>IF(($A128="-"),"-",IF((ISBLANK('1B DonnéesActifs'!D131)=TRUE),"",'1B DonnéesActifs'!D131))</f>
        <v>-</v>
      </c>
      <c r="E128" s="213" t="str">
        <f>IF(($A128="-"),"-",IF((ISBLANK('1B DonnéesActifs'!E131)=TRUE),"",'1B DonnéesActifs'!E131))</f>
        <v>-</v>
      </c>
      <c r="F128" s="213" t="str">
        <f>IF(($A128="-"),"-",IF((ISBLANK('1B DonnéesActifs'!F131)=TRUE),"",'1B DonnéesActifs'!F131))</f>
        <v>-</v>
      </c>
      <c r="G128" s="213" t="str">
        <f>IF(($A128="-"),"-",IF((ISBLANK('1B DonnéesActifs'!G131)=TRUE),"",'1B DonnéesActifs'!G131))</f>
        <v>-</v>
      </c>
      <c r="H128" s="213" t="str">
        <f>IF(($A128="-"),"-",IF((ISBLANK('1B DonnéesActifs'!H131)=TRUE),"",'1B DonnéesActifs'!H131))</f>
        <v>-</v>
      </c>
      <c r="I128" s="213" t="str">
        <f>IF(($A128="-"),"-",IF((ISBLANK('1B DonnéesActifs'!I131)=TRUE),"",'1B DonnéesActifs'!I131))</f>
        <v>-</v>
      </c>
      <c r="J128" s="213" t="str">
        <f>IF(($A128="-"),"-",IF((ISBLANK('1B DonnéesActifs'!J131)=TRUE),"",'1B DonnéesActifs'!J131))</f>
        <v>-</v>
      </c>
      <c r="K128" s="213" t="str">
        <f>IF(($A128="-"),"-",IF((ISBLANK('1B DonnéesActifs'!K131)=TRUE),"",'1B DonnéesActifs'!K131))</f>
        <v>-</v>
      </c>
      <c r="L128" s="213" t="str">
        <f>IF(($A128="-"),"-",IF((ISBLANK('1B DonnéesActifs'!L131)=TRUE),"",'1B DonnéesActifs'!L131))</f>
        <v>-</v>
      </c>
      <c r="M128" s="213" t="str">
        <f>IF(($A128="-"),"-",IF((ISBLANK('1B DonnéesActifs'!M131)=TRUE),"",'1B DonnéesActifs'!M131))</f>
        <v>-</v>
      </c>
      <c r="N128" s="213" t="str">
        <f>IF(($A128="-"),"-",IF((ISBLANK('1B DonnéesActifs'!N131)=TRUE),"",'1B DonnéesActifs'!N131))</f>
        <v>-</v>
      </c>
      <c r="O128" s="213" t="str">
        <f>IF(($A128="-"),"-",IF((ISBLANK('1B DonnéesActifs'!O131)=TRUE),"",'1B DonnéesActifs'!O131))</f>
        <v>-</v>
      </c>
      <c r="P128" s="213" t="str">
        <f>IF(($A128="-"),"-",IF((ISBLANK('1B DonnéesActifs'!P131)=TRUE),"",'1B DonnéesActifs'!P131))</f>
        <v>-</v>
      </c>
      <c r="Q128" s="214" t="str">
        <f t="shared" si="9"/>
        <v>-</v>
      </c>
      <c r="R128" s="214" t="str">
        <f>IF($A128="-","-",(_xlfn.IFNA((VLOOKUP($D128,'2A HypothèsesRenouvellement'!$J$6:$K$10,2,FALSE)),"TypeChausséeN/D")))</f>
        <v>-</v>
      </c>
      <c r="S128" s="214" t="str">
        <f t="shared" si="16"/>
        <v>-</v>
      </c>
      <c r="T128" s="214" t="str">
        <f>IF($A128="-","-",(_xlfn.IFNA((VLOOKUP($M128,'2A HypothèsesRenouvellement'!$J$16:$K$25,2,FALSE)),"DernièreInterventionN/D")))</f>
        <v>-</v>
      </c>
      <c r="U128" s="214" t="str">
        <f t="shared" si="10"/>
        <v>-</v>
      </c>
      <c r="V128" s="215" t="str">
        <f t="shared" si="18"/>
        <v>-</v>
      </c>
      <c r="W128" s="215" t="str">
        <f>IF($A128="-","-",IF($O128="","ICG N/D",VLOOKUP($O128,'2A HypothèsesRenouvellement'!$B$33:$B$42,1,TRUE)))</f>
        <v>-</v>
      </c>
      <c r="X128" s="216" t="str">
        <f>IF($A128="-","-",(IF((ISNUMBER(W128)=TRUE),VLOOKUP(W128,'2A HypothèsesRenouvellement'!$B$33:$D$42,3,FALSE),"ICG N/D")))</f>
        <v>-</v>
      </c>
      <c r="Y128" s="216" t="str">
        <f>_xlfn.IFNA(IF($A128="-","-",(IF((P128=""),"Cote /5 N/D",VLOOKUP(P128,'2A HypothèsesRenouvellement'!$F$33:$G$37,2,FALSE)))),"%ParCote/5 Feuille2A N/D")</f>
        <v>-</v>
      </c>
      <c r="Z128" s="215" t="str">
        <f>IF($A128="-","-",IF('2A HypothèsesRenouvellement'!$F$20="  cotes d'état /100",(IF(ISNUMBER(X128)=TRUE,(X128*R128),"ICG N/D")),"N'est pas l'option choisie feuille 2A"))</f>
        <v>-</v>
      </c>
      <c r="AA128" s="215" t="str">
        <f t="shared" si="11"/>
        <v>-</v>
      </c>
      <c r="AB128" s="215" t="str">
        <f>IF($A128="-","-",IF('2A HypothèsesRenouvellement'!$F$20="  cotes d'état /5",(IF(ISNUMBER(Y128)=TRUE,(Y128*R128),"Etat/5 N/D")),"N'est pas l'option choisie feuille 2A"))</f>
        <v>-</v>
      </c>
      <c r="AC128" s="215" t="str">
        <f t="shared" si="12"/>
        <v>-</v>
      </c>
      <c r="AD128" s="217" t="str">
        <f>IF('2A HypothèsesRenouvellement'!$D$15="Option 1  ",'3A CalculsActifs'!V128,IF('2A HypothèsesRenouvellement'!$F$20="  Cotes d'état /100",'3A CalculsActifs'!AA128,IF('2A HypothèsesRenouvellement'!$F$20="  Cotes d'état /5",'3A CalculsActifs'!AC128,"ATT:ChoisirOptionFeuille2A")))</f>
        <v>ATT:ChoisirOptionFeuille2A</v>
      </c>
      <c r="AE128" s="209" t="str">
        <f>IF($A128="-","-",(H128/1000*(VLOOKUP(D128,'2A HypothèsesRenouvellement'!$J$6:$L$10,3,FALSE))))</f>
        <v>-</v>
      </c>
      <c r="AF128" s="312" t="str">
        <f t="shared" si="13"/>
        <v>-</v>
      </c>
      <c r="AG128" s="312" t="str">
        <f t="shared" si="14"/>
        <v>-</v>
      </c>
      <c r="AH128" s="218" t="str">
        <f t="shared" si="15"/>
        <v>-</v>
      </c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</row>
    <row r="129" spans="1:213" x14ac:dyDescent="0.25">
      <c r="A129" s="212" t="str">
        <f>IF((ISBLANK('1B DonnéesActifs'!A132)=TRUE),"-",'1B DonnéesActifs'!A132)</f>
        <v>-</v>
      </c>
      <c r="B129" s="213" t="str">
        <f>IF(($A129="-"),"-",IF((ISBLANK('1B DonnéesActifs'!B132)=TRUE),"",'1B DonnéesActifs'!B132))</f>
        <v>-</v>
      </c>
      <c r="C129" s="213" t="str">
        <f>IF(($A129="-"),"-",IF((ISBLANK('1B DonnéesActifs'!C132)=TRUE),"",'1B DonnéesActifs'!C132))</f>
        <v>-</v>
      </c>
      <c r="D129" s="213" t="str">
        <f>IF(($A129="-"),"-",IF((ISBLANK('1B DonnéesActifs'!D132)=TRUE),"",'1B DonnéesActifs'!D132))</f>
        <v>-</v>
      </c>
      <c r="E129" s="213" t="str">
        <f>IF(($A129="-"),"-",IF((ISBLANK('1B DonnéesActifs'!E132)=TRUE),"",'1B DonnéesActifs'!E132))</f>
        <v>-</v>
      </c>
      <c r="F129" s="213" t="str">
        <f>IF(($A129="-"),"-",IF((ISBLANK('1B DonnéesActifs'!F132)=TRUE),"",'1B DonnéesActifs'!F132))</f>
        <v>-</v>
      </c>
      <c r="G129" s="213" t="str">
        <f>IF(($A129="-"),"-",IF((ISBLANK('1B DonnéesActifs'!G132)=TRUE),"",'1B DonnéesActifs'!G132))</f>
        <v>-</v>
      </c>
      <c r="H129" s="213" t="str">
        <f>IF(($A129="-"),"-",IF((ISBLANK('1B DonnéesActifs'!H132)=TRUE),"",'1B DonnéesActifs'!H132))</f>
        <v>-</v>
      </c>
      <c r="I129" s="213" t="str">
        <f>IF(($A129="-"),"-",IF((ISBLANK('1B DonnéesActifs'!I132)=TRUE),"",'1B DonnéesActifs'!I132))</f>
        <v>-</v>
      </c>
      <c r="J129" s="213" t="str">
        <f>IF(($A129="-"),"-",IF((ISBLANK('1B DonnéesActifs'!J132)=TRUE),"",'1B DonnéesActifs'!J132))</f>
        <v>-</v>
      </c>
      <c r="K129" s="213" t="str">
        <f>IF(($A129="-"),"-",IF((ISBLANK('1B DonnéesActifs'!K132)=TRUE),"",'1B DonnéesActifs'!K132))</f>
        <v>-</v>
      </c>
      <c r="L129" s="213" t="str">
        <f>IF(($A129="-"),"-",IF((ISBLANK('1B DonnéesActifs'!L132)=TRUE),"",'1B DonnéesActifs'!L132))</f>
        <v>-</v>
      </c>
      <c r="M129" s="213" t="str">
        <f>IF(($A129="-"),"-",IF((ISBLANK('1B DonnéesActifs'!M132)=TRUE),"",'1B DonnéesActifs'!M132))</f>
        <v>-</v>
      </c>
      <c r="N129" s="213" t="str">
        <f>IF(($A129="-"),"-",IF((ISBLANK('1B DonnéesActifs'!N132)=TRUE),"",'1B DonnéesActifs'!N132))</f>
        <v>-</v>
      </c>
      <c r="O129" s="213" t="str">
        <f>IF(($A129="-"),"-",IF((ISBLANK('1B DonnéesActifs'!O132)=TRUE),"",'1B DonnéesActifs'!O132))</f>
        <v>-</v>
      </c>
      <c r="P129" s="213" t="str">
        <f>IF(($A129="-"),"-",IF((ISBLANK('1B DonnéesActifs'!P132)=TRUE),"",'1B DonnéesActifs'!P132))</f>
        <v>-</v>
      </c>
      <c r="Q129" s="214" t="str">
        <f t="shared" si="9"/>
        <v>-</v>
      </c>
      <c r="R129" s="214" t="str">
        <f>IF($A129="-","-",(_xlfn.IFNA((VLOOKUP($D129,'2A HypothèsesRenouvellement'!$J$6:$K$10,2,FALSE)),"TypeChausséeN/D")))</f>
        <v>-</v>
      </c>
      <c r="S129" s="214" t="str">
        <f t="shared" si="16"/>
        <v>-</v>
      </c>
      <c r="T129" s="214" t="str">
        <f>IF($A129="-","-",(_xlfn.IFNA((VLOOKUP($M129,'2A HypothèsesRenouvellement'!$J$16:$K$25,2,FALSE)),"DernièreInterventionN/D")))</f>
        <v>-</v>
      </c>
      <c r="U129" s="214" t="str">
        <f t="shared" si="10"/>
        <v>-</v>
      </c>
      <c r="V129" s="215" t="str">
        <f t="shared" si="18"/>
        <v>-</v>
      </c>
      <c r="W129" s="215" t="str">
        <f>IF($A129="-","-",IF($O129="","ICG N/D",VLOOKUP($O129,'2A HypothèsesRenouvellement'!$B$33:$B$42,1,TRUE)))</f>
        <v>-</v>
      </c>
      <c r="X129" s="216" t="str">
        <f>IF($A129="-","-",(IF((ISNUMBER(W129)=TRUE),VLOOKUP(W129,'2A HypothèsesRenouvellement'!$B$33:$D$42,3,FALSE),"ICG N/D")))</f>
        <v>-</v>
      </c>
      <c r="Y129" s="216" t="str">
        <f>_xlfn.IFNA(IF($A129="-","-",(IF((P129=""),"Cote /5 N/D",VLOOKUP(P129,'2A HypothèsesRenouvellement'!$F$33:$G$37,2,FALSE)))),"%ParCote/5 Feuille2A N/D")</f>
        <v>-</v>
      </c>
      <c r="Z129" s="215" t="str">
        <f>IF($A129="-","-",IF('2A HypothèsesRenouvellement'!$F$20="  cotes d'état /100",(IF(ISNUMBER(X129)=TRUE,(X129*R129),"ICG N/D")),"N'est pas l'option choisie feuille 2A"))</f>
        <v>-</v>
      </c>
      <c r="AA129" s="215" t="str">
        <f t="shared" si="11"/>
        <v>-</v>
      </c>
      <c r="AB129" s="215" t="str">
        <f>IF($A129="-","-",IF('2A HypothèsesRenouvellement'!$F$20="  cotes d'état /5",(IF(ISNUMBER(Y129)=TRUE,(Y129*R129),"Etat/5 N/D")),"N'est pas l'option choisie feuille 2A"))</f>
        <v>-</v>
      </c>
      <c r="AC129" s="215" t="str">
        <f t="shared" si="12"/>
        <v>-</v>
      </c>
      <c r="AD129" s="217" t="str">
        <f>IF('2A HypothèsesRenouvellement'!$D$15="Option 1  ",'3A CalculsActifs'!V129,IF('2A HypothèsesRenouvellement'!$F$20="  Cotes d'état /100",'3A CalculsActifs'!AA129,IF('2A HypothèsesRenouvellement'!$F$20="  Cotes d'état /5",'3A CalculsActifs'!AC129,"ATT:ChoisirOptionFeuille2A")))</f>
        <v>ATT:ChoisirOptionFeuille2A</v>
      </c>
      <c r="AE129" s="209" t="str">
        <f>IF($A129="-","-",(H129/1000*(VLOOKUP(D129,'2A HypothèsesRenouvellement'!$J$6:$L$10,3,FALSE))))</f>
        <v>-</v>
      </c>
      <c r="AF129" s="312" t="str">
        <f t="shared" si="13"/>
        <v>-</v>
      </c>
      <c r="AG129" s="312" t="str">
        <f t="shared" si="14"/>
        <v>-</v>
      </c>
      <c r="AH129" s="218" t="str">
        <f t="shared" si="15"/>
        <v>-</v>
      </c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</row>
    <row r="130" spans="1:213" x14ac:dyDescent="0.25">
      <c r="A130" s="212" t="str">
        <f>IF((ISBLANK('1B DonnéesActifs'!A133)=TRUE),"-",'1B DonnéesActifs'!A133)</f>
        <v>-</v>
      </c>
      <c r="B130" s="213" t="str">
        <f>IF(($A130="-"),"-",IF((ISBLANK('1B DonnéesActifs'!B133)=TRUE),"",'1B DonnéesActifs'!B133))</f>
        <v>-</v>
      </c>
      <c r="C130" s="213" t="str">
        <f>IF(($A130="-"),"-",IF((ISBLANK('1B DonnéesActifs'!C133)=TRUE),"",'1B DonnéesActifs'!C133))</f>
        <v>-</v>
      </c>
      <c r="D130" s="213" t="str">
        <f>IF(($A130="-"),"-",IF((ISBLANK('1B DonnéesActifs'!D133)=TRUE),"",'1B DonnéesActifs'!D133))</f>
        <v>-</v>
      </c>
      <c r="E130" s="213" t="str">
        <f>IF(($A130="-"),"-",IF((ISBLANK('1B DonnéesActifs'!E133)=TRUE),"",'1B DonnéesActifs'!E133))</f>
        <v>-</v>
      </c>
      <c r="F130" s="213" t="str">
        <f>IF(($A130="-"),"-",IF((ISBLANK('1B DonnéesActifs'!F133)=TRUE),"",'1B DonnéesActifs'!F133))</f>
        <v>-</v>
      </c>
      <c r="G130" s="213" t="str">
        <f>IF(($A130="-"),"-",IF((ISBLANK('1B DonnéesActifs'!G133)=TRUE),"",'1B DonnéesActifs'!G133))</f>
        <v>-</v>
      </c>
      <c r="H130" s="213" t="str">
        <f>IF(($A130="-"),"-",IF((ISBLANK('1B DonnéesActifs'!H133)=TRUE),"",'1B DonnéesActifs'!H133))</f>
        <v>-</v>
      </c>
      <c r="I130" s="213" t="str">
        <f>IF(($A130="-"),"-",IF((ISBLANK('1B DonnéesActifs'!I133)=TRUE),"",'1B DonnéesActifs'!I133))</f>
        <v>-</v>
      </c>
      <c r="J130" s="213" t="str">
        <f>IF(($A130="-"),"-",IF((ISBLANK('1B DonnéesActifs'!J133)=TRUE),"",'1B DonnéesActifs'!J133))</f>
        <v>-</v>
      </c>
      <c r="K130" s="213" t="str">
        <f>IF(($A130="-"),"-",IF((ISBLANK('1B DonnéesActifs'!K133)=TRUE),"",'1B DonnéesActifs'!K133))</f>
        <v>-</v>
      </c>
      <c r="L130" s="213" t="str">
        <f>IF(($A130="-"),"-",IF((ISBLANK('1B DonnéesActifs'!L133)=TRUE),"",'1B DonnéesActifs'!L133))</f>
        <v>-</v>
      </c>
      <c r="M130" s="213" t="str">
        <f>IF(($A130="-"),"-",IF((ISBLANK('1B DonnéesActifs'!M133)=TRUE),"",'1B DonnéesActifs'!M133))</f>
        <v>-</v>
      </c>
      <c r="N130" s="213" t="str">
        <f>IF(($A130="-"),"-",IF((ISBLANK('1B DonnéesActifs'!N133)=TRUE),"",'1B DonnéesActifs'!N133))</f>
        <v>-</v>
      </c>
      <c r="O130" s="213" t="str">
        <f>IF(($A130="-"),"-",IF((ISBLANK('1B DonnéesActifs'!O133)=TRUE),"",'1B DonnéesActifs'!O133))</f>
        <v>-</v>
      </c>
      <c r="P130" s="213" t="str">
        <f>IF(($A130="-"),"-",IF((ISBLANK('1B DonnéesActifs'!P133)=TRUE),"",'1B DonnéesActifs'!P133))</f>
        <v>-</v>
      </c>
      <c r="Q130" s="214" t="str">
        <f t="shared" si="9"/>
        <v>-</v>
      </c>
      <c r="R130" s="214" t="str">
        <f>IF($A130="-","-",(_xlfn.IFNA((VLOOKUP($D130,'2A HypothèsesRenouvellement'!$J$6:$K$10,2,FALSE)),"TypeChausséeN/D")))</f>
        <v>-</v>
      </c>
      <c r="S130" s="214" t="str">
        <f t="shared" si="16"/>
        <v>-</v>
      </c>
      <c r="T130" s="214" t="str">
        <f>IF($A130="-","-",(_xlfn.IFNA((VLOOKUP($M130,'2A HypothèsesRenouvellement'!$J$16:$K$25,2,FALSE)),"DernièreInterventionN/D")))</f>
        <v>-</v>
      </c>
      <c r="U130" s="214" t="str">
        <f t="shared" si="10"/>
        <v>-</v>
      </c>
      <c r="V130" s="215" t="str">
        <f t="shared" si="18"/>
        <v>-</v>
      </c>
      <c r="W130" s="215" t="str">
        <f>IF($A130="-","-",IF($O130="","ICG N/D",VLOOKUP($O130,'2A HypothèsesRenouvellement'!$B$33:$B$42,1,TRUE)))</f>
        <v>-</v>
      </c>
      <c r="X130" s="216" t="str">
        <f>IF($A130="-","-",(IF((ISNUMBER(W130)=TRUE),VLOOKUP(W130,'2A HypothèsesRenouvellement'!$B$33:$D$42,3,FALSE),"ICG N/D")))</f>
        <v>-</v>
      </c>
      <c r="Y130" s="216" t="str">
        <f>_xlfn.IFNA(IF($A130="-","-",(IF((P130=""),"Cote /5 N/D",VLOOKUP(P130,'2A HypothèsesRenouvellement'!$F$33:$G$37,2,FALSE)))),"%ParCote/5 Feuille2A N/D")</f>
        <v>-</v>
      </c>
      <c r="Z130" s="215" t="str">
        <f>IF($A130="-","-",IF('2A HypothèsesRenouvellement'!$F$20="  cotes d'état /100",(IF(ISNUMBER(X130)=TRUE,(X130*R130),"ICG N/D")),"N'est pas l'option choisie feuille 2A"))</f>
        <v>-</v>
      </c>
      <c r="AA130" s="215" t="str">
        <f t="shared" si="11"/>
        <v>-</v>
      </c>
      <c r="AB130" s="215" t="str">
        <f>IF($A130="-","-",IF('2A HypothèsesRenouvellement'!$F$20="  cotes d'état /5",(IF(ISNUMBER(Y130)=TRUE,(Y130*R130),"Etat/5 N/D")),"N'est pas l'option choisie feuille 2A"))</f>
        <v>-</v>
      </c>
      <c r="AC130" s="215" t="str">
        <f t="shared" si="12"/>
        <v>-</v>
      </c>
      <c r="AD130" s="217" t="str">
        <f>IF('2A HypothèsesRenouvellement'!$D$15="Option 1  ",'3A CalculsActifs'!V130,IF('2A HypothèsesRenouvellement'!$F$20="  Cotes d'état /100",'3A CalculsActifs'!AA130,IF('2A HypothèsesRenouvellement'!$F$20="  Cotes d'état /5",'3A CalculsActifs'!AC130,"ATT:ChoisirOptionFeuille2A")))</f>
        <v>ATT:ChoisirOptionFeuille2A</v>
      </c>
      <c r="AE130" s="209" t="str">
        <f>IF($A130="-","-",(H130/1000*(VLOOKUP(D130,'2A HypothèsesRenouvellement'!$J$6:$L$10,3,FALSE))))</f>
        <v>-</v>
      </c>
      <c r="AF130" s="312" t="str">
        <f t="shared" si="13"/>
        <v>-</v>
      </c>
      <c r="AG130" s="312" t="str">
        <f t="shared" si="14"/>
        <v>-</v>
      </c>
      <c r="AH130" s="218" t="str">
        <f t="shared" si="15"/>
        <v>-</v>
      </c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</row>
    <row r="131" spans="1:213" x14ac:dyDescent="0.25">
      <c r="A131" s="212" t="str">
        <f>IF((ISBLANK('1B DonnéesActifs'!A134)=TRUE),"-",'1B DonnéesActifs'!A134)</f>
        <v>-</v>
      </c>
      <c r="B131" s="213" t="str">
        <f>IF(($A131="-"),"-",IF((ISBLANK('1B DonnéesActifs'!B134)=TRUE),"",'1B DonnéesActifs'!B134))</f>
        <v>-</v>
      </c>
      <c r="C131" s="213" t="str">
        <f>IF(($A131="-"),"-",IF((ISBLANK('1B DonnéesActifs'!C134)=TRUE),"",'1B DonnéesActifs'!C134))</f>
        <v>-</v>
      </c>
      <c r="D131" s="213" t="str">
        <f>IF(($A131="-"),"-",IF((ISBLANK('1B DonnéesActifs'!D134)=TRUE),"",'1B DonnéesActifs'!D134))</f>
        <v>-</v>
      </c>
      <c r="E131" s="213" t="str">
        <f>IF(($A131="-"),"-",IF((ISBLANK('1B DonnéesActifs'!E134)=TRUE),"",'1B DonnéesActifs'!E134))</f>
        <v>-</v>
      </c>
      <c r="F131" s="213" t="str">
        <f>IF(($A131="-"),"-",IF((ISBLANK('1B DonnéesActifs'!F134)=TRUE),"",'1B DonnéesActifs'!F134))</f>
        <v>-</v>
      </c>
      <c r="G131" s="213" t="str">
        <f>IF(($A131="-"),"-",IF((ISBLANK('1B DonnéesActifs'!G134)=TRUE),"",'1B DonnéesActifs'!G134))</f>
        <v>-</v>
      </c>
      <c r="H131" s="213" t="str">
        <f>IF(($A131="-"),"-",IF((ISBLANK('1B DonnéesActifs'!H134)=TRUE),"",'1B DonnéesActifs'!H134))</f>
        <v>-</v>
      </c>
      <c r="I131" s="213" t="str">
        <f>IF(($A131="-"),"-",IF((ISBLANK('1B DonnéesActifs'!I134)=TRUE),"",'1B DonnéesActifs'!I134))</f>
        <v>-</v>
      </c>
      <c r="J131" s="213" t="str">
        <f>IF(($A131="-"),"-",IF((ISBLANK('1B DonnéesActifs'!J134)=TRUE),"",'1B DonnéesActifs'!J134))</f>
        <v>-</v>
      </c>
      <c r="K131" s="213" t="str">
        <f>IF(($A131="-"),"-",IF((ISBLANK('1B DonnéesActifs'!K134)=TRUE),"",'1B DonnéesActifs'!K134))</f>
        <v>-</v>
      </c>
      <c r="L131" s="213" t="str">
        <f>IF(($A131="-"),"-",IF((ISBLANK('1B DonnéesActifs'!L134)=TRUE),"",'1B DonnéesActifs'!L134))</f>
        <v>-</v>
      </c>
      <c r="M131" s="213" t="str">
        <f>IF(($A131="-"),"-",IF((ISBLANK('1B DonnéesActifs'!M134)=TRUE),"",'1B DonnéesActifs'!M134))</f>
        <v>-</v>
      </c>
      <c r="N131" s="213" t="str">
        <f>IF(($A131="-"),"-",IF((ISBLANK('1B DonnéesActifs'!N134)=TRUE),"",'1B DonnéesActifs'!N134))</f>
        <v>-</v>
      </c>
      <c r="O131" s="213" t="str">
        <f>IF(($A131="-"),"-",IF((ISBLANK('1B DonnéesActifs'!O134)=TRUE),"",'1B DonnéesActifs'!O134))</f>
        <v>-</v>
      </c>
      <c r="P131" s="213" t="str">
        <f>IF(($A131="-"),"-",IF((ISBLANK('1B DonnéesActifs'!P134)=TRUE),"",'1B DonnéesActifs'!P134))</f>
        <v>-</v>
      </c>
      <c r="Q131" s="214" t="str">
        <f t="shared" ref="Q131:Q194" si="19">IF($A131="-","-",(IF(($J131=""),"AnnéeConstructionN/D",(Annee_d_analyse-J131))))</f>
        <v>-</v>
      </c>
      <c r="R131" s="214" t="str">
        <f>IF($A131="-","-",(_xlfn.IFNA((VLOOKUP($D131,'2A HypothèsesRenouvellement'!$J$6:$K$10,2,FALSE)),"TypeChausséeN/D")))</f>
        <v>-</v>
      </c>
      <c r="S131" s="214" t="str">
        <f t="shared" si="16"/>
        <v>-</v>
      </c>
      <c r="T131" s="214" t="str">
        <f>IF($A131="-","-",(_xlfn.IFNA((VLOOKUP($M131,'2A HypothèsesRenouvellement'!$J$16:$K$25,2,FALSE)),"DernièreInterventionN/D")))</f>
        <v>-</v>
      </c>
      <c r="U131" s="214" t="str">
        <f t="shared" ref="U131:U194" si="20">IF($A131="-","-",IF(ISTEXT(T131)=TRUE, "DernièreInterventionN/D",IF(ISBLANK(K131)=TRUE,"AnnéeInterventionN/D",IF((T131-(Annee_d_analyse-K131))&gt;0,(T131-(Annee_d_analyse-K131)),0))))</f>
        <v>-</v>
      </c>
      <c r="V131" s="215" t="str">
        <f t="shared" si="18"/>
        <v>-</v>
      </c>
      <c r="W131" s="215" t="str">
        <f>IF($A131="-","-",IF($O131="","ICG N/D",VLOOKUP($O131,'2A HypothèsesRenouvellement'!$B$33:$B$42,1,TRUE)))</f>
        <v>-</v>
      </c>
      <c r="X131" s="216" t="str">
        <f>IF($A131="-","-",(IF((ISNUMBER(W131)=TRUE),VLOOKUP(W131,'2A HypothèsesRenouvellement'!$B$33:$D$42,3,FALSE),"ICG N/D")))</f>
        <v>-</v>
      </c>
      <c r="Y131" s="216" t="str">
        <f>_xlfn.IFNA(IF($A131="-","-",(IF((P131=""),"Cote /5 N/D",VLOOKUP(P131,'2A HypothèsesRenouvellement'!$F$33:$G$37,2,FALSE)))),"%ParCote/5 Feuille2A N/D")</f>
        <v>-</v>
      </c>
      <c r="Z131" s="215" t="str">
        <f>IF($A131="-","-",IF('2A HypothèsesRenouvellement'!$F$20="  cotes d'état /100",(IF(ISNUMBER(X131)=TRUE,(X131*R131),"ICG N/D")),"N'est pas l'option choisie feuille 2A"))</f>
        <v>-</v>
      </c>
      <c r="AA131" s="215" t="str">
        <f t="shared" ref="AA131:AA194" si="21">IF($A131="-","-",IF(Annee_d_analyse="","SaisirAnnéeAnalyseFeuille1A",IF(ISNUMBER(Z131)=FALSE,"N'est pas l'option choisie feuille 2A",IF(Annee_eval_etat="","SaisirAnnéeÉval.ÉtatFeuille2A",IF((Z131-(Annee_d_analyse-Annee_eval_etat))&gt;0,ROUND((Z131-(Annee_d_analyse-Annee_eval_etat)),0),0)))))</f>
        <v>-</v>
      </c>
      <c r="AB131" s="215" t="str">
        <f>IF($A131="-","-",IF('2A HypothèsesRenouvellement'!$F$20="  cotes d'état /5",(IF(ISNUMBER(Y131)=TRUE,(Y131*R131),"Etat/5 N/D")),"N'est pas l'option choisie feuille 2A"))</f>
        <v>-</v>
      </c>
      <c r="AC131" s="215" t="str">
        <f t="shared" ref="AC131:AC194" si="22">IF($A131="-","-",IF(Annee_d_analyse="","SaisirAnnéeAnalyseFeuille1A",IF(ISNUMBER(AB131)=FALSE,"N'est pas l'option choisie feuille 2A",IF(Annee_eval_etat="","SaisirAnnéeÉval.ÉtatFeuille2A",IF((AB131-(Annee_d_analyse-Annee_eval_etat))&gt;0,ROUND((AB131-(Annee_d_analyse-Annee_eval_etat)),0),0)))))</f>
        <v>-</v>
      </c>
      <c r="AD131" s="217" t="str">
        <f>IF('2A HypothèsesRenouvellement'!$D$15="Option 1  ",'3A CalculsActifs'!V131,IF('2A HypothèsesRenouvellement'!$F$20="  Cotes d'état /100",'3A CalculsActifs'!AA131,IF('2A HypothèsesRenouvellement'!$F$20="  Cotes d'état /5",'3A CalculsActifs'!AC131,"ATT:ChoisirOptionFeuille2A")))</f>
        <v>ATT:ChoisirOptionFeuille2A</v>
      </c>
      <c r="AE131" s="209" t="str">
        <f>IF($A131="-","-",(H131/1000*(VLOOKUP(D131,'2A HypothèsesRenouvellement'!$J$6:$L$10,3,FALSE))))</f>
        <v>-</v>
      </c>
      <c r="AF131" s="312" t="str">
        <f t="shared" ref="AF131:AF194" si="23">IF($A131="-","-",IF(ISBLANK(Annee_d_analyse)=TRUE,"SaisirAnnéeAnalyseFeuille1A",(IF(ISNUMBER(AD131)=TRUE,(Annee_d_analyse+AD131),"VieRésiduelleIndéterminée"))))</f>
        <v>-</v>
      </c>
      <c r="AG131" s="312" t="str">
        <f t="shared" ref="AG131:AG194" si="24">IF($A131="-","-",(IF(ISBLANK(Annee_d_analyse)=TRUE,"SaisirAnnéeAnalyseFeuille1A",(IF((AF131&lt;(Annee_d_analyse+21)),AF131,"&gt;20ans")))))</f>
        <v>-</v>
      </c>
      <c r="AH131" s="218" t="str">
        <f t="shared" ref="AH131:AH194" si="25">IF($A131="-","-",(IF(ISBLANK(Annee_d_analyse)=TRUE,"SaisirAnnéeAnalyseFeuille1A",(-FV(Taux_inflation,(AF131-Annee_d_analyse),0,AE131)))))</f>
        <v>-</v>
      </c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</row>
    <row r="132" spans="1:213" x14ac:dyDescent="0.25">
      <c r="A132" s="212" t="str">
        <f>IF((ISBLANK('1B DonnéesActifs'!A135)=TRUE),"-",'1B DonnéesActifs'!A135)</f>
        <v>-</v>
      </c>
      <c r="B132" s="213" t="str">
        <f>IF(($A132="-"),"-",IF((ISBLANK('1B DonnéesActifs'!B135)=TRUE),"",'1B DonnéesActifs'!B135))</f>
        <v>-</v>
      </c>
      <c r="C132" s="213" t="str">
        <f>IF(($A132="-"),"-",IF((ISBLANK('1B DonnéesActifs'!C135)=TRUE),"",'1B DonnéesActifs'!C135))</f>
        <v>-</v>
      </c>
      <c r="D132" s="213" t="str">
        <f>IF(($A132="-"),"-",IF((ISBLANK('1B DonnéesActifs'!D135)=TRUE),"",'1B DonnéesActifs'!D135))</f>
        <v>-</v>
      </c>
      <c r="E132" s="213" t="str">
        <f>IF(($A132="-"),"-",IF((ISBLANK('1B DonnéesActifs'!E135)=TRUE),"",'1B DonnéesActifs'!E135))</f>
        <v>-</v>
      </c>
      <c r="F132" s="213" t="str">
        <f>IF(($A132="-"),"-",IF((ISBLANK('1B DonnéesActifs'!F135)=TRUE),"",'1B DonnéesActifs'!F135))</f>
        <v>-</v>
      </c>
      <c r="G132" s="213" t="str">
        <f>IF(($A132="-"),"-",IF((ISBLANK('1B DonnéesActifs'!G135)=TRUE),"",'1B DonnéesActifs'!G135))</f>
        <v>-</v>
      </c>
      <c r="H132" s="213" t="str">
        <f>IF(($A132="-"),"-",IF((ISBLANK('1B DonnéesActifs'!H135)=TRUE),"",'1B DonnéesActifs'!H135))</f>
        <v>-</v>
      </c>
      <c r="I132" s="213" t="str">
        <f>IF(($A132="-"),"-",IF((ISBLANK('1B DonnéesActifs'!I135)=TRUE),"",'1B DonnéesActifs'!I135))</f>
        <v>-</v>
      </c>
      <c r="J132" s="213" t="str">
        <f>IF(($A132="-"),"-",IF((ISBLANK('1B DonnéesActifs'!J135)=TRUE),"",'1B DonnéesActifs'!J135))</f>
        <v>-</v>
      </c>
      <c r="K132" s="213" t="str">
        <f>IF(($A132="-"),"-",IF((ISBLANK('1B DonnéesActifs'!K135)=TRUE),"",'1B DonnéesActifs'!K135))</f>
        <v>-</v>
      </c>
      <c r="L132" s="213" t="str">
        <f>IF(($A132="-"),"-",IF((ISBLANK('1B DonnéesActifs'!L135)=TRUE),"",'1B DonnéesActifs'!L135))</f>
        <v>-</v>
      </c>
      <c r="M132" s="213" t="str">
        <f>IF(($A132="-"),"-",IF((ISBLANK('1B DonnéesActifs'!M135)=TRUE),"",'1B DonnéesActifs'!M135))</f>
        <v>-</v>
      </c>
      <c r="N132" s="213" t="str">
        <f>IF(($A132="-"),"-",IF((ISBLANK('1B DonnéesActifs'!N135)=TRUE),"",'1B DonnéesActifs'!N135))</f>
        <v>-</v>
      </c>
      <c r="O132" s="213" t="str">
        <f>IF(($A132="-"),"-",IF((ISBLANK('1B DonnéesActifs'!O135)=TRUE),"",'1B DonnéesActifs'!O135))</f>
        <v>-</v>
      </c>
      <c r="P132" s="213" t="str">
        <f>IF(($A132="-"),"-",IF((ISBLANK('1B DonnéesActifs'!P135)=TRUE),"",'1B DonnéesActifs'!P135))</f>
        <v>-</v>
      </c>
      <c r="Q132" s="214" t="str">
        <f t="shared" si="19"/>
        <v>-</v>
      </c>
      <c r="R132" s="214" t="str">
        <f>IF($A132="-","-",(_xlfn.IFNA((VLOOKUP($D132,'2A HypothèsesRenouvellement'!$J$6:$K$10,2,FALSE)),"TypeChausséeN/D")))</f>
        <v>-</v>
      </c>
      <c r="S132" s="214" t="str">
        <f t="shared" ref="S132:S195" si="26">IF($A132="-","-",(IF(ISTEXT(Q132)=TRUE,"AnnéeConstructionN/D",(IF(((R132-Q132)&gt;0),(R132-Q132),0)))))</f>
        <v>-</v>
      </c>
      <c r="T132" s="214" t="str">
        <f>IF($A132="-","-",(_xlfn.IFNA((VLOOKUP($M132,'2A HypothèsesRenouvellement'!$J$16:$K$25,2,FALSE)),"DernièreInterventionN/D")))</f>
        <v>-</v>
      </c>
      <c r="U132" s="214" t="str">
        <f t="shared" si="20"/>
        <v>-</v>
      </c>
      <c r="V132" s="215" t="str">
        <f>IF($A132="-","-",IF(ISNUMBER(U132)=TRUE,U132,(IF(ISNUMBER(S132)=TRUE,ROUND(S132,0),"AnnéeConstr.&amp;DernièreInterv.N/D"))))</f>
        <v>-</v>
      </c>
      <c r="W132" s="215" t="str">
        <f>IF($A132="-","-",IF($O132="","ICG N/D",VLOOKUP($O132,'2A HypothèsesRenouvellement'!$B$33:$B$42,1,TRUE)))</f>
        <v>-</v>
      </c>
      <c r="X132" s="216" t="str">
        <f>IF($A132="-","-",(IF((ISNUMBER(W132)=TRUE),VLOOKUP(W132,'2A HypothèsesRenouvellement'!$B$33:$D$42,3,FALSE),"ICG N/D")))</f>
        <v>-</v>
      </c>
      <c r="Y132" s="216" t="str">
        <f>_xlfn.IFNA(IF($A132="-","-",(IF((P132=""),"Cote /5 N/D",VLOOKUP(P132,'2A HypothèsesRenouvellement'!$F$33:$G$37,2,FALSE)))),"%ParCote/5 Feuille2A N/D")</f>
        <v>-</v>
      </c>
      <c r="Z132" s="215" t="str">
        <f>IF($A132="-","-",IF('2A HypothèsesRenouvellement'!$F$20="  cotes d'état /100",(IF(ISNUMBER(X132)=TRUE,(X132*R132),"ICG N/D")),"N'est pas l'option choisie feuille 2A"))</f>
        <v>-</v>
      </c>
      <c r="AA132" s="215" t="str">
        <f t="shared" si="21"/>
        <v>-</v>
      </c>
      <c r="AB132" s="215" t="str">
        <f>IF($A132="-","-",IF('2A HypothèsesRenouvellement'!$F$20="  cotes d'état /5",(IF(ISNUMBER(Y132)=TRUE,(Y132*R132),"Etat/5 N/D")),"N'est pas l'option choisie feuille 2A"))</f>
        <v>-</v>
      </c>
      <c r="AC132" s="215" t="str">
        <f t="shared" si="22"/>
        <v>-</v>
      </c>
      <c r="AD132" s="217" t="str">
        <f>IF('2A HypothèsesRenouvellement'!$D$15="Option 1  ",'3A CalculsActifs'!V132,IF('2A HypothèsesRenouvellement'!$F$20="  Cotes d'état /100",'3A CalculsActifs'!AA132,IF('2A HypothèsesRenouvellement'!$F$20="  Cotes d'état /5",'3A CalculsActifs'!AC132,"ATT:ChoisirOptionFeuille2A")))</f>
        <v>ATT:ChoisirOptionFeuille2A</v>
      </c>
      <c r="AE132" s="209" t="str">
        <f>IF($A132="-","-",(H132/1000*(VLOOKUP(D132,'2A HypothèsesRenouvellement'!$J$6:$L$10,3,FALSE))))</f>
        <v>-</v>
      </c>
      <c r="AF132" s="312" t="str">
        <f t="shared" si="23"/>
        <v>-</v>
      </c>
      <c r="AG132" s="312" t="str">
        <f t="shared" si="24"/>
        <v>-</v>
      </c>
      <c r="AH132" s="218" t="str">
        <f t="shared" si="25"/>
        <v>-</v>
      </c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  <c r="DA132" s="95"/>
      <c r="DB132" s="95"/>
      <c r="DC132" s="95"/>
      <c r="DD132" s="95"/>
      <c r="DE132" s="95"/>
      <c r="DF132" s="95"/>
      <c r="DG132" s="95"/>
      <c r="DH132" s="95"/>
      <c r="DI132" s="95"/>
      <c r="DJ132" s="95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95"/>
      <c r="FH132" s="95"/>
      <c r="FI132" s="95"/>
      <c r="FJ132" s="95"/>
      <c r="FK132" s="95"/>
      <c r="FL132" s="95"/>
      <c r="FM132" s="95"/>
      <c r="FN132" s="95"/>
      <c r="FO132" s="95"/>
      <c r="FP132" s="95"/>
      <c r="FQ132" s="95"/>
      <c r="FR132" s="95"/>
      <c r="FS132" s="95"/>
      <c r="FT132" s="95"/>
      <c r="FU132" s="95"/>
      <c r="FV132" s="95"/>
      <c r="FW132" s="95"/>
      <c r="FX132" s="95"/>
      <c r="FY132" s="95"/>
      <c r="FZ132" s="95"/>
      <c r="GA132" s="95"/>
      <c r="GB132" s="95"/>
      <c r="GC132" s="95"/>
      <c r="GD132" s="95"/>
      <c r="GE132" s="95"/>
      <c r="GF132" s="95"/>
      <c r="GG132" s="95"/>
      <c r="GH132" s="95"/>
      <c r="GI132" s="95"/>
      <c r="GJ132" s="95"/>
      <c r="GK132" s="95"/>
      <c r="GL132" s="95"/>
      <c r="GM132" s="95"/>
      <c r="GN132" s="95"/>
      <c r="GO132" s="95"/>
      <c r="GP132" s="95"/>
      <c r="GQ132" s="95"/>
      <c r="GR132" s="95"/>
      <c r="GS132" s="95"/>
      <c r="GT132" s="95"/>
      <c r="GU132" s="95"/>
      <c r="GV132" s="95"/>
      <c r="GW132" s="95"/>
      <c r="GX132" s="95"/>
      <c r="GY132" s="95"/>
      <c r="GZ132" s="95"/>
      <c r="HA132" s="95"/>
      <c r="HB132" s="95"/>
      <c r="HC132" s="95"/>
      <c r="HD132" s="95"/>
      <c r="HE132" s="95"/>
    </row>
    <row r="133" spans="1:213" x14ac:dyDescent="0.25">
      <c r="A133" s="212" t="str">
        <f>IF((ISBLANK('1B DonnéesActifs'!A136)=TRUE),"-",'1B DonnéesActifs'!A136)</f>
        <v>-</v>
      </c>
      <c r="B133" s="213" t="str">
        <f>IF(($A133="-"),"-",IF((ISBLANK('1B DonnéesActifs'!B136)=TRUE),"",'1B DonnéesActifs'!B136))</f>
        <v>-</v>
      </c>
      <c r="C133" s="213" t="str">
        <f>IF(($A133="-"),"-",IF((ISBLANK('1B DonnéesActifs'!C136)=TRUE),"",'1B DonnéesActifs'!C136))</f>
        <v>-</v>
      </c>
      <c r="D133" s="213" t="str">
        <f>IF(($A133="-"),"-",IF((ISBLANK('1B DonnéesActifs'!D136)=TRUE),"",'1B DonnéesActifs'!D136))</f>
        <v>-</v>
      </c>
      <c r="E133" s="213" t="str">
        <f>IF(($A133="-"),"-",IF((ISBLANK('1B DonnéesActifs'!E136)=TRUE),"",'1B DonnéesActifs'!E136))</f>
        <v>-</v>
      </c>
      <c r="F133" s="213" t="str">
        <f>IF(($A133="-"),"-",IF((ISBLANK('1B DonnéesActifs'!F136)=TRUE),"",'1B DonnéesActifs'!F136))</f>
        <v>-</v>
      </c>
      <c r="G133" s="213" t="str">
        <f>IF(($A133="-"),"-",IF((ISBLANK('1B DonnéesActifs'!G136)=TRUE),"",'1B DonnéesActifs'!G136))</f>
        <v>-</v>
      </c>
      <c r="H133" s="213" t="str">
        <f>IF(($A133="-"),"-",IF((ISBLANK('1B DonnéesActifs'!H136)=TRUE),"",'1B DonnéesActifs'!H136))</f>
        <v>-</v>
      </c>
      <c r="I133" s="213" t="str">
        <f>IF(($A133="-"),"-",IF((ISBLANK('1B DonnéesActifs'!I136)=TRUE),"",'1B DonnéesActifs'!I136))</f>
        <v>-</v>
      </c>
      <c r="J133" s="213" t="str">
        <f>IF(($A133="-"),"-",IF((ISBLANK('1B DonnéesActifs'!J136)=TRUE),"",'1B DonnéesActifs'!J136))</f>
        <v>-</v>
      </c>
      <c r="K133" s="213" t="str">
        <f>IF(($A133="-"),"-",IF((ISBLANK('1B DonnéesActifs'!K136)=TRUE),"",'1B DonnéesActifs'!K136))</f>
        <v>-</v>
      </c>
      <c r="L133" s="213" t="str">
        <f>IF(($A133="-"),"-",IF((ISBLANK('1B DonnéesActifs'!L136)=TRUE),"",'1B DonnéesActifs'!L136))</f>
        <v>-</v>
      </c>
      <c r="M133" s="213" t="str">
        <f>IF(($A133="-"),"-",IF((ISBLANK('1B DonnéesActifs'!M136)=TRUE),"",'1B DonnéesActifs'!M136))</f>
        <v>-</v>
      </c>
      <c r="N133" s="213" t="str">
        <f>IF(($A133="-"),"-",IF((ISBLANK('1B DonnéesActifs'!N136)=TRUE),"",'1B DonnéesActifs'!N136))</f>
        <v>-</v>
      </c>
      <c r="O133" s="213" t="str">
        <f>IF(($A133="-"),"-",IF((ISBLANK('1B DonnéesActifs'!O136)=TRUE),"",'1B DonnéesActifs'!O136))</f>
        <v>-</v>
      </c>
      <c r="P133" s="213" t="str">
        <f>IF(($A133="-"),"-",IF((ISBLANK('1B DonnéesActifs'!P136)=TRUE),"",'1B DonnéesActifs'!P136))</f>
        <v>-</v>
      </c>
      <c r="Q133" s="214" t="str">
        <f t="shared" si="19"/>
        <v>-</v>
      </c>
      <c r="R133" s="214" t="str">
        <f>IF($A133="-","-",(_xlfn.IFNA((VLOOKUP($D133,'2A HypothèsesRenouvellement'!$J$6:$K$10,2,FALSE)),"TypeChausséeN/D")))</f>
        <v>-</v>
      </c>
      <c r="S133" s="214" t="str">
        <f t="shared" si="26"/>
        <v>-</v>
      </c>
      <c r="T133" s="214" t="str">
        <f>IF($A133="-","-",(_xlfn.IFNA((VLOOKUP($M133,'2A HypothèsesRenouvellement'!$J$16:$K$25,2,FALSE)),"DernièreInterventionN/D")))</f>
        <v>-</v>
      </c>
      <c r="U133" s="214" t="str">
        <f t="shared" si="20"/>
        <v>-</v>
      </c>
      <c r="V133" s="215" t="str">
        <f t="shared" ref="V133:V196" si="27">IF($A133="-","-",IF(ISNUMBER(U133)=TRUE,U133,(IF(ISNUMBER(S133)=TRUE,ROUND(S133,0),"AnnéeConstr.&amp;DernièreInterv.N/D"))))</f>
        <v>-</v>
      </c>
      <c r="W133" s="215" t="str">
        <f>IF($A133="-","-",IF($O133="","ICG N/D",VLOOKUP($O133,'2A HypothèsesRenouvellement'!$B$33:$B$42,1,TRUE)))</f>
        <v>-</v>
      </c>
      <c r="X133" s="216" t="str">
        <f>IF($A133="-","-",(IF((ISNUMBER(W133)=TRUE),VLOOKUP(W133,'2A HypothèsesRenouvellement'!$B$33:$D$42,3,FALSE),"ICG N/D")))</f>
        <v>-</v>
      </c>
      <c r="Y133" s="216" t="str">
        <f>_xlfn.IFNA(IF($A133="-","-",(IF((P133=""),"Cote /5 N/D",VLOOKUP(P133,'2A HypothèsesRenouvellement'!$F$33:$G$37,2,FALSE)))),"%ParCote/5 Feuille2A N/D")</f>
        <v>-</v>
      </c>
      <c r="Z133" s="215" t="str">
        <f>IF($A133="-","-",IF('2A HypothèsesRenouvellement'!$F$20="  cotes d'état /100",(IF(ISNUMBER(X133)=TRUE,(X133*R133),"ICG N/D")),"N'est pas l'option choisie feuille 2A"))</f>
        <v>-</v>
      </c>
      <c r="AA133" s="215" t="str">
        <f t="shared" si="21"/>
        <v>-</v>
      </c>
      <c r="AB133" s="215" t="str">
        <f>IF($A133="-","-",IF('2A HypothèsesRenouvellement'!$F$20="  cotes d'état /5",(IF(ISNUMBER(Y133)=TRUE,(Y133*R133),"Etat/5 N/D")),"N'est pas l'option choisie feuille 2A"))</f>
        <v>-</v>
      </c>
      <c r="AC133" s="215" t="str">
        <f t="shared" si="22"/>
        <v>-</v>
      </c>
      <c r="AD133" s="217" t="str">
        <f>IF('2A HypothèsesRenouvellement'!$D$15="Option 1  ",'3A CalculsActifs'!V133,IF('2A HypothèsesRenouvellement'!$F$20="  Cotes d'état /100",'3A CalculsActifs'!AA133,IF('2A HypothèsesRenouvellement'!$F$20="  Cotes d'état /5",'3A CalculsActifs'!AC133,"ATT:ChoisirOptionFeuille2A")))</f>
        <v>ATT:ChoisirOptionFeuille2A</v>
      </c>
      <c r="AE133" s="209" t="str">
        <f>IF($A133="-","-",(H133/1000*(VLOOKUP(D133,'2A HypothèsesRenouvellement'!$J$6:$L$10,3,FALSE))))</f>
        <v>-</v>
      </c>
      <c r="AF133" s="312" t="str">
        <f t="shared" si="23"/>
        <v>-</v>
      </c>
      <c r="AG133" s="312" t="str">
        <f t="shared" si="24"/>
        <v>-</v>
      </c>
      <c r="AH133" s="218" t="str">
        <f t="shared" si="25"/>
        <v>-</v>
      </c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95"/>
      <c r="DE133" s="95"/>
      <c r="DF133" s="95"/>
      <c r="DG133" s="95"/>
      <c r="DH133" s="95"/>
      <c r="DI133" s="95"/>
      <c r="DJ133" s="95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  <c r="GK133" s="95"/>
      <c r="GL133" s="95"/>
      <c r="GM133" s="95"/>
      <c r="GN133" s="95"/>
      <c r="GO133" s="95"/>
      <c r="GP133" s="95"/>
      <c r="GQ133" s="95"/>
      <c r="GR133" s="95"/>
      <c r="GS133" s="95"/>
      <c r="GT133" s="95"/>
      <c r="GU133" s="95"/>
      <c r="GV133" s="95"/>
      <c r="GW133" s="95"/>
      <c r="GX133" s="95"/>
      <c r="GY133" s="95"/>
      <c r="GZ133" s="95"/>
      <c r="HA133" s="95"/>
      <c r="HB133" s="95"/>
      <c r="HC133" s="95"/>
      <c r="HD133" s="95"/>
      <c r="HE133" s="95"/>
    </row>
    <row r="134" spans="1:213" x14ac:dyDescent="0.25">
      <c r="A134" s="212" t="str">
        <f>IF((ISBLANK('1B DonnéesActifs'!A137)=TRUE),"-",'1B DonnéesActifs'!A137)</f>
        <v>-</v>
      </c>
      <c r="B134" s="213" t="str">
        <f>IF(($A134="-"),"-",IF((ISBLANK('1B DonnéesActifs'!B137)=TRUE),"",'1B DonnéesActifs'!B137))</f>
        <v>-</v>
      </c>
      <c r="C134" s="213" t="str">
        <f>IF(($A134="-"),"-",IF((ISBLANK('1B DonnéesActifs'!C137)=TRUE),"",'1B DonnéesActifs'!C137))</f>
        <v>-</v>
      </c>
      <c r="D134" s="213" t="str">
        <f>IF(($A134="-"),"-",IF((ISBLANK('1B DonnéesActifs'!D137)=TRUE),"",'1B DonnéesActifs'!D137))</f>
        <v>-</v>
      </c>
      <c r="E134" s="213" t="str">
        <f>IF(($A134="-"),"-",IF((ISBLANK('1B DonnéesActifs'!E137)=TRUE),"",'1B DonnéesActifs'!E137))</f>
        <v>-</v>
      </c>
      <c r="F134" s="213" t="str">
        <f>IF(($A134="-"),"-",IF((ISBLANK('1B DonnéesActifs'!F137)=TRUE),"",'1B DonnéesActifs'!F137))</f>
        <v>-</v>
      </c>
      <c r="G134" s="213" t="str">
        <f>IF(($A134="-"),"-",IF((ISBLANK('1B DonnéesActifs'!G137)=TRUE),"",'1B DonnéesActifs'!G137))</f>
        <v>-</v>
      </c>
      <c r="H134" s="213" t="str">
        <f>IF(($A134="-"),"-",IF((ISBLANK('1B DonnéesActifs'!H137)=TRUE),"",'1B DonnéesActifs'!H137))</f>
        <v>-</v>
      </c>
      <c r="I134" s="213" t="str">
        <f>IF(($A134="-"),"-",IF((ISBLANK('1B DonnéesActifs'!I137)=TRUE),"",'1B DonnéesActifs'!I137))</f>
        <v>-</v>
      </c>
      <c r="J134" s="213" t="str">
        <f>IF(($A134="-"),"-",IF((ISBLANK('1B DonnéesActifs'!J137)=TRUE),"",'1B DonnéesActifs'!J137))</f>
        <v>-</v>
      </c>
      <c r="K134" s="213" t="str">
        <f>IF(($A134="-"),"-",IF((ISBLANK('1B DonnéesActifs'!K137)=TRUE),"",'1B DonnéesActifs'!K137))</f>
        <v>-</v>
      </c>
      <c r="L134" s="213" t="str">
        <f>IF(($A134="-"),"-",IF((ISBLANK('1B DonnéesActifs'!L137)=TRUE),"",'1B DonnéesActifs'!L137))</f>
        <v>-</v>
      </c>
      <c r="M134" s="213" t="str">
        <f>IF(($A134="-"),"-",IF((ISBLANK('1B DonnéesActifs'!M137)=TRUE),"",'1B DonnéesActifs'!M137))</f>
        <v>-</v>
      </c>
      <c r="N134" s="213" t="str">
        <f>IF(($A134="-"),"-",IF((ISBLANK('1B DonnéesActifs'!N137)=TRUE),"",'1B DonnéesActifs'!N137))</f>
        <v>-</v>
      </c>
      <c r="O134" s="213" t="str">
        <f>IF(($A134="-"),"-",IF((ISBLANK('1B DonnéesActifs'!O137)=TRUE),"",'1B DonnéesActifs'!O137))</f>
        <v>-</v>
      </c>
      <c r="P134" s="213" t="str">
        <f>IF(($A134="-"),"-",IF((ISBLANK('1B DonnéesActifs'!P137)=TRUE),"",'1B DonnéesActifs'!P137))</f>
        <v>-</v>
      </c>
      <c r="Q134" s="214" t="str">
        <f t="shared" si="19"/>
        <v>-</v>
      </c>
      <c r="R134" s="214" t="str">
        <f>IF($A134="-","-",(_xlfn.IFNA((VLOOKUP($D134,'2A HypothèsesRenouvellement'!$J$6:$K$10,2,FALSE)),"TypeChausséeN/D")))</f>
        <v>-</v>
      </c>
      <c r="S134" s="214" t="str">
        <f t="shared" si="26"/>
        <v>-</v>
      </c>
      <c r="T134" s="214" t="str">
        <f>IF($A134="-","-",(_xlfn.IFNA((VLOOKUP($M134,'2A HypothèsesRenouvellement'!$J$16:$K$25,2,FALSE)),"DernièreInterventionN/D")))</f>
        <v>-</v>
      </c>
      <c r="U134" s="214" t="str">
        <f t="shared" si="20"/>
        <v>-</v>
      </c>
      <c r="V134" s="215" t="str">
        <f t="shared" si="27"/>
        <v>-</v>
      </c>
      <c r="W134" s="215" t="str">
        <f>IF($A134="-","-",IF($O134="","ICG N/D",VLOOKUP($O134,'2A HypothèsesRenouvellement'!$B$33:$B$42,1,TRUE)))</f>
        <v>-</v>
      </c>
      <c r="X134" s="216" t="str">
        <f>IF($A134="-","-",(IF((ISNUMBER(W134)=TRUE),VLOOKUP(W134,'2A HypothèsesRenouvellement'!$B$33:$D$42,3,FALSE),"ICG N/D")))</f>
        <v>-</v>
      </c>
      <c r="Y134" s="216" t="str">
        <f>_xlfn.IFNA(IF($A134="-","-",(IF((P134=""),"Cote /5 N/D",VLOOKUP(P134,'2A HypothèsesRenouvellement'!$F$33:$G$37,2,FALSE)))),"%ParCote/5 Feuille2A N/D")</f>
        <v>-</v>
      </c>
      <c r="Z134" s="215" t="str">
        <f>IF($A134="-","-",IF('2A HypothèsesRenouvellement'!$F$20="  cotes d'état /100",(IF(ISNUMBER(X134)=TRUE,(X134*R134),"ICG N/D")),"N'est pas l'option choisie feuille 2A"))</f>
        <v>-</v>
      </c>
      <c r="AA134" s="215" t="str">
        <f t="shared" si="21"/>
        <v>-</v>
      </c>
      <c r="AB134" s="215" t="str">
        <f>IF($A134="-","-",IF('2A HypothèsesRenouvellement'!$F$20="  cotes d'état /5",(IF(ISNUMBER(Y134)=TRUE,(Y134*R134),"Etat/5 N/D")),"N'est pas l'option choisie feuille 2A"))</f>
        <v>-</v>
      </c>
      <c r="AC134" s="215" t="str">
        <f t="shared" si="22"/>
        <v>-</v>
      </c>
      <c r="AD134" s="217" t="str">
        <f>IF('2A HypothèsesRenouvellement'!$D$15="Option 1  ",'3A CalculsActifs'!V134,IF('2A HypothèsesRenouvellement'!$F$20="  Cotes d'état /100",'3A CalculsActifs'!AA134,IF('2A HypothèsesRenouvellement'!$F$20="  Cotes d'état /5",'3A CalculsActifs'!AC134,"ATT:ChoisirOptionFeuille2A")))</f>
        <v>ATT:ChoisirOptionFeuille2A</v>
      </c>
      <c r="AE134" s="209" t="str">
        <f>IF($A134="-","-",(H134/1000*(VLOOKUP(D134,'2A HypothèsesRenouvellement'!$J$6:$L$10,3,FALSE))))</f>
        <v>-</v>
      </c>
      <c r="AF134" s="312" t="str">
        <f t="shared" si="23"/>
        <v>-</v>
      </c>
      <c r="AG134" s="312" t="str">
        <f t="shared" si="24"/>
        <v>-</v>
      </c>
      <c r="AH134" s="218" t="str">
        <f t="shared" si="25"/>
        <v>-</v>
      </c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  <c r="GK134" s="95"/>
      <c r="GL134" s="95"/>
      <c r="GM134" s="95"/>
      <c r="GN134" s="95"/>
      <c r="GO134" s="95"/>
      <c r="GP134" s="95"/>
      <c r="GQ134" s="95"/>
      <c r="GR134" s="95"/>
      <c r="GS134" s="95"/>
      <c r="GT134" s="95"/>
      <c r="GU134" s="95"/>
      <c r="GV134" s="95"/>
      <c r="GW134" s="95"/>
      <c r="GX134" s="95"/>
      <c r="GY134" s="95"/>
      <c r="GZ134" s="95"/>
      <c r="HA134" s="95"/>
      <c r="HB134" s="95"/>
      <c r="HC134" s="95"/>
      <c r="HD134" s="95"/>
      <c r="HE134" s="95"/>
    </row>
    <row r="135" spans="1:213" x14ac:dyDescent="0.25">
      <c r="A135" s="212" t="str">
        <f>IF((ISBLANK('1B DonnéesActifs'!A138)=TRUE),"-",'1B DonnéesActifs'!A138)</f>
        <v>-</v>
      </c>
      <c r="B135" s="213" t="str">
        <f>IF(($A135="-"),"-",IF((ISBLANK('1B DonnéesActifs'!B138)=TRUE),"",'1B DonnéesActifs'!B138))</f>
        <v>-</v>
      </c>
      <c r="C135" s="213" t="str">
        <f>IF(($A135="-"),"-",IF((ISBLANK('1B DonnéesActifs'!C138)=TRUE),"",'1B DonnéesActifs'!C138))</f>
        <v>-</v>
      </c>
      <c r="D135" s="213" t="str">
        <f>IF(($A135="-"),"-",IF((ISBLANK('1B DonnéesActifs'!D138)=TRUE),"",'1B DonnéesActifs'!D138))</f>
        <v>-</v>
      </c>
      <c r="E135" s="213" t="str">
        <f>IF(($A135="-"),"-",IF((ISBLANK('1B DonnéesActifs'!E138)=TRUE),"",'1B DonnéesActifs'!E138))</f>
        <v>-</v>
      </c>
      <c r="F135" s="213" t="str">
        <f>IF(($A135="-"),"-",IF((ISBLANK('1B DonnéesActifs'!F138)=TRUE),"",'1B DonnéesActifs'!F138))</f>
        <v>-</v>
      </c>
      <c r="G135" s="213" t="str">
        <f>IF(($A135="-"),"-",IF((ISBLANK('1B DonnéesActifs'!G138)=TRUE),"",'1B DonnéesActifs'!G138))</f>
        <v>-</v>
      </c>
      <c r="H135" s="213" t="str">
        <f>IF(($A135="-"),"-",IF((ISBLANK('1B DonnéesActifs'!H138)=TRUE),"",'1B DonnéesActifs'!H138))</f>
        <v>-</v>
      </c>
      <c r="I135" s="213" t="str">
        <f>IF(($A135="-"),"-",IF((ISBLANK('1B DonnéesActifs'!I138)=TRUE),"",'1B DonnéesActifs'!I138))</f>
        <v>-</v>
      </c>
      <c r="J135" s="213" t="str">
        <f>IF(($A135="-"),"-",IF((ISBLANK('1B DonnéesActifs'!J138)=TRUE),"",'1B DonnéesActifs'!J138))</f>
        <v>-</v>
      </c>
      <c r="K135" s="213" t="str">
        <f>IF(($A135="-"),"-",IF((ISBLANK('1B DonnéesActifs'!K138)=TRUE),"",'1B DonnéesActifs'!K138))</f>
        <v>-</v>
      </c>
      <c r="L135" s="213" t="str">
        <f>IF(($A135="-"),"-",IF((ISBLANK('1B DonnéesActifs'!L138)=TRUE),"",'1B DonnéesActifs'!L138))</f>
        <v>-</v>
      </c>
      <c r="M135" s="213" t="str">
        <f>IF(($A135="-"),"-",IF((ISBLANK('1B DonnéesActifs'!M138)=TRUE),"",'1B DonnéesActifs'!M138))</f>
        <v>-</v>
      </c>
      <c r="N135" s="213" t="str">
        <f>IF(($A135="-"),"-",IF((ISBLANK('1B DonnéesActifs'!N138)=TRUE),"",'1B DonnéesActifs'!N138))</f>
        <v>-</v>
      </c>
      <c r="O135" s="213" t="str">
        <f>IF(($A135="-"),"-",IF((ISBLANK('1B DonnéesActifs'!O138)=TRUE),"",'1B DonnéesActifs'!O138))</f>
        <v>-</v>
      </c>
      <c r="P135" s="213" t="str">
        <f>IF(($A135="-"),"-",IF((ISBLANK('1B DonnéesActifs'!P138)=TRUE),"",'1B DonnéesActifs'!P138))</f>
        <v>-</v>
      </c>
      <c r="Q135" s="214" t="str">
        <f t="shared" si="19"/>
        <v>-</v>
      </c>
      <c r="R135" s="214" t="str">
        <f>IF($A135="-","-",(_xlfn.IFNA((VLOOKUP($D135,'2A HypothèsesRenouvellement'!$J$6:$K$10,2,FALSE)),"TypeChausséeN/D")))</f>
        <v>-</v>
      </c>
      <c r="S135" s="214" t="str">
        <f t="shared" si="26"/>
        <v>-</v>
      </c>
      <c r="T135" s="214" t="str">
        <f>IF($A135="-","-",(_xlfn.IFNA((VLOOKUP($M135,'2A HypothèsesRenouvellement'!$J$16:$K$25,2,FALSE)),"DernièreInterventionN/D")))</f>
        <v>-</v>
      </c>
      <c r="U135" s="214" t="str">
        <f t="shared" si="20"/>
        <v>-</v>
      </c>
      <c r="V135" s="215" t="str">
        <f t="shared" si="27"/>
        <v>-</v>
      </c>
      <c r="W135" s="215" t="str">
        <f>IF($A135="-","-",IF($O135="","ICG N/D",VLOOKUP($O135,'2A HypothèsesRenouvellement'!$B$33:$B$42,1,TRUE)))</f>
        <v>-</v>
      </c>
      <c r="X135" s="216" t="str">
        <f>IF($A135="-","-",(IF((ISNUMBER(W135)=TRUE),VLOOKUP(W135,'2A HypothèsesRenouvellement'!$B$33:$D$42,3,FALSE),"ICG N/D")))</f>
        <v>-</v>
      </c>
      <c r="Y135" s="216" t="str">
        <f>_xlfn.IFNA(IF($A135="-","-",(IF((P135=""),"Cote /5 N/D",VLOOKUP(P135,'2A HypothèsesRenouvellement'!$F$33:$G$37,2,FALSE)))),"%ParCote/5 Feuille2A N/D")</f>
        <v>-</v>
      </c>
      <c r="Z135" s="215" t="str">
        <f>IF($A135="-","-",IF('2A HypothèsesRenouvellement'!$F$20="  cotes d'état /100",(IF(ISNUMBER(X135)=TRUE,(X135*R135),"ICG N/D")),"N'est pas l'option choisie feuille 2A"))</f>
        <v>-</v>
      </c>
      <c r="AA135" s="215" t="str">
        <f t="shared" si="21"/>
        <v>-</v>
      </c>
      <c r="AB135" s="215" t="str">
        <f>IF($A135="-","-",IF('2A HypothèsesRenouvellement'!$F$20="  cotes d'état /5",(IF(ISNUMBER(Y135)=TRUE,(Y135*R135),"Etat/5 N/D")),"N'est pas l'option choisie feuille 2A"))</f>
        <v>-</v>
      </c>
      <c r="AC135" s="215" t="str">
        <f t="shared" si="22"/>
        <v>-</v>
      </c>
      <c r="AD135" s="217" t="str">
        <f>IF('2A HypothèsesRenouvellement'!$D$15="Option 1  ",'3A CalculsActifs'!V135,IF('2A HypothèsesRenouvellement'!$F$20="  Cotes d'état /100",'3A CalculsActifs'!AA135,IF('2A HypothèsesRenouvellement'!$F$20="  Cotes d'état /5",'3A CalculsActifs'!AC135,"ATT:ChoisirOptionFeuille2A")))</f>
        <v>ATT:ChoisirOptionFeuille2A</v>
      </c>
      <c r="AE135" s="209" t="str">
        <f>IF($A135="-","-",(H135/1000*(VLOOKUP(D135,'2A HypothèsesRenouvellement'!$J$6:$L$10,3,FALSE))))</f>
        <v>-</v>
      </c>
      <c r="AF135" s="312" t="str">
        <f t="shared" si="23"/>
        <v>-</v>
      </c>
      <c r="AG135" s="312" t="str">
        <f t="shared" si="24"/>
        <v>-</v>
      </c>
      <c r="AH135" s="218" t="str">
        <f t="shared" si="25"/>
        <v>-</v>
      </c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  <c r="DA135" s="95"/>
      <c r="DB135" s="95"/>
      <c r="DC135" s="95"/>
      <c r="DD135" s="95"/>
      <c r="DE135" s="95"/>
      <c r="DF135" s="95"/>
      <c r="DG135" s="95"/>
      <c r="DH135" s="95"/>
      <c r="DI135" s="95"/>
      <c r="DJ135" s="95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95"/>
      <c r="FH135" s="95"/>
      <c r="FI135" s="95"/>
      <c r="FJ135" s="95"/>
      <c r="FK135" s="95"/>
      <c r="FL135" s="95"/>
      <c r="FM135" s="95"/>
      <c r="FN135" s="95"/>
      <c r="FO135" s="95"/>
      <c r="FP135" s="95"/>
      <c r="FQ135" s="95"/>
      <c r="FR135" s="95"/>
      <c r="FS135" s="95"/>
      <c r="FT135" s="95"/>
      <c r="FU135" s="95"/>
      <c r="FV135" s="95"/>
      <c r="FW135" s="95"/>
      <c r="FX135" s="95"/>
      <c r="FY135" s="95"/>
      <c r="FZ135" s="95"/>
      <c r="GA135" s="95"/>
      <c r="GB135" s="95"/>
      <c r="GC135" s="95"/>
      <c r="GD135" s="95"/>
      <c r="GE135" s="95"/>
      <c r="GF135" s="95"/>
      <c r="GG135" s="95"/>
      <c r="GH135" s="95"/>
      <c r="GI135" s="95"/>
      <c r="GJ135" s="95"/>
      <c r="GK135" s="95"/>
      <c r="GL135" s="95"/>
      <c r="GM135" s="95"/>
      <c r="GN135" s="95"/>
      <c r="GO135" s="95"/>
      <c r="GP135" s="95"/>
      <c r="GQ135" s="95"/>
      <c r="GR135" s="95"/>
      <c r="GS135" s="95"/>
      <c r="GT135" s="95"/>
      <c r="GU135" s="95"/>
      <c r="GV135" s="95"/>
      <c r="GW135" s="95"/>
      <c r="GX135" s="95"/>
      <c r="GY135" s="95"/>
      <c r="GZ135" s="95"/>
      <c r="HA135" s="95"/>
      <c r="HB135" s="95"/>
      <c r="HC135" s="95"/>
      <c r="HD135" s="95"/>
      <c r="HE135" s="95"/>
    </row>
    <row r="136" spans="1:213" x14ac:dyDescent="0.25">
      <c r="A136" s="212" t="str">
        <f>IF((ISBLANK('1B DonnéesActifs'!A139)=TRUE),"-",'1B DonnéesActifs'!A139)</f>
        <v>-</v>
      </c>
      <c r="B136" s="213" t="str">
        <f>IF(($A136="-"),"-",IF((ISBLANK('1B DonnéesActifs'!B139)=TRUE),"",'1B DonnéesActifs'!B139))</f>
        <v>-</v>
      </c>
      <c r="C136" s="213" t="str">
        <f>IF(($A136="-"),"-",IF((ISBLANK('1B DonnéesActifs'!C139)=TRUE),"",'1B DonnéesActifs'!C139))</f>
        <v>-</v>
      </c>
      <c r="D136" s="213" t="str">
        <f>IF(($A136="-"),"-",IF((ISBLANK('1B DonnéesActifs'!D139)=TRUE),"",'1B DonnéesActifs'!D139))</f>
        <v>-</v>
      </c>
      <c r="E136" s="213" t="str">
        <f>IF(($A136="-"),"-",IF((ISBLANK('1B DonnéesActifs'!E139)=TRUE),"",'1B DonnéesActifs'!E139))</f>
        <v>-</v>
      </c>
      <c r="F136" s="213" t="str">
        <f>IF(($A136="-"),"-",IF((ISBLANK('1B DonnéesActifs'!F139)=TRUE),"",'1B DonnéesActifs'!F139))</f>
        <v>-</v>
      </c>
      <c r="G136" s="213" t="str">
        <f>IF(($A136="-"),"-",IF((ISBLANK('1B DonnéesActifs'!G139)=TRUE),"",'1B DonnéesActifs'!G139))</f>
        <v>-</v>
      </c>
      <c r="H136" s="213" t="str">
        <f>IF(($A136="-"),"-",IF((ISBLANK('1B DonnéesActifs'!H139)=TRUE),"",'1B DonnéesActifs'!H139))</f>
        <v>-</v>
      </c>
      <c r="I136" s="213" t="str">
        <f>IF(($A136="-"),"-",IF((ISBLANK('1B DonnéesActifs'!I139)=TRUE),"",'1B DonnéesActifs'!I139))</f>
        <v>-</v>
      </c>
      <c r="J136" s="213" t="str">
        <f>IF(($A136="-"),"-",IF((ISBLANK('1B DonnéesActifs'!J139)=TRUE),"",'1B DonnéesActifs'!J139))</f>
        <v>-</v>
      </c>
      <c r="K136" s="213" t="str">
        <f>IF(($A136="-"),"-",IF((ISBLANK('1B DonnéesActifs'!K139)=TRUE),"",'1B DonnéesActifs'!K139))</f>
        <v>-</v>
      </c>
      <c r="L136" s="213" t="str">
        <f>IF(($A136="-"),"-",IF((ISBLANK('1B DonnéesActifs'!L139)=TRUE),"",'1B DonnéesActifs'!L139))</f>
        <v>-</v>
      </c>
      <c r="M136" s="213" t="str">
        <f>IF(($A136="-"),"-",IF((ISBLANK('1B DonnéesActifs'!M139)=TRUE),"",'1B DonnéesActifs'!M139))</f>
        <v>-</v>
      </c>
      <c r="N136" s="213" t="str">
        <f>IF(($A136="-"),"-",IF((ISBLANK('1B DonnéesActifs'!N139)=TRUE),"",'1B DonnéesActifs'!N139))</f>
        <v>-</v>
      </c>
      <c r="O136" s="213" t="str">
        <f>IF(($A136="-"),"-",IF((ISBLANK('1B DonnéesActifs'!O139)=TRUE),"",'1B DonnéesActifs'!O139))</f>
        <v>-</v>
      </c>
      <c r="P136" s="213" t="str">
        <f>IF(($A136="-"),"-",IF((ISBLANK('1B DonnéesActifs'!P139)=TRUE),"",'1B DonnéesActifs'!P139))</f>
        <v>-</v>
      </c>
      <c r="Q136" s="214" t="str">
        <f t="shared" si="19"/>
        <v>-</v>
      </c>
      <c r="R136" s="214" t="str">
        <f>IF($A136="-","-",(_xlfn.IFNA((VLOOKUP($D136,'2A HypothèsesRenouvellement'!$J$6:$K$10,2,FALSE)),"TypeChausséeN/D")))</f>
        <v>-</v>
      </c>
      <c r="S136" s="214" t="str">
        <f t="shared" si="26"/>
        <v>-</v>
      </c>
      <c r="T136" s="214" t="str">
        <f>IF($A136="-","-",(_xlfn.IFNA((VLOOKUP($M136,'2A HypothèsesRenouvellement'!$J$16:$K$25,2,FALSE)),"DernièreInterventionN/D")))</f>
        <v>-</v>
      </c>
      <c r="U136" s="214" t="str">
        <f t="shared" si="20"/>
        <v>-</v>
      </c>
      <c r="V136" s="215" t="str">
        <f t="shared" si="27"/>
        <v>-</v>
      </c>
      <c r="W136" s="215" t="str">
        <f>IF($A136="-","-",IF($O136="","ICG N/D",VLOOKUP($O136,'2A HypothèsesRenouvellement'!$B$33:$B$42,1,TRUE)))</f>
        <v>-</v>
      </c>
      <c r="X136" s="216" t="str">
        <f>IF($A136="-","-",(IF((ISNUMBER(W136)=TRUE),VLOOKUP(W136,'2A HypothèsesRenouvellement'!$B$33:$D$42,3,FALSE),"ICG N/D")))</f>
        <v>-</v>
      </c>
      <c r="Y136" s="216" t="str">
        <f>_xlfn.IFNA(IF($A136="-","-",(IF((P136=""),"Cote /5 N/D",VLOOKUP(P136,'2A HypothèsesRenouvellement'!$F$33:$G$37,2,FALSE)))),"%ParCote/5 Feuille2A N/D")</f>
        <v>-</v>
      </c>
      <c r="Z136" s="215" t="str">
        <f>IF($A136="-","-",IF('2A HypothèsesRenouvellement'!$F$20="  cotes d'état /100",(IF(ISNUMBER(X136)=TRUE,(X136*R136),"ICG N/D")),"N'est pas l'option choisie feuille 2A"))</f>
        <v>-</v>
      </c>
      <c r="AA136" s="215" t="str">
        <f t="shared" si="21"/>
        <v>-</v>
      </c>
      <c r="AB136" s="215" t="str">
        <f>IF($A136="-","-",IF('2A HypothèsesRenouvellement'!$F$20="  cotes d'état /5",(IF(ISNUMBER(Y136)=TRUE,(Y136*R136),"Etat/5 N/D")),"N'est pas l'option choisie feuille 2A"))</f>
        <v>-</v>
      </c>
      <c r="AC136" s="215" t="str">
        <f t="shared" si="22"/>
        <v>-</v>
      </c>
      <c r="AD136" s="217" t="str">
        <f>IF('2A HypothèsesRenouvellement'!$D$15="Option 1  ",'3A CalculsActifs'!V136,IF('2A HypothèsesRenouvellement'!$F$20="  Cotes d'état /100",'3A CalculsActifs'!AA136,IF('2A HypothèsesRenouvellement'!$F$20="  Cotes d'état /5",'3A CalculsActifs'!AC136,"ATT:ChoisirOptionFeuille2A")))</f>
        <v>ATT:ChoisirOptionFeuille2A</v>
      </c>
      <c r="AE136" s="209" t="str">
        <f>IF($A136="-","-",(H136/1000*(VLOOKUP(D136,'2A HypothèsesRenouvellement'!$J$6:$L$10,3,FALSE))))</f>
        <v>-</v>
      </c>
      <c r="AF136" s="312" t="str">
        <f t="shared" si="23"/>
        <v>-</v>
      </c>
      <c r="AG136" s="312" t="str">
        <f t="shared" si="24"/>
        <v>-</v>
      </c>
      <c r="AH136" s="218" t="str">
        <f t="shared" si="25"/>
        <v>-</v>
      </c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  <c r="DA136" s="95"/>
      <c r="DB136" s="95"/>
      <c r="DC136" s="95"/>
      <c r="DD136" s="95"/>
      <c r="DE136" s="95"/>
      <c r="DF136" s="95"/>
      <c r="DG136" s="95"/>
      <c r="DH136" s="95"/>
      <c r="DI136" s="95"/>
      <c r="DJ136" s="95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95"/>
      <c r="FH136" s="95"/>
      <c r="FI136" s="95"/>
      <c r="FJ136" s="95"/>
      <c r="FK136" s="95"/>
      <c r="FL136" s="95"/>
      <c r="FM136" s="95"/>
      <c r="FN136" s="95"/>
      <c r="FO136" s="95"/>
      <c r="FP136" s="95"/>
      <c r="FQ136" s="95"/>
      <c r="FR136" s="95"/>
      <c r="FS136" s="95"/>
      <c r="FT136" s="95"/>
      <c r="FU136" s="95"/>
      <c r="FV136" s="95"/>
      <c r="FW136" s="95"/>
      <c r="FX136" s="95"/>
      <c r="FY136" s="95"/>
      <c r="FZ136" s="95"/>
      <c r="GA136" s="95"/>
      <c r="GB136" s="95"/>
      <c r="GC136" s="95"/>
      <c r="GD136" s="95"/>
      <c r="GE136" s="95"/>
      <c r="GF136" s="95"/>
      <c r="GG136" s="95"/>
      <c r="GH136" s="95"/>
      <c r="GI136" s="95"/>
      <c r="GJ136" s="95"/>
      <c r="GK136" s="95"/>
      <c r="GL136" s="95"/>
      <c r="GM136" s="95"/>
      <c r="GN136" s="95"/>
      <c r="GO136" s="95"/>
      <c r="GP136" s="95"/>
      <c r="GQ136" s="95"/>
      <c r="GR136" s="95"/>
      <c r="GS136" s="95"/>
      <c r="GT136" s="95"/>
      <c r="GU136" s="95"/>
      <c r="GV136" s="95"/>
      <c r="GW136" s="95"/>
      <c r="GX136" s="95"/>
      <c r="GY136" s="95"/>
      <c r="GZ136" s="95"/>
      <c r="HA136" s="95"/>
      <c r="HB136" s="95"/>
      <c r="HC136" s="95"/>
      <c r="HD136" s="95"/>
      <c r="HE136" s="95"/>
    </row>
    <row r="137" spans="1:213" x14ac:dyDescent="0.25">
      <c r="A137" s="212" t="str">
        <f>IF((ISBLANK('1B DonnéesActifs'!A140)=TRUE),"-",'1B DonnéesActifs'!A140)</f>
        <v>-</v>
      </c>
      <c r="B137" s="213" t="str">
        <f>IF(($A137="-"),"-",IF((ISBLANK('1B DonnéesActifs'!B140)=TRUE),"",'1B DonnéesActifs'!B140))</f>
        <v>-</v>
      </c>
      <c r="C137" s="213" t="str">
        <f>IF(($A137="-"),"-",IF((ISBLANK('1B DonnéesActifs'!C140)=TRUE),"",'1B DonnéesActifs'!C140))</f>
        <v>-</v>
      </c>
      <c r="D137" s="213" t="str">
        <f>IF(($A137="-"),"-",IF((ISBLANK('1B DonnéesActifs'!D140)=TRUE),"",'1B DonnéesActifs'!D140))</f>
        <v>-</v>
      </c>
      <c r="E137" s="213" t="str">
        <f>IF(($A137="-"),"-",IF((ISBLANK('1B DonnéesActifs'!E140)=TRUE),"",'1B DonnéesActifs'!E140))</f>
        <v>-</v>
      </c>
      <c r="F137" s="213" t="str">
        <f>IF(($A137="-"),"-",IF((ISBLANK('1B DonnéesActifs'!F140)=TRUE),"",'1B DonnéesActifs'!F140))</f>
        <v>-</v>
      </c>
      <c r="G137" s="213" t="str">
        <f>IF(($A137="-"),"-",IF((ISBLANK('1B DonnéesActifs'!G140)=TRUE),"",'1B DonnéesActifs'!G140))</f>
        <v>-</v>
      </c>
      <c r="H137" s="213" t="str">
        <f>IF(($A137="-"),"-",IF((ISBLANK('1B DonnéesActifs'!H140)=TRUE),"",'1B DonnéesActifs'!H140))</f>
        <v>-</v>
      </c>
      <c r="I137" s="213" t="str">
        <f>IF(($A137="-"),"-",IF((ISBLANK('1B DonnéesActifs'!I140)=TRUE),"",'1B DonnéesActifs'!I140))</f>
        <v>-</v>
      </c>
      <c r="J137" s="213" t="str">
        <f>IF(($A137="-"),"-",IF((ISBLANK('1B DonnéesActifs'!J140)=TRUE),"",'1B DonnéesActifs'!J140))</f>
        <v>-</v>
      </c>
      <c r="K137" s="213" t="str">
        <f>IF(($A137="-"),"-",IF((ISBLANK('1B DonnéesActifs'!K140)=TRUE),"",'1B DonnéesActifs'!K140))</f>
        <v>-</v>
      </c>
      <c r="L137" s="213" t="str">
        <f>IF(($A137="-"),"-",IF((ISBLANK('1B DonnéesActifs'!L140)=TRUE),"",'1B DonnéesActifs'!L140))</f>
        <v>-</v>
      </c>
      <c r="M137" s="213" t="str">
        <f>IF(($A137="-"),"-",IF((ISBLANK('1B DonnéesActifs'!M140)=TRUE),"",'1B DonnéesActifs'!M140))</f>
        <v>-</v>
      </c>
      <c r="N137" s="213" t="str">
        <f>IF(($A137="-"),"-",IF((ISBLANK('1B DonnéesActifs'!N140)=TRUE),"",'1B DonnéesActifs'!N140))</f>
        <v>-</v>
      </c>
      <c r="O137" s="213" t="str">
        <f>IF(($A137="-"),"-",IF((ISBLANK('1B DonnéesActifs'!O140)=TRUE),"",'1B DonnéesActifs'!O140))</f>
        <v>-</v>
      </c>
      <c r="P137" s="213" t="str">
        <f>IF(($A137="-"),"-",IF((ISBLANK('1B DonnéesActifs'!P140)=TRUE),"",'1B DonnéesActifs'!P140))</f>
        <v>-</v>
      </c>
      <c r="Q137" s="214" t="str">
        <f t="shared" si="19"/>
        <v>-</v>
      </c>
      <c r="R137" s="214" t="str">
        <f>IF($A137="-","-",(_xlfn.IFNA((VLOOKUP($D137,'2A HypothèsesRenouvellement'!$J$6:$K$10,2,FALSE)),"TypeChausséeN/D")))</f>
        <v>-</v>
      </c>
      <c r="S137" s="214" t="str">
        <f t="shared" si="26"/>
        <v>-</v>
      </c>
      <c r="T137" s="214" t="str">
        <f>IF($A137="-","-",(_xlfn.IFNA((VLOOKUP($M137,'2A HypothèsesRenouvellement'!$J$16:$K$25,2,FALSE)),"DernièreInterventionN/D")))</f>
        <v>-</v>
      </c>
      <c r="U137" s="214" t="str">
        <f t="shared" si="20"/>
        <v>-</v>
      </c>
      <c r="V137" s="215" t="str">
        <f t="shared" si="27"/>
        <v>-</v>
      </c>
      <c r="W137" s="215" t="str">
        <f>IF($A137="-","-",IF($O137="","ICG N/D",VLOOKUP($O137,'2A HypothèsesRenouvellement'!$B$33:$B$42,1,TRUE)))</f>
        <v>-</v>
      </c>
      <c r="X137" s="216" t="str">
        <f>IF($A137="-","-",(IF((ISNUMBER(W137)=TRUE),VLOOKUP(W137,'2A HypothèsesRenouvellement'!$B$33:$D$42,3,FALSE),"ICG N/D")))</f>
        <v>-</v>
      </c>
      <c r="Y137" s="216" t="str">
        <f>_xlfn.IFNA(IF($A137="-","-",(IF((P137=""),"Cote /5 N/D",VLOOKUP(P137,'2A HypothèsesRenouvellement'!$F$33:$G$37,2,FALSE)))),"%ParCote/5 Feuille2A N/D")</f>
        <v>-</v>
      </c>
      <c r="Z137" s="215" t="str">
        <f>IF($A137="-","-",IF('2A HypothèsesRenouvellement'!$F$20="  cotes d'état /100",(IF(ISNUMBER(X137)=TRUE,(X137*R137),"ICG N/D")),"N'est pas l'option choisie feuille 2A"))</f>
        <v>-</v>
      </c>
      <c r="AA137" s="215" t="str">
        <f t="shared" si="21"/>
        <v>-</v>
      </c>
      <c r="AB137" s="215" t="str">
        <f>IF($A137="-","-",IF('2A HypothèsesRenouvellement'!$F$20="  cotes d'état /5",(IF(ISNUMBER(Y137)=TRUE,(Y137*R137),"Etat/5 N/D")),"N'est pas l'option choisie feuille 2A"))</f>
        <v>-</v>
      </c>
      <c r="AC137" s="215" t="str">
        <f t="shared" si="22"/>
        <v>-</v>
      </c>
      <c r="AD137" s="217" t="str">
        <f>IF('2A HypothèsesRenouvellement'!$D$15="Option 1  ",'3A CalculsActifs'!V137,IF('2A HypothèsesRenouvellement'!$F$20="  Cotes d'état /100",'3A CalculsActifs'!AA137,IF('2A HypothèsesRenouvellement'!$F$20="  Cotes d'état /5",'3A CalculsActifs'!AC137,"ATT:ChoisirOptionFeuille2A")))</f>
        <v>ATT:ChoisirOptionFeuille2A</v>
      </c>
      <c r="AE137" s="209" t="str">
        <f>IF($A137="-","-",(H137/1000*(VLOOKUP(D137,'2A HypothèsesRenouvellement'!$J$6:$L$10,3,FALSE))))</f>
        <v>-</v>
      </c>
      <c r="AF137" s="312" t="str">
        <f t="shared" si="23"/>
        <v>-</v>
      </c>
      <c r="AG137" s="312" t="str">
        <f t="shared" si="24"/>
        <v>-</v>
      </c>
      <c r="AH137" s="218" t="str">
        <f t="shared" si="25"/>
        <v>-</v>
      </c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95"/>
      <c r="DE137" s="95"/>
      <c r="DF137" s="95"/>
      <c r="DG137" s="95"/>
      <c r="DH137" s="95"/>
      <c r="DI137" s="95"/>
      <c r="DJ137" s="95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95"/>
      <c r="FH137" s="95"/>
      <c r="FI137" s="95"/>
      <c r="FJ137" s="95"/>
      <c r="FK137" s="95"/>
      <c r="FL137" s="95"/>
      <c r="FM137" s="95"/>
      <c r="FN137" s="95"/>
      <c r="FO137" s="95"/>
      <c r="FP137" s="95"/>
      <c r="FQ137" s="95"/>
      <c r="FR137" s="95"/>
      <c r="FS137" s="95"/>
      <c r="FT137" s="95"/>
      <c r="FU137" s="95"/>
      <c r="FV137" s="95"/>
      <c r="FW137" s="95"/>
      <c r="FX137" s="95"/>
      <c r="FY137" s="95"/>
      <c r="FZ137" s="95"/>
      <c r="GA137" s="95"/>
      <c r="GB137" s="95"/>
      <c r="GC137" s="95"/>
      <c r="GD137" s="95"/>
      <c r="GE137" s="95"/>
      <c r="GF137" s="95"/>
      <c r="GG137" s="95"/>
      <c r="GH137" s="95"/>
      <c r="GI137" s="95"/>
      <c r="GJ137" s="95"/>
      <c r="GK137" s="95"/>
      <c r="GL137" s="95"/>
      <c r="GM137" s="95"/>
      <c r="GN137" s="95"/>
      <c r="GO137" s="95"/>
      <c r="GP137" s="95"/>
      <c r="GQ137" s="95"/>
      <c r="GR137" s="95"/>
      <c r="GS137" s="95"/>
      <c r="GT137" s="95"/>
      <c r="GU137" s="95"/>
      <c r="GV137" s="95"/>
      <c r="GW137" s="95"/>
      <c r="GX137" s="95"/>
      <c r="GY137" s="95"/>
      <c r="GZ137" s="95"/>
      <c r="HA137" s="95"/>
      <c r="HB137" s="95"/>
      <c r="HC137" s="95"/>
      <c r="HD137" s="95"/>
      <c r="HE137" s="95"/>
    </row>
    <row r="138" spans="1:213" x14ac:dyDescent="0.25">
      <c r="A138" s="212" t="str">
        <f>IF((ISBLANK('1B DonnéesActifs'!A141)=TRUE),"-",'1B DonnéesActifs'!A141)</f>
        <v>-</v>
      </c>
      <c r="B138" s="213" t="str">
        <f>IF(($A138="-"),"-",IF((ISBLANK('1B DonnéesActifs'!B141)=TRUE),"",'1B DonnéesActifs'!B141))</f>
        <v>-</v>
      </c>
      <c r="C138" s="213" t="str">
        <f>IF(($A138="-"),"-",IF((ISBLANK('1B DonnéesActifs'!C141)=TRUE),"",'1B DonnéesActifs'!C141))</f>
        <v>-</v>
      </c>
      <c r="D138" s="213" t="str">
        <f>IF(($A138="-"),"-",IF((ISBLANK('1B DonnéesActifs'!D141)=TRUE),"",'1B DonnéesActifs'!D141))</f>
        <v>-</v>
      </c>
      <c r="E138" s="213" t="str">
        <f>IF(($A138="-"),"-",IF((ISBLANK('1B DonnéesActifs'!E141)=TRUE),"",'1B DonnéesActifs'!E141))</f>
        <v>-</v>
      </c>
      <c r="F138" s="213" t="str">
        <f>IF(($A138="-"),"-",IF((ISBLANK('1B DonnéesActifs'!F141)=TRUE),"",'1B DonnéesActifs'!F141))</f>
        <v>-</v>
      </c>
      <c r="G138" s="213" t="str">
        <f>IF(($A138="-"),"-",IF((ISBLANK('1B DonnéesActifs'!G141)=TRUE),"",'1B DonnéesActifs'!G141))</f>
        <v>-</v>
      </c>
      <c r="H138" s="213" t="str">
        <f>IF(($A138="-"),"-",IF((ISBLANK('1B DonnéesActifs'!H141)=TRUE),"",'1B DonnéesActifs'!H141))</f>
        <v>-</v>
      </c>
      <c r="I138" s="213" t="str">
        <f>IF(($A138="-"),"-",IF((ISBLANK('1B DonnéesActifs'!I141)=TRUE),"",'1B DonnéesActifs'!I141))</f>
        <v>-</v>
      </c>
      <c r="J138" s="213" t="str">
        <f>IF(($A138="-"),"-",IF((ISBLANK('1B DonnéesActifs'!J141)=TRUE),"",'1B DonnéesActifs'!J141))</f>
        <v>-</v>
      </c>
      <c r="K138" s="213" t="str">
        <f>IF(($A138="-"),"-",IF((ISBLANK('1B DonnéesActifs'!K141)=TRUE),"",'1B DonnéesActifs'!K141))</f>
        <v>-</v>
      </c>
      <c r="L138" s="213" t="str">
        <f>IF(($A138="-"),"-",IF((ISBLANK('1B DonnéesActifs'!L141)=TRUE),"",'1B DonnéesActifs'!L141))</f>
        <v>-</v>
      </c>
      <c r="M138" s="213" t="str">
        <f>IF(($A138="-"),"-",IF((ISBLANK('1B DonnéesActifs'!M141)=TRUE),"",'1B DonnéesActifs'!M141))</f>
        <v>-</v>
      </c>
      <c r="N138" s="213" t="str">
        <f>IF(($A138="-"),"-",IF((ISBLANK('1B DonnéesActifs'!N141)=TRUE),"",'1B DonnéesActifs'!N141))</f>
        <v>-</v>
      </c>
      <c r="O138" s="213" t="str">
        <f>IF(($A138="-"),"-",IF((ISBLANK('1B DonnéesActifs'!O141)=TRUE),"",'1B DonnéesActifs'!O141))</f>
        <v>-</v>
      </c>
      <c r="P138" s="213" t="str">
        <f>IF(($A138="-"),"-",IF((ISBLANK('1B DonnéesActifs'!P141)=TRUE),"",'1B DonnéesActifs'!P141))</f>
        <v>-</v>
      </c>
      <c r="Q138" s="214" t="str">
        <f t="shared" si="19"/>
        <v>-</v>
      </c>
      <c r="R138" s="214" t="str">
        <f>IF($A138="-","-",(_xlfn.IFNA((VLOOKUP($D138,'2A HypothèsesRenouvellement'!$J$6:$K$10,2,FALSE)),"TypeChausséeN/D")))</f>
        <v>-</v>
      </c>
      <c r="S138" s="214" t="str">
        <f t="shared" si="26"/>
        <v>-</v>
      </c>
      <c r="T138" s="214" t="str">
        <f>IF($A138="-","-",(_xlfn.IFNA((VLOOKUP($M138,'2A HypothèsesRenouvellement'!$J$16:$K$25,2,FALSE)),"DernièreInterventionN/D")))</f>
        <v>-</v>
      </c>
      <c r="U138" s="214" t="str">
        <f t="shared" si="20"/>
        <v>-</v>
      </c>
      <c r="V138" s="215" t="str">
        <f t="shared" si="27"/>
        <v>-</v>
      </c>
      <c r="W138" s="215" t="str">
        <f>IF($A138="-","-",IF($O138="","ICG N/D",VLOOKUP($O138,'2A HypothèsesRenouvellement'!$B$33:$B$42,1,TRUE)))</f>
        <v>-</v>
      </c>
      <c r="X138" s="216" t="str">
        <f>IF($A138="-","-",(IF((ISNUMBER(W138)=TRUE),VLOOKUP(W138,'2A HypothèsesRenouvellement'!$B$33:$D$42,3,FALSE),"ICG N/D")))</f>
        <v>-</v>
      </c>
      <c r="Y138" s="216" t="str">
        <f>_xlfn.IFNA(IF($A138="-","-",(IF((P138=""),"Cote /5 N/D",VLOOKUP(P138,'2A HypothèsesRenouvellement'!$F$33:$G$37,2,FALSE)))),"%ParCote/5 Feuille2A N/D")</f>
        <v>-</v>
      </c>
      <c r="Z138" s="215" t="str">
        <f>IF($A138="-","-",IF('2A HypothèsesRenouvellement'!$F$20="  cotes d'état /100",(IF(ISNUMBER(X138)=TRUE,(X138*R138),"ICG N/D")),"N'est pas l'option choisie feuille 2A"))</f>
        <v>-</v>
      </c>
      <c r="AA138" s="215" t="str">
        <f t="shared" si="21"/>
        <v>-</v>
      </c>
      <c r="AB138" s="215" t="str">
        <f>IF($A138="-","-",IF('2A HypothèsesRenouvellement'!$F$20="  cotes d'état /5",(IF(ISNUMBER(Y138)=TRUE,(Y138*R138),"Etat/5 N/D")),"N'est pas l'option choisie feuille 2A"))</f>
        <v>-</v>
      </c>
      <c r="AC138" s="215" t="str">
        <f t="shared" si="22"/>
        <v>-</v>
      </c>
      <c r="AD138" s="217" t="str">
        <f>IF('2A HypothèsesRenouvellement'!$D$15="Option 1  ",'3A CalculsActifs'!V138,IF('2A HypothèsesRenouvellement'!$F$20="  Cotes d'état /100",'3A CalculsActifs'!AA138,IF('2A HypothèsesRenouvellement'!$F$20="  Cotes d'état /5",'3A CalculsActifs'!AC138,"ATT:ChoisirOptionFeuille2A")))</f>
        <v>ATT:ChoisirOptionFeuille2A</v>
      </c>
      <c r="AE138" s="209" t="str">
        <f>IF($A138="-","-",(H138/1000*(VLOOKUP(D138,'2A HypothèsesRenouvellement'!$J$6:$L$10,3,FALSE))))</f>
        <v>-</v>
      </c>
      <c r="AF138" s="312" t="str">
        <f t="shared" si="23"/>
        <v>-</v>
      </c>
      <c r="AG138" s="312" t="str">
        <f t="shared" si="24"/>
        <v>-</v>
      </c>
      <c r="AH138" s="218" t="str">
        <f t="shared" si="25"/>
        <v>-</v>
      </c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5"/>
      <c r="FS138" s="95"/>
      <c r="FT138" s="95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  <c r="GK138" s="95"/>
      <c r="GL138" s="95"/>
      <c r="GM138" s="95"/>
      <c r="GN138" s="95"/>
      <c r="GO138" s="95"/>
      <c r="GP138" s="95"/>
      <c r="GQ138" s="95"/>
      <c r="GR138" s="95"/>
      <c r="GS138" s="95"/>
      <c r="GT138" s="95"/>
      <c r="GU138" s="95"/>
      <c r="GV138" s="95"/>
      <c r="GW138" s="95"/>
      <c r="GX138" s="95"/>
      <c r="GY138" s="95"/>
      <c r="GZ138" s="95"/>
      <c r="HA138" s="95"/>
      <c r="HB138" s="95"/>
      <c r="HC138" s="95"/>
      <c r="HD138" s="95"/>
      <c r="HE138" s="95"/>
    </row>
    <row r="139" spans="1:213" x14ac:dyDescent="0.25">
      <c r="A139" s="212" t="str">
        <f>IF((ISBLANK('1B DonnéesActifs'!A142)=TRUE),"-",'1B DonnéesActifs'!A142)</f>
        <v>-</v>
      </c>
      <c r="B139" s="213" t="str">
        <f>IF(($A139="-"),"-",IF((ISBLANK('1B DonnéesActifs'!B142)=TRUE),"",'1B DonnéesActifs'!B142))</f>
        <v>-</v>
      </c>
      <c r="C139" s="213" t="str">
        <f>IF(($A139="-"),"-",IF((ISBLANK('1B DonnéesActifs'!C142)=TRUE),"",'1B DonnéesActifs'!C142))</f>
        <v>-</v>
      </c>
      <c r="D139" s="213" t="str">
        <f>IF(($A139="-"),"-",IF((ISBLANK('1B DonnéesActifs'!D142)=TRUE),"",'1B DonnéesActifs'!D142))</f>
        <v>-</v>
      </c>
      <c r="E139" s="213" t="str">
        <f>IF(($A139="-"),"-",IF((ISBLANK('1B DonnéesActifs'!E142)=TRUE),"",'1B DonnéesActifs'!E142))</f>
        <v>-</v>
      </c>
      <c r="F139" s="213" t="str">
        <f>IF(($A139="-"),"-",IF((ISBLANK('1B DonnéesActifs'!F142)=TRUE),"",'1B DonnéesActifs'!F142))</f>
        <v>-</v>
      </c>
      <c r="G139" s="213" t="str">
        <f>IF(($A139="-"),"-",IF((ISBLANK('1B DonnéesActifs'!G142)=TRUE),"",'1B DonnéesActifs'!G142))</f>
        <v>-</v>
      </c>
      <c r="H139" s="213" t="str">
        <f>IF(($A139="-"),"-",IF((ISBLANK('1B DonnéesActifs'!H142)=TRUE),"",'1B DonnéesActifs'!H142))</f>
        <v>-</v>
      </c>
      <c r="I139" s="213" t="str">
        <f>IF(($A139="-"),"-",IF((ISBLANK('1B DonnéesActifs'!I142)=TRUE),"",'1B DonnéesActifs'!I142))</f>
        <v>-</v>
      </c>
      <c r="J139" s="213" t="str">
        <f>IF(($A139="-"),"-",IF((ISBLANK('1B DonnéesActifs'!J142)=TRUE),"",'1B DonnéesActifs'!J142))</f>
        <v>-</v>
      </c>
      <c r="K139" s="213" t="str">
        <f>IF(($A139="-"),"-",IF((ISBLANK('1B DonnéesActifs'!K142)=TRUE),"",'1B DonnéesActifs'!K142))</f>
        <v>-</v>
      </c>
      <c r="L139" s="213" t="str">
        <f>IF(($A139="-"),"-",IF((ISBLANK('1B DonnéesActifs'!L142)=TRUE),"",'1B DonnéesActifs'!L142))</f>
        <v>-</v>
      </c>
      <c r="M139" s="213" t="str">
        <f>IF(($A139="-"),"-",IF((ISBLANK('1B DonnéesActifs'!M142)=TRUE),"",'1B DonnéesActifs'!M142))</f>
        <v>-</v>
      </c>
      <c r="N139" s="213" t="str">
        <f>IF(($A139="-"),"-",IF((ISBLANK('1B DonnéesActifs'!N142)=TRUE),"",'1B DonnéesActifs'!N142))</f>
        <v>-</v>
      </c>
      <c r="O139" s="213" t="str">
        <f>IF(($A139="-"),"-",IF((ISBLANK('1B DonnéesActifs'!O142)=TRUE),"",'1B DonnéesActifs'!O142))</f>
        <v>-</v>
      </c>
      <c r="P139" s="213" t="str">
        <f>IF(($A139="-"),"-",IF((ISBLANK('1B DonnéesActifs'!P142)=TRUE),"",'1B DonnéesActifs'!P142))</f>
        <v>-</v>
      </c>
      <c r="Q139" s="214" t="str">
        <f t="shared" si="19"/>
        <v>-</v>
      </c>
      <c r="R139" s="214" t="str">
        <f>IF($A139="-","-",(_xlfn.IFNA((VLOOKUP($D139,'2A HypothèsesRenouvellement'!$J$6:$K$10,2,FALSE)),"TypeChausséeN/D")))</f>
        <v>-</v>
      </c>
      <c r="S139" s="214" t="str">
        <f t="shared" si="26"/>
        <v>-</v>
      </c>
      <c r="T139" s="214" t="str">
        <f>IF($A139="-","-",(_xlfn.IFNA((VLOOKUP($M139,'2A HypothèsesRenouvellement'!$J$16:$K$25,2,FALSE)),"DernièreInterventionN/D")))</f>
        <v>-</v>
      </c>
      <c r="U139" s="214" t="str">
        <f t="shared" si="20"/>
        <v>-</v>
      </c>
      <c r="V139" s="215" t="str">
        <f t="shared" si="27"/>
        <v>-</v>
      </c>
      <c r="W139" s="215" t="str">
        <f>IF($A139="-","-",IF($O139="","ICG N/D",VLOOKUP($O139,'2A HypothèsesRenouvellement'!$B$33:$B$42,1,TRUE)))</f>
        <v>-</v>
      </c>
      <c r="X139" s="216" t="str">
        <f>IF($A139="-","-",(IF((ISNUMBER(W139)=TRUE),VLOOKUP(W139,'2A HypothèsesRenouvellement'!$B$33:$D$42,3,FALSE),"ICG N/D")))</f>
        <v>-</v>
      </c>
      <c r="Y139" s="216" t="str">
        <f>_xlfn.IFNA(IF($A139="-","-",(IF((P139=""),"Cote /5 N/D",VLOOKUP(P139,'2A HypothèsesRenouvellement'!$F$33:$G$37,2,FALSE)))),"%ParCote/5 Feuille2A N/D")</f>
        <v>-</v>
      </c>
      <c r="Z139" s="215" t="str">
        <f>IF($A139="-","-",IF('2A HypothèsesRenouvellement'!$F$20="  cotes d'état /100",(IF(ISNUMBER(X139)=TRUE,(X139*R139),"ICG N/D")),"N'est pas l'option choisie feuille 2A"))</f>
        <v>-</v>
      </c>
      <c r="AA139" s="215" t="str">
        <f t="shared" si="21"/>
        <v>-</v>
      </c>
      <c r="AB139" s="215" t="str">
        <f>IF($A139="-","-",IF('2A HypothèsesRenouvellement'!$F$20="  cotes d'état /5",(IF(ISNUMBER(Y139)=TRUE,(Y139*R139),"Etat/5 N/D")),"N'est pas l'option choisie feuille 2A"))</f>
        <v>-</v>
      </c>
      <c r="AC139" s="215" t="str">
        <f t="shared" si="22"/>
        <v>-</v>
      </c>
      <c r="AD139" s="217" t="str">
        <f>IF('2A HypothèsesRenouvellement'!$D$15="Option 1  ",'3A CalculsActifs'!V139,IF('2A HypothèsesRenouvellement'!$F$20="  Cotes d'état /100",'3A CalculsActifs'!AA139,IF('2A HypothèsesRenouvellement'!$F$20="  Cotes d'état /5",'3A CalculsActifs'!AC139,"ATT:ChoisirOptionFeuille2A")))</f>
        <v>ATT:ChoisirOptionFeuille2A</v>
      </c>
      <c r="AE139" s="209" t="str">
        <f>IF($A139="-","-",(H139/1000*(VLOOKUP(D139,'2A HypothèsesRenouvellement'!$J$6:$L$10,3,FALSE))))</f>
        <v>-</v>
      </c>
      <c r="AF139" s="312" t="str">
        <f t="shared" si="23"/>
        <v>-</v>
      </c>
      <c r="AG139" s="312" t="str">
        <f t="shared" si="24"/>
        <v>-</v>
      </c>
      <c r="AH139" s="218" t="str">
        <f t="shared" si="25"/>
        <v>-</v>
      </c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  <c r="DA139" s="95"/>
      <c r="DB139" s="95"/>
      <c r="DC139" s="95"/>
      <c r="DD139" s="95"/>
      <c r="DE139" s="95"/>
      <c r="DF139" s="95"/>
      <c r="DG139" s="95"/>
      <c r="DH139" s="95"/>
      <c r="DI139" s="95"/>
      <c r="DJ139" s="95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5"/>
      <c r="ER139" s="95"/>
      <c r="ES139" s="95"/>
      <c r="ET139" s="95"/>
      <c r="EU139" s="95"/>
      <c r="EV139" s="95"/>
      <c r="EW139" s="95"/>
      <c r="EX139" s="95"/>
      <c r="EY139" s="95"/>
      <c r="EZ139" s="95"/>
      <c r="FA139" s="95"/>
      <c r="FB139" s="95"/>
      <c r="FC139" s="95"/>
      <c r="FD139" s="95"/>
      <c r="FE139" s="95"/>
      <c r="FF139" s="95"/>
      <c r="FG139" s="95"/>
      <c r="FH139" s="95"/>
      <c r="FI139" s="95"/>
      <c r="FJ139" s="95"/>
      <c r="FK139" s="95"/>
      <c r="FL139" s="95"/>
      <c r="FM139" s="95"/>
      <c r="FN139" s="95"/>
      <c r="FO139" s="95"/>
      <c r="FP139" s="95"/>
      <c r="FQ139" s="95"/>
      <c r="FR139" s="95"/>
      <c r="FS139" s="95"/>
      <c r="FT139" s="95"/>
      <c r="FU139" s="95"/>
      <c r="FV139" s="95"/>
      <c r="FW139" s="95"/>
      <c r="FX139" s="95"/>
      <c r="FY139" s="95"/>
      <c r="FZ139" s="95"/>
      <c r="GA139" s="95"/>
      <c r="GB139" s="95"/>
      <c r="GC139" s="95"/>
      <c r="GD139" s="95"/>
      <c r="GE139" s="95"/>
      <c r="GF139" s="95"/>
      <c r="GG139" s="95"/>
      <c r="GH139" s="95"/>
      <c r="GI139" s="95"/>
      <c r="GJ139" s="95"/>
      <c r="GK139" s="95"/>
      <c r="GL139" s="95"/>
      <c r="GM139" s="95"/>
      <c r="GN139" s="95"/>
      <c r="GO139" s="95"/>
      <c r="GP139" s="95"/>
      <c r="GQ139" s="95"/>
      <c r="GR139" s="95"/>
      <c r="GS139" s="95"/>
      <c r="GT139" s="95"/>
      <c r="GU139" s="95"/>
      <c r="GV139" s="95"/>
      <c r="GW139" s="95"/>
      <c r="GX139" s="95"/>
      <c r="GY139" s="95"/>
      <c r="GZ139" s="95"/>
      <c r="HA139" s="95"/>
      <c r="HB139" s="95"/>
      <c r="HC139" s="95"/>
      <c r="HD139" s="95"/>
      <c r="HE139" s="95"/>
    </row>
    <row r="140" spans="1:213" x14ac:dyDescent="0.25">
      <c r="A140" s="212" t="str">
        <f>IF((ISBLANK('1B DonnéesActifs'!A143)=TRUE),"-",'1B DonnéesActifs'!A143)</f>
        <v>-</v>
      </c>
      <c r="B140" s="213" t="str">
        <f>IF(($A140="-"),"-",IF((ISBLANK('1B DonnéesActifs'!B143)=TRUE),"",'1B DonnéesActifs'!B143))</f>
        <v>-</v>
      </c>
      <c r="C140" s="213" t="str">
        <f>IF(($A140="-"),"-",IF((ISBLANK('1B DonnéesActifs'!C143)=TRUE),"",'1B DonnéesActifs'!C143))</f>
        <v>-</v>
      </c>
      <c r="D140" s="213" t="str">
        <f>IF(($A140="-"),"-",IF((ISBLANK('1B DonnéesActifs'!D143)=TRUE),"",'1B DonnéesActifs'!D143))</f>
        <v>-</v>
      </c>
      <c r="E140" s="213" t="str">
        <f>IF(($A140="-"),"-",IF((ISBLANK('1B DonnéesActifs'!E143)=TRUE),"",'1B DonnéesActifs'!E143))</f>
        <v>-</v>
      </c>
      <c r="F140" s="213" t="str">
        <f>IF(($A140="-"),"-",IF((ISBLANK('1B DonnéesActifs'!F143)=TRUE),"",'1B DonnéesActifs'!F143))</f>
        <v>-</v>
      </c>
      <c r="G140" s="213" t="str">
        <f>IF(($A140="-"),"-",IF((ISBLANK('1B DonnéesActifs'!G143)=TRUE),"",'1B DonnéesActifs'!G143))</f>
        <v>-</v>
      </c>
      <c r="H140" s="213" t="str">
        <f>IF(($A140="-"),"-",IF((ISBLANK('1B DonnéesActifs'!H143)=TRUE),"",'1B DonnéesActifs'!H143))</f>
        <v>-</v>
      </c>
      <c r="I140" s="213" t="str">
        <f>IF(($A140="-"),"-",IF((ISBLANK('1B DonnéesActifs'!I143)=TRUE),"",'1B DonnéesActifs'!I143))</f>
        <v>-</v>
      </c>
      <c r="J140" s="213" t="str">
        <f>IF(($A140="-"),"-",IF((ISBLANK('1B DonnéesActifs'!J143)=TRUE),"",'1B DonnéesActifs'!J143))</f>
        <v>-</v>
      </c>
      <c r="K140" s="213" t="str">
        <f>IF(($A140="-"),"-",IF((ISBLANK('1B DonnéesActifs'!K143)=TRUE),"",'1B DonnéesActifs'!K143))</f>
        <v>-</v>
      </c>
      <c r="L140" s="213" t="str">
        <f>IF(($A140="-"),"-",IF((ISBLANK('1B DonnéesActifs'!L143)=TRUE),"",'1B DonnéesActifs'!L143))</f>
        <v>-</v>
      </c>
      <c r="M140" s="213" t="str">
        <f>IF(($A140="-"),"-",IF((ISBLANK('1B DonnéesActifs'!M143)=TRUE),"",'1B DonnéesActifs'!M143))</f>
        <v>-</v>
      </c>
      <c r="N140" s="213" t="str">
        <f>IF(($A140="-"),"-",IF((ISBLANK('1B DonnéesActifs'!N143)=TRUE),"",'1B DonnéesActifs'!N143))</f>
        <v>-</v>
      </c>
      <c r="O140" s="213" t="str">
        <f>IF(($A140="-"),"-",IF((ISBLANK('1B DonnéesActifs'!O143)=TRUE),"",'1B DonnéesActifs'!O143))</f>
        <v>-</v>
      </c>
      <c r="P140" s="213" t="str">
        <f>IF(($A140="-"),"-",IF((ISBLANK('1B DonnéesActifs'!P143)=TRUE),"",'1B DonnéesActifs'!P143))</f>
        <v>-</v>
      </c>
      <c r="Q140" s="214" t="str">
        <f t="shared" si="19"/>
        <v>-</v>
      </c>
      <c r="R140" s="214" t="str">
        <f>IF($A140="-","-",(_xlfn.IFNA((VLOOKUP($D140,'2A HypothèsesRenouvellement'!$J$6:$K$10,2,FALSE)),"TypeChausséeN/D")))</f>
        <v>-</v>
      </c>
      <c r="S140" s="214" t="str">
        <f t="shared" si="26"/>
        <v>-</v>
      </c>
      <c r="T140" s="214" t="str">
        <f>IF($A140="-","-",(_xlfn.IFNA((VLOOKUP($M140,'2A HypothèsesRenouvellement'!$J$16:$K$25,2,FALSE)),"DernièreInterventionN/D")))</f>
        <v>-</v>
      </c>
      <c r="U140" s="214" t="str">
        <f t="shared" si="20"/>
        <v>-</v>
      </c>
      <c r="V140" s="215" t="str">
        <f t="shared" si="27"/>
        <v>-</v>
      </c>
      <c r="W140" s="215" t="str">
        <f>IF($A140="-","-",IF($O140="","ICG N/D",VLOOKUP($O140,'2A HypothèsesRenouvellement'!$B$33:$B$42,1,TRUE)))</f>
        <v>-</v>
      </c>
      <c r="X140" s="216" t="str">
        <f>IF($A140="-","-",(IF((ISNUMBER(W140)=TRUE),VLOOKUP(W140,'2A HypothèsesRenouvellement'!$B$33:$D$42,3,FALSE),"ICG N/D")))</f>
        <v>-</v>
      </c>
      <c r="Y140" s="216" t="str">
        <f>_xlfn.IFNA(IF($A140="-","-",(IF((P140=""),"Cote /5 N/D",VLOOKUP(P140,'2A HypothèsesRenouvellement'!$F$33:$G$37,2,FALSE)))),"%ParCote/5 Feuille2A N/D")</f>
        <v>-</v>
      </c>
      <c r="Z140" s="215" t="str">
        <f>IF($A140="-","-",IF('2A HypothèsesRenouvellement'!$F$20="  cotes d'état /100",(IF(ISNUMBER(X140)=TRUE,(X140*R140),"ICG N/D")),"N'est pas l'option choisie feuille 2A"))</f>
        <v>-</v>
      </c>
      <c r="AA140" s="215" t="str">
        <f t="shared" si="21"/>
        <v>-</v>
      </c>
      <c r="AB140" s="215" t="str">
        <f>IF($A140="-","-",IF('2A HypothèsesRenouvellement'!$F$20="  cotes d'état /5",(IF(ISNUMBER(Y140)=TRUE,(Y140*R140),"Etat/5 N/D")),"N'est pas l'option choisie feuille 2A"))</f>
        <v>-</v>
      </c>
      <c r="AC140" s="215" t="str">
        <f t="shared" si="22"/>
        <v>-</v>
      </c>
      <c r="AD140" s="217" t="str">
        <f>IF('2A HypothèsesRenouvellement'!$D$15="Option 1  ",'3A CalculsActifs'!V140,IF('2A HypothèsesRenouvellement'!$F$20="  Cotes d'état /100",'3A CalculsActifs'!AA140,IF('2A HypothèsesRenouvellement'!$F$20="  Cotes d'état /5",'3A CalculsActifs'!AC140,"ATT:ChoisirOptionFeuille2A")))</f>
        <v>ATT:ChoisirOptionFeuille2A</v>
      </c>
      <c r="AE140" s="209" t="str">
        <f>IF($A140="-","-",(H140/1000*(VLOOKUP(D140,'2A HypothèsesRenouvellement'!$J$6:$L$10,3,FALSE))))</f>
        <v>-</v>
      </c>
      <c r="AF140" s="312" t="str">
        <f t="shared" si="23"/>
        <v>-</v>
      </c>
      <c r="AG140" s="312" t="str">
        <f t="shared" si="24"/>
        <v>-</v>
      </c>
      <c r="AH140" s="218" t="str">
        <f t="shared" si="25"/>
        <v>-</v>
      </c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  <c r="DA140" s="95"/>
      <c r="DB140" s="95"/>
      <c r="DC140" s="95"/>
      <c r="DD140" s="95"/>
      <c r="DE140" s="95"/>
      <c r="DF140" s="95"/>
      <c r="DG140" s="95"/>
      <c r="DH140" s="95"/>
      <c r="DI140" s="95"/>
      <c r="DJ140" s="95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5"/>
      <c r="ER140" s="95"/>
      <c r="ES140" s="95"/>
      <c r="ET140" s="95"/>
      <c r="EU140" s="95"/>
      <c r="EV140" s="95"/>
      <c r="EW140" s="95"/>
      <c r="EX140" s="95"/>
      <c r="EY140" s="95"/>
      <c r="EZ140" s="95"/>
      <c r="FA140" s="95"/>
      <c r="FB140" s="95"/>
      <c r="FC140" s="95"/>
      <c r="FD140" s="95"/>
      <c r="FE140" s="95"/>
      <c r="FF140" s="95"/>
      <c r="FG140" s="95"/>
      <c r="FH140" s="95"/>
      <c r="FI140" s="95"/>
      <c r="FJ140" s="95"/>
      <c r="FK140" s="95"/>
      <c r="FL140" s="95"/>
      <c r="FM140" s="95"/>
      <c r="FN140" s="95"/>
      <c r="FO140" s="95"/>
      <c r="FP140" s="95"/>
      <c r="FQ140" s="95"/>
      <c r="FR140" s="95"/>
      <c r="FS140" s="95"/>
      <c r="FT140" s="95"/>
      <c r="FU140" s="95"/>
      <c r="FV140" s="95"/>
      <c r="FW140" s="95"/>
      <c r="FX140" s="95"/>
      <c r="FY140" s="95"/>
      <c r="FZ140" s="95"/>
      <c r="GA140" s="95"/>
      <c r="GB140" s="95"/>
      <c r="GC140" s="95"/>
      <c r="GD140" s="95"/>
      <c r="GE140" s="95"/>
      <c r="GF140" s="95"/>
      <c r="GG140" s="95"/>
      <c r="GH140" s="95"/>
      <c r="GI140" s="95"/>
      <c r="GJ140" s="95"/>
      <c r="GK140" s="95"/>
      <c r="GL140" s="95"/>
      <c r="GM140" s="95"/>
      <c r="GN140" s="95"/>
      <c r="GO140" s="95"/>
      <c r="GP140" s="95"/>
      <c r="GQ140" s="95"/>
      <c r="GR140" s="95"/>
      <c r="GS140" s="95"/>
      <c r="GT140" s="95"/>
      <c r="GU140" s="95"/>
      <c r="GV140" s="95"/>
      <c r="GW140" s="95"/>
      <c r="GX140" s="95"/>
      <c r="GY140" s="95"/>
      <c r="GZ140" s="95"/>
      <c r="HA140" s="95"/>
      <c r="HB140" s="95"/>
      <c r="HC140" s="95"/>
      <c r="HD140" s="95"/>
      <c r="HE140" s="95"/>
    </row>
    <row r="141" spans="1:213" x14ac:dyDescent="0.25">
      <c r="A141" s="212" t="str">
        <f>IF((ISBLANK('1B DonnéesActifs'!A144)=TRUE),"-",'1B DonnéesActifs'!A144)</f>
        <v>-</v>
      </c>
      <c r="B141" s="213" t="str">
        <f>IF(($A141="-"),"-",IF((ISBLANK('1B DonnéesActifs'!B144)=TRUE),"",'1B DonnéesActifs'!B144))</f>
        <v>-</v>
      </c>
      <c r="C141" s="213" t="str">
        <f>IF(($A141="-"),"-",IF((ISBLANK('1B DonnéesActifs'!C144)=TRUE),"",'1B DonnéesActifs'!C144))</f>
        <v>-</v>
      </c>
      <c r="D141" s="213" t="str">
        <f>IF(($A141="-"),"-",IF((ISBLANK('1B DonnéesActifs'!D144)=TRUE),"",'1B DonnéesActifs'!D144))</f>
        <v>-</v>
      </c>
      <c r="E141" s="213" t="str">
        <f>IF(($A141="-"),"-",IF((ISBLANK('1B DonnéesActifs'!E144)=TRUE),"",'1B DonnéesActifs'!E144))</f>
        <v>-</v>
      </c>
      <c r="F141" s="213" t="str">
        <f>IF(($A141="-"),"-",IF((ISBLANK('1B DonnéesActifs'!F144)=TRUE),"",'1B DonnéesActifs'!F144))</f>
        <v>-</v>
      </c>
      <c r="G141" s="213" t="str">
        <f>IF(($A141="-"),"-",IF((ISBLANK('1B DonnéesActifs'!G144)=TRUE),"",'1B DonnéesActifs'!G144))</f>
        <v>-</v>
      </c>
      <c r="H141" s="213" t="str">
        <f>IF(($A141="-"),"-",IF((ISBLANK('1B DonnéesActifs'!H144)=TRUE),"",'1B DonnéesActifs'!H144))</f>
        <v>-</v>
      </c>
      <c r="I141" s="213" t="str">
        <f>IF(($A141="-"),"-",IF((ISBLANK('1B DonnéesActifs'!I144)=TRUE),"",'1B DonnéesActifs'!I144))</f>
        <v>-</v>
      </c>
      <c r="J141" s="213" t="str">
        <f>IF(($A141="-"),"-",IF((ISBLANK('1B DonnéesActifs'!J144)=TRUE),"",'1B DonnéesActifs'!J144))</f>
        <v>-</v>
      </c>
      <c r="K141" s="213" t="str">
        <f>IF(($A141="-"),"-",IF((ISBLANK('1B DonnéesActifs'!K144)=TRUE),"",'1B DonnéesActifs'!K144))</f>
        <v>-</v>
      </c>
      <c r="L141" s="213" t="str">
        <f>IF(($A141="-"),"-",IF((ISBLANK('1B DonnéesActifs'!L144)=TRUE),"",'1B DonnéesActifs'!L144))</f>
        <v>-</v>
      </c>
      <c r="M141" s="213" t="str">
        <f>IF(($A141="-"),"-",IF((ISBLANK('1B DonnéesActifs'!M144)=TRUE),"",'1B DonnéesActifs'!M144))</f>
        <v>-</v>
      </c>
      <c r="N141" s="213" t="str">
        <f>IF(($A141="-"),"-",IF((ISBLANK('1B DonnéesActifs'!N144)=TRUE),"",'1B DonnéesActifs'!N144))</f>
        <v>-</v>
      </c>
      <c r="O141" s="213" t="str">
        <f>IF(($A141="-"),"-",IF((ISBLANK('1B DonnéesActifs'!O144)=TRUE),"",'1B DonnéesActifs'!O144))</f>
        <v>-</v>
      </c>
      <c r="P141" s="213" t="str">
        <f>IF(($A141="-"),"-",IF((ISBLANK('1B DonnéesActifs'!P144)=TRUE),"",'1B DonnéesActifs'!P144))</f>
        <v>-</v>
      </c>
      <c r="Q141" s="214" t="str">
        <f t="shared" si="19"/>
        <v>-</v>
      </c>
      <c r="R141" s="214" t="str">
        <f>IF($A141="-","-",(_xlfn.IFNA((VLOOKUP($D141,'2A HypothèsesRenouvellement'!$J$6:$K$10,2,FALSE)),"TypeChausséeN/D")))</f>
        <v>-</v>
      </c>
      <c r="S141" s="214" t="str">
        <f t="shared" si="26"/>
        <v>-</v>
      </c>
      <c r="T141" s="214" t="str">
        <f>IF($A141="-","-",(_xlfn.IFNA((VLOOKUP($M141,'2A HypothèsesRenouvellement'!$J$16:$K$25,2,FALSE)),"DernièreInterventionN/D")))</f>
        <v>-</v>
      </c>
      <c r="U141" s="214" t="str">
        <f t="shared" si="20"/>
        <v>-</v>
      </c>
      <c r="V141" s="215" t="str">
        <f t="shared" si="27"/>
        <v>-</v>
      </c>
      <c r="W141" s="215" t="str">
        <f>IF($A141="-","-",IF($O141="","ICG N/D",VLOOKUP($O141,'2A HypothèsesRenouvellement'!$B$33:$B$42,1,TRUE)))</f>
        <v>-</v>
      </c>
      <c r="X141" s="216" t="str">
        <f>IF($A141="-","-",(IF((ISNUMBER(W141)=TRUE),VLOOKUP(W141,'2A HypothèsesRenouvellement'!$B$33:$D$42,3,FALSE),"ICG N/D")))</f>
        <v>-</v>
      </c>
      <c r="Y141" s="216" t="str">
        <f>_xlfn.IFNA(IF($A141="-","-",(IF((P141=""),"Cote /5 N/D",VLOOKUP(P141,'2A HypothèsesRenouvellement'!$F$33:$G$37,2,FALSE)))),"%ParCote/5 Feuille2A N/D")</f>
        <v>-</v>
      </c>
      <c r="Z141" s="215" t="str">
        <f>IF($A141="-","-",IF('2A HypothèsesRenouvellement'!$F$20="  cotes d'état /100",(IF(ISNUMBER(X141)=TRUE,(X141*R141),"ICG N/D")),"N'est pas l'option choisie feuille 2A"))</f>
        <v>-</v>
      </c>
      <c r="AA141" s="215" t="str">
        <f t="shared" si="21"/>
        <v>-</v>
      </c>
      <c r="AB141" s="215" t="str">
        <f>IF($A141="-","-",IF('2A HypothèsesRenouvellement'!$F$20="  cotes d'état /5",(IF(ISNUMBER(Y141)=TRUE,(Y141*R141),"Etat/5 N/D")),"N'est pas l'option choisie feuille 2A"))</f>
        <v>-</v>
      </c>
      <c r="AC141" s="215" t="str">
        <f t="shared" si="22"/>
        <v>-</v>
      </c>
      <c r="AD141" s="217" t="str">
        <f>IF('2A HypothèsesRenouvellement'!$D$15="Option 1  ",'3A CalculsActifs'!V141,IF('2A HypothèsesRenouvellement'!$F$20="  Cotes d'état /100",'3A CalculsActifs'!AA141,IF('2A HypothèsesRenouvellement'!$F$20="  Cotes d'état /5",'3A CalculsActifs'!AC141,"ATT:ChoisirOptionFeuille2A")))</f>
        <v>ATT:ChoisirOptionFeuille2A</v>
      </c>
      <c r="AE141" s="209" t="str">
        <f>IF($A141="-","-",(H141/1000*(VLOOKUP(D141,'2A HypothèsesRenouvellement'!$J$6:$L$10,3,FALSE))))</f>
        <v>-</v>
      </c>
      <c r="AF141" s="312" t="str">
        <f t="shared" si="23"/>
        <v>-</v>
      </c>
      <c r="AG141" s="312" t="str">
        <f t="shared" si="24"/>
        <v>-</v>
      </c>
      <c r="AH141" s="218" t="str">
        <f t="shared" si="25"/>
        <v>-</v>
      </c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  <c r="DA141" s="95"/>
      <c r="DB141" s="95"/>
      <c r="DC141" s="95"/>
      <c r="DD141" s="95"/>
      <c r="DE141" s="95"/>
      <c r="DF141" s="95"/>
      <c r="DG141" s="95"/>
      <c r="DH141" s="95"/>
      <c r="DI141" s="95"/>
      <c r="DJ141" s="95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5"/>
      <c r="ER141" s="95"/>
      <c r="ES141" s="95"/>
      <c r="ET141" s="95"/>
      <c r="EU141" s="95"/>
      <c r="EV141" s="95"/>
      <c r="EW141" s="95"/>
      <c r="EX141" s="95"/>
      <c r="EY141" s="95"/>
      <c r="EZ141" s="95"/>
      <c r="FA141" s="95"/>
      <c r="FB141" s="95"/>
      <c r="FC141" s="95"/>
      <c r="FD141" s="95"/>
      <c r="FE141" s="95"/>
      <c r="FF141" s="95"/>
      <c r="FG141" s="95"/>
      <c r="FH141" s="95"/>
      <c r="FI141" s="95"/>
      <c r="FJ141" s="95"/>
      <c r="FK141" s="95"/>
      <c r="FL141" s="95"/>
      <c r="FM141" s="95"/>
      <c r="FN141" s="95"/>
      <c r="FO141" s="95"/>
      <c r="FP141" s="95"/>
      <c r="FQ141" s="95"/>
      <c r="FR141" s="95"/>
      <c r="FS141" s="95"/>
      <c r="FT141" s="95"/>
      <c r="FU141" s="95"/>
      <c r="FV141" s="95"/>
      <c r="FW141" s="95"/>
      <c r="FX141" s="95"/>
      <c r="FY141" s="95"/>
      <c r="FZ141" s="95"/>
      <c r="GA141" s="95"/>
      <c r="GB141" s="95"/>
      <c r="GC141" s="95"/>
      <c r="GD141" s="95"/>
      <c r="GE141" s="95"/>
      <c r="GF141" s="95"/>
      <c r="GG141" s="95"/>
      <c r="GH141" s="95"/>
      <c r="GI141" s="95"/>
      <c r="GJ141" s="95"/>
      <c r="GK141" s="95"/>
      <c r="GL141" s="95"/>
      <c r="GM141" s="95"/>
      <c r="GN141" s="95"/>
      <c r="GO141" s="95"/>
      <c r="GP141" s="95"/>
      <c r="GQ141" s="95"/>
      <c r="GR141" s="95"/>
      <c r="GS141" s="95"/>
      <c r="GT141" s="95"/>
      <c r="GU141" s="95"/>
      <c r="GV141" s="95"/>
      <c r="GW141" s="95"/>
      <c r="GX141" s="95"/>
      <c r="GY141" s="95"/>
      <c r="GZ141" s="95"/>
      <c r="HA141" s="95"/>
      <c r="HB141" s="95"/>
      <c r="HC141" s="95"/>
      <c r="HD141" s="95"/>
      <c r="HE141" s="95"/>
    </row>
    <row r="142" spans="1:213" x14ac:dyDescent="0.25">
      <c r="A142" s="212" t="str">
        <f>IF((ISBLANK('1B DonnéesActifs'!A145)=TRUE),"-",'1B DonnéesActifs'!A145)</f>
        <v>-</v>
      </c>
      <c r="B142" s="213" t="str">
        <f>IF(($A142="-"),"-",IF((ISBLANK('1B DonnéesActifs'!B145)=TRUE),"",'1B DonnéesActifs'!B145))</f>
        <v>-</v>
      </c>
      <c r="C142" s="213" t="str">
        <f>IF(($A142="-"),"-",IF((ISBLANK('1B DonnéesActifs'!C145)=TRUE),"",'1B DonnéesActifs'!C145))</f>
        <v>-</v>
      </c>
      <c r="D142" s="213" t="str">
        <f>IF(($A142="-"),"-",IF((ISBLANK('1B DonnéesActifs'!D145)=TRUE),"",'1B DonnéesActifs'!D145))</f>
        <v>-</v>
      </c>
      <c r="E142" s="213" t="str">
        <f>IF(($A142="-"),"-",IF((ISBLANK('1B DonnéesActifs'!E145)=TRUE),"",'1B DonnéesActifs'!E145))</f>
        <v>-</v>
      </c>
      <c r="F142" s="213" t="str">
        <f>IF(($A142="-"),"-",IF((ISBLANK('1B DonnéesActifs'!F145)=TRUE),"",'1B DonnéesActifs'!F145))</f>
        <v>-</v>
      </c>
      <c r="G142" s="213" t="str">
        <f>IF(($A142="-"),"-",IF((ISBLANK('1B DonnéesActifs'!G145)=TRUE),"",'1B DonnéesActifs'!G145))</f>
        <v>-</v>
      </c>
      <c r="H142" s="213" t="str">
        <f>IF(($A142="-"),"-",IF((ISBLANK('1B DonnéesActifs'!H145)=TRUE),"",'1B DonnéesActifs'!H145))</f>
        <v>-</v>
      </c>
      <c r="I142" s="213" t="str">
        <f>IF(($A142="-"),"-",IF((ISBLANK('1B DonnéesActifs'!I145)=TRUE),"",'1B DonnéesActifs'!I145))</f>
        <v>-</v>
      </c>
      <c r="J142" s="213" t="str">
        <f>IF(($A142="-"),"-",IF((ISBLANK('1B DonnéesActifs'!J145)=TRUE),"",'1B DonnéesActifs'!J145))</f>
        <v>-</v>
      </c>
      <c r="K142" s="213" t="str">
        <f>IF(($A142="-"),"-",IF((ISBLANK('1B DonnéesActifs'!K145)=TRUE),"",'1B DonnéesActifs'!K145))</f>
        <v>-</v>
      </c>
      <c r="L142" s="213" t="str">
        <f>IF(($A142="-"),"-",IF((ISBLANK('1B DonnéesActifs'!L145)=TRUE),"",'1B DonnéesActifs'!L145))</f>
        <v>-</v>
      </c>
      <c r="M142" s="213" t="str">
        <f>IF(($A142="-"),"-",IF((ISBLANK('1B DonnéesActifs'!M145)=TRUE),"",'1B DonnéesActifs'!M145))</f>
        <v>-</v>
      </c>
      <c r="N142" s="213" t="str">
        <f>IF(($A142="-"),"-",IF((ISBLANK('1B DonnéesActifs'!N145)=TRUE),"",'1B DonnéesActifs'!N145))</f>
        <v>-</v>
      </c>
      <c r="O142" s="213" t="str">
        <f>IF(($A142="-"),"-",IF((ISBLANK('1B DonnéesActifs'!O145)=TRUE),"",'1B DonnéesActifs'!O145))</f>
        <v>-</v>
      </c>
      <c r="P142" s="213" t="str">
        <f>IF(($A142="-"),"-",IF((ISBLANK('1B DonnéesActifs'!P145)=TRUE),"",'1B DonnéesActifs'!P145))</f>
        <v>-</v>
      </c>
      <c r="Q142" s="214" t="str">
        <f t="shared" si="19"/>
        <v>-</v>
      </c>
      <c r="R142" s="214" t="str">
        <f>IF($A142="-","-",(_xlfn.IFNA((VLOOKUP($D142,'2A HypothèsesRenouvellement'!$J$6:$K$10,2,FALSE)),"TypeChausséeN/D")))</f>
        <v>-</v>
      </c>
      <c r="S142" s="214" t="str">
        <f t="shared" si="26"/>
        <v>-</v>
      </c>
      <c r="T142" s="214" t="str">
        <f>IF($A142="-","-",(_xlfn.IFNA((VLOOKUP($M142,'2A HypothèsesRenouvellement'!$J$16:$K$25,2,FALSE)),"DernièreInterventionN/D")))</f>
        <v>-</v>
      </c>
      <c r="U142" s="214" t="str">
        <f t="shared" si="20"/>
        <v>-</v>
      </c>
      <c r="V142" s="215" t="str">
        <f t="shared" si="27"/>
        <v>-</v>
      </c>
      <c r="W142" s="215" t="str">
        <f>IF($A142="-","-",IF($O142="","ICG N/D",VLOOKUP($O142,'2A HypothèsesRenouvellement'!$B$33:$B$42,1,TRUE)))</f>
        <v>-</v>
      </c>
      <c r="X142" s="216" t="str">
        <f>IF($A142="-","-",(IF((ISNUMBER(W142)=TRUE),VLOOKUP(W142,'2A HypothèsesRenouvellement'!$B$33:$D$42,3,FALSE),"ICG N/D")))</f>
        <v>-</v>
      </c>
      <c r="Y142" s="216" t="str">
        <f>_xlfn.IFNA(IF($A142="-","-",(IF((P142=""),"Cote /5 N/D",VLOOKUP(P142,'2A HypothèsesRenouvellement'!$F$33:$G$37,2,FALSE)))),"%ParCote/5 Feuille2A N/D")</f>
        <v>-</v>
      </c>
      <c r="Z142" s="215" t="str">
        <f>IF($A142="-","-",IF('2A HypothèsesRenouvellement'!$F$20="  cotes d'état /100",(IF(ISNUMBER(X142)=TRUE,(X142*R142),"ICG N/D")),"N'est pas l'option choisie feuille 2A"))</f>
        <v>-</v>
      </c>
      <c r="AA142" s="215" t="str">
        <f t="shared" si="21"/>
        <v>-</v>
      </c>
      <c r="AB142" s="215" t="str">
        <f>IF($A142="-","-",IF('2A HypothèsesRenouvellement'!$F$20="  cotes d'état /5",(IF(ISNUMBER(Y142)=TRUE,(Y142*R142),"Etat/5 N/D")),"N'est pas l'option choisie feuille 2A"))</f>
        <v>-</v>
      </c>
      <c r="AC142" s="215" t="str">
        <f t="shared" si="22"/>
        <v>-</v>
      </c>
      <c r="AD142" s="217" t="str">
        <f>IF('2A HypothèsesRenouvellement'!$D$15="Option 1  ",'3A CalculsActifs'!V142,IF('2A HypothèsesRenouvellement'!$F$20="  Cotes d'état /100",'3A CalculsActifs'!AA142,IF('2A HypothèsesRenouvellement'!$F$20="  Cotes d'état /5",'3A CalculsActifs'!AC142,"ATT:ChoisirOptionFeuille2A")))</f>
        <v>ATT:ChoisirOptionFeuille2A</v>
      </c>
      <c r="AE142" s="209" t="str">
        <f>IF($A142="-","-",(H142/1000*(VLOOKUP(D142,'2A HypothèsesRenouvellement'!$J$6:$L$10,3,FALSE))))</f>
        <v>-</v>
      </c>
      <c r="AF142" s="312" t="str">
        <f t="shared" si="23"/>
        <v>-</v>
      </c>
      <c r="AG142" s="312" t="str">
        <f t="shared" si="24"/>
        <v>-</v>
      </c>
      <c r="AH142" s="218" t="str">
        <f t="shared" si="25"/>
        <v>-</v>
      </c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95"/>
      <c r="DE142" s="95"/>
      <c r="DF142" s="95"/>
      <c r="DG142" s="95"/>
      <c r="DH142" s="95"/>
      <c r="DI142" s="95"/>
      <c r="DJ142" s="95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95"/>
      <c r="FH142" s="95"/>
      <c r="FI142" s="95"/>
      <c r="FJ142" s="95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  <c r="GK142" s="95"/>
      <c r="GL142" s="95"/>
      <c r="GM142" s="95"/>
      <c r="GN142" s="95"/>
      <c r="GO142" s="95"/>
      <c r="GP142" s="95"/>
      <c r="GQ142" s="95"/>
      <c r="GR142" s="95"/>
      <c r="GS142" s="95"/>
      <c r="GT142" s="95"/>
      <c r="GU142" s="95"/>
      <c r="GV142" s="95"/>
      <c r="GW142" s="95"/>
      <c r="GX142" s="95"/>
      <c r="GY142" s="95"/>
      <c r="GZ142" s="95"/>
      <c r="HA142" s="95"/>
      <c r="HB142" s="95"/>
      <c r="HC142" s="95"/>
      <c r="HD142" s="95"/>
      <c r="HE142" s="95"/>
    </row>
    <row r="143" spans="1:213" x14ac:dyDescent="0.25">
      <c r="A143" s="212" t="str">
        <f>IF((ISBLANK('1B DonnéesActifs'!A146)=TRUE),"-",'1B DonnéesActifs'!A146)</f>
        <v>-</v>
      </c>
      <c r="B143" s="213" t="str">
        <f>IF(($A143="-"),"-",IF((ISBLANK('1B DonnéesActifs'!B146)=TRUE),"",'1B DonnéesActifs'!B146))</f>
        <v>-</v>
      </c>
      <c r="C143" s="213" t="str">
        <f>IF(($A143="-"),"-",IF((ISBLANK('1B DonnéesActifs'!C146)=TRUE),"",'1B DonnéesActifs'!C146))</f>
        <v>-</v>
      </c>
      <c r="D143" s="213" t="str">
        <f>IF(($A143="-"),"-",IF((ISBLANK('1B DonnéesActifs'!D146)=TRUE),"",'1B DonnéesActifs'!D146))</f>
        <v>-</v>
      </c>
      <c r="E143" s="213" t="str">
        <f>IF(($A143="-"),"-",IF((ISBLANK('1B DonnéesActifs'!E146)=TRUE),"",'1B DonnéesActifs'!E146))</f>
        <v>-</v>
      </c>
      <c r="F143" s="213" t="str">
        <f>IF(($A143="-"),"-",IF((ISBLANK('1B DonnéesActifs'!F146)=TRUE),"",'1B DonnéesActifs'!F146))</f>
        <v>-</v>
      </c>
      <c r="G143" s="213" t="str">
        <f>IF(($A143="-"),"-",IF((ISBLANK('1B DonnéesActifs'!G146)=TRUE),"",'1B DonnéesActifs'!G146))</f>
        <v>-</v>
      </c>
      <c r="H143" s="213" t="str">
        <f>IF(($A143="-"),"-",IF((ISBLANK('1B DonnéesActifs'!H146)=TRUE),"",'1B DonnéesActifs'!H146))</f>
        <v>-</v>
      </c>
      <c r="I143" s="213" t="str">
        <f>IF(($A143="-"),"-",IF((ISBLANK('1B DonnéesActifs'!I146)=TRUE),"",'1B DonnéesActifs'!I146))</f>
        <v>-</v>
      </c>
      <c r="J143" s="213" t="str">
        <f>IF(($A143="-"),"-",IF((ISBLANK('1B DonnéesActifs'!J146)=TRUE),"",'1B DonnéesActifs'!J146))</f>
        <v>-</v>
      </c>
      <c r="K143" s="213" t="str">
        <f>IF(($A143="-"),"-",IF((ISBLANK('1B DonnéesActifs'!K146)=TRUE),"",'1B DonnéesActifs'!K146))</f>
        <v>-</v>
      </c>
      <c r="L143" s="213" t="str">
        <f>IF(($A143="-"),"-",IF((ISBLANK('1B DonnéesActifs'!L146)=TRUE),"",'1B DonnéesActifs'!L146))</f>
        <v>-</v>
      </c>
      <c r="M143" s="213" t="str">
        <f>IF(($A143="-"),"-",IF((ISBLANK('1B DonnéesActifs'!M146)=TRUE),"",'1B DonnéesActifs'!M146))</f>
        <v>-</v>
      </c>
      <c r="N143" s="213" t="str">
        <f>IF(($A143="-"),"-",IF((ISBLANK('1B DonnéesActifs'!N146)=TRUE),"",'1B DonnéesActifs'!N146))</f>
        <v>-</v>
      </c>
      <c r="O143" s="213" t="str">
        <f>IF(($A143="-"),"-",IF((ISBLANK('1B DonnéesActifs'!O146)=TRUE),"",'1B DonnéesActifs'!O146))</f>
        <v>-</v>
      </c>
      <c r="P143" s="213" t="str">
        <f>IF(($A143="-"),"-",IF((ISBLANK('1B DonnéesActifs'!P146)=TRUE),"",'1B DonnéesActifs'!P146))</f>
        <v>-</v>
      </c>
      <c r="Q143" s="214" t="str">
        <f t="shared" si="19"/>
        <v>-</v>
      </c>
      <c r="R143" s="214" t="str">
        <f>IF($A143="-","-",(_xlfn.IFNA((VLOOKUP($D143,'2A HypothèsesRenouvellement'!$J$6:$K$10,2,FALSE)),"TypeChausséeN/D")))</f>
        <v>-</v>
      </c>
      <c r="S143" s="214" t="str">
        <f t="shared" si="26"/>
        <v>-</v>
      </c>
      <c r="T143" s="214" t="str">
        <f>IF($A143="-","-",(_xlfn.IFNA((VLOOKUP($M143,'2A HypothèsesRenouvellement'!$J$16:$K$25,2,FALSE)),"DernièreInterventionN/D")))</f>
        <v>-</v>
      </c>
      <c r="U143" s="214" t="str">
        <f t="shared" si="20"/>
        <v>-</v>
      </c>
      <c r="V143" s="215" t="str">
        <f t="shared" si="27"/>
        <v>-</v>
      </c>
      <c r="W143" s="215" t="str">
        <f>IF($A143="-","-",IF($O143="","ICG N/D",VLOOKUP($O143,'2A HypothèsesRenouvellement'!$B$33:$B$42,1,TRUE)))</f>
        <v>-</v>
      </c>
      <c r="X143" s="216" t="str">
        <f>IF($A143="-","-",(IF((ISNUMBER(W143)=TRUE),VLOOKUP(W143,'2A HypothèsesRenouvellement'!$B$33:$D$42,3,FALSE),"ICG N/D")))</f>
        <v>-</v>
      </c>
      <c r="Y143" s="216" t="str">
        <f>_xlfn.IFNA(IF($A143="-","-",(IF((P143=""),"Cote /5 N/D",VLOOKUP(P143,'2A HypothèsesRenouvellement'!$F$33:$G$37,2,FALSE)))),"%ParCote/5 Feuille2A N/D")</f>
        <v>-</v>
      </c>
      <c r="Z143" s="215" t="str">
        <f>IF($A143="-","-",IF('2A HypothèsesRenouvellement'!$F$20="  cotes d'état /100",(IF(ISNUMBER(X143)=TRUE,(X143*R143),"ICG N/D")),"N'est pas l'option choisie feuille 2A"))</f>
        <v>-</v>
      </c>
      <c r="AA143" s="215" t="str">
        <f t="shared" si="21"/>
        <v>-</v>
      </c>
      <c r="AB143" s="215" t="str">
        <f>IF($A143="-","-",IF('2A HypothèsesRenouvellement'!$F$20="  cotes d'état /5",(IF(ISNUMBER(Y143)=TRUE,(Y143*R143),"Etat/5 N/D")),"N'est pas l'option choisie feuille 2A"))</f>
        <v>-</v>
      </c>
      <c r="AC143" s="215" t="str">
        <f t="shared" si="22"/>
        <v>-</v>
      </c>
      <c r="AD143" s="217" t="str">
        <f>IF('2A HypothèsesRenouvellement'!$D$15="Option 1  ",'3A CalculsActifs'!V143,IF('2A HypothèsesRenouvellement'!$F$20="  Cotes d'état /100",'3A CalculsActifs'!AA143,IF('2A HypothèsesRenouvellement'!$F$20="  Cotes d'état /5",'3A CalculsActifs'!AC143,"ATT:ChoisirOptionFeuille2A")))</f>
        <v>ATT:ChoisirOptionFeuille2A</v>
      </c>
      <c r="AE143" s="209" t="str">
        <f>IF($A143="-","-",(H143/1000*(VLOOKUP(D143,'2A HypothèsesRenouvellement'!$J$6:$L$10,3,FALSE))))</f>
        <v>-</v>
      </c>
      <c r="AF143" s="312" t="str">
        <f t="shared" si="23"/>
        <v>-</v>
      </c>
      <c r="AG143" s="312" t="str">
        <f t="shared" si="24"/>
        <v>-</v>
      </c>
      <c r="AH143" s="218" t="str">
        <f t="shared" si="25"/>
        <v>-</v>
      </c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95"/>
      <c r="DE143" s="95"/>
      <c r="DF143" s="95"/>
      <c r="DG143" s="95"/>
      <c r="DH143" s="95"/>
      <c r="DI143" s="95"/>
      <c r="DJ143" s="95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95"/>
      <c r="FH143" s="95"/>
      <c r="FI143" s="95"/>
      <c r="FJ143" s="95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  <c r="GK143" s="95"/>
      <c r="GL143" s="95"/>
      <c r="GM143" s="95"/>
      <c r="GN143" s="95"/>
      <c r="GO143" s="95"/>
      <c r="GP143" s="95"/>
      <c r="GQ143" s="95"/>
      <c r="GR143" s="95"/>
      <c r="GS143" s="95"/>
      <c r="GT143" s="95"/>
      <c r="GU143" s="95"/>
      <c r="GV143" s="95"/>
      <c r="GW143" s="95"/>
      <c r="GX143" s="95"/>
      <c r="GY143" s="95"/>
      <c r="GZ143" s="95"/>
      <c r="HA143" s="95"/>
      <c r="HB143" s="95"/>
      <c r="HC143" s="95"/>
      <c r="HD143" s="95"/>
      <c r="HE143" s="95"/>
    </row>
    <row r="144" spans="1:213" x14ac:dyDescent="0.25">
      <c r="A144" s="212" t="str">
        <f>IF((ISBLANK('1B DonnéesActifs'!A147)=TRUE),"-",'1B DonnéesActifs'!A147)</f>
        <v>-</v>
      </c>
      <c r="B144" s="213" t="str">
        <f>IF(($A144="-"),"-",IF((ISBLANK('1B DonnéesActifs'!B147)=TRUE),"",'1B DonnéesActifs'!B147))</f>
        <v>-</v>
      </c>
      <c r="C144" s="213" t="str">
        <f>IF(($A144="-"),"-",IF((ISBLANK('1B DonnéesActifs'!C147)=TRUE),"",'1B DonnéesActifs'!C147))</f>
        <v>-</v>
      </c>
      <c r="D144" s="213" t="str">
        <f>IF(($A144="-"),"-",IF((ISBLANK('1B DonnéesActifs'!D147)=TRUE),"",'1B DonnéesActifs'!D147))</f>
        <v>-</v>
      </c>
      <c r="E144" s="213" t="str">
        <f>IF(($A144="-"),"-",IF((ISBLANK('1B DonnéesActifs'!E147)=TRUE),"",'1B DonnéesActifs'!E147))</f>
        <v>-</v>
      </c>
      <c r="F144" s="213" t="str">
        <f>IF(($A144="-"),"-",IF((ISBLANK('1B DonnéesActifs'!F147)=TRUE),"",'1B DonnéesActifs'!F147))</f>
        <v>-</v>
      </c>
      <c r="G144" s="213" t="str">
        <f>IF(($A144="-"),"-",IF((ISBLANK('1B DonnéesActifs'!G147)=TRUE),"",'1B DonnéesActifs'!G147))</f>
        <v>-</v>
      </c>
      <c r="H144" s="213" t="str">
        <f>IF(($A144="-"),"-",IF((ISBLANK('1B DonnéesActifs'!H147)=TRUE),"",'1B DonnéesActifs'!H147))</f>
        <v>-</v>
      </c>
      <c r="I144" s="213" t="str">
        <f>IF(($A144="-"),"-",IF((ISBLANK('1B DonnéesActifs'!I147)=TRUE),"",'1B DonnéesActifs'!I147))</f>
        <v>-</v>
      </c>
      <c r="J144" s="213" t="str">
        <f>IF(($A144="-"),"-",IF((ISBLANK('1B DonnéesActifs'!J147)=TRUE),"",'1B DonnéesActifs'!J147))</f>
        <v>-</v>
      </c>
      <c r="K144" s="213" t="str">
        <f>IF(($A144="-"),"-",IF((ISBLANK('1B DonnéesActifs'!K147)=TRUE),"",'1B DonnéesActifs'!K147))</f>
        <v>-</v>
      </c>
      <c r="L144" s="213" t="str">
        <f>IF(($A144="-"),"-",IF((ISBLANK('1B DonnéesActifs'!L147)=TRUE),"",'1B DonnéesActifs'!L147))</f>
        <v>-</v>
      </c>
      <c r="M144" s="213" t="str">
        <f>IF(($A144="-"),"-",IF((ISBLANK('1B DonnéesActifs'!M147)=TRUE),"",'1B DonnéesActifs'!M147))</f>
        <v>-</v>
      </c>
      <c r="N144" s="213" t="str">
        <f>IF(($A144="-"),"-",IF((ISBLANK('1B DonnéesActifs'!N147)=TRUE),"",'1B DonnéesActifs'!N147))</f>
        <v>-</v>
      </c>
      <c r="O144" s="213" t="str">
        <f>IF(($A144="-"),"-",IF((ISBLANK('1B DonnéesActifs'!O147)=TRUE),"",'1B DonnéesActifs'!O147))</f>
        <v>-</v>
      </c>
      <c r="P144" s="213" t="str">
        <f>IF(($A144="-"),"-",IF((ISBLANK('1B DonnéesActifs'!P147)=TRUE),"",'1B DonnéesActifs'!P147))</f>
        <v>-</v>
      </c>
      <c r="Q144" s="214" t="str">
        <f t="shared" si="19"/>
        <v>-</v>
      </c>
      <c r="R144" s="214" t="str">
        <f>IF($A144="-","-",(_xlfn.IFNA((VLOOKUP($D144,'2A HypothèsesRenouvellement'!$J$6:$K$10,2,FALSE)),"TypeChausséeN/D")))</f>
        <v>-</v>
      </c>
      <c r="S144" s="214" t="str">
        <f t="shared" si="26"/>
        <v>-</v>
      </c>
      <c r="T144" s="214" t="str">
        <f>IF($A144="-","-",(_xlfn.IFNA((VLOOKUP($M144,'2A HypothèsesRenouvellement'!$J$16:$K$25,2,FALSE)),"DernièreInterventionN/D")))</f>
        <v>-</v>
      </c>
      <c r="U144" s="214" t="str">
        <f t="shared" si="20"/>
        <v>-</v>
      </c>
      <c r="V144" s="215" t="str">
        <f t="shared" si="27"/>
        <v>-</v>
      </c>
      <c r="W144" s="215" t="str">
        <f>IF($A144="-","-",IF($O144="","ICG N/D",VLOOKUP($O144,'2A HypothèsesRenouvellement'!$B$33:$B$42,1,TRUE)))</f>
        <v>-</v>
      </c>
      <c r="X144" s="216" t="str">
        <f>IF($A144="-","-",(IF((ISNUMBER(W144)=TRUE),VLOOKUP(W144,'2A HypothèsesRenouvellement'!$B$33:$D$42,3,FALSE),"ICG N/D")))</f>
        <v>-</v>
      </c>
      <c r="Y144" s="216" t="str">
        <f>_xlfn.IFNA(IF($A144="-","-",(IF((P144=""),"Cote /5 N/D",VLOOKUP(P144,'2A HypothèsesRenouvellement'!$F$33:$G$37,2,FALSE)))),"%ParCote/5 Feuille2A N/D")</f>
        <v>-</v>
      </c>
      <c r="Z144" s="215" t="str">
        <f>IF($A144="-","-",IF('2A HypothèsesRenouvellement'!$F$20="  cotes d'état /100",(IF(ISNUMBER(X144)=TRUE,(X144*R144),"ICG N/D")),"N'est pas l'option choisie feuille 2A"))</f>
        <v>-</v>
      </c>
      <c r="AA144" s="215" t="str">
        <f t="shared" si="21"/>
        <v>-</v>
      </c>
      <c r="AB144" s="215" t="str">
        <f>IF($A144="-","-",IF('2A HypothèsesRenouvellement'!$F$20="  cotes d'état /5",(IF(ISNUMBER(Y144)=TRUE,(Y144*R144),"Etat/5 N/D")),"N'est pas l'option choisie feuille 2A"))</f>
        <v>-</v>
      </c>
      <c r="AC144" s="215" t="str">
        <f t="shared" si="22"/>
        <v>-</v>
      </c>
      <c r="AD144" s="217" t="str">
        <f>IF('2A HypothèsesRenouvellement'!$D$15="Option 1  ",'3A CalculsActifs'!V144,IF('2A HypothèsesRenouvellement'!$F$20="  Cotes d'état /100",'3A CalculsActifs'!AA144,IF('2A HypothèsesRenouvellement'!$F$20="  Cotes d'état /5",'3A CalculsActifs'!AC144,"ATT:ChoisirOptionFeuille2A")))</f>
        <v>ATT:ChoisirOptionFeuille2A</v>
      </c>
      <c r="AE144" s="209" t="str">
        <f>IF($A144="-","-",(H144/1000*(VLOOKUP(D144,'2A HypothèsesRenouvellement'!$J$6:$L$10,3,FALSE))))</f>
        <v>-</v>
      </c>
      <c r="AF144" s="312" t="str">
        <f t="shared" si="23"/>
        <v>-</v>
      </c>
      <c r="AG144" s="312" t="str">
        <f t="shared" si="24"/>
        <v>-</v>
      </c>
      <c r="AH144" s="218" t="str">
        <f t="shared" si="25"/>
        <v>-</v>
      </c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95"/>
      <c r="CR144" s="95"/>
      <c r="CS144" s="95"/>
      <c r="CT144" s="95"/>
      <c r="CU144" s="95"/>
      <c r="CV144" s="95"/>
      <c r="CW144" s="95"/>
      <c r="CX144" s="95"/>
      <c r="CY144" s="95"/>
      <c r="CZ144" s="95"/>
      <c r="DA144" s="95"/>
      <c r="DB144" s="95"/>
      <c r="DC144" s="95"/>
      <c r="DD144" s="95"/>
      <c r="DE144" s="95"/>
      <c r="DF144" s="95"/>
      <c r="DG144" s="95"/>
      <c r="DH144" s="95"/>
      <c r="DI144" s="95"/>
      <c r="DJ144" s="95"/>
      <c r="DK144" s="95"/>
      <c r="DL144" s="95"/>
      <c r="DM144" s="95"/>
      <c r="DN144" s="95"/>
      <c r="DO144" s="95"/>
      <c r="DP144" s="95"/>
      <c r="DQ144" s="95"/>
      <c r="DR144" s="95"/>
      <c r="DS144" s="95"/>
      <c r="DT144" s="95"/>
      <c r="DU144" s="95"/>
      <c r="DV144" s="95"/>
      <c r="DW144" s="95"/>
      <c r="DX144" s="95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5"/>
      <c r="ER144" s="95"/>
      <c r="ES144" s="95"/>
      <c r="ET144" s="95"/>
      <c r="EU144" s="95"/>
      <c r="EV144" s="95"/>
      <c r="EW144" s="95"/>
      <c r="EX144" s="95"/>
      <c r="EY144" s="95"/>
      <c r="EZ144" s="95"/>
      <c r="FA144" s="95"/>
      <c r="FB144" s="95"/>
      <c r="FC144" s="95"/>
      <c r="FD144" s="95"/>
      <c r="FE144" s="95"/>
      <c r="FF144" s="95"/>
      <c r="FG144" s="95"/>
      <c r="FH144" s="95"/>
      <c r="FI144" s="95"/>
      <c r="FJ144" s="95"/>
      <c r="FK144" s="95"/>
      <c r="FL144" s="95"/>
      <c r="FM144" s="95"/>
      <c r="FN144" s="95"/>
      <c r="FO144" s="95"/>
      <c r="FP144" s="95"/>
      <c r="FQ144" s="95"/>
      <c r="FR144" s="95"/>
      <c r="FS144" s="95"/>
      <c r="FT144" s="95"/>
      <c r="FU144" s="95"/>
      <c r="FV144" s="95"/>
      <c r="FW144" s="95"/>
      <c r="FX144" s="95"/>
      <c r="FY144" s="95"/>
      <c r="FZ144" s="95"/>
      <c r="GA144" s="95"/>
      <c r="GB144" s="95"/>
      <c r="GC144" s="95"/>
      <c r="GD144" s="95"/>
      <c r="GE144" s="95"/>
      <c r="GF144" s="95"/>
      <c r="GG144" s="95"/>
      <c r="GH144" s="95"/>
      <c r="GI144" s="95"/>
      <c r="GJ144" s="95"/>
      <c r="GK144" s="95"/>
      <c r="GL144" s="95"/>
      <c r="GM144" s="95"/>
      <c r="GN144" s="95"/>
      <c r="GO144" s="95"/>
      <c r="GP144" s="95"/>
      <c r="GQ144" s="95"/>
      <c r="GR144" s="95"/>
      <c r="GS144" s="95"/>
      <c r="GT144" s="95"/>
      <c r="GU144" s="95"/>
      <c r="GV144" s="95"/>
      <c r="GW144" s="95"/>
      <c r="GX144" s="95"/>
      <c r="GY144" s="95"/>
      <c r="GZ144" s="95"/>
      <c r="HA144" s="95"/>
      <c r="HB144" s="95"/>
      <c r="HC144" s="95"/>
      <c r="HD144" s="95"/>
      <c r="HE144" s="95"/>
    </row>
    <row r="145" spans="1:213" x14ac:dyDescent="0.25">
      <c r="A145" s="212" t="str">
        <f>IF((ISBLANK('1B DonnéesActifs'!A148)=TRUE),"-",'1B DonnéesActifs'!A148)</f>
        <v>-</v>
      </c>
      <c r="B145" s="213" t="str">
        <f>IF(($A145="-"),"-",IF((ISBLANK('1B DonnéesActifs'!B148)=TRUE),"",'1B DonnéesActifs'!B148))</f>
        <v>-</v>
      </c>
      <c r="C145" s="213" t="str">
        <f>IF(($A145="-"),"-",IF((ISBLANK('1B DonnéesActifs'!C148)=TRUE),"",'1B DonnéesActifs'!C148))</f>
        <v>-</v>
      </c>
      <c r="D145" s="213" t="str">
        <f>IF(($A145="-"),"-",IF((ISBLANK('1B DonnéesActifs'!D148)=TRUE),"",'1B DonnéesActifs'!D148))</f>
        <v>-</v>
      </c>
      <c r="E145" s="213" t="str">
        <f>IF(($A145="-"),"-",IF((ISBLANK('1B DonnéesActifs'!E148)=TRUE),"",'1B DonnéesActifs'!E148))</f>
        <v>-</v>
      </c>
      <c r="F145" s="213" t="str">
        <f>IF(($A145="-"),"-",IF((ISBLANK('1B DonnéesActifs'!F148)=TRUE),"",'1B DonnéesActifs'!F148))</f>
        <v>-</v>
      </c>
      <c r="G145" s="213" t="str">
        <f>IF(($A145="-"),"-",IF((ISBLANK('1B DonnéesActifs'!G148)=TRUE),"",'1B DonnéesActifs'!G148))</f>
        <v>-</v>
      </c>
      <c r="H145" s="213" t="str">
        <f>IF(($A145="-"),"-",IF((ISBLANK('1B DonnéesActifs'!H148)=TRUE),"",'1B DonnéesActifs'!H148))</f>
        <v>-</v>
      </c>
      <c r="I145" s="213" t="str">
        <f>IF(($A145="-"),"-",IF((ISBLANK('1B DonnéesActifs'!I148)=TRUE),"",'1B DonnéesActifs'!I148))</f>
        <v>-</v>
      </c>
      <c r="J145" s="213" t="str">
        <f>IF(($A145="-"),"-",IF((ISBLANK('1B DonnéesActifs'!J148)=TRUE),"",'1B DonnéesActifs'!J148))</f>
        <v>-</v>
      </c>
      <c r="K145" s="213" t="str">
        <f>IF(($A145="-"),"-",IF((ISBLANK('1B DonnéesActifs'!K148)=TRUE),"",'1B DonnéesActifs'!K148))</f>
        <v>-</v>
      </c>
      <c r="L145" s="213" t="str">
        <f>IF(($A145="-"),"-",IF((ISBLANK('1B DonnéesActifs'!L148)=TRUE),"",'1B DonnéesActifs'!L148))</f>
        <v>-</v>
      </c>
      <c r="M145" s="213" t="str">
        <f>IF(($A145="-"),"-",IF((ISBLANK('1B DonnéesActifs'!M148)=TRUE),"",'1B DonnéesActifs'!M148))</f>
        <v>-</v>
      </c>
      <c r="N145" s="213" t="str">
        <f>IF(($A145="-"),"-",IF((ISBLANK('1B DonnéesActifs'!N148)=TRUE),"",'1B DonnéesActifs'!N148))</f>
        <v>-</v>
      </c>
      <c r="O145" s="213" t="str">
        <f>IF(($A145="-"),"-",IF((ISBLANK('1B DonnéesActifs'!O148)=TRUE),"",'1B DonnéesActifs'!O148))</f>
        <v>-</v>
      </c>
      <c r="P145" s="213" t="str">
        <f>IF(($A145="-"),"-",IF((ISBLANK('1B DonnéesActifs'!P148)=TRUE),"",'1B DonnéesActifs'!P148))</f>
        <v>-</v>
      </c>
      <c r="Q145" s="214" t="str">
        <f t="shared" si="19"/>
        <v>-</v>
      </c>
      <c r="R145" s="214" t="str">
        <f>IF($A145="-","-",(_xlfn.IFNA((VLOOKUP($D145,'2A HypothèsesRenouvellement'!$J$6:$K$10,2,FALSE)),"TypeChausséeN/D")))</f>
        <v>-</v>
      </c>
      <c r="S145" s="214" t="str">
        <f t="shared" si="26"/>
        <v>-</v>
      </c>
      <c r="T145" s="214" t="str">
        <f>IF($A145="-","-",(_xlfn.IFNA((VLOOKUP($M145,'2A HypothèsesRenouvellement'!$J$16:$K$25,2,FALSE)),"DernièreInterventionN/D")))</f>
        <v>-</v>
      </c>
      <c r="U145" s="214" t="str">
        <f t="shared" si="20"/>
        <v>-</v>
      </c>
      <c r="V145" s="215" t="str">
        <f t="shared" si="27"/>
        <v>-</v>
      </c>
      <c r="W145" s="215" t="str">
        <f>IF($A145="-","-",IF($O145="","ICG N/D",VLOOKUP($O145,'2A HypothèsesRenouvellement'!$B$33:$B$42,1,TRUE)))</f>
        <v>-</v>
      </c>
      <c r="X145" s="216" t="str">
        <f>IF($A145="-","-",(IF((ISNUMBER(W145)=TRUE),VLOOKUP(W145,'2A HypothèsesRenouvellement'!$B$33:$D$42,3,FALSE),"ICG N/D")))</f>
        <v>-</v>
      </c>
      <c r="Y145" s="216" t="str">
        <f>_xlfn.IFNA(IF($A145="-","-",(IF((P145=""),"Cote /5 N/D",VLOOKUP(P145,'2A HypothèsesRenouvellement'!$F$33:$G$37,2,FALSE)))),"%ParCote/5 Feuille2A N/D")</f>
        <v>-</v>
      </c>
      <c r="Z145" s="215" t="str">
        <f>IF($A145="-","-",IF('2A HypothèsesRenouvellement'!$F$20="  cotes d'état /100",(IF(ISNUMBER(X145)=TRUE,(X145*R145),"ICG N/D")),"N'est pas l'option choisie feuille 2A"))</f>
        <v>-</v>
      </c>
      <c r="AA145" s="215" t="str">
        <f t="shared" si="21"/>
        <v>-</v>
      </c>
      <c r="AB145" s="215" t="str">
        <f>IF($A145="-","-",IF('2A HypothèsesRenouvellement'!$F$20="  cotes d'état /5",(IF(ISNUMBER(Y145)=TRUE,(Y145*R145),"Etat/5 N/D")),"N'est pas l'option choisie feuille 2A"))</f>
        <v>-</v>
      </c>
      <c r="AC145" s="215" t="str">
        <f t="shared" si="22"/>
        <v>-</v>
      </c>
      <c r="AD145" s="217" t="str">
        <f>IF('2A HypothèsesRenouvellement'!$D$15="Option 1  ",'3A CalculsActifs'!V145,IF('2A HypothèsesRenouvellement'!$F$20="  Cotes d'état /100",'3A CalculsActifs'!AA145,IF('2A HypothèsesRenouvellement'!$F$20="  Cotes d'état /5",'3A CalculsActifs'!AC145,"ATT:ChoisirOptionFeuille2A")))</f>
        <v>ATT:ChoisirOptionFeuille2A</v>
      </c>
      <c r="AE145" s="209" t="str">
        <f>IF($A145="-","-",(H145/1000*(VLOOKUP(D145,'2A HypothèsesRenouvellement'!$J$6:$L$10,3,FALSE))))</f>
        <v>-</v>
      </c>
      <c r="AF145" s="312" t="str">
        <f t="shared" si="23"/>
        <v>-</v>
      </c>
      <c r="AG145" s="312" t="str">
        <f t="shared" si="24"/>
        <v>-</v>
      </c>
      <c r="AH145" s="218" t="str">
        <f t="shared" si="25"/>
        <v>-</v>
      </c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95"/>
      <c r="CR145" s="95"/>
      <c r="CS145" s="95"/>
      <c r="CT145" s="95"/>
      <c r="CU145" s="95"/>
      <c r="CV145" s="95"/>
      <c r="CW145" s="95"/>
      <c r="CX145" s="95"/>
      <c r="CY145" s="95"/>
      <c r="CZ145" s="95"/>
      <c r="DA145" s="95"/>
      <c r="DB145" s="95"/>
      <c r="DC145" s="95"/>
      <c r="DD145" s="95"/>
      <c r="DE145" s="95"/>
      <c r="DF145" s="95"/>
      <c r="DG145" s="95"/>
      <c r="DH145" s="95"/>
      <c r="DI145" s="95"/>
      <c r="DJ145" s="95"/>
      <c r="DK145" s="95"/>
      <c r="DL145" s="95"/>
      <c r="DM145" s="95"/>
      <c r="DN145" s="95"/>
      <c r="DO145" s="95"/>
      <c r="DP145" s="95"/>
      <c r="DQ145" s="95"/>
      <c r="DR145" s="95"/>
      <c r="DS145" s="95"/>
      <c r="DT145" s="95"/>
      <c r="DU145" s="95"/>
      <c r="DV145" s="95"/>
      <c r="DW145" s="95"/>
      <c r="DX145" s="95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5"/>
      <c r="ER145" s="95"/>
      <c r="ES145" s="95"/>
      <c r="ET145" s="95"/>
      <c r="EU145" s="95"/>
      <c r="EV145" s="95"/>
      <c r="EW145" s="95"/>
      <c r="EX145" s="95"/>
      <c r="EY145" s="95"/>
      <c r="EZ145" s="95"/>
      <c r="FA145" s="95"/>
      <c r="FB145" s="95"/>
      <c r="FC145" s="95"/>
      <c r="FD145" s="95"/>
      <c r="FE145" s="95"/>
      <c r="FF145" s="95"/>
      <c r="FG145" s="95"/>
      <c r="FH145" s="95"/>
      <c r="FI145" s="95"/>
      <c r="FJ145" s="95"/>
      <c r="FK145" s="95"/>
      <c r="FL145" s="95"/>
      <c r="FM145" s="95"/>
      <c r="FN145" s="95"/>
      <c r="FO145" s="95"/>
      <c r="FP145" s="95"/>
      <c r="FQ145" s="95"/>
      <c r="FR145" s="95"/>
      <c r="FS145" s="95"/>
      <c r="FT145" s="95"/>
      <c r="FU145" s="95"/>
      <c r="FV145" s="95"/>
      <c r="FW145" s="95"/>
      <c r="FX145" s="95"/>
      <c r="FY145" s="95"/>
      <c r="FZ145" s="95"/>
      <c r="GA145" s="95"/>
      <c r="GB145" s="95"/>
      <c r="GC145" s="95"/>
      <c r="GD145" s="95"/>
      <c r="GE145" s="95"/>
      <c r="GF145" s="95"/>
      <c r="GG145" s="95"/>
      <c r="GH145" s="95"/>
      <c r="GI145" s="95"/>
      <c r="GJ145" s="95"/>
      <c r="GK145" s="95"/>
      <c r="GL145" s="95"/>
      <c r="GM145" s="95"/>
      <c r="GN145" s="95"/>
      <c r="GO145" s="95"/>
      <c r="GP145" s="95"/>
      <c r="GQ145" s="95"/>
      <c r="GR145" s="95"/>
      <c r="GS145" s="95"/>
      <c r="GT145" s="95"/>
      <c r="GU145" s="95"/>
      <c r="GV145" s="95"/>
      <c r="GW145" s="95"/>
      <c r="GX145" s="95"/>
      <c r="GY145" s="95"/>
      <c r="GZ145" s="95"/>
      <c r="HA145" s="95"/>
      <c r="HB145" s="95"/>
      <c r="HC145" s="95"/>
      <c r="HD145" s="95"/>
      <c r="HE145" s="95"/>
    </row>
    <row r="146" spans="1:213" x14ac:dyDescent="0.25">
      <c r="A146" s="212" t="str">
        <f>IF((ISBLANK('1B DonnéesActifs'!A149)=TRUE),"-",'1B DonnéesActifs'!A149)</f>
        <v>-</v>
      </c>
      <c r="B146" s="213" t="str">
        <f>IF(($A146="-"),"-",IF((ISBLANK('1B DonnéesActifs'!B149)=TRUE),"",'1B DonnéesActifs'!B149))</f>
        <v>-</v>
      </c>
      <c r="C146" s="213" t="str">
        <f>IF(($A146="-"),"-",IF((ISBLANK('1B DonnéesActifs'!C149)=TRUE),"",'1B DonnéesActifs'!C149))</f>
        <v>-</v>
      </c>
      <c r="D146" s="213" t="str">
        <f>IF(($A146="-"),"-",IF((ISBLANK('1B DonnéesActifs'!D149)=TRUE),"",'1B DonnéesActifs'!D149))</f>
        <v>-</v>
      </c>
      <c r="E146" s="213" t="str">
        <f>IF(($A146="-"),"-",IF((ISBLANK('1B DonnéesActifs'!E149)=TRUE),"",'1B DonnéesActifs'!E149))</f>
        <v>-</v>
      </c>
      <c r="F146" s="213" t="str">
        <f>IF(($A146="-"),"-",IF((ISBLANK('1B DonnéesActifs'!F149)=TRUE),"",'1B DonnéesActifs'!F149))</f>
        <v>-</v>
      </c>
      <c r="G146" s="213" t="str">
        <f>IF(($A146="-"),"-",IF((ISBLANK('1B DonnéesActifs'!G149)=TRUE),"",'1B DonnéesActifs'!G149))</f>
        <v>-</v>
      </c>
      <c r="H146" s="213" t="str">
        <f>IF(($A146="-"),"-",IF((ISBLANK('1B DonnéesActifs'!H149)=TRUE),"",'1B DonnéesActifs'!H149))</f>
        <v>-</v>
      </c>
      <c r="I146" s="213" t="str">
        <f>IF(($A146="-"),"-",IF((ISBLANK('1B DonnéesActifs'!I149)=TRUE),"",'1B DonnéesActifs'!I149))</f>
        <v>-</v>
      </c>
      <c r="J146" s="213" t="str">
        <f>IF(($A146="-"),"-",IF((ISBLANK('1B DonnéesActifs'!J149)=TRUE),"",'1B DonnéesActifs'!J149))</f>
        <v>-</v>
      </c>
      <c r="K146" s="213" t="str">
        <f>IF(($A146="-"),"-",IF((ISBLANK('1B DonnéesActifs'!K149)=TRUE),"",'1B DonnéesActifs'!K149))</f>
        <v>-</v>
      </c>
      <c r="L146" s="213" t="str">
        <f>IF(($A146="-"),"-",IF((ISBLANK('1B DonnéesActifs'!L149)=TRUE),"",'1B DonnéesActifs'!L149))</f>
        <v>-</v>
      </c>
      <c r="M146" s="213" t="str">
        <f>IF(($A146="-"),"-",IF((ISBLANK('1B DonnéesActifs'!M149)=TRUE),"",'1B DonnéesActifs'!M149))</f>
        <v>-</v>
      </c>
      <c r="N146" s="213" t="str">
        <f>IF(($A146="-"),"-",IF((ISBLANK('1B DonnéesActifs'!N149)=TRUE),"",'1B DonnéesActifs'!N149))</f>
        <v>-</v>
      </c>
      <c r="O146" s="213" t="str">
        <f>IF(($A146="-"),"-",IF((ISBLANK('1B DonnéesActifs'!O149)=TRUE),"",'1B DonnéesActifs'!O149))</f>
        <v>-</v>
      </c>
      <c r="P146" s="213" t="str">
        <f>IF(($A146="-"),"-",IF((ISBLANK('1B DonnéesActifs'!P149)=TRUE),"",'1B DonnéesActifs'!P149))</f>
        <v>-</v>
      </c>
      <c r="Q146" s="214" t="str">
        <f t="shared" si="19"/>
        <v>-</v>
      </c>
      <c r="R146" s="214" t="str">
        <f>IF($A146="-","-",(_xlfn.IFNA((VLOOKUP($D146,'2A HypothèsesRenouvellement'!$J$6:$K$10,2,FALSE)),"TypeChausséeN/D")))</f>
        <v>-</v>
      </c>
      <c r="S146" s="214" t="str">
        <f t="shared" si="26"/>
        <v>-</v>
      </c>
      <c r="T146" s="214" t="str">
        <f>IF($A146="-","-",(_xlfn.IFNA((VLOOKUP($M146,'2A HypothèsesRenouvellement'!$J$16:$K$25,2,FALSE)),"DernièreInterventionN/D")))</f>
        <v>-</v>
      </c>
      <c r="U146" s="214" t="str">
        <f t="shared" si="20"/>
        <v>-</v>
      </c>
      <c r="V146" s="215" t="str">
        <f t="shared" si="27"/>
        <v>-</v>
      </c>
      <c r="W146" s="215" t="str">
        <f>IF($A146="-","-",IF($O146="","ICG N/D",VLOOKUP($O146,'2A HypothèsesRenouvellement'!$B$33:$B$42,1,TRUE)))</f>
        <v>-</v>
      </c>
      <c r="X146" s="216" t="str">
        <f>IF($A146="-","-",(IF((ISNUMBER(W146)=TRUE),VLOOKUP(W146,'2A HypothèsesRenouvellement'!$B$33:$D$42,3,FALSE),"ICG N/D")))</f>
        <v>-</v>
      </c>
      <c r="Y146" s="216" t="str">
        <f>_xlfn.IFNA(IF($A146="-","-",(IF((P146=""),"Cote /5 N/D",VLOOKUP(P146,'2A HypothèsesRenouvellement'!$F$33:$G$37,2,FALSE)))),"%ParCote/5 Feuille2A N/D")</f>
        <v>-</v>
      </c>
      <c r="Z146" s="215" t="str">
        <f>IF($A146="-","-",IF('2A HypothèsesRenouvellement'!$F$20="  cotes d'état /100",(IF(ISNUMBER(X146)=TRUE,(X146*R146),"ICG N/D")),"N'est pas l'option choisie feuille 2A"))</f>
        <v>-</v>
      </c>
      <c r="AA146" s="215" t="str">
        <f t="shared" si="21"/>
        <v>-</v>
      </c>
      <c r="AB146" s="215" t="str">
        <f>IF($A146="-","-",IF('2A HypothèsesRenouvellement'!$F$20="  cotes d'état /5",(IF(ISNUMBER(Y146)=TRUE,(Y146*R146),"Etat/5 N/D")),"N'est pas l'option choisie feuille 2A"))</f>
        <v>-</v>
      </c>
      <c r="AC146" s="215" t="str">
        <f t="shared" si="22"/>
        <v>-</v>
      </c>
      <c r="AD146" s="217" t="str">
        <f>IF('2A HypothèsesRenouvellement'!$D$15="Option 1  ",'3A CalculsActifs'!V146,IF('2A HypothèsesRenouvellement'!$F$20="  Cotes d'état /100",'3A CalculsActifs'!AA146,IF('2A HypothèsesRenouvellement'!$F$20="  Cotes d'état /5",'3A CalculsActifs'!AC146,"ATT:ChoisirOptionFeuille2A")))</f>
        <v>ATT:ChoisirOptionFeuille2A</v>
      </c>
      <c r="AE146" s="209" t="str">
        <f>IF($A146="-","-",(H146/1000*(VLOOKUP(D146,'2A HypothèsesRenouvellement'!$J$6:$L$10,3,FALSE))))</f>
        <v>-</v>
      </c>
      <c r="AF146" s="312" t="str">
        <f t="shared" si="23"/>
        <v>-</v>
      </c>
      <c r="AG146" s="312" t="str">
        <f t="shared" si="24"/>
        <v>-</v>
      </c>
      <c r="AH146" s="218" t="str">
        <f t="shared" si="25"/>
        <v>-</v>
      </c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  <c r="CN146" s="95"/>
      <c r="CO146" s="95"/>
      <c r="CP146" s="95"/>
      <c r="CQ146" s="95"/>
      <c r="CR146" s="95"/>
      <c r="CS146" s="95"/>
      <c r="CT146" s="95"/>
      <c r="CU146" s="95"/>
      <c r="CV146" s="95"/>
      <c r="CW146" s="95"/>
      <c r="CX146" s="95"/>
      <c r="CY146" s="95"/>
      <c r="CZ146" s="95"/>
      <c r="DA146" s="95"/>
      <c r="DB146" s="95"/>
      <c r="DC146" s="95"/>
      <c r="DD146" s="95"/>
      <c r="DE146" s="95"/>
      <c r="DF146" s="95"/>
      <c r="DG146" s="95"/>
      <c r="DH146" s="95"/>
      <c r="DI146" s="95"/>
      <c r="DJ146" s="95"/>
      <c r="DK146" s="95"/>
      <c r="DL146" s="95"/>
      <c r="DM146" s="95"/>
      <c r="DN146" s="95"/>
      <c r="DO146" s="95"/>
      <c r="DP146" s="95"/>
      <c r="DQ146" s="95"/>
      <c r="DR146" s="95"/>
      <c r="DS146" s="95"/>
      <c r="DT146" s="95"/>
      <c r="DU146" s="95"/>
      <c r="DV146" s="95"/>
      <c r="DW146" s="95"/>
      <c r="DX146" s="95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5"/>
      <c r="ER146" s="95"/>
      <c r="ES146" s="95"/>
      <c r="ET146" s="95"/>
      <c r="EU146" s="95"/>
      <c r="EV146" s="95"/>
      <c r="EW146" s="95"/>
      <c r="EX146" s="95"/>
      <c r="EY146" s="95"/>
      <c r="EZ146" s="95"/>
      <c r="FA146" s="95"/>
      <c r="FB146" s="95"/>
      <c r="FC146" s="95"/>
      <c r="FD146" s="95"/>
      <c r="FE146" s="95"/>
      <c r="FF146" s="95"/>
      <c r="FG146" s="95"/>
      <c r="FH146" s="95"/>
      <c r="FI146" s="95"/>
      <c r="FJ146" s="95"/>
      <c r="FK146" s="95"/>
      <c r="FL146" s="95"/>
      <c r="FM146" s="95"/>
      <c r="FN146" s="95"/>
      <c r="FO146" s="95"/>
      <c r="FP146" s="95"/>
      <c r="FQ146" s="95"/>
      <c r="FR146" s="95"/>
      <c r="FS146" s="95"/>
      <c r="FT146" s="95"/>
      <c r="FU146" s="95"/>
      <c r="FV146" s="95"/>
      <c r="FW146" s="95"/>
      <c r="FX146" s="95"/>
      <c r="FY146" s="95"/>
      <c r="FZ146" s="95"/>
      <c r="GA146" s="95"/>
      <c r="GB146" s="95"/>
      <c r="GC146" s="95"/>
      <c r="GD146" s="95"/>
      <c r="GE146" s="95"/>
      <c r="GF146" s="95"/>
      <c r="GG146" s="95"/>
      <c r="GH146" s="95"/>
      <c r="GI146" s="95"/>
      <c r="GJ146" s="95"/>
      <c r="GK146" s="95"/>
      <c r="GL146" s="95"/>
      <c r="GM146" s="95"/>
      <c r="GN146" s="95"/>
      <c r="GO146" s="95"/>
      <c r="GP146" s="95"/>
      <c r="GQ146" s="95"/>
      <c r="GR146" s="95"/>
      <c r="GS146" s="95"/>
      <c r="GT146" s="95"/>
      <c r="GU146" s="95"/>
      <c r="GV146" s="95"/>
      <c r="GW146" s="95"/>
      <c r="GX146" s="95"/>
      <c r="GY146" s="95"/>
      <c r="GZ146" s="95"/>
      <c r="HA146" s="95"/>
      <c r="HB146" s="95"/>
      <c r="HC146" s="95"/>
      <c r="HD146" s="95"/>
      <c r="HE146" s="95"/>
    </row>
    <row r="147" spans="1:213" x14ac:dyDescent="0.25">
      <c r="A147" s="212" t="str">
        <f>IF((ISBLANK('1B DonnéesActifs'!A150)=TRUE),"-",'1B DonnéesActifs'!A150)</f>
        <v>-</v>
      </c>
      <c r="B147" s="213" t="str">
        <f>IF(($A147="-"),"-",IF((ISBLANK('1B DonnéesActifs'!B150)=TRUE),"",'1B DonnéesActifs'!B150))</f>
        <v>-</v>
      </c>
      <c r="C147" s="213" t="str">
        <f>IF(($A147="-"),"-",IF((ISBLANK('1B DonnéesActifs'!C150)=TRUE),"",'1B DonnéesActifs'!C150))</f>
        <v>-</v>
      </c>
      <c r="D147" s="213" t="str">
        <f>IF(($A147="-"),"-",IF((ISBLANK('1B DonnéesActifs'!D150)=TRUE),"",'1B DonnéesActifs'!D150))</f>
        <v>-</v>
      </c>
      <c r="E147" s="213" t="str">
        <f>IF(($A147="-"),"-",IF((ISBLANK('1B DonnéesActifs'!E150)=TRUE),"",'1B DonnéesActifs'!E150))</f>
        <v>-</v>
      </c>
      <c r="F147" s="213" t="str">
        <f>IF(($A147="-"),"-",IF((ISBLANK('1B DonnéesActifs'!F150)=TRUE),"",'1B DonnéesActifs'!F150))</f>
        <v>-</v>
      </c>
      <c r="G147" s="213" t="str">
        <f>IF(($A147="-"),"-",IF((ISBLANK('1B DonnéesActifs'!G150)=TRUE),"",'1B DonnéesActifs'!G150))</f>
        <v>-</v>
      </c>
      <c r="H147" s="213" t="str">
        <f>IF(($A147="-"),"-",IF((ISBLANK('1B DonnéesActifs'!H150)=TRUE),"",'1B DonnéesActifs'!H150))</f>
        <v>-</v>
      </c>
      <c r="I147" s="213" t="str">
        <f>IF(($A147="-"),"-",IF((ISBLANK('1B DonnéesActifs'!I150)=TRUE),"",'1B DonnéesActifs'!I150))</f>
        <v>-</v>
      </c>
      <c r="J147" s="213" t="str">
        <f>IF(($A147="-"),"-",IF((ISBLANK('1B DonnéesActifs'!J150)=TRUE),"",'1B DonnéesActifs'!J150))</f>
        <v>-</v>
      </c>
      <c r="K147" s="213" t="str">
        <f>IF(($A147="-"),"-",IF((ISBLANK('1B DonnéesActifs'!K150)=TRUE),"",'1B DonnéesActifs'!K150))</f>
        <v>-</v>
      </c>
      <c r="L147" s="213" t="str">
        <f>IF(($A147="-"),"-",IF((ISBLANK('1B DonnéesActifs'!L150)=TRUE),"",'1B DonnéesActifs'!L150))</f>
        <v>-</v>
      </c>
      <c r="M147" s="213" t="str">
        <f>IF(($A147="-"),"-",IF((ISBLANK('1B DonnéesActifs'!M150)=TRUE),"",'1B DonnéesActifs'!M150))</f>
        <v>-</v>
      </c>
      <c r="N147" s="213" t="str">
        <f>IF(($A147="-"),"-",IF((ISBLANK('1B DonnéesActifs'!N150)=TRUE),"",'1B DonnéesActifs'!N150))</f>
        <v>-</v>
      </c>
      <c r="O147" s="213" t="str">
        <f>IF(($A147="-"),"-",IF((ISBLANK('1B DonnéesActifs'!O150)=TRUE),"",'1B DonnéesActifs'!O150))</f>
        <v>-</v>
      </c>
      <c r="P147" s="213" t="str">
        <f>IF(($A147="-"),"-",IF((ISBLANK('1B DonnéesActifs'!P150)=TRUE),"",'1B DonnéesActifs'!P150))</f>
        <v>-</v>
      </c>
      <c r="Q147" s="214" t="str">
        <f t="shared" si="19"/>
        <v>-</v>
      </c>
      <c r="R147" s="214" t="str">
        <f>IF($A147="-","-",(_xlfn.IFNA((VLOOKUP($D147,'2A HypothèsesRenouvellement'!$J$6:$K$10,2,FALSE)),"TypeChausséeN/D")))</f>
        <v>-</v>
      </c>
      <c r="S147" s="214" t="str">
        <f t="shared" si="26"/>
        <v>-</v>
      </c>
      <c r="T147" s="214" t="str">
        <f>IF($A147="-","-",(_xlfn.IFNA((VLOOKUP($M147,'2A HypothèsesRenouvellement'!$J$16:$K$25,2,FALSE)),"DernièreInterventionN/D")))</f>
        <v>-</v>
      </c>
      <c r="U147" s="214" t="str">
        <f t="shared" si="20"/>
        <v>-</v>
      </c>
      <c r="V147" s="215" t="str">
        <f t="shared" si="27"/>
        <v>-</v>
      </c>
      <c r="W147" s="215" t="str">
        <f>IF($A147="-","-",IF($O147="","ICG N/D",VLOOKUP($O147,'2A HypothèsesRenouvellement'!$B$33:$B$42,1,TRUE)))</f>
        <v>-</v>
      </c>
      <c r="X147" s="216" t="str">
        <f>IF($A147="-","-",(IF((ISNUMBER(W147)=TRUE),VLOOKUP(W147,'2A HypothèsesRenouvellement'!$B$33:$D$42,3,FALSE),"ICG N/D")))</f>
        <v>-</v>
      </c>
      <c r="Y147" s="216" t="str">
        <f>_xlfn.IFNA(IF($A147="-","-",(IF((P147=""),"Cote /5 N/D",VLOOKUP(P147,'2A HypothèsesRenouvellement'!$F$33:$G$37,2,FALSE)))),"%ParCote/5 Feuille2A N/D")</f>
        <v>-</v>
      </c>
      <c r="Z147" s="215" t="str">
        <f>IF($A147="-","-",IF('2A HypothèsesRenouvellement'!$F$20="  cotes d'état /100",(IF(ISNUMBER(X147)=TRUE,(X147*R147),"ICG N/D")),"N'est pas l'option choisie feuille 2A"))</f>
        <v>-</v>
      </c>
      <c r="AA147" s="215" t="str">
        <f t="shared" si="21"/>
        <v>-</v>
      </c>
      <c r="AB147" s="215" t="str">
        <f>IF($A147="-","-",IF('2A HypothèsesRenouvellement'!$F$20="  cotes d'état /5",(IF(ISNUMBER(Y147)=TRUE,(Y147*R147),"Etat/5 N/D")),"N'est pas l'option choisie feuille 2A"))</f>
        <v>-</v>
      </c>
      <c r="AC147" s="215" t="str">
        <f t="shared" si="22"/>
        <v>-</v>
      </c>
      <c r="AD147" s="217" t="str">
        <f>IF('2A HypothèsesRenouvellement'!$D$15="Option 1  ",'3A CalculsActifs'!V147,IF('2A HypothèsesRenouvellement'!$F$20="  Cotes d'état /100",'3A CalculsActifs'!AA147,IF('2A HypothèsesRenouvellement'!$F$20="  Cotes d'état /5",'3A CalculsActifs'!AC147,"ATT:ChoisirOptionFeuille2A")))</f>
        <v>ATT:ChoisirOptionFeuille2A</v>
      </c>
      <c r="AE147" s="209" t="str">
        <f>IF($A147="-","-",(H147/1000*(VLOOKUP(D147,'2A HypothèsesRenouvellement'!$J$6:$L$10,3,FALSE))))</f>
        <v>-</v>
      </c>
      <c r="AF147" s="312" t="str">
        <f t="shared" si="23"/>
        <v>-</v>
      </c>
      <c r="AG147" s="312" t="str">
        <f t="shared" si="24"/>
        <v>-</v>
      </c>
      <c r="AH147" s="218" t="str">
        <f t="shared" si="25"/>
        <v>-</v>
      </c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  <c r="CM147" s="95"/>
      <c r="CN147" s="95"/>
      <c r="CO147" s="95"/>
      <c r="CP147" s="95"/>
      <c r="CQ147" s="95"/>
      <c r="CR147" s="95"/>
      <c r="CS147" s="95"/>
      <c r="CT147" s="95"/>
      <c r="CU147" s="95"/>
      <c r="CV147" s="95"/>
      <c r="CW147" s="95"/>
      <c r="CX147" s="95"/>
      <c r="CY147" s="95"/>
      <c r="CZ147" s="95"/>
      <c r="DA147" s="95"/>
      <c r="DB147" s="95"/>
      <c r="DC147" s="95"/>
      <c r="DD147" s="95"/>
      <c r="DE147" s="95"/>
      <c r="DF147" s="95"/>
      <c r="DG147" s="95"/>
      <c r="DH147" s="95"/>
      <c r="DI147" s="95"/>
      <c r="DJ147" s="95"/>
      <c r="DK147" s="95"/>
      <c r="DL147" s="95"/>
      <c r="DM147" s="95"/>
      <c r="DN147" s="95"/>
      <c r="DO147" s="95"/>
      <c r="DP147" s="95"/>
      <c r="DQ147" s="95"/>
      <c r="DR147" s="95"/>
      <c r="DS147" s="95"/>
      <c r="DT147" s="95"/>
      <c r="DU147" s="95"/>
      <c r="DV147" s="95"/>
      <c r="DW147" s="95"/>
      <c r="DX147" s="95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5"/>
      <c r="ER147" s="95"/>
      <c r="ES147" s="95"/>
      <c r="ET147" s="95"/>
      <c r="EU147" s="95"/>
      <c r="EV147" s="95"/>
      <c r="EW147" s="95"/>
      <c r="EX147" s="95"/>
      <c r="EY147" s="95"/>
      <c r="EZ147" s="95"/>
      <c r="FA147" s="95"/>
      <c r="FB147" s="95"/>
      <c r="FC147" s="95"/>
      <c r="FD147" s="95"/>
      <c r="FE147" s="95"/>
      <c r="FF147" s="95"/>
      <c r="FG147" s="95"/>
      <c r="FH147" s="95"/>
      <c r="FI147" s="95"/>
      <c r="FJ147" s="95"/>
      <c r="FK147" s="95"/>
      <c r="FL147" s="95"/>
      <c r="FM147" s="95"/>
      <c r="FN147" s="95"/>
      <c r="FO147" s="95"/>
      <c r="FP147" s="95"/>
      <c r="FQ147" s="95"/>
      <c r="FR147" s="95"/>
      <c r="FS147" s="95"/>
      <c r="FT147" s="95"/>
      <c r="FU147" s="95"/>
      <c r="FV147" s="95"/>
      <c r="FW147" s="95"/>
      <c r="FX147" s="95"/>
      <c r="FY147" s="95"/>
      <c r="FZ147" s="95"/>
      <c r="GA147" s="95"/>
      <c r="GB147" s="95"/>
      <c r="GC147" s="95"/>
      <c r="GD147" s="95"/>
      <c r="GE147" s="95"/>
      <c r="GF147" s="95"/>
      <c r="GG147" s="95"/>
      <c r="GH147" s="95"/>
      <c r="GI147" s="95"/>
      <c r="GJ147" s="95"/>
      <c r="GK147" s="95"/>
      <c r="GL147" s="95"/>
      <c r="GM147" s="95"/>
      <c r="GN147" s="95"/>
      <c r="GO147" s="95"/>
      <c r="GP147" s="95"/>
      <c r="GQ147" s="95"/>
      <c r="GR147" s="95"/>
      <c r="GS147" s="95"/>
      <c r="GT147" s="95"/>
      <c r="GU147" s="95"/>
      <c r="GV147" s="95"/>
      <c r="GW147" s="95"/>
      <c r="GX147" s="95"/>
      <c r="GY147" s="95"/>
      <c r="GZ147" s="95"/>
      <c r="HA147" s="95"/>
      <c r="HB147" s="95"/>
      <c r="HC147" s="95"/>
      <c r="HD147" s="95"/>
      <c r="HE147" s="95"/>
    </row>
    <row r="148" spans="1:213" x14ac:dyDescent="0.25">
      <c r="A148" s="212" t="str">
        <f>IF((ISBLANK('1B DonnéesActifs'!A151)=TRUE),"-",'1B DonnéesActifs'!A151)</f>
        <v>-</v>
      </c>
      <c r="B148" s="213" t="str">
        <f>IF(($A148="-"),"-",IF((ISBLANK('1B DonnéesActifs'!B151)=TRUE),"",'1B DonnéesActifs'!B151))</f>
        <v>-</v>
      </c>
      <c r="C148" s="213" t="str">
        <f>IF(($A148="-"),"-",IF((ISBLANK('1B DonnéesActifs'!C151)=TRUE),"",'1B DonnéesActifs'!C151))</f>
        <v>-</v>
      </c>
      <c r="D148" s="213" t="str">
        <f>IF(($A148="-"),"-",IF((ISBLANK('1B DonnéesActifs'!D151)=TRUE),"",'1B DonnéesActifs'!D151))</f>
        <v>-</v>
      </c>
      <c r="E148" s="213" t="str">
        <f>IF(($A148="-"),"-",IF((ISBLANK('1B DonnéesActifs'!E151)=TRUE),"",'1B DonnéesActifs'!E151))</f>
        <v>-</v>
      </c>
      <c r="F148" s="213" t="str">
        <f>IF(($A148="-"),"-",IF((ISBLANK('1B DonnéesActifs'!F151)=TRUE),"",'1B DonnéesActifs'!F151))</f>
        <v>-</v>
      </c>
      <c r="G148" s="213" t="str">
        <f>IF(($A148="-"),"-",IF((ISBLANK('1B DonnéesActifs'!G151)=TRUE),"",'1B DonnéesActifs'!G151))</f>
        <v>-</v>
      </c>
      <c r="H148" s="213" t="str">
        <f>IF(($A148="-"),"-",IF((ISBLANK('1B DonnéesActifs'!H151)=TRUE),"",'1B DonnéesActifs'!H151))</f>
        <v>-</v>
      </c>
      <c r="I148" s="213" t="str">
        <f>IF(($A148="-"),"-",IF((ISBLANK('1B DonnéesActifs'!I151)=TRUE),"",'1B DonnéesActifs'!I151))</f>
        <v>-</v>
      </c>
      <c r="J148" s="213" t="str">
        <f>IF(($A148="-"),"-",IF((ISBLANK('1B DonnéesActifs'!J151)=TRUE),"",'1B DonnéesActifs'!J151))</f>
        <v>-</v>
      </c>
      <c r="K148" s="213" t="str">
        <f>IF(($A148="-"),"-",IF((ISBLANK('1B DonnéesActifs'!K151)=TRUE),"",'1B DonnéesActifs'!K151))</f>
        <v>-</v>
      </c>
      <c r="L148" s="213" t="str">
        <f>IF(($A148="-"),"-",IF((ISBLANK('1B DonnéesActifs'!L151)=TRUE),"",'1B DonnéesActifs'!L151))</f>
        <v>-</v>
      </c>
      <c r="M148" s="213" t="str">
        <f>IF(($A148="-"),"-",IF((ISBLANK('1B DonnéesActifs'!M151)=TRUE),"",'1B DonnéesActifs'!M151))</f>
        <v>-</v>
      </c>
      <c r="N148" s="213" t="str">
        <f>IF(($A148="-"),"-",IF((ISBLANK('1B DonnéesActifs'!N151)=TRUE),"",'1B DonnéesActifs'!N151))</f>
        <v>-</v>
      </c>
      <c r="O148" s="213" t="str">
        <f>IF(($A148="-"),"-",IF((ISBLANK('1B DonnéesActifs'!O151)=TRUE),"",'1B DonnéesActifs'!O151))</f>
        <v>-</v>
      </c>
      <c r="P148" s="213" t="str">
        <f>IF(($A148="-"),"-",IF((ISBLANK('1B DonnéesActifs'!P151)=TRUE),"",'1B DonnéesActifs'!P151))</f>
        <v>-</v>
      </c>
      <c r="Q148" s="214" t="str">
        <f t="shared" si="19"/>
        <v>-</v>
      </c>
      <c r="R148" s="214" t="str">
        <f>IF($A148="-","-",(_xlfn.IFNA((VLOOKUP($D148,'2A HypothèsesRenouvellement'!$J$6:$K$10,2,FALSE)),"TypeChausséeN/D")))</f>
        <v>-</v>
      </c>
      <c r="S148" s="214" t="str">
        <f t="shared" si="26"/>
        <v>-</v>
      </c>
      <c r="T148" s="214" t="str">
        <f>IF($A148="-","-",(_xlfn.IFNA((VLOOKUP($M148,'2A HypothèsesRenouvellement'!$J$16:$K$25,2,FALSE)),"DernièreInterventionN/D")))</f>
        <v>-</v>
      </c>
      <c r="U148" s="214" t="str">
        <f t="shared" si="20"/>
        <v>-</v>
      </c>
      <c r="V148" s="215" t="str">
        <f t="shared" si="27"/>
        <v>-</v>
      </c>
      <c r="W148" s="215" t="str">
        <f>IF($A148="-","-",IF($O148="","ICG N/D",VLOOKUP($O148,'2A HypothèsesRenouvellement'!$B$33:$B$42,1,TRUE)))</f>
        <v>-</v>
      </c>
      <c r="X148" s="216" t="str">
        <f>IF($A148="-","-",(IF((ISNUMBER(W148)=TRUE),VLOOKUP(W148,'2A HypothèsesRenouvellement'!$B$33:$D$42,3,FALSE),"ICG N/D")))</f>
        <v>-</v>
      </c>
      <c r="Y148" s="216" t="str">
        <f>_xlfn.IFNA(IF($A148="-","-",(IF((P148=""),"Cote /5 N/D",VLOOKUP(P148,'2A HypothèsesRenouvellement'!$F$33:$G$37,2,FALSE)))),"%ParCote/5 Feuille2A N/D")</f>
        <v>-</v>
      </c>
      <c r="Z148" s="215" t="str">
        <f>IF($A148="-","-",IF('2A HypothèsesRenouvellement'!$F$20="  cotes d'état /100",(IF(ISNUMBER(X148)=TRUE,(X148*R148),"ICG N/D")),"N'est pas l'option choisie feuille 2A"))</f>
        <v>-</v>
      </c>
      <c r="AA148" s="215" t="str">
        <f t="shared" si="21"/>
        <v>-</v>
      </c>
      <c r="AB148" s="215" t="str">
        <f>IF($A148="-","-",IF('2A HypothèsesRenouvellement'!$F$20="  cotes d'état /5",(IF(ISNUMBER(Y148)=TRUE,(Y148*R148),"Etat/5 N/D")),"N'est pas l'option choisie feuille 2A"))</f>
        <v>-</v>
      </c>
      <c r="AC148" s="215" t="str">
        <f t="shared" si="22"/>
        <v>-</v>
      </c>
      <c r="AD148" s="217" t="str">
        <f>IF('2A HypothèsesRenouvellement'!$D$15="Option 1  ",'3A CalculsActifs'!V148,IF('2A HypothèsesRenouvellement'!$F$20="  Cotes d'état /100",'3A CalculsActifs'!AA148,IF('2A HypothèsesRenouvellement'!$F$20="  Cotes d'état /5",'3A CalculsActifs'!AC148,"ATT:ChoisirOptionFeuille2A")))</f>
        <v>ATT:ChoisirOptionFeuille2A</v>
      </c>
      <c r="AE148" s="209" t="str">
        <f>IF($A148="-","-",(H148/1000*(VLOOKUP(D148,'2A HypothèsesRenouvellement'!$J$6:$L$10,3,FALSE))))</f>
        <v>-</v>
      </c>
      <c r="AF148" s="312" t="str">
        <f t="shared" si="23"/>
        <v>-</v>
      </c>
      <c r="AG148" s="312" t="str">
        <f t="shared" si="24"/>
        <v>-</v>
      </c>
      <c r="AH148" s="218" t="str">
        <f t="shared" si="25"/>
        <v>-</v>
      </c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  <c r="CM148" s="95"/>
      <c r="CN148" s="95"/>
      <c r="CO148" s="95"/>
      <c r="CP148" s="95"/>
      <c r="CQ148" s="95"/>
      <c r="CR148" s="95"/>
      <c r="CS148" s="95"/>
      <c r="CT148" s="95"/>
      <c r="CU148" s="95"/>
      <c r="CV148" s="95"/>
      <c r="CW148" s="95"/>
      <c r="CX148" s="95"/>
      <c r="CY148" s="95"/>
      <c r="CZ148" s="95"/>
      <c r="DA148" s="95"/>
      <c r="DB148" s="95"/>
      <c r="DC148" s="95"/>
      <c r="DD148" s="95"/>
      <c r="DE148" s="95"/>
      <c r="DF148" s="95"/>
      <c r="DG148" s="95"/>
      <c r="DH148" s="95"/>
      <c r="DI148" s="95"/>
      <c r="DJ148" s="95"/>
      <c r="DK148" s="95"/>
      <c r="DL148" s="95"/>
      <c r="DM148" s="95"/>
      <c r="DN148" s="95"/>
      <c r="DO148" s="95"/>
      <c r="DP148" s="95"/>
      <c r="DQ148" s="95"/>
      <c r="DR148" s="95"/>
      <c r="DS148" s="95"/>
      <c r="DT148" s="95"/>
      <c r="DU148" s="95"/>
      <c r="DV148" s="95"/>
      <c r="DW148" s="95"/>
      <c r="DX148" s="95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5"/>
      <c r="ER148" s="95"/>
      <c r="ES148" s="95"/>
      <c r="ET148" s="95"/>
      <c r="EU148" s="95"/>
      <c r="EV148" s="95"/>
      <c r="EW148" s="95"/>
      <c r="EX148" s="95"/>
      <c r="EY148" s="95"/>
      <c r="EZ148" s="95"/>
      <c r="FA148" s="95"/>
      <c r="FB148" s="95"/>
      <c r="FC148" s="95"/>
      <c r="FD148" s="95"/>
      <c r="FE148" s="95"/>
      <c r="FF148" s="95"/>
      <c r="FG148" s="95"/>
      <c r="FH148" s="95"/>
      <c r="FI148" s="95"/>
      <c r="FJ148" s="95"/>
      <c r="FK148" s="95"/>
      <c r="FL148" s="95"/>
      <c r="FM148" s="95"/>
      <c r="FN148" s="95"/>
      <c r="FO148" s="95"/>
      <c r="FP148" s="95"/>
      <c r="FQ148" s="95"/>
      <c r="FR148" s="95"/>
      <c r="FS148" s="95"/>
      <c r="FT148" s="95"/>
      <c r="FU148" s="95"/>
      <c r="FV148" s="95"/>
      <c r="FW148" s="95"/>
      <c r="FX148" s="95"/>
      <c r="FY148" s="95"/>
      <c r="FZ148" s="95"/>
      <c r="GA148" s="95"/>
      <c r="GB148" s="95"/>
      <c r="GC148" s="95"/>
      <c r="GD148" s="95"/>
      <c r="GE148" s="95"/>
      <c r="GF148" s="95"/>
      <c r="GG148" s="95"/>
      <c r="GH148" s="95"/>
      <c r="GI148" s="95"/>
      <c r="GJ148" s="95"/>
      <c r="GK148" s="95"/>
      <c r="GL148" s="95"/>
      <c r="GM148" s="95"/>
      <c r="GN148" s="95"/>
      <c r="GO148" s="95"/>
      <c r="GP148" s="95"/>
      <c r="GQ148" s="95"/>
      <c r="GR148" s="95"/>
      <c r="GS148" s="95"/>
      <c r="GT148" s="95"/>
      <c r="GU148" s="95"/>
      <c r="GV148" s="95"/>
      <c r="GW148" s="95"/>
      <c r="GX148" s="95"/>
      <c r="GY148" s="95"/>
      <c r="GZ148" s="95"/>
      <c r="HA148" s="95"/>
      <c r="HB148" s="95"/>
      <c r="HC148" s="95"/>
      <c r="HD148" s="95"/>
      <c r="HE148" s="95"/>
    </row>
    <row r="149" spans="1:213" x14ac:dyDescent="0.25">
      <c r="A149" s="212" t="str">
        <f>IF((ISBLANK('1B DonnéesActifs'!A152)=TRUE),"-",'1B DonnéesActifs'!A152)</f>
        <v>-</v>
      </c>
      <c r="B149" s="213" t="str">
        <f>IF(($A149="-"),"-",IF((ISBLANK('1B DonnéesActifs'!B152)=TRUE),"",'1B DonnéesActifs'!B152))</f>
        <v>-</v>
      </c>
      <c r="C149" s="213" t="str">
        <f>IF(($A149="-"),"-",IF((ISBLANK('1B DonnéesActifs'!C152)=TRUE),"",'1B DonnéesActifs'!C152))</f>
        <v>-</v>
      </c>
      <c r="D149" s="213" t="str">
        <f>IF(($A149="-"),"-",IF((ISBLANK('1B DonnéesActifs'!D152)=TRUE),"",'1B DonnéesActifs'!D152))</f>
        <v>-</v>
      </c>
      <c r="E149" s="213" t="str">
        <f>IF(($A149="-"),"-",IF((ISBLANK('1B DonnéesActifs'!E152)=TRUE),"",'1B DonnéesActifs'!E152))</f>
        <v>-</v>
      </c>
      <c r="F149" s="213" t="str">
        <f>IF(($A149="-"),"-",IF((ISBLANK('1B DonnéesActifs'!F152)=TRUE),"",'1B DonnéesActifs'!F152))</f>
        <v>-</v>
      </c>
      <c r="G149" s="213" t="str">
        <f>IF(($A149="-"),"-",IF((ISBLANK('1B DonnéesActifs'!G152)=TRUE),"",'1B DonnéesActifs'!G152))</f>
        <v>-</v>
      </c>
      <c r="H149" s="213" t="str">
        <f>IF(($A149="-"),"-",IF((ISBLANK('1B DonnéesActifs'!H152)=TRUE),"",'1B DonnéesActifs'!H152))</f>
        <v>-</v>
      </c>
      <c r="I149" s="213" t="str">
        <f>IF(($A149="-"),"-",IF((ISBLANK('1B DonnéesActifs'!I152)=TRUE),"",'1B DonnéesActifs'!I152))</f>
        <v>-</v>
      </c>
      <c r="J149" s="213" t="str">
        <f>IF(($A149="-"),"-",IF((ISBLANK('1B DonnéesActifs'!J152)=TRUE),"",'1B DonnéesActifs'!J152))</f>
        <v>-</v>
      </c>
      <c r="K149" s="213" t="str">
        <f>IF(($A149="-"),"-",IF((ISBLANK('1B DonnéesActifs'!K152)=TRUE),"",'1B DonnéesActifs'!K152))</f>
        <v>-</v>
      </c>
      <c r="L149" s="213" t="str">
        <f>IF(($A149="-"),"-",IF((ISBLANK('1B DonnéesActifs'!L152)=TRUE),"",'1B DonnéesActifs'!L152))</f>
        <v>-</v>
      </c>
      <c r="M149" s="213" t="str">
        <f>IF(($A149="-"),"-",IF((ISBLANK('1B DonnéesActifs'!M152)=TRUE),"",'1B DonnéesActifs'!M152))</f>
        <v>-</v>
      </c>
      <c r="N149" s="213" t="str">
        <f>IF(($A149="-"),"-",IF((ISBLANK('1B DonnéesActifs'!N152)=TRUE),"",'1B DonnéesActifs'!N152))</f>
        <v>-</v>
      </c>
      <c r="O149" s="213" t="str">
        <f>IF(($A149="-"),"-",IF((ISBLANK('1B DonnéesActifs'!O152)=TRUE),"",'1B DonnéesActifs'!O152))</f>
        <v>-</v>
      </c>
      <c r="P149" s="213" t="str">
        <f>IF(($A149="-"),"-",IF((ISBLANK('1B DonnéesActifs'!P152)=TRUE),"",'1B DonnéesActifs'!P152))</f>
        <v>-</v>
      </c>
      <c r="Q149" s="214" t="str">
        <f t="shared" si="19"/>
        <v>-</v>
      </c>
      <c r="R149" s="214" t="str">
        <f>IF($A149="-","-",(_xlfn.IFNA((VLOOKUP($D149,'2A HypothèsesRenouvellement'!$J$6:$K$10,2,FALSE)),"TypeChausséeN/D")))</f>
        <v>-</v>
      </c>
      <c r="S149" s="214" t="str">
        <f t="shared" si="26"/>
        <v>-</v>
      </c>
      <c r="T149" s="214" t="str">
        <f>IF($A149="-","-",(_xlfn.IFNA((VLOOKUP($M149,'2A HypothèsesRenouvellement'!$J$16:$K$25,2,FALSE)),"DernièreInterventionN/D")))</f>
        <v>-</v>
      </c>
      <c r="U149" s="214" t="str">
        <f t="shared" si="20"/>
        <v>-</v>
      </c>
      <c r="V149" s="215" t="str">
        <f t="shared" si="27"/>
        <v>-</v>
      </c>
      <c r="W149" s="215" t="str">
        <f>IF($A149="-","-",IF($O149="","ICG N/D",VLOOKUP($O149,'2A HypothèsesRenouvellement'!$B$33:$B$42,1,TRUE)))</f>
        <v>-</v>
      </c>
      <c r="X149" s="216" t="str">
        <f>IF($A149="-","-",(IF((ISNUMBER(W149)=TRUE),VLOOKUP(W149,'2A HypothèsesRenouvellement'!$B$33:$D$42,3,FALSE),"ICG N/D")))</f>
        <v>-</v>
      </c>
      <c r="Y149" s="216" t="str">
        <f>_xlfn.IFNA(IF($A149="-","-",(IF((P149=""),"Cote /5 N/D",VLOOKUP(P149,'2A HypothèsesRenouvellement'!$F$33:$G$37,2,FALSE)))),"%ParCote/5 Feuille2A N/D")</f>
        <v>-</v>
      </c>
      <c r="Z149" s="215" t="str">
        <f>IF($A149="-","-",IF('2A HypothèsesRenouvellement'!$F$20="  cotes d'état /100",(IF(ISNUMBER(X149)=TRUE,(X149*R149),"ICG N/D")),"N'est pas l'option choisie feuille 2A"))</f>
        <v>-</v>
      </c>
      <c r="AA149" s="215" t="str">
        <f t="shared" si="21"/>
        <v>-</v>
      </c>
      <c r="AB149" s="215" t="str">
        <f>IF($A149="-","-",IF('2A HypothèsesRenouvellement'!$F$20="  cotes d'état /5",(IF(ISNUMBER(Y149)=TRUE,(Y149*R149),"Etat/5 N/D")),"N'est pas l'option choisie feuille 2A"))</f>
        <v>-</v>
      </c>
      <c r="AC149" s="215" t="str">
        <f t="shared" si="22"/>
        <v>-</v>
      </c>
      <c r="AD149" s="217" t="str">
        <f>IF('2A HypothèsesRenouvellement'!$D$15="Option 1  ",'3A CalculsActifs'!V149,IF('2A HypothèsesRenouvellement'!$F$20="  Cotes d'état /100",'3A CalculsActifs'!AA149,IF('2A HypothèsesRenouvellement'!$F$20="  Cotes d'état /5",'3A CalculsActifs'!AC149,"ATT:ChoisirOptionFeuille2A")))</f>
        <v>ATT:ChoisirOptionFeuille2A</v>
      </c>
      <c r="AE149" s="209" t="str">
        <f>IF($A149="-","-",(H149/1000*(VLOOKUP(D149,'2A HypothèsesRenouvellement'!$J$6:$L$10,3,FALSE))))</f>
        <v>-</v>
      </c>
      <c r="AF149" s="312" t="str">
        <f t="shared" si="23"/>
        <v>-</v>
      </c>
      <c r="AG149" s="312" t="str">
        <f t="shared" si="24"/>
        <v>-</v>
      </c>
      <c r="AH149" s="218" t="str">
        <f t="shared" si="25"/>
        <v>-</v>
      </c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  <c r="CM149" s="95"/>
      <c r="CN149" s="95"/>
      <c r="CO149" s="95"/>
      <c r="CP149" s="95"/>
      <c r="CQ149" s="95"/>
      <c r="CR149" s="95"/>
      <c r="CS149" s="95"/>
      <c r="CT149" s="95"/>
      <c r="CU149" s="95"/>
      <c r="CV149" s="95"/>
      <c r="CW149" s="95"/>
      <c r="CX149" s="95"/>
      <c r="CY149" s="95"/>
      <c r="CZ149" s="95"/>
      <c r="DA149" s="95"/>
      <c r="DB149" s="95"/>
      <c r="DC149" s="95"/>
      <c r="DD149" s="95"/>
      <c r="DE149" s="95"/>
      <c r="DF149" s="95"/>
      <c r="DG149" s="95"/>
      <c r="DH149" s="95"/>
      <c r="DI149" s="95"/>
      <c r="DJ149" s="95"/>
      <c r="DK149" s="95"/>
      <c r="DL149" s="95"/>
      <c r="DM149" s="95"/>
      <c r="DN149" s="95"/>
      <c r="DO149" s="95"/>
      <c r="DP149" s="95"/>
      <c r="DQ149" s="95"/>
      <c r="DR149" s="95"/>
      <c r="DS149" s="95"/>
      <c r="DT149" s="95"/>
      <c r="DU149" s="95"/>
      <c r="DV149" s="95"/>
      <c r="DW149" s="95"/>
      <c r="DX149" s="95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5"/>
      <c r="ER149" s="95"/>
      <c r="ES149" s="95"/>
      <c r="ET149" s="95"/>
      <c r="EU149" s="95"/>
      <c r="EV149" s="95"/>
      <c r="EW149" s="95"/>
      <c r="EX149" s="95"/>
      <c r="EY149" s="95"/>
      <c r="EZ149" s="95"/>
      <c r="FA149" s="95"/>
      <c r="FB149" s="95"/>
      <c r="FC149" s="95"/>
      <c r="FD149" s="95"/>
      <c r="FE149" s="95"/>
      <c r="FF149" s="95"/>
      <c r="FG149" s="95"/>
      <c r="FH149" s="95"/>
      <c r="FI149" s="95"/>
      <c r="FJ149" s="95"/>
      <c r="FK149" s="95"/>
      <c r="FL149" s="95"/>
      <c r="FM149" s="95"/>
      <c r="FN149" s="95"/>
      <c r="FO149" s="95"/>
      <c r="FP149" s="95"/>
      <c r="FQ149" s="95"/>
      <c r="FR149" s="95"/>
      <c r="FS149" s="95"/>
      <c r="FT149" s="95"/>
      <c r="FU149" s="95"/>
      <c r="FV149" s="95"/>
      <c r="FW149" s="95"/>
      <c r="FX149" s="95"/>
      <c r="FY149" s="95"/>
      <c r="FZ149" s="95"/>
      <c r="GA149" s="95"/>
      <c r="GB149" s="95"/>
      <c r="GC149" s="95"/>
      <c r="GD149" s="95"/>
      <c r="GE149" s="95"/>
      <c r="GF149" s="95"/>
      <c r="GG149" s="95"/>
      <c r="GH149" s="95"/>
      <c r="GI149" s="95"/>
      <c r="GJ149" s="95"/>
      <c r="GK149" s="95"/>
      <c r="GL149" s="95"/>
      <c r="GM149" s="95"/>
      <c r="GN149" s="95"/>
      <c r="GO149" s="95"/>
      <c r="GP149" s="95"/>
      <c r="GQ149" s="95"/>
      <c r="GR149" s="95"/>
      <c r="GS149" s="95"/>
      <c r="GT149" s="95"/>
      <c r="GU149" s="95"/>
      <c r="GV149" s="95"/>
      <c r="GW149" s="95"/>
      <c r="GX149" s="95"/>
      <c r="GY149" s="95"/>
      <c r="GZ149" s="95"/>
      <c r="HA149" s="95"/>
      <c r="HB149" s="95"/>
      <c r="HC149" s="95"/>
      <c r="HD149" s="95"/>
      <c r="HE149" s="95"/>
    </row>
    <row r="150" spans="1:213" x14ac:dyDescent="0.25">
      <c r="A150" s="212" t="str">
        <f>IF((ISBLANK('1B DonnéesActifs'!A153)=TRUE),"-",'1B DonnéesActifs'!A153)</f>
        <v>-</v>
      </c>
      <c r="B150" s="213" t="str">
        <f>IF(($A150="-"),"-",IF((ISBLANK('1B DonnéesActifs'!B153)=TRUE),"",'1B DonnéesActifs'!B153))</f>
        <v>-</v>
      </c>
      <c r="C150" s="213" t="str">
        <f>IF(($A150="-"),"-",IF((ISBLANK('1B DonnéesActifs'!C153)=TRUE),"",'1B DonnéesActifs'!C153))</f>
        <v>-</v>
      </c>
      <c r="D150" s="213" t="str">
        <f>IF(($A150="-"),"-",IF((ISBLANK('1B DonnéesActifs'!D153)=TRUE),"",'1B DonnéesActifs'!D153))</f>
        <v>-</v>
      </c>
      <c r="E150" s="213" t="str">
        <f>IF(($A150="-"),"-",IF((ISBLANK('1B DonnéesActifs'!E153)=TRUE),"",'1B DonnéesActifs'!E153))</f>
        <v>-</v>
      </c>
      <c r="F150" s="213" t="str">
        <f>IF(($A150="-"),"-",IF((ISBLANK('1B DonnéesActifs'!F153)=TRUE),"",'1B DonnéesActifs'!F153))</f>
        <v>-</v>
      </c>
      <c r="G150" s="213" t="str">
        <f>IF(($A150="-"),"-",IF((ISBLANK('1B DonnéesActifs'!G153)=TRUE),"",'1B DonnéesActifs'!G153))</f>
        <v>-</v>
      </c>
      <c r="H150" s="213" t="str">
        <f>IF(($A150="-"),"-",IF((ISBLANK('1B DonnéesActifs'!H153)=TRUE),"",'1B DonnéesActifs'!H153))</f>
        <v>-</v>
      </c>
      <c r="I150" s="213" t="str">
        <f>IF(($A150="-"),"-",IF((ISBLANK('1B DonnéesActifs'!I153)=TRUE),"",'1B DonnéesActifs'!I153))</f>
        <v>-</v>
      </c>
      <c r="J150" s="213" t="str">
        <f>IF(($A150="-"),"-",IF((ISBLANK('1B DonnéesActifs'!J153)=TRUE),"",'1B DonnéesActifs'!J153))</f>
        <v>-</v>
      </c>
      <c r="K150" s="213" t="str">
        <f>IF(($A150="-"),"-",IF((ISBLANK('1B DonnéesActifs'!K153)=TRUE),"",'1B DonnéesActifs'!K153))</f>
        <v>-</v>
      </c>
      <c r="L150" s="213" t="str">
        <f>IF(($A150="-"),"-",IF((ISBLANK('1B DonnéesActifs'!L153)=TRUE),"",'1B DonnéesActifs'!L153))</f>
        <v>-</v>
      </c>
      <c r="M150" s="213" t="str">
        <f>IF(($A150="-"),"-",IF((ISBLANK('1B DonnéesActifs'!M153)=TRUE),"",'1B DonnéesActifs'!M153))</f>
        <v>-</v>
      </c>
      <c r="N150" s="213" t="str">
        <f>IF(($A150="-"),"-",IF((ISBLANK('1B DonnéesActifs'!N153)=TRUE),"",'1B DonnéesActifs'!N153))</f>
        <v>-</v>
      </c>
      <c r="O150" s="213" t="str">
        <f>IF(($A150="-"),"-",IF((ISBLANK('1B DonnéesActifs'!O153)=TRUE),"",'1B DonnéesActifs'!O153))</f>
        <v>-</v>
      </c>
      <c r="P150" s="213" t="str">
        <f>IF(($A150="-"),"-",IF((ISBLANK('1B DonnéesActifs'!P153)=TRUE),"",'1B DonnéesActifs'!P153))</f>
        <v>-</v>
      </c>
      <c r="Q150" s="214" t="str">
        <f t="shared" si="19"/>
        <v>-</v>
      </c>
      <c r="R150" s="214" t="str">
        <f>IF($A150="-","-",(_xlfn.IFNA((VLOOKUP($D150,'2A HypothèsesRenouvellement'!$J$6:$K$10,2,FALSE)),"TypeChausséeN/D")))</f>
        <v>-</v>
      </c>
      <c r="S150" s="214" t="str">
        <f t="shared" si="26"/>
        <v>-</v>
      </c>
      <c r="T150" s="214" t="str">
        <f>IF($A150="-","-",(_xlfn.IFNA((VLOOKUP($M150,'2A HypothèsesRenouvellement'!$J$16:$K$25,2,FALSE)),"DernièreInterventionN/D")))</f>
        <v>-</v>
      </c>
      <c r="U150" s="214" t="str">
        <f t="shared" si="20"/>
        <v>-</v>
      </c>
      <c r="V150" s="215" t="str">
        <f t="shared" si="27"/>
        <v>-</v>
      </c>
      <c r="W150" s="215" t="str">
        <f>IF($A150="-","-",IF($O150="","ICG N/D",VLOOKUP($O150,'2A HypothèsesRenouvellement'!$B$33:$B$42,1,TRUE)))</f>
        <v>-</v>
      </c>
      <c r="X150" s="216" t="str">
        <f>IF($A150="-","-",(IF((ISNUMBER(W150)=TRUE),VLOOKUP(W150,'2A HypothèsesRenouvellement'!$B$33:$D$42,3,FALSE),"ICG N/D")))</f>
        <v>-</v>
      </c>
      <c r="Y150" s="216" t="str">
        <f>_xlfn.IFNA(IF($A150="-","-",(IF((P150=""),"Cote /5 N/D",VLOOKUP(P150,'2A HypothèsesRenouvellement'!$F$33:$G$37,2,FALSE)))),"%ParCote/5 Feuille2A N/D")</f>
        <v>-</v>
      </c>
      <c r="Z150" s="215" t="str">
        <f>IF($A150="-","-",IF('2A HypothèsesRenouvellement'!$F$20="  cotes d'état /100",(IF(ISNUMBER(X150)=TRUE,(X150*R150),"ICG N/D")),"N'est pas l'option choisie feuille 2A"))</f>
        <v>-</v>
      </c>
      <c r="AA150" s="215" t="str">
        <f t="shared" si="21"/>
        <v>-</v>
      </c>
      <c r="AB150" s="215" t="str">
        <f>IF($A150="-","-",IF('2A HypothèsesRenouvellement'!$F$20="  cotes d'état /5",(IF(ISNUMBER(Y150)=TRUE,(Y150*R150),"Etat/5 N/D")),"N'est pas l'option choisie feuille 2A"))</f>
        <v>-</v>
      </c>
      <c r="AC150" s="215" t="str">
        <f t="shared" si="22"/>
        <v>-</v>
      </c>
      <c r="AD150" s="217" t="str">
        <f>IF('2A HypothèsesRenouvellement'!$D$15="Option 1  ",'3A CalculsActifs'!V150,IF('2A HypothèsesRenouvellement'!$F$20="  Cotes d'état /100",'3A CalculsActifs'!AA150,IF('2A HypothèsesRenouvellement'!$F$20="  Cotes d'état /5",'3A CalculsActifs'!AC150,"ATT:ChoisirOptionFeuille2A")))</f>
        <v>ATT:ChoisirOptionFeuille2A</v>
      </c>
      <c r="AE150" s="209" t="str">
        <f>IF($A150="-","-",(H150/1000*(VLOOKUP(D150,'2A HypothèsesRenouvellement'!$J$6:$L$10,3,FALSE))))</f>
        <v>-</v>
      </c>
      <c r="AF150" s="312" t="str">
        <f t="shared" si="23"/>
        <v>-</v>
      </c>
      <c r="AG150" s="312" t="str">
        <f t="shared" si="24"/>
        <v>-</v>
      </c>
      <c r="AH150" s="218" t="str">
        <f t="shared" si="25"/>
        <v>-</v>
      </c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  <c r="DA150" s="95"/>
      <c r="DB150" s="95"/>
      <c r="DC150" s="95"/>
      <c r="DD150" s="95"/>
      <c r="DE150" s="95"/>
      <c r="DF150" s="95"/>
      <c r="DG150" s="95"/>
      <c r="DH150" s="95"/>
      <c r="DI150" s="95"/>
      <c r="DJ150" s="95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5"/>
      <c r="ER150" s="95"/>
      <c r="ES150" s="95"/>
      <c r="ET150" s="95"/>
      <c r="EU150" s="95"/>
      <c r="EV150" s="95"/>
      <c r="EW150" s="95"/>
      <c r="EX150" s="95"/>
      <c r="EY150" s="95"/>
      <c r="EZ150" s="95"/>
      <c r="FA150" s="95"/>
      <c r="FB150" s="95"/>
      <c r="FC150" s="95"/>
      <c r="FD150" s="95"/>
      <c r="FE150" s="95"/>
      <c r="FF150" s="95"/>
      <c r="FG150" s="95"/>
      <c r="FH150" s="95"/>
      <c r="FI150" s="95"/>
      <c r="FJ150" s="95"/>
      <c r="FK150" s="95"/>
      <c r="FL150" s="95"/>
      <c r="FM150" s="95"/>
      <c r="FN150" s="95"/>
      <c r="FO150" s="95"/>
      <c r="FP150" s="95"/>
      <c r="FQ150" s="95"/>
      <c r="FR150" s="95"/>
      <c r="FS150" s="95"/>
      <c r="FT150" s="95"/>
      <c r="FU150" s="95"/>
      <c r="FV150" s="95"/>
      <c r="FW150" s="95"/>
      <c r="FX150" s="95"/>
      <c r="FY150" s="95"/>
      <c r="FZ150" s="95"/>
      <c r="GA150" s="95"/>
      <c r="GB150" s="95"/>
      <c r="GC150" s="95"/>
      <c r="GD150" s="95"/>
      <c r="GE150" s="95"/>
      <c r="GF150" s="95"/>
      <c r="GG150" s="95"/>
      <c r="GH150" s="95"/>
      <c r="GI150" s="95"/>
      <c r="GJ150" s="95"/>
      <c r="GK150" s="95"/>
      <c r="GL150" s="95"/>
      <c r="GM150" s="95"/>
      <c r="GN150" s="95"/>
      <c r="GO150" s="95"/>
      <c r="GP150" s="95"/>
      <c r="GQ150" s="95"/>
      <c r="GR150" s="95"/>
      <c r="GS150" s="95"/>
      <c r="GT150" s="95"/>
      <c r="GU150" s="95"/>
      <c r="GV150" s="95"/>
      <c r="GW150" s="95"/>
      <c r="GX150" s="95"/>
      <c r="GY150" s="95"/>
      <c r="GZ150" s="95"/>
      <c r="HA150" s="95"/>
      <c r="HB150" s="95"/>
      <c r="HC150" s="95"/>
      <c r="HD150" s="95"/>
      <c r="HE150" s="95"/>
    </row>
    <row r="151" spans="1:213" x14ac:dyDescent="0.25">
      <c r="A151" s="212" t="str">
        <f>IF((ISBLANK('1B DonnéesActifs'!A154)=TRUE),"-",'1B DonnéesActifs'!A154)</f>
        <v>-</v>
      </c>
      <c r="B151" s="213" t="str">
        <f>IF(($A151="-"),"-",IF((ISBLANK('1B DonnéesActifs'!B154)=TRUE),"",'1B DonnéesActifs'!B154))</f>
        <v>-</v>
      </c>
      <c r="C151" s="213" t="str">
        <f>IF(($A151="-"),"-",IF((ISBLANK('1B DonnéesActifs'!C154)=TRUE),"",'1B DonnéesActifs'!C154))</f>
        <v>-</v>
      </c>
      <c r="D151" s="213" t="str">
        <f>IF(($A151="-"),"-",IF((ISBLANK('1B DonnéesActifs'!D154)=TRUE),"",'1B DonnéesActifs'!D154))</f>
        <v>-</v>
      </c>
      <c r="E151" s="213" t="str">
        <f>IF(($A151="-"),"-",IF((ISBLANK('1B DonnéesActifs'!E154)=TRUE),"",'1B DonnéesActifs'!E154))</f>
        <v>-</v>
      </c>
      <c r="F151" s="213" t="str">
        <f>IF(($A151="-"),"-",IF((ISBLANK('1B DonnéesActifs'!F154)=TRUE),"",'1B DonnéesActifs'!F154))</f>
        <v>-</v>
      </c>
      <c r="G151" s="213" t="str">
        <f>IF(($A151="-"),"-",IF((ISBLANK('1B DonnéesActifs'!G154)=TRUE),"",'1B DonnéesActifs'!G154))</f>
        <v>-</v>
      </c>
      <c r="H151" s="213" t="str">
        <f>IF(($A151="-"),"-",IF((ISBLANK('1B DonnéesActifs'!H154)=TRUE),"",'1B DonnéesActifs'!H154))</f>
        <v>-</v>
      </c>
      <c r="I151" s="213" t="str">
        <f>IF(($A151="-"),"-",IF((ISBLANK('1B DonnéesActifs'!I154)=TRUE),"",'1B DonnéesActifs'!I154))</f>
        <v>-</v>
      </c>
      <c r="J151" s="213" t="str">
        <f>IF(($A151="-"),"-",IF((ISBLANK('1B DonnéesActifs'!J154)=TRUE),"",'1B DonnéesActifs'!J154))</f>
        <v>-</v>
      </c>
      <c r="K151" s="213" t="str">
        <f>IF(($A151="-"),"-",IF((ISBLANK('1B DonnéesActifs'!K154)=TRUE),"",'1B DonnéesActifs'!K154))</f>
        <v>-</v>
      </c>
      <c r="L151" s="213" t="str">
        <f>IF(($A151="-"),"-",IF((ISBLANK('1B DonnéesActifs'!L154)=TRUE),"",'1B DonnéesActifs'!L154))</f>
        <v>-</v>
      </c>
      <c r="M151" s="213" t="str">
        <f>IF(($A151="-"),"-",IF((ISBLANK('1B DonnéesActifs'!M154)=TRUE),"",'1B DonnéesActifs'!M154))</f>
        <v>-</v>
      </c>
      <c r="N151" s="213" t="str">
        <f>IF(($A151="-"),"-",IF((ISBLANK('1B DonnéesActifs'!N154)=TRUE),"",'1B DonnéesActifs'!N154))</f>
        <v>-</v>
      </c>
      <c r="O151" s="213" t="str">
        <f>IF(($A151="-"),"-",IF((ISBLANK('1B DonnéesActifs'!O154)=TRUE),"",'1B DonnéesActifs'!O154))</f>
        <v>-</v>
      </c>
      <c r="P151" s="213" t="str">
        <f>IF(($A151="-"),"-",IF((ISBLANK('1B DonnéesActifs'!P154)=TRUE),"",'1B DonnéesActifs'!P154))</f>
        <v>-</v>
      </c>
      <c r="Q151" s="214" t="str">
        <f t="shared" si="19"/>
        <v>-</v>
      </c>
      <c r="R151" s="214" t="str">
        <f>IF($A151="-","-",(_xlfn.IFNA((VLOOKUP($D151,'2A HypothèsesRenouvellement'!$J$6:$K$10,2,FALSE)),"TypeChausséeN/D")))</f>
        <v>-</v>
      </c>
      <c r="S151" s="214" t="str">
        <f t="shared" si="26"/>
        <v>-</v>
      </c>
      <c r="T151" s="214" t="str">
        <f>IF($A151="-","-",(_xlfn.IFNA((VLOOKUP($M151,'2A HypothèsesRenouvellement'!$J$16:$K$25,2,FALSE)),"DernièreInterventionN/D")))</f>
        <v>-</v>
      </c>
      <c r="U151" s="214" t="str">
        <f t="shared" si="20"/>
        <v>-</v>
      </c>
      <c r="V151" s="215" t="str">
        <f t="shared" si="27"/>
        <v>-</v>
      </c>
      <c r="W151" s="215" t="str">
        <f>IF($A151="-","-",IF($O151="","ICG N/D",VLOOKUP($O151,'2A HypothèsesRenouvellement'!$B$33:$B$42,1,TRUE)))</f>
        <v>-</v>
      </c>
      <c r="X151" s="216" t="str">
        <f>IF($A151="-","-",(IF((ISNUMBER(W151)=TRUE),VLOOKUP(W151,'2A HypothèsesRenouvellement'!$B$33:$D$42,3,FALSE),"ICG N/D")))</f>
        <v>-</v>
      </c>
      <c r="Y151" s="216" t="str">
        <f>_xlfn.IFNA(IF($A151="-","-",(IF((P151=""),"Cote /5 N/D",VLOOKUP(P151,'2A HypothèsesRenouvellement'!$F$33:$G$37,2,FALSE)))),"%ParCote/5 Feuille2A N/D")</f>
        <v>-</v>
      </c>
      <c r="Z151" s="215" t="str">
        <f>IF($A151="-","-",IF('2A HypothèsesRenouvellement'!$F$20="  cotes d'état /100",(IF(ISNUMBER(X151)=TRUE,(X151*R151),"ICG N/D")),"N'est pas l'option choisie feuille 2A"))</f>
        <v>-</v>
      </c>
      <c r="AA151" s="215" t="str">
        <f t="shared" si="21"/>
        <v>-</v>
      </c>
      <c r="AB151" s="215" t="str">
        <f>IF($A151="-","-",IF('2A HypothèsesRenouvellement'!$F$20="  cotes d'état /5",(IF(ISNUMBER(Y151)=TRUE,(Y151*R151),"Etat/5 N/D")),"N'est pas l'option choisie feuille 2A"))</f>
        <v>-</v>
      </c>
      <c r="AC151" s="215" t="str">
        <f t="shared" si="22"/>
        <v>-</v>
      </c>
      <c r="AD151" s="217" t="str">
        <f>IF('2A HypothèsesRenouvellement'!$D$15="Option 1  ",'3A CalculsActifs'!V151,IF('2A HypothèsesRenouvellement'!$F$20="  Cotes d'état /100",'3A CalculsActifs'!AA151,IF('2A HypothèsesRenouvellement'!$F$20="  Cotes d'état /5",'3A CalculsActifs'!AC151,"ATT:ChoisirOptionFeuille2A")))</f>
        <v>ATT:ChoisirOptionFeuille2A</v>
      </c>
      <c r="AE151" s="209" t="str">
        <f>IF($A151="-","-",(H151/1000*(VLOOKUP(D151,'2A HypothèsesRenouvellement'!$J$6:$L$10,3,FALSE))))</f>
        <v>-</v>
      </c>
      <c r="AF151" s="312" t="str">
        <f t="shared" si="23"/>
        <v>-</v>
      </c>
      <c r="AG151" s="312" t="str">
        <f t="shared" si="24"/>
        <v>-</v>
      </c>
      <c r="AH151" s="218" t="str">
        <f t="shared" si="25"/>
        <v>-</v>
      </c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  <c r="DA151" s="95"/>
      <c r="DB151" s="95"/>
      <c r="DC151" s="95"/>
      <c r="DD151" s="95"/>
      <c r="DE151" s="95"/>
      <c r="DF151" s="95"/>
      <c r="DG151" s="95"/>
      <c r="DH151" s="95"/>
      <c r="DI151" s="95"/>
      <c r="DJ151" s="95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5"/>
      <c r="ER151" s="95"/>
      <c r="ES151" s="95"/>
      <c r="ET151" s="95"/>
      <c r="EU151" s="95"/>
      <c r="EV151" s="95"/>
      <c r="EW151" s="95"/>
      <c r="EX151" s="95"/>
      <c r="EY151" s="95"/>
      <c r="EZ151" s="95"/>
      <c r="FA151" s="95"/>
      <c r="FB151" s="95"/>
      <c r="FC151" s="95"/>
      <c r="FD151" s="95"/>
      <c r="FE151" s="95"/>
      <c r="FF151" s="95"/>
      <c r="FG151" s="95"/>
      <c r="FH151" s="95"/>
      <c r="FI151" s="95"/>
      <c r="FJ151" s="95"/>
      <c r="FK151" s="95"/>
      <c r="FL151" s="95"/>
      <c r="FM151" s="95"/>
      <c r="FN151" s="95"/>
      <c r="FO151" s="95"/>
      <c r="FP151" s="95"/>
      <c r="FQ151" s="95"/>
      <c r="FR151" s="95"/>
      <c r="FS151" s="95"/>
      <c r="FT151" s="95"/>
      <c r="FU151" s="95"/>
      <c r="FV151" s="95"/>
      <c r="FW151" s="95"/>
      <c r="FX151" s="95"/>
      <c r="FY151" s="95"/>
      <c r="FZ151" s="95"/>
      <c r="GA151" s="95"/>
      <c r="GB151" s="95"/>
      <c r="GC151" s="95"/>
      <c r="GD151" s="95"/>
      <c r="GE151" s="95"/>
      <c r="GF151" s="95"/>
      <c r="GG151" s="95"/>
      <c r="GH151" s="95"/>
      <c r="GI151" s="95"/>
      <c r="GJ151" s="95"/>
      <c r="GK151" s="95"/>
      <c r="GL151" s="95"/>
      <c r="GM151" s="95"/>
      <c r="GN151" s="95"/>
      <c r="GO151" s="95"/>
      <c r="GP151" s="95"/>
      <c r="GQ151" s="95"/>
      <c r="GR151" s="95"/>
      <c r="GS151" s="95"/>
      <c r="GT151" s="95"/>
      <c r="GU151" s="95"/>
      <c r="GV151" s="95"/>
      <c r="GW151" s="95"/>
      <c r="GX151" s="95"/>
      <c r="GY151" s="95"/>
      <c r="GZ151" s="95"/>
      <c r="HA151" s="95"/>
      <c r="HB151" s="95"/>
      <c r="HC151" s="95"/>
      <c r="HD151" s="95"/>
      <c r="HE151" s="95"/>
    </row>
    <row r="152" spans="1:213" x14ac:dyDescent="0.25">
      <c r="A152" s="212" t="str">
        <f>IF((ISBLANK('1B DonnéesActifs'!A155)=TRUE),"-",'1B DonnéesActifs'!A155)</f>
        <v>-</v>
      </c>
      <c r="B152" s="213" t="str">
        <f>IF(($A152="-"),"-",IF((ISBLANK('1B DonnéesActifs'!B155)=TRUE),"",'1B DonnéesActifs'!B155))</f>
        <v>-</v>
      </c>
      <c r="C152" s="213" t="str">
        <f>IF(($A152="-"),"-",IF((ISBLANK('1B DonnéesActifs'!C155)=TRUE),"",'1B DonnéesActifs'!C155))</f>
        <v>-</v>
      </c>
      <c r="D152" s="213" t="str">
        <f>IF(($A152="-"),"-",IF((ISBLANK('1B DonnéesActifs'!D155)=TRUE),"",'1B DonnéesActifs'!D155))</f>
        <v>-</v>
      </c>
      <c r="E152" s="213" t="str">
        <f>IF(($A152="-"),"-",IF((ISBLANK('1B DonnéesActifs'!E155)=TRUE),"",'1B DonnéesActifs'!E155))</f>
        <v>-</v>
      </c>
      <c r="F152" s="213" t="str">
        <f>IF(($A152="-"),"-",IF((ISBLANK('1B DonnéesActifs'!F155)=TRUE),"",'1B DonnéesActifs'!F155))</f>
        <v>-</v>
      </c>
      <c r="G152" s="213" t="str">
        <f>IF(($A152="-"),"-",IF((ISBLANK('1B DonnéesActifs'!G155)=TRUE),"",'1B DonnéesActifs'!G155))</f>
        <v>-</v>
      </c>
      <c r="H152" s="213" t="str">
        <f>IF(($A152="-"),"-",IF((ISBLANK('1B DonnéesActifs'!H155)=TRUE),"",'1B DonnéesActifs'!H155))</f>
        <v>-</v>
      </c>
      <c r="I152" s="213" t="str">
        <f>IF(($A152="-"),"-",IF((ISBLANK('1B DonnéesActifs'!I155)=TRUE),"",'1B DonnéesActifs'!I155))</f>
        <v>-</v>
      </c>
      <c r="J152" s="213" t="str">
        <f>IF(($A152="-"),"-",IF((ISBLANK('1B DonnéesActifs'!J155)=TRUE),"",'1B DonnéesActifs'!J155))</f>
        <v>-</v>
      </c>
      <c r="K152" s="213" t="str">
        <f>IF(($A152="-"),"-",IF((ISBLANK('1B DonnéesActifs'!K155)=TRUE),"",'1B DonnéesActifs'!K155))</f>
        <v>-</v>
      </c>
      <c r="L152" s="213" t="str">
        <f>IF(($A152="-"),"-",IF((ISBLANK('1B DonnéesActifs'!L155)=TRUE),"",'1B DonnéesActifs'!L155))</f>
        <v>-</v>
      </c>
      <c r="M152" s="213" t="str">
        <f>IF(($A152="-"),"-",IF((ISBLANK('1B DonnéesActifs'!M155)=TRUE),"",'1B DonnéesActifs'!M155))</f>
        <v>-</v>
      </c>
      <c r="N152" s="213" t="str">
        <f>IF(($A152="-"),"-",IF((ISBLANK('1B DonnéesActifs'!N155)=TRUE),"",'1B DonnéesActifs'!N155))</f>
        <v>-</v>
      </c>
      <c r="O152" s="213" t="str">
        <f>IF(($A152="-"),"-",IF((ISBLANK('1B DonnéesActifs'!O155)=TRUE),"",'1B DonnéesActifs'!O155))</f>
        <v>-</v>
      </c>
      <c r="P152" s="213" t="str">
        <f>IF(($A152="-"),"-",IF((ISBLANK('1B DonnéesActifs'!P155)=TRUE),"",'1B DonnéesActifs'!P155))</f>
        <v>-</v>
      </c>
      <c r="Q152" s="214" t="str">
        <f t="shared" si="19"/>
        <v>-</v>
      </c>
      <c r="R152" s="214" t="str">
        <f>IF($A152="-","-",(_xlfn.IFNA((VLOOKUP($D152,'2A HypothèsesRenouvellement'!$J$6:$K$10,2,FALSE)),"TypeChausséeN/D")))</f>
        <v>-</v>
      </c>
      <c r="S152" s="214" t="str">
        <f t="shared" si="26"/>
        <v>-</v>
      </c>
      <c r="T152" s="214" t="str">
        <f>IF($A152="-","-",(_xlfn.IFNA((VLOOKUP($M152,'2A HypothèsesRenouvellement'!$J$16:$K$25,2,FALSE)),"DernièreInterventionN/D")))</f>
        <v>-</v>
      </c>
      <c r="U152" s="214" t="str">
        <f t="shared" si="20"/>
        <v>-</v>
      </c>
      <c r="V152" s="215" t="str">
        <f t="shared" si="27"/>
        <v>-</v>
      </c>
      <c r="W152" s="215" t="str">
        <f>IF($A152="-","-",IF($O152="","ICG N/D",VLOOKUP($O152,'2A HypothèsesRenouvellement'!$B$33:$B$42,1,TRUE)))</f>
        <v>-</v>
      </c>
      <c r="X152" s="216" t="str">
        <f>IF($A152="-","-",(IF((ISNUMBER(W152)=TRUE),VLOOKUP(W152,'2A HypothèsesRenouvellement'!$B$33:$D$42,3,FALSE),"ICG N/D")))</f>
        <v>-</v>
      </c>
      <c r="Y152" s="216" t="str">
        <f>_xlfn.IFNA(IF($A152="-","-",(IF((P152=""),"Cote /5 N/D",VLOOKUP(P152,'2A HypothèsesRenouvellement'!$F$33:$G$37,2,FALSE)))),"%ParCote/5 Feuille2A N/D")</f>
        <v>-</v>
      </c>
      <c r="Z152" s="215" t="str">
        <f>IF($A152="-","-",IF('2A HypothèsesRenouvellement'!$F$20="  cotes d'état /100",(IF(ISNUMBER(X152)=TRUE,(X152*R152),"ICG N/D")),"N'est pas l'option choisie feuille 2A"))</f>
        <v>-</v>
      </c>
      <c r="AA152" s="215" t="str">
        <f t="shared" si="21"/>
        <v>-</v>
      </c>
      <c r="AB152" s="215" t="str">
        <f>IF($A152="-","-",IF('2A HypothèsesRenouvellement'!$F$20="  cotes d'état /5",(IF(ISNUMBER(Y152)=TRUE,(Y152*R152),"Etat/5 N/D")),"N'est pas l'option choisie feuille 2A"))</f>
        <v>-</v>
      </c>
      <c r="AC152" s="215" t="str">
        <f t="shared" si="22"/>
        <v>-</v>
      </c>
      <c r="AD152" s="217" t="str">
        <f>IF('2A HypothèsesRenouvellement'!$D$15="Option 1  ",'3A CalculsActifs'!V152,IF('2A HypothèsesRenouvellement'!$F$20="  Cotes d'état /100",'3A CalculsActifs'!AA152,IF('2A HypothèsesRenouvellement'!$F$20="  Cotes d'état /5",'3A CalculsActifs'!AC152,"ATT:ChoisirOptionFeuille2A")))</f>
        <v>ATT:ChoisirOptionFeuille2A</v>
      </c>
      <c r="AE152" s="209" t="str">
        <f>IF($A152="-","-",(H152/1000*(VLOOKUP(D152,'2A HypothèsesRenouvellement'!$J$6:$L$10,3,FALSE))))</f>
        <v>-</v>
      </c>
      <c r="AF152" s="312" t="str">
        <f t="shared" si="23"/>
        <v>-</v>
      </c>
      <c r="AG152" s="312" t="str">
        <f t="shared" si="24"/>
        <v>-</v>
      </c>
      <c r="AH152" s="218" t="str">
        <f t="shared" si="25"/>
        <v>-</v>
      </c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  <c r="DA152" s="95"/>
      <c r="DB152" s="95"/>
      <c r="DC152" s="95"/>
      <c r="DD152" s="95"/>
      <c r="DE152" s="95"/>
      <c r="DF152" s="95"/>
      <c r="DG152" s="95"/>
      <c r="DH152" s="95"/>
      <c r="DI152" s="95"/>
      <c r="DJ152" s="95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5"/>
      <c r="ER152" s="95"/>
      <c r="ES152" s="95"/>
      <c r="ET152" s="95"/>
      <c r="EU152" s="95"/>
      <c r="EV152" s="95"/>
      <c r="EW152" s="95"/>
      <c r="EX152" s="95"/>
      <c r="EY152" s="95"/>
      <c r="EZ152" s="95"/>
      <c r="FA152" s="95"/>
      <c r="FB152" s="95"/>
      <c r="FC152" s="95"/>
      <c r="FD152" s="95"/>
      <c r="FE152" s="95"/>
      <c r="FF152" s="95"/>
      <c r="FG152" s="95"/>
      <c r="FH152" s="95"/>
      <c r="FI152" s="95"/>
      <c r="FJ152" s="95"/>
      <c r="FK152" s="95"/>
      <c r="FL152" s="95"/>
      <c r="FM152" s="95"/>
      <c r="FN152" s="95"/>
      <c r="FO152" s="95"/>
      <c r="FP152" s="95"/>
      <c r="FQ152" s="95"/>
      <c r="FR152" s="95"/>
      <c r="FS152" s="95"/>
      <c r="FT152" s="95"/>
      <c r="FU152" s="95"/>
      <c r="FV152" s="95"/>
      <c r="FW152" s="95"/>
      <c r="FX152" s="95"/>
      <c r="FY152" s="95"/>
      <c r="FZ152" s="95"/>
      <c r="GA152" s="95"/>
      <c r="GB152" s="95"/>
      <c r="GC152" s="95"/>
      <c r="GD152" s="95"/>
      <c r="GE152" s="95"/>
      <c r="GF152" s="95"/>
      <c r="GG152" s="95"/>
      <c r="GH152" s="95"/>
      <c r="GI152" s="95"/>
      <c r="GJ152" s="95"/>
      <c r="GK152" s="95"/>
      <c r="GL152" s="95"/>
      <c r="GM152" s="95"/>
      <c r="GN152" s="95"/>
      <c r="GO152" s="95"/>
      <c r="GP152" s="95"/>
      <c r="GQ152" s="95"/>
      <c r="GR152" s="95"/>
      <c r="GS152" s="95"/>
      <c r="GT152" s="95"/>
      <c r="GU152" s="95"/>
      <c r="GV152" s="95"/>
      <c r="GW152" s="95"/>
      <c r="GX152" s="95"/>
      <c r="GY152" s="95"/>
      <c r="GZ152" s="95"/>
      <c r="HA152" s="95"/>
      <c r="HB152" s="95"/>
      <c r="HC152" s="95"/>
      <c r="HD152" s="95"/>
      <c r="HE152" s="95"/>
    </row>
    <row r="153" spans="1:213" x14ac:dyDescent="0.25">
      <c r="A153" s="212" t="str">
        <f>IF((ISBLANK('1B DonnéesActifs'!A156)=TRUE),"-",'1B DonnéesActifs'!A156)</f>
        <v>-</v>
      </c>
      <c r="B153" s="213" t="str">
        <f>IF(($A153="-"),"-",IF((ISBLANK('1B DonnéesActifs'!B156)=TRUE),"",'1B DonnéesActifs'!B156))</f>
        <v>-</v>
      </c>
      <c r="C153" s="213" t="str">
        <f>IF(($A153="-"),"-",IF((ISBLANK('1B DonnéesActifs'!C156)=TRUE),"",'1B DonnéesActifs'!C156))</f>
        <v>-</v>
      </c>
      <c r="D153" s="213" t="str">
        <f>IF(($A153="-"),"-",IF((ISBLANK('1B DonnéesActifs'!D156)=TRUE),"",'1B DonnéesActifs'!D156))</f>
        <v>-</v>
      </c>
      <c r="E153" s="213" t="str">
        <f>IF(($A153="-"),"-",IF((ISBLANK('1B DonnéesActifs'!E156)=TRUE),"",'1B DonnéesActifs'!E156))</f>
        <v>-</v>
      </c>
      <c r="F153" s="213" t="str">
        <f>IF(($A153="-"),"-",IF((ISBLANK('1B DonnéesActifs'!F156)=TRUE),"",'1B DonnéesActifs'!F156))</f>
        <v>-</v>
      </c>
      <c r="G153" s="213" t="str">
        <f>IF(($A153="-"),"-",IF((ISBLANK('1B DonnéesActifs'!G156)=TRUE),"",'1B DonnéesActifs'!G156))</f>
        <v>-</v>
      </c>
      <c r="H153" s="213" t="str">
        <f>IF(($A153="-"),"-",IF((ISBLANK('1B DonnéesActifs'!H156)=TRUE),"",'1B DonnéesActifs'!H156))</f>
        <v>-</v>
      </c>
      <c r="I153" s="213" t="str">
        <f>IF(($A153="-"),"-",IF((ISBLANK('1B DonnéesActifs'!I156)=TRUE),"",'1B DonnéesActifs'!I156))</f>
        <v>-</v>
      </c>
      <c r="J153" s="213" t="str">
        <f>IF(($A153="-"),"-",IF((ISBLANK('1B DonnéesActifs'!J156)=TRUE),"",'1B DonnéesActifs'!J156))</f>
        <v>-</v>
      </c>
      <c r="K153" s="213" t="str">
        <f>IF(($A153="-"),"-",IF((ISBLANK('1B DonnéesActifs'!K156)=TRUE),"",'1B DonnéesActifs'!K156))</f>
        <v>-</v>
      </c>
      <c r="L153" s="213" t="str">
        <f>IF(($A153="-"),"-",IF((ISBLANK('1B DonnéesActifs'!L156)=TRUE),"",'1B DonnéesActifs'!L156))</f>
        <v>-</v>
      </c>
      <c r="M153" s="213" t="str">
        <f>IF(($A153="-"),"-",IF((ISBLANK('1B DonnéesActifs'!M156)=TRUE),"",'1B DonnéesActifs'!M156))</f>
        <v>-</v>
      </c>
      <c r="N153" s="213" t="str">
        <f>IF(($A153="-"),"-",IF((ISBLANK('1B DonnéesActifs'!N156)=TRUE),"",'1B DonnéesActifs'!N156))</f>
        <v>-</v>
      </c>
      <c r="O153" s="213" t="str">
        <f>IF(($A153="-"),"-",IF((ISBLANK('1B DonnéesActifs'!O156)=TRUE),"",'1B DonnéesActifs'!O156))</f>
        <v>-</v>
      </c>
      <c r="P153" s="213" t="str">
        <f>IF(($A153="-"),"-",IF((ISBLANK('1B DonnéesActifs'!P156)=TRUE),"",'1B DonnéesActifs'!P156))</f>
        <v>-</v>
      </c>
      <c r="Q153" s="214" t="str">
        <f t="shared" si="19"/>
        <v>-</v>
      </c>
      <c r="R153" s="214" t="str">
        <f>IF($A153="-","-",(_xlfn.IFNA((VLOOKUP($D153,'2A HypothèsesRenouvellement'!$J$6:$K$10,2,FALSE)),"TypeChausséeN/D")))</f>
        <v>-</v>
      </c>
      <c r="S153" s="214" t="str">
        <f t="shared" si="26"/>
        <v>-</v>
      </c>
      <c r="T153" s="214" t="str">
        <f>IF($A153="-","-",(_xlfn.IFNA((VLOOKUP($M153,'2A HypothèsesRenouvellement'!$J$16:$K$25,2,FALSE)),"DernièreInterventionN/D")))</f>
        <v>-</v>
      </c>
      <c r="U153" s="214" t="str">
        <f t="shared" si="20"/>
        <v>-</v>
      </c>
      <c r="V153" s="215" t="str">
        <f t="shared" si="27"/>
        <v>-</v>
      </c>
      <c r="W153" s="215" t="str">
        <f>IF($A153="-","-",IF($O153="","ICG N/D",VLOOKUP($O153,'2A HypothèsesRenouvellement'!$B$33:$B$42,1,TRUE)))</f>
        <v>-</v>
      </c>
      <c r="X153" s="216" t="str">
        <f>IF($A153="-","-",(IF((ISNUMBER(W153)=TRUE),VLOOKUP(W153,'2A HypothèsesRenouvellement'!$B$33:$D$42,3,FALSE),"ICG N/D")))</f>
        <v>-</v>
      </c>
      <c r="Y153" s="216" t="str">
        <f>_xlfn.IFNA(IF($A153="-","-",(IF((P153=""),"Cote /5 N/D",VLOOKUP(P153,'2A HypothèsesRenouvellement'!$F$33:$G$37,2,FALSE)))),"%ParCote/5 Feuille2A N/D")</f>
        <v>-</v>
      </c>
      <c r="Z153" s="215" t="str">
        <f>IF($A153="-","-",IF('2A HypothèsesRenouvellement'!$F$20="  cotes d'état /100",(IF(ISNUMBER(X153)=TRUE,(X153*R153),"ICG N/D")),"N'est pas l'option choisie feuille 2A"))</f>
        <v>-</v>
      </c>
      <c r="AA153" s="215" t="str">
        <f t="shared" si="21"/>
        <v>-</v>
      </c>
      <c r="AB153" s="215" t="str">
        <f>IF($A153="-","-",IF('2A HypothèsesRenouvellement'!$F$20="  cotes d'état /5",(IF(ISNUMBER(Y153)=TRUE,(Y153*R153),"Etat/5 N/D")),"N'est pas l'option choisie feuille 2A"))</f>
        <v>-</v>
      </c>
      <c r="AC153" s="215" t="str">
        <f t="shared" si="22"/>
        <v>-</v>
      </c>
      <c r="AD153" s="217" t="str">
        <f>IF('2A HypothèsesRenouvellement'!$D$15="Option 1  ",'3A CalculsActifs'!V153,IF('2A HypothèsesRenouvellement'!$F$20="  Cotes d'état /100",'3A CalculsActifs'!AA153,IF('2A HypothèsesRenouvellement'!$F$20="  Cotes d'état /5",'3A CalculsActifs'!AC153,"ATT:ChoisirOptionFeuille2A")))</f>
        <v>ATT:ChoisirOptionFeuille2A</v>
      </c>
      <c r="AE153" s="209" t="str">
        <f>IF($A153="-","-",(H153/1000*(VLOOKUP(D153,'2A HypothèsesRenouvellement'!$J$6:$L$10,3,FALSE))))</f>
        <v>-</v>
      </c>
      <c r="AF153" s="312" t="str">
        <f t="shared" si="23"/>
        <v>-</v>
      </c>
      <c r="AG153" s="312" t="str">
        <f t="shared" si="24"/>
        <v>-</v>
      </c>
      <c r="AH153" s="218" t="str">
        <f t="shared" si="25"/>
        <v>-</v>
      </c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  <c r="DA153" s="95"/>
      <c r="DB153" s="95"/>
      <c r="DC153" s="95"/>
      <c r="DD153" s="95"/>
      <c r="DE153" s="95"/>
      <c r="DF153" s="95"/>
      <c r="DG153" s="95"/>
      <c r="DH153" s="95"/>
      <c r="DI153" s="95"/>
      <c r="DJ153" s="95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5"/>
      <c r="ER153" s="95"/>
      <c r="ES153" s="95"/>
      <c r="ET153" s="95"/>
      <c r="EU153" s="95"/>
      <c r="EV153" s="95"/>
      <c r="EW153" s="95"/>
      <c r="EX153" s="95"/>
      <c r="EY153" s="95"/>
      <c r="EZ153" s="95"/>
      <c r="FA153" s="95"/>
      <c r="FB153" s="95"/>
      <c r="FC153" s="95"/>
      <c r="FD153" s="95"/>
      <c r="FE153" s="95"/>
      <c r="FF153" s="95"/>
      <c r="FG153" s="95"/>
      <c r="FH153" s="95"/>
      <c r="FI153" s="95"/>
      <c r="FJ153" s="95"/>
      <c r="FK153" s="95"/>
      <c r="FL153" s="95"/>
      <c r="FM153" s="95"/>
      <c r="FN153" s="95"/>
      <c r="FO153" s="95"/>
      <c r="FP153" s="95"/>
      <c r="FQ153" s="95"/>
      <c r="FR153" s="95"/>
      <c r="FS153" s="95"/>
      <c r="FT153" s="95"/>
      <c r="FU153" s="95"/>
      <c r="FV153" s="95"/>
      <c r="FW153" s="95"/>
      <c r="FX153" s="95"/>
      <c r="FY153" s="95"/>
      <c r="FZ153" s="95"/>
      <c r="GA153" s="95"/>
      <c r="GB153" s="95"/>
      <c r="GC153" s="95"/>
      <c r="GD153" s="95"/>
      <c r="GE153" s="95"/>
      <c r="GF153" s="95"/>
      <c r="GG153" s="95"/>
      <c r="GH153" s="95"/>
      <c r="GI153" s="95"/>
      <c r="GJ153" s="95"/>
      <c r="GK153" s="95"/>
      <c r="GL153" s="95"/>
      <c r="GM153" s="95"/>
      <c r="GN153" s="95"/>
      <c r="GO153" s="95"/>
      <c r="GP153" s="95"/>
      <c r="GQ153" s="95"/>
      <c r="GR153" s="95"/>
      <c r="GS153" s="95"/>
      <c r="GT153" s="95"/>
      <c r="GU153" s="95"/>
      <c r="GV153" s="95"/>
      <c r="GW153" s="95"/>
      <c r="GX153" s="95"/>
      <c r="GY153" s="95"/>
      <c r="GZ153" s="95"/>
      <c r="HA153" s="95"/>
      <c r="HB153" s="95"/>
      <c r="HC153" s="95"/>
      <c r="HD153" s="95"/>
      <c r="HE153" s="95"/>
    </row>
    <row r="154" spans="1:213" x14ac:dyDescent="0.25">
      <c r="A154" s="212" t="str">
        <f>IF((ISBLANK('1B DonnéesActifs'!A157)=TRUE),"-",'1B DonnéesActifs'!A157)</f>
        <v>-</v>
      </c>
      <c r="B154" s="213" t="str">
        <f>IF(($A154="-"),"-",IF((ISBLANK('1B DonnéesActifs'!B157)=TRUE),"",'1B DonnéesActifs'!B157))</f>
        <v>-</v>
      </c>
      <c r="C154" s="213" t="str">
        <f>IF(($A154="-"),"-",IF((ISBLANK('1B DonnéesActifs'!C157)=TRUE),"",'1B DonnéesActifs'!C157))</f>
        <v>-</v>
      </c>
      <c r="D154" s="213" t="str">
        <f>IF(($A154="-"),"-",IF((ISBLANK('1B DonnéesActifs'!D157)=TRUE),"",'1B DonnéesActifs'!D157))</f>
        <v>-</v>
      </c>
      <c r="E154" s="213" t="str">
        <f>IF(($A154="-"),"-",IF((ISBLANK('1B DonnéesActifs'!E157)=TRUE),"",'1B DonnéesActifs'!E157))</f>
        <v>-</v>
      </c>
      <c r="F154" s="213" t="str">
        <f>IF(($A154="-"),"-",IF((ISBLANK('1B DonnéesActifs'!F157)=TRUE),"",'1B DonnéesActifs'!F157))</f>
        <v>-</v>
      </c>
      <c r="G154" s="213" t="str">
        <f>IF(($A154="-"),"-",IF((ISBLANK('1B DonnéesActifs'!G157)=TRUE),"",'1B DonnéesActifs'!G157))</f>
        <v>-</v>
      </c>
      <c r="H154" s="213" t="str">
        <f>IF(($A154="-"),"-",IF((ISBLANK('1B DonnéesActifs'!H157)=TRUE),"",'1B DonnéesActifs'!H157))</f>
        <v>-</v>
      </c>
      <c r="I154" s="213" t="str">
        <f>IF(($A154="-"),"-",IF((ISBLANK('1B DonnéesActifs'!I157)=TRUE),"",'1B DonnéesActifs'!I157))</f>
        <v>-</v>
      </c>
      <c r="J154" s="213" t="str">
        <f>IF(($A154="-"),"-",IF((ISBLANK('1B DonnéesActifs'!J157)=TRUE),"",'1B DonnéesActifs'!J157))</f>
        <v>-</v>
      </c>
      <c r="K154" s="213" t="str">
        <f>IF(($A154="-"),"-",IF((ISBLANK('1B DonnéesActifs'!K157)=TRUE),"",'1B DonnéesActifs'!K157))</f>
        <v>-</v>
      </c>
      <c r="L154" s="213" t="str">
        <f>IF(($A154="-"),"-",IF((ISBLANK('1B DonnéesActifs'!L157)=TRUE),"",'1B DonnéesActifs'!L157))</f>
        <v>-</v>
      </c>
      <c r="M154" s="213" t="str">
        <f>IF(($A154="-"),"-",IF((ISBLANK('1B DonnéesActifs'!M157)=TRUE),"",'1B DonnéesActifs'!M157))</f>
        <v>-</v>
      </c>
      <c r="N154" s="213" t="str">
        <f>IF(($A154="-"),"-",IF((ISBLANK('1B DonnéesActifs'!N157)=TRUE),"",'1B DonnéesActifs'!N157))</f>
        <v>-</v>
      </c>
      <c r="O154" s="213" t="str">
        <f>IF(($A154="-"),"-",IF((ISBLANK('1B DonnéesActifs'!O157)=TRUE),"",'1B DonnéesActifs'!O157))</f>
        <v>-</v>
      </c>
      <c r="P154" s="213" t="str">
        <f>IF(($A154="-"),"-",IF((ISBLANK('1B DonnéesActifs'!P157)=TRUE),"",'1B DonnéesActifs'!P157))</f>
        <v>-</v>
      </c>
      <c r="Q154" s="214" t="str">
        <f t="shared" si="19"/>
        <v>-</v>
      </c>
      <c r="R154" s="214" t="str">
        <f>IF($A154="-","-",(_xlfn.IFNA((VLOOKUP($D154,'2A HypothèsesRenouvellement'!$J$6:$K$10,2,FALSE)),"TypeChausséeN/D")))</f>
        <v>-</v>
      </c>
      <c r="S154" s="214" t="str">
        <f t="shared" si="26"/>
        <v>-</v>
      </c>
      <c r="T154" s="214" t="str">
        <f>IF($A154="-","-",(_xlfn.IFNA((VLOOKUP($M154,'2A HypothèsesRenouvellement'!$J$16:$K$25,2,FALSE)),"DernièreInterventionN/D")))</f>
        <v>-</v>
      </c>
      <c r="U154" s="214" t="str">
        <f t="shared" si="20"/>
        <v>-</v>
      </c>
      <c r="V154" s="215" t="str">
        <f t="shared" si="27"/>
        <v>-</v>
      </c>
      <c r="W154" s="215" t="str">
        <f>IF($A154="-","-",IF($O154="","ICG N/D",VLOOKUP($O154,'2A HypothèsesRenouvellement'!$B$33:$B$42,1,TRUE)))</f>
        <v>-</v>
      </c>
      <c r="X154" s="216" t="str">
        <f>IF($A154="-","-",(IF((ISNUMBER(W154)=TRUE),VLOOKUP(W154,'2A HypothèsesRenouvellement'!$B$33:$D$42,3,FALSE),"ICG N/D")))</f>
        <v>-</v>
      </c>
      <c r="Y154" s="216" t="str">
        <f>_xlfn.IFNA(IF($A154="-","-",(IF((P154=""),"Cote /5 N/D",VLOOKUP(P154,'2A HypothèsesRenouvellement'!$F$33:$G$37,2,FALSE)))),"%ParCote/5 Feuille2A N/D")</f>
        <v>-</v>
      </c>
      <c r="Z154" s="215" t="str">
        <f>IF($A154="-","-",IF('2A HypothèsesRenouvellement'!$F$20="  cotes d'état /100",(IF(ISNUMBER(X154)=TRUE,(X154*R154),"ICG N/D")),"N'est pas l'option choisie feuille 2A"))</f>
        <v>-</v>
      </c>
      <c r="AA154" s="215" t="str">
        <f t="shared" si="21"/>
        <v>-</v>
      </c>
      <c r="AB154" s="215" t="str">
        <f>IF($A154="-","-",IF('2A HypothèsesRenouvellement'!$F$20="  cotes d'état /5",(IF(ISNUMBER(Y154)=TRUE,(Y154*R154),"Etat/5 N/D")),"N'est pas l'option choisie feuille 2A"))</f>
        <v>-</v>
      </c>
      <c r="AC154" s="215" t="str">
        <f t="shared" si="22"/>
        <v>-</v>
      </c>
      <c r="AD154" s="217" t="str">
        <f>IF('2A HypothèsesRenouvellement'!$D$15="Option 1  ",'3A CalculsActifs'!V154,IF('2A HypothèsesRenouvellement'!$F$20="  Cotes d'état /100",'3A CalculsActifs'!AA154,IF('2A HypothèsesRenouvellement'!$F$20="  Cotes d'état /5",'3A CalculsActifs'!AC154,"ATT:ChoisirOptionFeuille2A")))</f>
        <v>ATT:ChoisirOptionFeuille2A</v>
      </c>
      <c r="AE154" s="209" t="str">
        <f>IF($A154="-","-",(H154/1000*(VLOOKUP(D154,'2A HypothèsesRenouvellement'!$J$6:$L$10,3,FALSE))))</f>
        <v>-</v>
      </c>
      <c r="AF154" s="312" t="str">
        <f t="shared" si="23"/>
        <v>-</v>
      </c>
      <c r="AG154" s="312" t="str">
        <f t="shared" si="24"/>
        <v>-</v>
      </c>
      <c r="AH154" s="218" t="str">
        <f t="shared" si="25"/>
        <v>-</v>
      </c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95"/>
      <c r="CR154" s="95"/>
      <c r="CS154" s="95"/>
      <c r="CT154" s="95"/>
      <c r="CU154" s="95"/>
      <c r="CV154" s="95"/>
      <c r="CW154" s="95"/>
      <c r="CX154" s="95"/>
      <c r="CY154" s="95"/>
      <c r="CZ154" s="95"/>
      <c r="DA154" s="95"/>
      <c r="DB154" s="95"/>
      <c r="DC154" s="95"/>
      <c r="DD154" s="95"/>
      <c r="DE154" s="95"/>
      <c r="DF154" s="95"/>
      <c r="DG154" s="95"/>
      <c r="DH154" s="95"/>
      <c r="DI154" s="95"/>
      <c r="DJ154" s="95"/>
      <c r="DK154" s="95"/>
      <c r="DL154" s="95"/>
      <c r="DM154" s="95"/>
      <c r="DN154" s="95"/>
      <c r="DO154" s="95"/>
      <c r="DP154" s="95"/>
      <c r="DQ154" s="95"/>
      <c r="DR154" s="95"/>
      <c r="DS154" s="95"/>
      <c r="DT154" s="95"/>
      <c r="DU154" s="95"/>
      <c r="DV154" s="95"/>
      <c r="DW154" s="95"/>
      <c r="DX154" s="95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5"/>
      <c r="ER154" s="95"/>
      <c r="ES154" s="95"/>
      <c r="ET154" s="95"/>
      <c r="EU154" s="95"/>
      <c r="EV154" s="95"/>
      <c r="EW154" s="95"/>
      <c r="EX154" s="95"/>
      <c r="EY154" s="95"/>
      <c r="EZ154" s="95"/>
      <c r="FA154" s="95"/>
      <c r="FB154" s="95"/>
      <c r="FC154" s="95"/>
      <c r="FD154" s="95"/>
      <c r="FE154" s="95"/>
      <c r="FF154" s="95"/>
      <c r="FG154" s="95"/>
      <c r="FH154" s="95"/>
      <c r="FI154" s="95"/>
      <c r="FJ154" s="95"/>
      <c r="FK154" s="95"/>
      <c r="FL154" s="95"/>
      <c r="FM154" s="95"/>
      <c r="FN154" s="95"/>
      <c r="FO154" s="95"/>
      <c r="FP154" s="95"/>
      <c r="FQ154" s="95"/>
      <c r="FR154" s="95"/>
      <c r="FS154" s="95"/>
      <c r="FT154" s="95"/>
      <c r="FU154" s="95"/>
      <c r="FV154" s="95"/>
      <c r="FW154" s="95"/>
      <c r="FX154" s="95"/>
      <c r="FY154" s="95"/>
      <c r="FZ154" s="95"/>
      <c r="GA154" s="95"/>
      <c r="GB154" s="95"/>
      <c r="GC154" s="95"/>
      <c r="GD154" s="95"/>
      <c r="GE154" s="95"/>
      <c r="GF154" s="95"/>
      <c r="GG154" s="95"/>
      <c r="GH154" s="95"/>
      <c r="GI154" s="95"/>
      <c r="GJ154" s="95"/>
      <c r="GK154" s="95"/>
      <c r="GL154" s="95"/>
      <c r="GM154" s="95"/>
      <c r="GN154" s="95"/>
      <c r="GO154" s="95"/>
      <c r="GP154" s="95"/>
      <c r="GQ154" s="95"/>
      <c r="GR154" s="95"/>
      <c r="GS154" s="95"/>
      <c r="GT154" s="95"/>
      <c r="GU154" s="95"/>
      <c r="GV154" s="95"/>
      <c r="GW154" s="95"/>
      <c r="GX154" s="95"/>
      <c r="GY154" s="95"/>
      <c r="GZ154" s="95"/>
      <c r="HA154" s="95"/>
      <c r="HB154" s="95"/>
      <c r="HC154" s="95"/>
      <c r="HD154" s="95"/>
      <c r="HE154" s="95"/>
    </row>
    <row r="155" spans="1:213" x14ac:dyDescent="0.25">
      <c r="A155" s="212" t="str">
        <f>IF((ISBLANK('1B DonnéesActifs'!A158)=TRUE),"-",'1B DonnéesActifs'!A158)</f>
        <v>-</v>
      </c>
      <c r="B155" s="213" t="str">
        <f>IF(($A155="-"),"-",IF((ISBLANK('1B DonnéesActifs'!B158)=TRUE),"",'1B DonnéesActifs'!B158))</f>
        <v>-</v>
      </c>
      <c r="C155" s="213" t="str">
        <f>IF(($A155="-"),"-",IF((ISBLANK('1B DonnéesActifs'!C158)=TRUE),"",'1B DonnéesActifs'!C158))</f>
        <v>-</v>
      </c>
      <c r="D155" s="213" t="str">
        <f>IF(($A155="-"),"-",IF((ISBLANK('1B DonnéesActifs'!D158)=TRUE),"",'1B DonnéesActifs'!D158))</f>
        <v>-</v>
      </c>
      <c r="E155" s="213" t="str">
        <f>IF(($A155="-"),"-",IF((ISBLANK('1B DonnéesActifs'!E158)=TRUE),"",'1B DonnéesActifs'!E158))</f>
        <v>-</v>
      </c>
      <c r="F155" s="213" t="str">
        <f>IF(($A155="-"),"-",IF((ISBLANK('1B DonnéesActifs'!F158)=TRUE),"",'1B DonnéesActifs'!F158))</f>
        <v>-</v>
      </c>
      <c r="G155" s="213" t="str">
        <f>IF(($A155="-"),"-",IF((ISBLANK('1B DonnéesActifs'!G158)=TRUE),"",'1B DonnéesActifs'!G158))</f>
        <v>-</v>
      </c>
      <c r="H155" s="213" t="str">
        <f>IF(($A155="-"),"-",IF((ISBLANK('1B DonnéesActifs'!H158)=TRUE),"",'1B DonnéesActifs'!H158))</f>
        <v>-</v>
      </c>
      <c r="I155" s="213" t="str">
        <f>IF(($A155="-"),"-",IF((ISBLANK('1B DonnéesActifs'!I158)=TRUE),"",'1B DonnéesActifs'!I158))</f>
        <v>-</v>
      </c>
      <c r="J155" s="213" t="str">
        <f>IF(($A155="-"),"-",IF((ISBLANK('1B DonnéesActifs'!J158)=TRUE),"",'1B DonnéesActifs'!J158))</f>
        <v>-</v>
      </c>
      <c r="K155" s="213" t="str">
        <f>IF(($A155="-"),"-",IF((ISBLANK('1B DonnéesActifs'!K158)=TRUE),"",'1B DonnéesActifs'!K158))</f>
        <v>-</v>
      </c>
      <c r="L155" s="213" t="str">
        <f>IF(($A155="-"),"-",IF((ISBLANK('1B DonnéesActifs'!L158)=TRUE),"",'1B DonnéesActifs'!L158))</f>
        <v>-</v>
      </c>
      <c r="M155" s="213" t="str">
        <f>IF(($A155="-"),"-",IF((ISBLANK('1B DonnéesActifs'!M158)=TRUE),"",'1B DonnéesActifs'!M158))</f>
        <v>-</v>
      </c>
      <c r="N155" s="213" t="str">
        <f>IF(($A155="-"),"-",IF((ISBLANK('1B DonnéesActifs'!N158)=TRUE),"",'1B DonnéesActifs'!N158))</f>
        <v>-</v>
      </c>
      <c r="O155" s="213" t="str">
        <f>IF(($A155="-"),"-",IF((ISBLANK('1B DonnéesActifs'!O158)=TRUE),"",'1B DonnéesActifs'!O158))</f>
        <v>-</v>
      </c>
      <c r="P155" s="213" t="str">
        <f>IF(($A155="-"),"-",IF((ISBLANK('1B DonnéesActifs'!P158)=TRUE),"",'1B DonnéesActifs'!P158))</f>
        <v>-</v>
      </c>
      <c r="Q155" s="214" t="str">
        <f t="shared" si="19"/>
        <v>-</v>
      </c>
      <c r="R155" s="214" t="str">
        <f>IF($A155="-","-",(_xlfn.IFNA((VLOOKUP($D155,'2A HypothèsesRenouvellement'!$J$6:$K$10,2,FALSE)),"TypeChausséeN/D")))</f>
        <v>-</v>
      </c>
      <c r="S155" s="214" t="str">
        <f t="shared" si="26"/>
        <v>-</v>
      </c>
      <c r="T155" s="214" t="str">
        <f>IF($A155="-","-",(_xlfn.IFNA((VLOOKUP($M155,'2A HypothèsesRenouvellement'!$J$16:$K$25,2,FALSE)),"DernièreInterventionN/D")))</f>
        <v>-</v>
      </c>
      <c r="U155" s="214" t="str">
        <f t="shared" si="20"/>
        <v>-</v>
      </c>
      <c r="V155" s="215" t="str">
        <f t="shared" si="27"/>
        <v>-</v>
      </c>
      <c r="W155" s="215" t="str">
        <f>IF($A155="-","-",IF($O155="","ICG N/D",VLOOKUP($O155,'2A HypothèsesRenouvellement'!$B$33:$B$42,1,TRUE)))</f>
        <v>-</v>
      </c>
      <c r="X155" s="216" t="str">
        <f>IF($A155="-","-",(IF((ISNUMBER(W155)=TRUE),VLOOKUP(W155,'2A HypothèsesRenouvellement'!$B$33:$D$42,3,FALSE),"ICG N/D")))</f>
        <v>-</v>
      </c>
      <c r="Y155" s="216" t="str">
        <f>_xlfn.IFNA(IF($A155="-","-",(IF((P155=""),"Cote /5 N/D",VLOOKUP(P155,'2A HypothèsesRenouvellement'!$F$33:$G$37,2,FALSE)))),"%ParCote/5 Feuille2A N/D")</f>
        <v>-</v>
      </c>
      <c r="Z155" s="215" t="str">
        <f>IF($A155="-","-",IF('2A HypothèsesRenouvellement'!$F$20="  cotes d'état /100",(IF(ISNUMBER(X155)=TRUE,(X155*R155),"ICG N/D")),"N'est pas l'option choisie feuille 2A"))</f>
        <v>-</v>
      </c>
      <c r="AA155" s="215" t="str">
        <f t="shared" si="21"/>
        <v>-</v>
      </c>
      <c r="AB155" s="215" t="str">
        <f>IF($A155="-","-",IF('2A HypothèsesRenouvellement'!$F$20="  cotes d'état /5",(IF(ISNUMBER(Y155)=TRUE,(Y155*R155),"Etat/5 N/D")),"N'est pas l'option choisie feuille 2A"))</f>
        <v>-</v>
      </c>
      <c r="AC155" s="215" t="str">
        <f t="shared" si="22"/>
        <v>-</v>
      </c>
      <c r="AD155" s="217" t="str">
        <f>IF('2A HypothèsesRenouvellement'!$D$15="Option 1  ",'3A CalculsActifs'!V155,IF('2A HypothèsesRenouvellement'!$F$20="  Cotes d'état /100",'3A CalculsActifs'!AA155,IF('2A HypothèsesRenouvellement'!$F$20="  Cotes d'état /5",'3A CalculsActifs'!AC155,"ATT:ChoisirOptionFeuille2A")))</f>
        <v>ATT:ChoisirOptionFeuille2A</v>
      </c>
      <c r="AE155" s="209" t="str">
        <f>IF($A155="-","-",(H155/1000*(VLOOKUP(D155,'2A HypothèsesRenouvellement'!$J$6:$L$10,3,FALSE))))</f>
        <v>-</v>
      </c>
      <c r="AF155" s="312" t="str">
        <f t="shared" si="23"/>
        <v>-</v>
      </c>
      <c r="AG155" s="312" t="str">
        <f t="shared" si="24"/>
        <v>-</v>
      </c>
      <c r="AH155" s="218" t="str">
        <f t="shared" si="25"/>
        <v>-</v>
      </c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95"/>
      <c r="CQ155" s="95"/>
      <c r="CR155" s="95"/>
      <c r="CS155" s="95"/>
      <c r="CT155" s="95"/>
      <c r="CU155" s="95"/>
      <c r="CV155" s="95"/>
      <c r="CW155" s="95"/>
      <c r="CX155" s="95"/>
      <c r="CY155" s="95"/>
      <c r="CZ155" s="95"/>
      <c r="DA155" s="95"/>
      <c r="DB155" s="95"/>
      <c r="DC155" s="95"/>
      <c r="DD155" s="95"/>
      <c r="DE155" s="95"/>
      <c r="DF155" s="95"/>
      <c r="DG155" s="95"/>
      <c r="DH155" s="95"/>
      <c r="DI155" s="95"/>
      <c r="DJ155" s="95"/>
      <c r="DK155" s="95"/>
      <c r="DL155" s="95"/>
      <c r="DM155" s="95"/>
      <c r="DN155" s="95"/>
      <c r="DO155" s="95"/>
      <c r="DP155" s="95"/>
      <c r="DQ155" s="95"/>
      <c r="DR155" s="95"/>
      <c r="DS155" s="95"/>
      <c r="DT155" s="95"/>
      <c r="DU155" s="95"/>
      <c r="DV155" s="95"/>
      <c r="DW155" s="95"/>
      <c r="DX155" s="95"/>
      <c r="DY155" s="95"/>
      <c r="DZ155" s="95"/>
      <c r="EA155" s="95"/>
      <c r="EB155" s="95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5"/>
      <c r="ER155" s="95"/>
      <c r="ES155" s="95"/>
      <c r="ET155" s="95"/>
      <c r="EU155" s="95"/>
      <c r="EV155" s="95"/>
      <c r="EW155" s="95"/>
      <c r="EX155" s="95"/>
      <c r="EY155" s="95"/>
      <c r="EZ155" s="95"/>
      <c r="FA155" s="95"/>
      <c r="FB155" s="95"/>
      <c r="FC155" s="95"/>
      <c r="FD155" s="95"/>
      <c r="FE155" s="95"/>
      <c r="FF155" s="95"/>
      <c r="FG155" s="95"/>
      <c r="FH155" s="95"/>
      <c r="FI155" s="95"/>
      <c r="FJ155" s="95"/>
      <c r="FK155" s="95"/>
      <c r="FL155" s="95"/>
      <c r="FM155" s="95"/>
      <c r="FN155" s="95"/>
      <c r="FO155" s="95"/>
      <c r="FP155" s="95"/>
      <c r="FQ155" s="95"/>
      <c r="FR155" s="95"/>
      <c r="FS155" s="95"/>
      <c r="FT155" s="95"/>
      <c r="FU155" s="95"/>
      <c r="FV155" s="95"/>
      <c r="FW155" s="95"/>
      <c r="FX155" s="95"/>
      <c r="FY155" s="95"/>
      <c r="FZ155" s="95"/>
      <c r="GA155" s="95"/>
      <c r="GB155" s="95"/>
      <c r="GC155" s="95"/>
      <c r="GD155" s="95"/>
      <c r="GE155" s="95"/>
      <c r="GF155" s="95"/>
      <c r="GG155" s="95"/>
      <c r="GH155" s="95"/>
      <c r="GI155" s="95"/>
      <c r="GJ155" s="95"/>
      <c r="GK155" s="95"/>
      <c r="GL155" s="95"/>
      <c r="GM155" s="95"/>
      <c r="GN155" s="95"/>
      <c r="GO155" s="95"/>
      <c r="GP155" s="95"/>
      <c r="GQ155" s="95"/>
      <c r="GR155" s="95"/>
      <c r="GS155" s="95"/>
      <c r="GT155" s="95"/>
      <c r="GU155" s="95"/>
      <c r="GV155" s="95"/>
      <c r="GW155" s="95"/>
      <c r="GX155" s="95"/>
      <c r="GY155" s="95"/>
      <c r="GZ155" s="95"/>
      <c r="HA155" s="95"/>
      <c r="HB155" s="95"/>
      <c r="HC155" s="95"/>
      <c r="HD155" s="95"/>
      <c r="HE155" s="95"/>
    </row>
    <row r="156" spans="1:213" x14ac:dyDescent="0.25">
      <c r="A156" s="212" t="str">
        <f>IF((ISBLANK('1B DonnéesActifs'!A159)=TRUE),"-",'1B DonnéesActifs'!A159)</f>
        <v>-</v>
      </c>
      <c r="B156" s="213" t="str">
        <f>IF(($A156="-"),"-",IF((ISBLANK('1B DonnéesActifs'!B159)=TRUE),"",'1B DonnéesActifs'!B159))</f>
        <v>-</v>
      </c>
      <c r="C156" s="213" t="str">
        <f>IF(($A156="-"),"-",IF((ISBLANK('1B DonnéesActifs'!C159)=TRUE),"",'1B DonnéesActifs'!C159))</f>
        <v>-</v>
      </c>
      <c r="D156" s="213" t="str">
        <f>IF(($A156="-"),"-",IF((ISBLANK('1B DonnéesActifs'!D159)=TRUE),"",'1B DonnéesActifs'!D159))</f>
        <v>-</v>
      </c>
      <c r="E156" s="213" t="str">
        <f>IF(($A156="-"),"-",IF((ISBLANK('1B DonnéesActifs'!E159)=TRUE),"",'1B DonnéesActifs'!E159))</f>
        <v>-</v>
      </c>
      <c r="F156" s="213" t="str">
        <f>IF(($A156="-"),"-",IF((ISBLANK('1B DonnéesActifs'!F159)=TRUE),"",'1B DonnéesActifs'!F159))</f>
        <v>-</v>
      </c>
      <c r="G156" s="213" t="str">
        <f>IF(($A156="-"),"-",IF((ISBLANK('1B DonnéesActifs'!G159)=TRUE),"",'1B DonnéesActifs'!G159))</f>
        <v>-</v>
      </c>
      <c r="H156" s="213" t="str">
        <f>IF(($A156="-"),"-",IF((ISBLANK('1B DonnéesActifs'!H159)=TRUE),"",'1B DonnéesActifs'!H159))</f>
        <v>-</v>
      </c>
      <c r="I156" s="213" t="str">
        <f>IF(($A156="-"),"-",IF((ISBLANK('1B DonnéesActifs'!I159)=TRUE),"",'1B DonnéesActifs'!I159))</f>
        <v>-</v>
      </c>
      <c r="J156" s="213" t="str">
        <f>IF(($A156="-"),"-",IF((ISBLANK('1B DonnéesActifs'!J159)=TRUE),"",'1B DonnéesActifs'!J159))</f>
        <v>-</v>
      </c>
      <c r="K156" s="213" t="str">
        <f>IF(($A156="-"),"-",IF((ISBLANK('1B DonnéesActifs'!K159)=TRUE),"",'1B DonnéesActifs'!K159))</f>
        <v>-</v>
      </c>
      <c r="L156" s="213" t="str">
        <f>IF(($A156="-"),"-",IF((ISBLANK('1B DonnéesActifs'!L159)=TRUE),"",'1B DonnéesActifs'!L159))</f>
        <v>-</v>
      </c>
      <c r="M156" s="213" t="str">
        <f>IF(($A156="-"),"-",IF((ISBLANK('1B DonnéesActifs'!M159)=TRUE),"",'1B DonnéesActifs'!M159))</f>
        <v>-</v>
      </c>
      <c r="N156" s="213" t="str">
        <f>IF(($A156="-"),"-",IF((ISBLANK('1B DonnéesActifs'!N159)=TRUE),"",'1B DonnéesActifs'!N159))</f>
        <v>-</v>
      </c>
      <c r="O156" s="213" t="str">
        <f>IF(($A156="-"),"-",IF((ISBLANK('1B DonnéesActifs'!O159)=TRUE),"",'1B DonnéesActifs'!O159))</f>
        <v>-</v>
      </c>
      <c r="P156" s="213" t="str">
        <f>IF(($A156="-"),"-",IF((ISBLANK('1B DonnéesActifs'!P159)=TRUE),"",'1B DonnéesActifs'!P159))</f>
        <v>-</v>
      </c>
      <c r="Q156" s="214" t="str">
        <f t="shared" si="19"/>
        <v>-</v>
      </c>
      <c r="R156" s="214" t="str">
        <f>IF($A156="-","-",(_xlfn.IFNA((VLOOKUP($D156,'2A HypothèsesRenouvellement'!$J$6:$K$10,2,FALSE)),"TypeChausséeN/D")))</f>
        <v>-</v>
      </c>
      <c r="S156" s="214" t="str">
        <f t="shared" si="26"/>
        <v>-</v>
      </c>
      <c r="T156" s="214" t="str">
        <f>IF($A156="-","-",(_xlfn.IFNA((VLOOKUP($M156,'2A HypothèsesRenouvellement'!$J$16:$K$25,2,FALSE)),"DernièreInterventionN/D")))</f>
        <v>-</v>
      </c>
      <c r="U156" s="214" t="str">
        <f t="shared" si="20"/>
        <v>-</v>
      </c>
      <c r="V156" s="215" t="str">
        <f t="shared" si="27"/>
        <v>-</v>
      </c>
      <c r="W156" s="215" t="str">
        <f>IF($A156="-","-",IF($O156="","ICG N/D",VLOOKUP($O156,'2A HypothèsesRenouvellement'!$B$33:$B$42,1,TRUE)))</f>
        <v>-</v>
      </c>
      <c r="X156" s="216" t="str">
        <f>IF($A156="-","-",(IF((ISNUMBER(W156)=TRUE),VLOOKUP(W156,'2A HypothèsesRenouvellement'!$B$33:$D$42,3,FALSE),"ICG N/D")))</f>
        <v>-</v>
      </c>
      <c r="Y156" s="216" t="str">
        <f>_xlfn.IFNA(IF($A156="-","-",(IF((P156=""),"Cote /5 N/D",VLOOKUP(P156,'2A HypothèsesRenouvellement'!$F$33:$G$37,2,FALSE)))),"%ParCote/5 Feuille2A N/D")</f>
        <v>-</v>
      </c>
      <c r="Z156" s="215" t="str">
        <f>IF($A156="-","-",IF('2A HypothèsesRenouvellement'!$F$20="  cotes d'état /100",(IF(ISNUMBER(X156)=TRUE,(X156*R156),"ICG N/D")),"N'est pas l'option choisie feuille 2A"))</f>
        <v>-</v>
      </c>
      <c r="AA156" s="215" t="str">
        <f t="shared" si="21"/>
        <v>-</v>
      </c>
      <c r="AB156" s="215" t="str">
        <f>IF($A156="-","-",IF('2A HypothèsesRenouvellement'!$F$20="  cotes d'état /5",(IF(ISNUMBER(Y156)=TRUE,(Y156*R156),"Etat/5 N/D")),"N'est pas l'option choisie feuille 2A"))</f>
        <v>-</v>
      </c>
      <c r="AC156" s="215" t="str">
        <f t="shared" si="22"/>
        <v>-</v>
      </c>
      <c r="AD156" s="217" t="str">
        <f>IF('2A HypothèsesRenouvellement'!$D$15="Option 1  ",'3A CalculsActifs'!V156,IF('2A HypothèsesRenouvellement'!$F$20="  Cotes d'état /100",'3A CalculsActifs'!AA156,IF('2A HypothèsesRenouvellement'!$F$20="  Cotes d'état /5",'3A CalculsActifs'!AC156,"ATT:ChoisirOptionFeuille2A")))</f>
        <v>ATT:ChoisirOptionFeuille2A</v>
      </c>
      <c r="AE156" s="209" t="str">
        <f>IF($A156="-","-",(H156/1000*(VLOOKUP(D156,'2A HypothèsesRenouvellement'!$J$6:$L$10,3,FALSE))))</f>
        <v>-</v>
      </c>
      <c r="AF156" s="312" t="str">
        <f t="shared" si="23"/>
        <v>-</v>
      </c>
      <c r="AG156" s="312" t="str">
        <f t="shared" si="24"/>
        <v>-</v>
      </c>
      <c r="AH156" s="218" t="str">
        <f t="shared" si="25"/>
        <v>-</v>
      </c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  <c r="CM156" s="95"/>
      <c r="CN156" s="95"/>
      <c r="CO156" s="95"/>
      <c r="CP156" s="95"/>
      <c r="CQ156" s="95"/>
      <c r="CR156" s="95"/>
      <c r="CS156" s="95"/>
      <c r="CT156" s="95"/>
      <c r="CU156" s="95"/>
      <c r="CV156" s="95"/>
      <c r="CW156" s="95"/>
      <c r="CX156" s="95"/>
      <c r="CY156" s="95"/>
      <c r="CZ156" s="95"/>
      <c r="DA156" s="95"/>
      <c r="DB156" s="95"/>
      <c r="DC156" s="95"/>
      <c r="DD156" s="95"/>
      <c r="DE156" s="95"/>
      <c r="DF156" s="95"/>
      <c r="DG156" s="95"/>
      <c r="DH156" s="95"/>
      <c r="DI156" s="95"/>
      <c r="DJ156" s="95"/>
      <c r="DK156" s="95"/>
      <c r="DL156" s="95"/>
      <c r="DM156" s="95"/>
      <c r="DN156" s="95"/>
      <c r="DO156" s="95"/>
      <c r="DP156" s="95"/>
      <c r="DQ156" s="95"/>
      <c r="DR156" s="95"/>
      <c r="DS156" s="95"/>
      <c r="DT156" s="95"/>
      <c r="DU156" s="95"/>
      <c r="DV156" s="95"/>
      <c r="DW156" s="95"/>
      <c r="DX156" s="95"/>
      <c r="DY156" s="95"/>
      <c r="DZ156" s="95"/>
      <c r="EA156" s="95"/>
      <c r="EB156" s="95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5"/>
      <c r="ER156" s="95"/>
      <c r="ES156" s="95"/>
      <c r="ET156" s="95"/>
      <c r="EU156" s="95"/>
      <c r="EV156" s="95"/>
      <c r="EW156" s="95"/>
      <c r="EX156" s="95"/>
      <c r="EY156" s="95"/>
      <c r="EZ156" s="95"/>
      <c r="FA156" s="95"/>
      <c r="FB156" s="95"/>
      <c r="FC156" s="95"/>
      <c r="FD156" s="95"/>
      <c r="FE156" s="95"/>
      <c r="FF156" s="95"/>
      <c r="FG156" s="95"/>
      <c r="FH156" s="95"/>
      <c r="FI156" s="95"/>
      <c r="FJ156" s="95"/>
      <c r="FK156" s="95"/>
      <c r="FL156" s="95"/>
      <c r="FM156" s="95"/>
      <c r="FN156" s="95"/>
      <c r="FO156" s="95"/>
      <c r="FP156" s="95"/>
      <c r="FQ156" s="95"/>
      <c r="FR156" s="95"/>
      <c r="FS156" s="95"/>
      <c r="FT156" s="95"/>
      <c r="FU156" s="95"/>
      <c r="FV156" s="95"/>
      <c r="FW156" s="95"/>
      <c r="FX156" s="95"/>
      <c r="FY156" s="95"/>
      <c r="FZ156" s="95"/>
      <c r="GA156" s="95"/>
      <c r="GB156" s="95"/>
      <c r="GC156" s="95"/>
      <c r="GD156" s="95"/>
      <c r="GE156" s="95"/>
      <c r="GF156" s="95"/>
      <c r="GG156" s="95"/>
      <c r="GH156" s="95"/>
      <c r="GI156" s="95"/>
      <c r="GJ156" s="95"/>
      <c r="GK156" s="95"/>
      <c r="GL156" s="95"/>
      <c r="GM156" s="95"/>
      <c r="GN156" s="95"/>
      <c r="GO156" s="95"/>
      <c r="GP156" s="95"/>
      <c r="GQ156" s="95"/>
      <c r="GR156" s="95"/>
      <c r="GS156" s="95"/>
      <c r="GT156" s="95"/>
      <c r="GU156" s="95"/>
      <c r="GV156" s="95"/>
      <c r="GW156" s="95"/>
      <c r="GX156" s="95"/>
      <c r="GY156" s="95"/>
      <c r="GZ156" s="95"/>
      <c r="HA156" s="95"/>
      <c r="HB156" s="95"/>
      <c r="HC156" s="95"/>
      <c r="HD156" s="95"/>
      <c r="HE156" s="95"/>
    </row>
    <row r="157" spans="1:213" x14ac:dyDescent="0.25">
      <c r="A157" s="212" t="str">
        <f>IF((ISBLANK('1B DonnéesActifs'!A160)=TRUE),"-",'1B DonnéesActifs'!A160)</f>
        <v>-</v>
      </c>
      <c r="B157" s="213" t="str">
        <f>IF(($A157="-"),"-",IF((ISBLANK('1B DonnéesActifs'!B160)=TRUE),"",'1B DonnéesActifs'!B160))</f>
        <v>-</v>
      </c>
      <c r="C157" s="213" t="str">
        <f>IF(($A157="-"),"-",IF((ISBLANK('1B DonnéesActifs'!C160)=TRUE),"",'1B DonnéesActifs'!C160))</f>
        <v>-</v>
      </c>
      <c r="D157" s="213" t="str">
        <f>IF(($A157="-"),"-",IF((ISBLANK('1B DonnéesActifs'!D160)=TRUE),"",'1B DonnéesActifs'!D160))</f>
        <v>-</v>
      </c>
      <c r="E157" s="213" t="str">
        <f>IF(($A157="-"),"-",IF((ISBLANK('1B DonnéesActifs'!E160)=TRUE),"",'1B DonnéesActifs'!E160))</f>
        <v>-</v>
      </c>
      <c r="F157" s="213" t="str">
        <f>IF(($A157="-"),"-",IF((ISBLANK('1B DonnéesActifs'!F160)=TRUE),"",'1B DonnéesActifs'!F160))</f>
        <v>-</v>
      </c>
      <c r="G157" s="213" t="str">
        <f>IF(($A157="-"),"-",IF((ISBLANK('1B DonnéesActifs'!G160)=TRUE),"",'1B DonnéesActifs'!G160))</f>
        <v>-</v>
      </c>
      <c r="H157" s="213" t="str">
        <f>IF(($A157="-"),"-",IF((ISBLANK('1B DonnéesActifs'!H160)=TRUE),"",'1B DonnéesActifs'!H160))</f>
        <v>-</v>
      </c>
      <c r="I157" s="213" t="str">
        <f>IF(($A157="-"),"-",IF((ISBLANK('1B DonnéesActifs'!I160)=TRUE),"",'1B DonnéesActifs'!I160))</f>
        <v>-</v>
      </c>
      <c r="J157" s="213" t="str">
        <f>IF(($A157="-"),"-",IF((ISBLANK('1B DonnéesActifs'!J160)=TRUE),"",'1B DonnéesActifs'!J160))</f>
        <v>-</v>
      </c>
      <c r="K157" s="213" t="str">
        <f>IF(($A157="-"),"-",IF((ISBLANK('1B DonnéesActifs'!K160)=TRUE),"",'1B DonnéesActifs'!K160))</f>
        <v>-</v>
      </c>
      <c r="L157" s="213" t="str">
        <f>IF(($A157="-"),"-",IF((ISBLANK('1B DonnéesActifs'!L160)=TRUE),"",'1B DonnéesActifs'!L160))</f>
        <v>-</v>
      </c>
      <c r="M157" s="213" t="str">
        <f>IF(($A157="-"),"-",IF((ISBLANK('1B DonnéesActifs'!M160)=TRUE),"",'1B DonnéesActifs'!M160))</f>
        <v>-</v>
      </c>
      <c r="N157" s="213" t="str">
        <f>IF(($A157="-"),"-",IF((ISBLANK('1B DonnéesActifs'!N160)=TRUE),"",'1B DonnéesActifs'!N160))</f>
        <v>-</v>
      </c>
      <c r="O157" s="213" t="str">
        <f>IF(($A157="-"),"-",IF((ISBLANK('1B DonnéesActifs'!O160)=TRUE),"",'1B DonnéesActifs'!O160))</f>
        <v>-</v>
      </c>
      <c r="P157" s="213" t="str">
        <f>IF(($A157="-"),"-",IF((ISBLANK('1B DonnéesActifs'!P160)=TRUE),"",'1B DonnéesActifs'!P160))</f>
        <v>-</v>
      </c>
      <c r="Q157" s="214" t="str">
        <f t="shared" si="19"/>
        <v>-</v>
      </c>
      <c r="R157" s="214" t="str">
        <f>IF($A157="-","-",(_xlfn.IFNA((VLOOKUP($D157,'2A HypothèsesRenouvellement'!$J$6:$K$10,2,FALSE)),"TypeChausséeN/D")))</f>
        <v>-</v>
      </c>
      <c r="S157" s="214" t="str">
        <f t="shared" si="26"/>
        <v>-</v>
      </c>
      <c r="T157" s="214" t="str">
        <f>IF($A157="-","-",(_xlfn.IFNA((VLOOKUP($M157,'2A HypothèsesRenouvellement'!$J$16:$K$25,2,FALSE)),"DernièreInterventionN/D")))</f>
        <v>-</v>
      </c>
      <c r="U157" s="214" t="str">
        <f t="shared" si="20"/>
        <v>-</v>
      </c>
      <c r="V157" s="215" t="str">
        <f t="shared" si="27"/>
        <v>-</v>
      </c>
      <c r="W157" s="215" t="str">
        <f>IF($A157="-","-",IF($O157="","ICG N/D",VLOOKUP($O157,'2A HypothèsesRenouvellement'!$B$33:$B$42,1,TRUE)))</f>
        <v>-</v>
      </c>
      <c r="X157" s="216" t="str">
        <f>IF($A157="-","-",(IF((ISNUMBER(W157)=TRUE),VLOOKUP(W157,'2A HypothèsesRenouvellement'!$B$33:$D$42,3,FALSE),"ICG N/D")))</f>
        <v>-</v>
      </c>
      <c r="Y157" s="216" t="str">
        <f>_xlfn.IFNA(IF($A157="-","-",(IF((P157=""),"Cote /5 N/D",VLOOKUP(P157,'2A HypothèsesRenouvellement'!$F$33:$G$37,2,FALSE)))),"%ParCote/5 Feuille2A N/D")</f>
        <v>-</v>
      </c>
      <c r="Z157" s="215" t="str">
        <f>IF($A157="-","-",IF('2A HypothèsesRenouvellement'!$F$20="  cotes d'état /100",(IF(ISNUMBER(X157)=TRUE,(X157*R157),"ICG N/D")),"N'est pas l'option choisie feuille 2A"))</f>
        <v>-</v>
      </c>
      <c r="AA157" s="215" t="str">
        <f t="shared" si="21"/>
        <v>-</v>
      </c>
      <c r="AB157" s="215" t="str">
        <f>IF($A157="-","-",IF('2A HypothèsesRenouvellement'!$F$20="  cotes d'état /5",(IF(ISNUMBER(Y157)=TRUE,(Y157*R157),"Etat/5 N/D")),"N'est pas l'option choisie feuille 2A"))</f>
        <v>-</v>
      </c>
      <c r="AC157" s="215" t="str">
        <f t="shared" si="22"/>
        <v>-</v>
      </c>
      <c r="AD157" s="217" t="str">
        <f>IF('2A HypothèsesRenouvellement'!$D$15="Option 1  ",'3A CalculsActifs'!V157,IF('2A HypothèsesRenouvellement'!$F$20="  Cotes d'état /100",'3A CalculsActifs'!AA157,IF('2A HypothèsesRenouvellement'!$F$20="  Cotes d'état /5",'3A CalculsActifs'!AC157,"ATT:ChoisirOptionFeuille2A")))</f>
        <v>ATT:ChoisirOptionFeuille2A</v>
      </c>
      <c r="AE157" s="209" t="str">
        <f>IF($A157="-","-",(H157/1000*(VLOOKUP(D157,'2A HypothèsesRenouvellement'!$J$6:$L$10,3,FALSE))))</f>
        <v>-</v>
      </c>
      <c r="AF157" s="312" t="str">
        <f t="shared" si="23"/>
        <v>-</v>
      </c>
      <c r="AG157" s="312" t="str">
        <f t="shared" si="24"/>
        <v>-</v>
      </c>
      <c r="AH157" s="218" t="str">
        <f t="shared" si="25"/>
        <v>-</v>
      </c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  <c r="CM157" s="95"/>
      <c r="CN157" s="95"/>
      <c r="CO157" s="95"/>
      <c r="CP157" s="95"/>
      <c r="CQ157" s="95"/>
      <c r="CR157" s="95"/>
      <c r="CS157" s="95"/>
      <c r="CT157" s="95"/>
      <c r="CU157" s="95"/>
      <c r="CV157" s="95"/>
      <c r="CW157" s="95"/>
      <c r="CX157" s="95"/>
      <c r="CY157" s="95"/>
      <c r="CZ157" s="95"/>
      <c r="DA157" s="95"/>
      <c r="DB157" s="95"/>
      <c r="DC157" s="95"/>
      <c r="DD157" s="95"/>
      <c r="DE157" s="95"/>
      <c r="DF157" s="95"/>
      <c r="DG157" s="95"/>
      <c r="DH157" s="95"/>
      <c r="DI157" s="95"/>
      <c r="DJ157" s="95"/>
      <c r="DK157" s="95"/>
      <c r="DL157" s="95"/>
      <c r="DM157" s="95"/>
      <c r="DN157" s="95"/>
      <c r="DO157" s="95"/>
      <c r="DP157" s="95"/>
      <c r="DQ157" s="95"/>
      <c r="DR157" s="95"/>
      <c r="DS157" s="95"/>
      <c r="DT157" s="95"/>
      <c r="DU157" s="95"/>
      <c r="DV157" s="95"/>
      <c r="DW157" s="95"/>
      <c r="DX157" s="95"/>
      <c r="DY157" s="95"/>
      <c r="DZ157" s="95"/>
      <c r="EA157" s="95"/>
      <c r="EB157" s="95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5"/>
      <c r="ER157" s="95"/>
      <c r="ES157" s="95"/>
      <c r="ET157" s="95"/>
      <c r="EU157" s="95"/>
      <c r="EV157" s="95"/>
      <c r="EW157" s="95"/>
      <c r="EX157" s="95"/>
      <c r="EY157" s="95"/>
      <c r="EZ157" s="95"/>
      <c r="FA157" s="95"/>
      <c r="FB157" s="95"/>
      <c r="FC157" s="95"/>
      <c r="FD157" s="95"/>
      <c r="FE157" s="95"/>
      <c r="FF157" s="95"/>
      <c r="FG157" s="95"/>
      <c r="FH157" s="95"/>
      <c r="FI157" s="95"/>
      <c r="FJ157" s="95"/>
      <c r="FK157" s="95"/>
      <c r="FL157" s="95"/>
      <c r="FM157" s="95"/>
      <c r="FN157" s="95"/>
      <c r="FO157" s="95"/>
      <c r="FP157" s="95"/>
      <c r="FQ157" s="95"/>
      <c r="FR157" s="95"/>
      <c r="FS157" s="95"/>
      <c r="FT157" s="95"/>
      <c r="FU157" s="95"/>
      <c r="FV157" s="95"/>
      <c r="FW157" s="95"/>
      <c r="FX157" s="95"/>
      <c r="FY157" s="95"/>
      <c r="FZ157" s="95"/>
      <c r="GA157" s="95"/>
      <c r="GB157" s="95"/>
      <c r="GC157" s="95"/>
      <c r="GD157" s="95"/>
      <c r="GE157" s="95"/>
      <c r="GF157" s="95"/>
      <c r="GG157" s="95"/>
      <c r="GH157" s="95"/>
      <c r="GI157" s="95"/>
      <c r="GJ157" s="95"/>
      <c r="GK157" s="95"/>
      <c r="GL157" s="95"/>
      <c r="GM157" s="95"/>
      <c r="GN157" s="95"/>
      <c r="GO157" s="95"/>
      <c r="GP157" s="95"/>
      <c r="GQ157" s="95"/>
      <c r="GR157" s="95"/>
      <c r="GS157" s="95"/>
      <c r="GT157" s="95"/>
      <c r="GU157" s="95"/>
      <c r="GV157" s="95"/>
      <c r="GW157" s="95"/>
      <c r="GX157" s="95"/>
      <c r="GY157" s="95"/>
      <c r="GZ157" s="95"/>
      <c r="HA157" s="95"/>
      <c r="HB157" s="95"/>
      <c r="HC157" s="95"/>
      <c r="HD157" s="95"/>
      <c r="HE157" s="95"/>
    </row>
    <row r="158" spans="1:213" x14ac:dyDescent="0.25">
      <c r="A158" s="212" t="str">
        <f>IF((ISBLANK('1B DonnéesActifs'!A161)=TRUE),"-",'1B DonnéesActifs'!A161)</f>
        <v>-</v>
      </c>
      <c r="B158" s="213" t="str">
        <f>IF(($A158="-"),"-",IF((ISBLANK('1B DonnéesActifs'!B161)=TRUE),"",'1B DonnéesActifs'!B161))</f>
        <v>-</v>
      </c>
      <c r="C158" s="213" t="str">
        <f>IF(($A158="-"),"-",IF((ISBLANK('1B DonnéesActifs'!C161)=TRUE),"",'1B DonnéesActifs'!C161))</f>
        <v>-</v>
      </c>
      <c r="D158" s="213" t="str">
        <f>IF(($A158="-"),"-",IF((ISBLANK('1B DonnéesActifs'!D161)=TRUE),"",'1B DonnéesActifs'!D161))</f>
        <v>-</v>
      </c>
      <c r="E158" s="213" t="str">
        <f>IF(($A158="-"),"-",IF((ISBLANK('1B DonnéesActifs'!E161)=TRUE),"",'1B DonnéesActifs'!E161))</f>
        <v>-</v>
      </c>
      <c r="F158" s="213" t="str">
        <f>IF(($A158="-"),"-",IF((ISBLANK('1B DonnéesActifs'!F161)=TRUE),"",'1B DonnéesActifs'!F161))</f>
        <v>-</v>
      </c>
      <c r="G158" s="213" t="str">
        <f>IF(($A158="-"),"-",IF((ISBLANK('1B DonnéesActifs'!G161)=TRUE),"",'1B DonnéesActifs'!G161))</f>
        <v>-</v>
      </c>
      <c r="H158" s="213" t="str">
        <f>IF(($A158="-"),"-",IF((ISBLANK('1B DonnéesActifs'!H161)=TRUE),"",'1B DonnéesActifs'!H161))</f>
        <v>-</v>
      </c>
      <c r="I158" s="213" t="str">
        <f>IF(($A158="-"),"-",IF((ISBLANK('1B DonnéesActifs'!I161)=TRUE),"",'1B DonnéesActifs'!I161))</f>
        <v>-</v>
      </c>
      <c r="J158" s="213" t="str">
        <f>IF(($A158="-"),"-",IF((ISBLANK('1B DonnéesActifs'!J161)=TRUE),"",'1B DonnéesActifs'!J161))</f>
        <v>-</v>
      </c>
      <c r="K158" s="213" t="str">
        <f>IF(($A158="-"),"-",IF((ISBLANK('1B DonnéesActifs'!K161)=TRUE),"",'1B DonnéesActifs'!K161))</f>
        <v>-</v>
      </c>
      <c r="L158" s="213" t="str">
        <f>IF(($A158="-"),"-",IF((ISBLANK('1B DonnéesActifs'!L161)=TRUE),"",'1B DonnéesActifs'!L161))</f>
        <v>-</v>
      </c>
      <c r="M158" s="213" t="str">
        <f>IF(($A158="-"),"-",IF((ISBLANK('1B DonnéesActifs'!M161)=TRUE),"",'1B DonnéesActifs'!M161))</f>
        <v>-</v>
      </c>
      <c r="N158" s="213" t="str">
        <f>IF(($A158="-"),"-",IF((ISBLANK('1B DonnéesActifs'!N161)=TRUE),"",'1B DonnéesActifs'!N161))</f>
        <v>-</v>
      </c>
      <c r="O158" s="213" t="str">
        <f>IF(($A158="-"),"-",IF((ISBLANK('1B DonnéesActifs'!O161)=TRUE),"",'1B DonnéesActifs'!O161))</f>
        <v>-</v>
      </c>
      <c r="P158" s="213" t="str">
        <f>IF(($A158="-"),"-",IF((ISBLANK('1B DonnéesActifs'!P161)=TRUE),"",'1B DonnéesActifs'!P161))</f>
        <v>-</v>
      </c>
      <c r="Q158" s="214" t="str">
        <f t="shared" si="19"/>
        <v>-</v>
      </c>
      <c r="R158" s="214" t="str">
        <f>IF($A158="-","-",(_xlfn.IFNA((VLOOKUP($D158,'2A HypothèsesRenouvellement'!$J$6:$K$10,2,FALSE)),"TypeChausséeN/D")))</f>
        <v>-</v>
      </c>
      <c r="S158" s="214" t="str">
        <f t="shared" si="26"/>
        <v>-</v>
      </c>
      <c r="T158" s="214" t="str">
        <f>IF($A158="-","-",(_xlfn.IFNA((VLOOKUP($M158,'2A HypothèsesRenouvellement'!$J$16:$K$25,2,FALSE)),"DernièreInterventionN/D")))</f>
        <v>-</v>
      </c>
      <c r="U158" s="214" t="str">
        <f t="shared" si="20"/>
        <v>-</v>
      </c>
      <c r="V158" s="215" t="str">
        <f t="shared" si="27"/>
        <v>-</v>
      </c>
      <c r="W158" s="215" t="str">
        <f>IF($A158="-","-",IF($O158="","ICG N/D",VLOOKUP($O158,'2A HypothèsesRenouvellement'!$B$33:$B$42,1,TRUE)))</f>
        <v>-</v>
      </c>
      <c r="X158" s="216" t="str">
        <f>IF($A158="-","-",(IF((ISNUMBER(W158)=TRUE),VLOOKUP(W158,'2A HypothèsesRenouvellement'!$B$33:$D$42,3,FALSE),"ICG N/D")))</f>
        <v>-</v>
      </c>
      <c r="Y158" s="216" t="str">
        <f>_xlfn.IFNA(IF($A158="-","-",(IF((P158=""),"Cote /5 N/D",VLOOKUP(P158,'2A HypothèsesRenouvellement'!$F$33:$G$37,2,FALSE)))),"%ParCote/5 Feuille2A N/D")</f>
        <v>-</v>
      </c>
      <c r="Z158" s="215" t="str">
        <f>IF($A158="-","-",IF('2A HypothèsesRenouvellement'!$F$20="  cotes d'état /100",(IF(ISNUMBER(X158)=TRUE,(X158*R158),"ICG N/D")),"N'est pas l'option choisie feuille 2A"))</f>
        <v>-</v>
      </c>
      <c r="AA158" s="215" t="str">
        <f t="shared" si="21"/>
        <v>-</v>
      </c>
      <c r="AB158" s="215" t="str">
        <f>IF($A158="-","-",IF('2A HypothèsesRenouvellement'!$F$20="  cotes d'état /5",(IF(ISNUMBER(Y158)=TRUE,(Y158*R158),"Etat/5 N/D")),"N'est pas l'option choisie feuille 2A"))</f>
        <v>-</v>
      </c>
      <c r="AC158" s="215" t="str">
        <f t="shared" si="22"/>
        <v>-</v>
      </c>
      <c r="AD158" s="217" t="str">
        <f>IF('2A HypothèsesRenouvellement'!$D$15="Option 1  ",'3A CalculsActifs'!V158,IF('2A HypothèsesRenouvellement'!$F$20="  Cotes d'état /100",'3A CalculsActifs'!AA158,IF('2A HypothèsesRenouvellement'!$F$20="  Cotes d'état /5",'3A CalculsActifs'!AC158,"ATT:ChoisirOptionFeuille2A")))</f>
        <v>ATT:ChoisirOptionFeuille2A</v>
      </c>
      <c r="AE158" s="209" t="str">
        <f>IF($A158="-","-",(H158/1000*(VLOOKUP(D158,'2A HypothèsesRenouvellement'!$J$6:$L$10,3,FALSE))))</f>
        <v>-</v>
      </c>
      <c r="AF158" s="312" t="str">
        <f t="shared" si="23"/>
        <v>-</v>
      </c>
      <c r="AG158" s="312" t="str">
        <f t="shared" si="24"/>
        <v>-</v>
      </c>
      <c r="AH158" s="218" t="str">
        <f t="shared" si="25"/>
        <v>-</v>
      </c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  <c r="EY158" s="95"/>
      <c r="EZ158" s="95"/>
      <c r="FA158" s="95"/>
      <c r="FB158" s="95"/>
      <c r="FC158" s="95"/>
      <c r="FD158" s="95"/>
      <c r="FE158" s="95"/>
      <c r="FF158" s="95"/>
      <c r="FG158" s="95"/>
      <c r="FH158" s="95"/>
      <c r="FI158" s="95"/>
      <c r="FJ158" s="95"/>
      <c r="FK158" s="95"/>
      <c r="FL158" s="95"/>
      <c r="FM158" s="95"/>
      <c r="FN158" s="95"/>
      <c r="FO158" s="95"/>
      <c r="FP158" s="95"/>
      <c r="FQ158" s="95"/>
      <c r="FR158" s="95"/>
      <c r="FS158" s="95"/>
      <c r="FT158" s="95"/>
      <c r="FU158" s="95"/>
      <c r="FV158" s="95"/>
      <c r="FW158" s="95"/>
      <c r="FX158" s="95"/>
      <c r="FY158" s="95"/>
      <c r="FZ158" s="95"/>
      <c r="GA158" s="95"/>
      <c r="GB158" s="95"/>
      <c r="GC158" s="95"/>
      <c r="GD158" s="95"/>
      <c r="GE158" s="95"/>
      <c r="GF158" s="95"/>
      <c r="GG158" s="95"/>
      <c r="GH158" s="95"/>
      <c r="GI158" s="95"/>
      <c r="GJ158" s="95"/>
      <c r="GK158" s="95"/>
      <c r="GL158" s="95"/>
      <c r="GM158" s="95"/>
      <c r="GN158" s="95"/>
      <c r="GO158" s="95"/>
      <c r="GP158" s="95"/>
      <c r="GQ158" s="95"/>
      <c r="GR158" s="95"/>
      <c r="GS158" s="95"/>
      <c r="GT158" s="95"/>
      <c r="GU158" s="95"/>
      <c r="GV158" s="95"/>
      <c r="GW158" s="95"/>
      <c r="GX158" s="95"/>
      <c r="GY158" s="95"/>
      <c r="GZ158" s="95"/>
      <c r="HA158" s="95"/>
      <c r="HB158" s="95"/>
      <c r="HC158" s="95"/>
      <c r="HD158" s="95"/>
      <c r="HE158" s="95"/>
    </row>
    <row r="159" spans="1:213" x14ac:dyDescent="0.25">
      <c r="A159" s="212" t="str">
        <f>IF((ISBLANK('1B DonnéesActifs'!A162)=TRUE),"-",'1B DonnéesActifs'!A162)</f>
        <v>-</v>
      </c>
      <c r="B159" s="213" t="str">
        <f>IF(($A159="-"),"-",IF((ISBLANK('1B DonnéesActifs'!B162)=TRUE),"",'1B DonnéesActifs'!B162))</f>
        <v>-</v>
      </c>
      <c r="C159" s="213" t="str">
        <f>IF(($A159="-"),"-",IF((ISBLANK('1B DonnéesActifs'!C162)=TRUE),"",'1B DonnéesActifs'!C162))</f>
        <v>-</v>
      </c>
      <c r="D159" s="213" t="str">
        <f>IF(($A159="-"),"-",IF((ISBLANK('1B DonnéesActifs'!D162)=TRUE),"",'1B DonnéesActifs'!D162))</f>
        <v>-</v>
      </c>
      <c r="E159" s="213" t="str">
        <f>IF(($A159="-"),"-",IF((ISBLANK('1B DonnéesActifs'!E162)=TRUE),"",'1B DonnéesActifs'!E162))</f>
        <v>-</v>
      </c>
      <c r="F159" s="213" t="str">
        <f>IF(($A159="-"),"-",IF((ISBLANK('1B DonnéesActifs'!F162)=TRUE),"",'1B DonnéesActifs'!F162))</f>
        <v>-</v>
      </c>
      <c r="G159" s="213" t="str">
        <f>IF(($A159="-"),"-",IF((ISBLANK('1B DonnéesActifs'!G162)=TRUE),"",'1B DonnéesActifs'!G162))</f>
        <v>-</v>
      </c>
      <c r="H159" s="213" t="str">
        <f>IF(($A159="-"),"-",IF((ISBLANK('1B DonnéesActifs'!H162)=TRUE),"",'1B DonnéesActifs'!H162))</f>
        <v>-</v>
      </c>
      <c r="I159" s="213" t="str">
        <f>IF(($A159="-"),"-",IF((ISBLANK('1B DonnéesActifs'!I162)=TRUE),"",'1B DonnéesActifs'!I162))</f>
        <v>-</v>
      </c>
      <c r="J159" s="213" t="str">
        <f>IF(($A159="-"),"-",IF((ISBLANK('1B DonnéesActifs'!J162)=TRUE),"",'1B DonnéesActifs'!J162))</f>
        <v>-</v>
      </c>
      <c r="K159" s="213" t="str">
        <f>IF(($A159="-"),"-",IF((ISBLANK('1B DonnéesActifs'!K162)=TRUE),"",'1B DonnéesActifs'!K162))</f>
        <v>-</v>
      </c>
      <c r="L159" s="213" t="str">
        <f>IF(($A159="-"),"-",IF((ISBLANK('1B DonnéesActifs'!L162)=TRUE),"",'1B DonnéesActifs'!L162))</f>
        <v>-</v>
      </c>
      <c r="M159" s="213" t="str">
        <f>IF(($A159="-"),"-",IF((ISBLANK('1B DonnéesActifs'!M162)=TRUE),"",'1B DonnéesActifs'!M162))</f>
        <v>-</v>
      </c>
      <c r="N159" s="213" t="str">
        <f>IF(($A159="-"),"-",IF((ISBLANK('1B DonnéesActifs'!N162)=TRUE),"",'1B DonnéesActifs'!N162))</f>
        <v>-</v>
      </c>
      <c r="O159" s="213" t="str">
        <f>IF(($A159="-"),"-",IF((ISBLANK('1B DonnéesActifs'!O162)=TRUE),"",'1B DonnéesActifs'!O162))</f>
        <v>-</v>
      </c>
      <c r="P159" s="213" t="str">
        <f>IF(($A159="-"),"-",IF((ISBLANK('1B DonnéesActifs'!P162)=TRUE),"",'1B DonnéesActifs'!P162))</f>
        <v>-</v>
      </c>
      <c r="Q159" s="214" t="str">
        <f t="shared" si="19"/>
        <v>-</v>
      </c>
      <c r="R159" s="214" t="str">
        <f>IF($A159="-","-",(_xlfn.IFNA((VLOOKUP($D159,'2A HypothèsesRenouvellement'!$J$6:$K$10,2,FALSE)),"TypeChausséeN/D")))</f>
        <v>-</v>
      </c>
      <c r="S159" s="214" t="str">
        <f t="shared" si="26"/>
        <v>-</v>
      </c>
      <c r="T159" s="214" t="str">
        <f>IF($A159="-","-",(_xlfn.IFNA((VLOOKUP($M159,'2A HypothèsesRenouvellement'!$J$16:$K$25,2,FALSE)),"DernièreInterventionN/D")))</f>
        <v>-</v>
      </c>
      <c r="U159" s="214" t="str">
        <f t="shared" si="20"/>
        <v>-</v>
      </c>
      <c r="V159" s="215" t="str">
        <f t="shared" si="27"/>
        <v>-</v>
      </c>
      <c r="W159" s="215" t="str">
        <f>IF($A159="-","-",IF($O159="","ICG N/D",VLOOKUP($O159,'2A HypothèsesRenouvellement'!$B$33:$B$42,1,TRUE)))</f>
        <v>-</v>
      </c>
      <c r="X159" s="216" t="str">
        <f>IF($A159="-","-",(IF((ISNUMBER(W159)=TRUE),VLOOKUP(W159,'2A HypothèsesRenouvellement'!$B$33:$D$42,3,FALSE),"ICG N/D")))</f>
        <v>-</v>
      </c>
      <c r="Y159" s="216" t="str">
        <f>_xlfn.IFNA(IF($A159="-","-",(IF((P159=""),"Cote /5 N/D",VLOOKUP(P159,'2A HypothèsesRenouvellement'!$F$33:$G$37,2,FALSE)))),"%ParCote/5 Feuille2A N/D")</f>
        <v>-</v>
      </c>
      <c r="Z159" s="215" t="str">
        <f>IF($A159="-","-",IF('2A HypothèsesRenouvellement'!$F$20="  cotes d'état /100",(IF(ISNUMBER(X159)=TRUE,(X159*R159),"ICG N/D")),"N'est pas l'option choisie feuille 2A"))</f>
        <v>-</v>
      </c>
      <c r="AA159" s="215" t="str">
        <f t="shared" si="21"/>
        <v>-</v>
      </c>
      <c r="AB159" s="215" t="str">
        <f>IF($A159="-","-",IF('2A HypothèsesRenouvellement'!$F$20="  cotes d'état /5",(IF(ISNUMBER(Y159)=TRUE,(Y159*R159),"Etat/5 N/D")),"N'est pas l'option choisie feuille 2A"))</f>
        <v>-</v>
      </c>
      <c r="AC159" s="215" t="str">
        <f t="shared" si="22"/>
        <v>-</v>
      </c>
      <c r="AD159" s="217" t="str">
        <f>IF('2A HypothèsesRenouvellement'!$D$15="Option 1  ",'3A CalculsActifs'!V159,IF('2A HypothèsesRenouvellement'!$F$20="  Cotes d'état /100",'3A CalculsActifs'!AA159,IF('2A HypothèsesRenouvellement'!$F$20="  Cotes d'état /5",'3A CalculsActifs'!AC159,"ATT:ChoisirOptionFeuille2A")))</f>
        <v>ATT:ChoisirOptionFeuille2A</v>
      </c>
      <c r="AE159" s="209" t="str">
        <f>IF($A159="-","-",(H159/1000*(VLOOKUP(D159,'2A HypothèsesRenouvellement'!$J$6:$L$10,3,FALSE))))</f>
        <v>-</v>
      </c>
      <c r="AF159" s="312" t="str">
        <f t="shared" si="23"/>
        <v>-</v>
      </c>
      <c r="AG159" s="312" t="str">
        <f t="shared" si="24"/>
        <v>-</v>
      </c>
      <c r="AH159" s="218" t="str">
        <f t="shared" si="25"/>
        <v>-</v>
      </c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  <c r="CK159" s="95"/>
      <c r="CL159" s="95"/>
      <c r="CM159" s="95"/>
      <c r="CN159" s="95"/>
      <c r="CO159" s="95"/>
      <c r="CP159" s="95"/>
      <c r="CQ159" s="95"/>
      <c r="CR159" s="95"/>
      <c r="CS159" s="95"/>
      <c r="CT159" s="95"/>
      <c r="CU159" s="95"/>
      <c r="CV159" s="95"/>
      <c r="CW159" s="95"/>
      <c r="CX159" s="95"/>
      <c r="CY159" s="95"/>
      <c r="CZ159" s="95"/>
      <c r="DA159" s="95"/>
      <c r="DB159" s="95"/>
      <c r="DC159" s="95"/>
      <c r="DD159" s="95"/>
      <c r="DE159" s="95"/>
      <c r="DF159" s="95"/>
      <c r="DG159" s="95"/>
      <c r="DH159" s="95"/>
      <c r="DI159" s="95"/>
      <c r="DJ159" s="95"/>
      <c r="DK159" s="95"/>
      <c r="DL159" s="95"/>
      <c r="DM159" s="95"/>
      <c r="DN159" s="95"/>
      <c r="DO159" s="95"/>
      <c r="DP159" s="95"/>
      <c r="DQ159" s="95"/>
      <c r="DR159" s="95"/>
      <c r="DS159" s="95"/>
      <c r="DT159" s="95"/>
      <c r="DU159" s="95"/>
      <c r="DV159" s="95"/>
      <c r="DW159" s="95"/>
      <c r="DX159" s="95"/>
      <c r="DY159" s="95"/>
      <c r="DZ159" s="95"/>
      <c r="EA159" s="95"/>
      <c r="EB159" s="95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5"/>
      <c r="ER159" s="95"/>
      <c r="ES159" s="95"/>
      <c r="ET159" s="95"/>
      <c r="EU159" s="95"/>
      <c r="EV159" s="95"/>
      <c r="EW159" s="95"/>
      <c r="EX159" s="95"/>
      <c r="EY159" s="95"/>
      <c r="EZ159" s="95"/>
      <c r="FA159" s="95"/>
      <c r="FB159" s="95"/>
      <c r="FC159" s="95"/>
      <c r="FD159" s="95"/>
      <c r="FE159" s="95"/>
      <c r="FF159" s="95"/>
      <c r="FG159" s="95"/>
      <c r="FH159" s="95"/>
      <c r="FI159" s="95"/>
      <c r="FJ159" s="95"/>
      <c r="FK159" s="95"/>
      <c r="FL159" s="95"/>
      <c r="FM159" s="95"/>
      <c r="FN159" s="95"/>
      <c r="FO159" s="95"/>
      <c r="FP159" s="95"/>
      <c r="FQ159" s="95"/>
      <c r="FR159" s="95"/>
      <c r="FS159" s="95"/>
      <c r="FT159" s="95"/>
      <c r="FU159" s="95"/>
      <c r="FV159" s="95"/>
      <c r="FW159" s="95"/>
      <c r="FX159" s="95"/>
      <c r="FY159" s="95"/>
      <c r="FZ159" s="95"/>
      <c r="GA159" s="95"/>
      <c r="GB159" s="95"/>
      <c r="GC159" s="95"/>
      <c r="GD159" s="95"/>
      <c r="GE159" s="95"/>
      <c r="GF159" s="95"/>
      <c r="GG159" s="95"/>
      <c r="GH159" s="95"/>
      <c r="GI159" s="95"/>
      <c r="GJ159" s="95"/>
      <c r="GK159" s="95"/>
      <c r="GL159" s="95"/>
      <c r="GM159" s="95"/>
      <c r="GN159" s="95"/>
      <c r="GO159" s="95"/>
      <c r="GP159" s="95"/>
      <c r="GQ159" s="95"/>
      <c r="GR159" s="95"/>
      <c r="GS159" s="95"/>
      <c r="GT159" s="95"/>
      <c r="GU159" s="95"/>
      <c r="GV159" s="95"/>
      <c r="GW159" s="95"/>
      <c r="GX159" s="95"/>
      <c r="GY159" s="95"/>
      <c r="GZ159" s="95"/>
      <c r="HA159" s="95"/>
      <c r="HB159" s="95"/>
      <c r="HC159" s="95"/>
      <c r="HD159" s="95"/>
      <c r="HE159" s="95"/>
    </row>
    <row r="160" spans="1:213" x14ac:dyDescent="0.25">
      <c r="A160" s="212" t="str">
        <f>IF((ISBLANK('1B DonnéesActifs'!A163)=TRUE),"-",'1B DonnéesActifs'!A163)</f>
        <v>-</v>
      </c>
      <c r="B160" s="213" t="str">
        <f>IF(($A160="-"),"-",IF((ISBLANK('1B DonnéesActifs'!B163)=TRUE),"",'1B DonnéesActifs'!B163))</f>
        <v>-</v>
      </c>
      <c r="C160" s="213" t="str">
        <f>IF(($A160="-"),"-",IF((ISBLANK('1B DonnéesActifs'!C163)=TRUE),"",'1B DonnéesActifs'!C163))</f>
        <v>-</v>
      </c>
      <c r="D160" s="213" t="str">
        <f>IF(($A160="-"),"-",IF((ISBLANK('1B DonnéesActifs'!D163)=TRUE),"",'1B DonnéesActifs'!D163))</f>
        <v>-</v>
      </c>
      <c r="E160" s="213" t="str">
        <f>IF(($A160="-"),"-",IF((ISBLANK('1B DonnéesActifs'!E163)=TRUE),"",'1B DonnéesActifs'!E163))</f>
        <v>-</v>
      </c>
      <c r="F160" s="213" t="str">
        <f>IF(($A160="-"),"-",IF((ISBLANK('1B DonnéesActifs'!F163)=TRUE),"",'1B DonnéesActifs'!F163))</f>
        <v>-</v>
      </c>
      <c r="G160" s="213" t="str">
        <f>IF(($A160="-"),"-",IF((ISBLANK('1B DonnéesActifs'!G163)=TRUE),"",'1B DonnéesActifs'!G163))</f>
        <v>-</v>
      </c>
      <c r="H160" s="213" t="str">
        <f>IF(($A160="-"),"-",IF((ISBLANK('1B DonnéesActifs'!H163)=TRUE),"",'1B DonnéesActifs'!H163))</f>
        <v>-</v>
      </c>
      <c r="I160" s="213" t="str">
        <f>IF(($A160="-"),"-",IF((ISBLANK('1B DonnéesActifs'!I163)=TRUE),"",'1B DonnéesActifs'!I163))</f>
        <v>-</v>
      </c>
      <c r="J160" s="213" t="str">
        <f>IF(($A160="-"),"-",IF((ISBLANK('1B DonnéesActifs'!J163)=TRUE),"",'1B DonnéesActifs'!J163))</f>
        <v>-</v>
      </c>
      <c r="K160" s="213" t="str">
        <f>IF(($A160="-"),"-",IF((ISBLANK('1B DonnéesActifs'!K163)=TRUE),"",'1B DonnéesActifs'!K163))</f>
        <v>-</v>
      </c>
      <c r="L160" s="213" t="str">
        <f>IF(($A160="-"),"-",IF((ISBLANK('1B DonnéesActifs'!L163)=TRUE),"",'1B DonnéesActifs'!L163))</f>
        <v>-</v>
      </c>
      <c r="M160" s="213" t="str">
        <f>IF(($A160="-"),"-",IF((ISBLANK('1B DonnéesActifs'!M163)=TRUE),"",'1B DonnéesActifs'!M163))</f>
        <v>-</v>
      </c>
      <c r="N160" s="213" t="str">
        <f>IF(($A160="-"),"-",IF((ISBLANK('1B DonnéesActifs'!N163)=TRUE),"",'1B DonnéesActifs'!N163))</f>
        <v>-</v>
      </c>
      <c r="O160" s="213" t="str">
        <f>IF(($A160="-"),"-",IF((ISBLANK('1B DonnéesActifs'!O163)=TRUE),"",'1B DonnéesActifs'!O163))</f>
        <v>-</v>
      </c>
      <c r="P160" s="213" t="str">
        <f>IF(($A160="-"),"-",IF((ISBLANK('1B DonnéesActifs'!P163)=TRUE),"",'1B DonnéesActifs'!P163))</f>
        <v>-</v>
      </c>
      <c r="Q160" s="214" t="str">
        <f t="shared" si="19"/>
        <v>-</v>
      </c>
      <c r="R160" s="214" t="str">
        <f>IF($A160="-","-",(_xlfn.IFNA((VLOOKUP($D160,'2A HypothèsesRenouvellement'!$J$6:$K$10,2,FALSE)),"TypeChausséeN/D")))</f>
        <v>-</v>
      </c>
      <c r="S160" s="214" t="str">
        <f t="shared" si="26"/>
        <v>-</v>
      </c>
      <c r="T160" s="214" t="str">
        <f>IF($A160="-","-",(_xlfn.IFNA((VLOOKUP($M160,'2A HypothèsesRenouvellement'!$J$16:$K$25,2,FALSE)),"DernièreInterventionN/D")))</f>
        <v>-</v>
      </c>
      <c r="U160" s="214" t="str">
        <f t="shared" si="20"/>
        <v>-</v>
      </c>
      <c r="V160" s="215" t="str">
        <f t="shared" si="27"/>
        <v>-</v>
      </c>
      <c r="W160" s="215" t="str">
        <f>IF($A160="-","-",IF($O160="","ICG N/D",VLOOKUP($O160,'2A HypothèsesRenouvellement'!$B$33:$B$42,1,TRUE)))</f>
        <v>-</v>
      </c>
      <c r="X160" s="216" t="str">
        <f>IF($A160="-","-",(IF((ISNUMBER(W160)=TRUE),VLOOKUP(W160,'2A HypothèsesRenouvellement'!$B$33:$D$42,3,FALSE),"ICG N/D")))</f>
        <v>-</v>
      </c>
      <c r="Y160" s="216" t="str">
        <f>_xlfn.IFNA(IF($A160="-","-",(IF((P160=""),"Cote /5 N/D",VLOOKUP(P160,'2A HypothèsesRenouvellement'!$F$33:$G$37,2,FALSE)))),"%ParCote/5 Feuille2A N/D")</f>
        <v>-</v>
      </c>
      <c r="Z160" s="215" t="str">
        <f>IF($A160="-","-",IF('2A HypothèsesRenouvellement'!$F$20="  cotes d'état /100",(IF(ISNUMBER(X160)=TRUE,(X160*R160),"ICG N/D")),"N'est pas l'option choisie feuille 2A"))</f>
        <v>-</v>
      </c>
      <c r="AA160" s="215" t="str">
        <f t="shared" si="21"/>
        <v>-</v>
      </c>
      <c r="AB160" s="215" t="str">
        <f>IF($A160="-","-",IF('2A HypothèsesRenouvellement'!$F$20="  cotes d'état /5",(IF(ISNUMBER(Y160)=TRUE,(Y160*R160),"Etat/5 N/D")),"N'est pas l'option choisie feuille 2A"))</f>
        <v>-</v>
      </c>
      <c r="AC160" s="215" t="str">
        <f t="shared" si="22"/>
        <v>-</v>
      </c>
      <c r="AD160" s="217" t="str">
        <f>IF('2A HypothèsesRenouvellement'!$D$15="Option 1  ",'3A CalculsActifs'!V160,IF('2A HypothèsesRenouvellement'!$F$20="  Cotes d'état /100",'3A CalculsActifs'!AA160,IF('2A HypothèsesRenouvellement'!$F$20="  Cotes d'état /5",'3A CalculsActifs'!AC160,"ATT:ChoisirOptionFeuille2A")))</f>
        <v>ATT:ChoisirOptionFeuille2A</v>
      </c>
      <c r="AE160" s="209" t="str">
        <f>IF($A160="-","-",(H160/1000*(VLOOKUP(D160,'2A HypothèsesRenouvellement'!$J$6:$L$10,3,FALSE))))</f>
        <v>-</v>
      </c>
      <c r="AF160" s="312" t="str">
        <f t="shared" si="23"/>
        <v>-</v>
      </c>
      <c r="AG160" s="312" t="str">
        <f t="shared" si="24"/>
        <v>-</v>
      </c>
      <c r="AH160" s="218" t="str">
        <f t="shared" si="25"/>
        <v>-</v>
      </c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  <c r="CK160" s="95"/>
      <c r="CL160" s="95"/>
      <c r="CM160" s="95"/>
      <c r="CN160" s="95"/>
      <c r="CO160" s="95"/>
      <c r="CP160" s="95"/>
      <c r="CQ160" s="95"/>
      <c r="CR160" s="95"/>
      <c r="CS160" s="95"/>
      <c r="CT160" s="95"/>
      <c r="CU160" s="95"/>
      <c r="CV160" s="95"/>
      <c r="CW160" s="95"/>
      <c r="CX160" s="95"/>
      <c r="CY160" s="95"/>
      <c r="CZ160" s="95"/>
      <c r="DA160" s="95"/>
      <c r="DB160" s="95"/>
      <c r="DC160" s="95"/>
      <c r="DD160" s="95"/>
      <c r="DE160" s="95"/>
      <c r="DF160" s="95"/>
      <c r="DG160" s="95"/>
      <c r="DH160" s="95"/>
      <c r="DI160" s="95"/>
      <c r="DJ160" s="95"/>
      <c r="DK160" s="95"/>
      <c r="DL160" s="95"/>
      <c r="DM160" s="95"/>
      <c r="DN160" s="95"/>
      <c r="DO160" s="95"/>
      <c r="DP160" s="95"/>
      <c r="DQ160" s="95"/>
      <c r="DR160" s="95"/>
      <c r="DS160" s="95"/>
      <c r="DT160" s="95"/>
      <c r="DU160" s="95"/>
      <c r="DV160" s="95"/>
      <c r="DW160" s="95"/>
      <c r="DX160" s="95"/>
      <c r="DY160" s="95"/>
      <c r="DZ160" s="95"/>
      <c r="EA160" s="95"/>
      <c r="EB160" s="95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5"/>
      <c r="ER160" s="95"/>
      <c r="ES160" s="95"/>
      <c r="ET160" s="95"/>
      <c r="EU160" s="95"/>
      <c r="EV160" s="95"/>
      <c r="EW160" s="95"/>
      <c r="EX160" s="95"/>
      <c r="EY160" s="95"/>
      <c r="EZ160" s="95"/>
      <c r="FA160" s="95"/>
      <c r="FB160" s="95"/>
      <c r="FC160" s="95"/>
      <c r="FD160" s="95"/>
      <c r="FE160" s="95"/>
      <c r="FF160" s="95"/>
      <c r="FG160" s="95"/>
      <c r="FH160" s="95"/>
      <c r="FI160" s="95"/>
      <c r="FJ160" s="95"/>
      <c r="FK160" s="95"/>
      <c r="FL160" s="95"/>
      <c r="FM160" s="95"/>
      <c r="FN160" s="95"/>
      <c r="FO160" s="95"/>
      <c r="FP160" s="95"/>
      <c r="FQ160" s="95"/>
      <c r="FR160" s="95"/>
      <c r="FS160" s="95"/>
      <c r="FT160" s="95"/>
      <c r="FU160" s="95"/>
      <c r="FV160" s="95"/>
      <c r="FW160" s="95"/>
      <c r="FX160" s="95"/>
      <c r="FY160" s="95"/>
      <c r="FZ160" s="95"/>
      <c r="GA160" s="95"/>
      <c r="GB160" s="95"/>
      <c r="GC160" s="95"/>
      <c r="GD160" s="95"/>
      <c r="GE160" s="95"/>
      <c r="GF160" s="95"/>
      <c r="GG160" s="95"/>
      <c r="GH160" s="95"/>
      <c r="GI160" s="95"/>
      <c r="GJ160" s="95"/>
      <c r="GK160" s="95"/>
      <c r="GL160" s="95"/>
      <c r="GM160" s="95"/>
      <c r="GN160" s="95"/>
      <c r="GO160" s="95"/>
      <c r="GP160" s="95"/>
      <c r="GQ160" s="95"/>
      <c r="GR160" s="95"/>
      <c r="GS160" s="95"/>
      <c r="GT160" s="95"/>
      <c r="GU160" s="95"/>
      <c r="GV160" s="95"/>
      <c r="GW160" s="95"/>
      <c r="GX160" s="95"/>
      <c r="GY160" s="95"/>
      <c r="GZ160" s="95"/>
      <c r="HA160" s="95"/>
      <c r="HB160" s="95"/>
      <c r="HC160" s="95"/>
      <c r="HD160" s="95"/>
      <c r="HE160" s="95"/>
    </row>
    <row r="161" spans="1:265" x14ac:dyDescent="0.25">
      <c r="A161" s="212" t="str">
        <f>IF((ISBLANK('1B DonnéesActifs'!A164)=TRUE),"-",'1B DonnéesActifs'!A164)</f>
        <v>-</v>
      </c>
      <c r="B161" s="213" t="str">
        <f>IF(($A161="-"),"-",IF((ISBLANK('1B DonnéesActifs'!B164)=TRUE),"",'1B DonnéesActifs'!B164))</f>
        <v>-</v>
      </c>
      <c r="C161" s="213" t="str">
        <f>IF(($A161="-"),"-",IF((ISBLANK('1B DonnéesActifs'!C164)=TRUE),"",'1B DonnéesActifs'!C164))</f>
        <v>-</v>
      </c>
      <c r="D161" s="213" t="str">
        <f>IF(($A161="-"),"-",IF((ISBLANK('1B DonnéesActifs'!D164)=TRUE),"",'1B DonnéesActifs'!D164))</f>
        <v>-</v>
      </c>
      <c r="E161" s="213" t="str">
        <f>IF(($A161="-"),"-",IF((ISBLANK('1B DonnéesActifs'!E164)=TRUE),"",'1B DonnéesActifs'!E164))</f>
        <v>-</v>
      </c>
      <c r="F161" s="213" t="str">
        <f>IF(($A161="-"),"-",IF((ISBLANK('1B DonnéesActifs'!F164)=TRUE),"",'1B DonnéesActifs'!F164))</f>
        <v>-</v>
      </c>
      <c r="G161" s="213" t="str">
        <f>IF(($A161="-"),"-",IF((ISBLANK('1B DonnéesActifs'!G164)=TRUE),"",'1B DonnéesActifs'!G164))</f>
        <v>-</v>
      </c>
      <c r="H161" s="213" t="str">
        <f>IF(($A161="-"),"-",IF((ISBLANK('1B DonnéesActifs'!H164)=TRUE),"",'1B DonnéesActifs'!H164))</f>
        <v>-</v>
      </c>
      <c r="I161" s="213" t="str">
        <f>IF(($A161="-"),"-",IF((ISBLANK('1B DonnéesActifs'!I164)=TRUE),"",'1B DonnéesActifs'!I164))</f>
        <v>-</v>
      </c>
      <c r="J161" s="213" t="str">
        <f>IF(($A161="-"),"-",IF((ISBLANK('1B DonnéesActifs'!J164)=TRUE),"",'1B DonnéesActifs'!J164))</f>
        <v>-</v>
      </c>
      <c r="K161" s="213" t="str">
        <f>IF(($A161="-"),"-",IF((ISBLANK('1B DonnéesActifs'!K164)=TRUE),"",'1B DonnéesActifs'!K164))</f>
        <v>-</v>
      </c>
      <c r="L161" s="213" t="str">
        <f>IF(($A161="-"),"-",IF((ISBLANK('1B DonnéesActifs'!L164)=TRUE),"",'1B DonnéesActifs'!L164))</f>
        <v>-</v>
      </c>
      <c r="M161" s="213" t="str">
        <f>IF(($A161="-"),"-",IF((ISBLANK('1B DonnéesActifs'!M164)=TRUE),"",'1B DonnéesActifs'!M164))</f>
        <v>-</v>
      </c>
      <c r="N161" s="213" t="str">
        <f>IF(($A161="-"),"-",IF((ISBLANK('1B DonnéesActifs'!N164)=TRUE),"",'1B DonnéesActifs'!N164))</f>
        <v>-</v>
      </c>
      <c r="O161" s="213" t="str">
        <f>IF(($A161="-"),"-",IF((ISBLANK('1B DonnéesActifs'!O164)=TRUE),"",'1B DonnéesActifs'!O164))</f>
        <v>-</v>
      </c>
      <c r="P161" s="213" t="str">
        <f>IF(($A161="-"),"-",IF((ISBLANK('1B DonnéesActifs'!P164)=TRUE),"",'1B DonnéesActifs'!P164))</f>
        <v>-</v>
      </c>
      <c r="Q161" s="214" t="str">
        <f t="shared" si="19"/>
        <v>-</v>
      </c>
      <c r="R161" s="214" t="str">
        <f>IF($A161="-","-",(_xlfn.IFNA((VLOOKUP($D161,'2A HypothèsesRenouvellement'!$J$6:$K$10,2,FALSE)),"TypeChausséeN/D")))</f>
        <v>-</v>
      </c>
      <c r="S161" s="214" t="str">
        <f t="shared" si="26"/>
        <v>-</v>
      </c>
      <c r="T161" s="214" t="str">
        <f>IF($A161="-","-",(_xlfn.IFNA((VLOOKUP($M161,'2A HypothèsesRenouvellement'!$J$16:$K$25,2,FALSE)),"DernièreInterventionN/D")))</f>
        <v>-</v>
      </c>
      <c r="U161" s="214" t="str">
        <f t="shared" si="20"/>
        <v>-</v>
      </c>
      <c r="V161" s="215" t="str">
        <f t="shared" si="27"/>
        <v>-</v>
      </c>
      <c r="W161" s="215" t="str">
        <f>IF($A161="-","-",IF($O161="","ICG N/D",VLOOKUP($O161,'2A HypothèsesRenouvellement'!$B$33:$B$42,1,TRUE)))</f>
        <v>-</v>
      </c>
      <c r="X161" s="216" t="str">
        <f>IF($A161="-","-",(IF((ISNUMBER(W161)=TRUE),VLOOKUP(W161,'2A HypothèsesRenouvellement'!$B$33:$D$42,3,FALSE),"ICG N/D")))</f>
        <v>-</v>
      </c>
      <c r="Y161" s="216" t="str">
        <f>_xlfn.IFNA(IF($A161="-","-",(IF((P161=""),"Cote /5 N/D",VLOOKUP(P161,'2A HypothèsesRenouvellement'!$F$33:$G$37,2,FALSE)))),"%ParCote/5 Feuille2A N/D")</f>
        <v>-</v>
      </c>
      <c r="Z161" s="215" t="str">
        <f>IF($A161="-","-",IF('2A HypothèsesRenouvellement'!$F$20="  cotes d'état /100",(IF(ISNUMBER(X161)=TRUE,(X161*R161),"ICG N/D")),"N'est pas l'option choisie feuille 2A"))</f>
        <v>-</v>
      </c>
      <c r="AA161" s="215" t="str">
        <f t="shared" si="21"/>
        <v>-</v>
      </c>
      <c r="AB161" s="215" t="str">
        <f>IF($A161="-","-",IF('2A HypothèsesRenouvellement'!$F$20="  cotes d'état /5",(IF(ISNUMBER(Y161)=TRUE,(Y161*R161),"Etat/5 N/D")),"N'est pas l'option choisie feuille 2A"))</f>
        <v>-</v>
      </c>
      <c r="AC161" s="215" t="str">
        <f t="shared" si="22"/>
        <v>-</v>
      </c>
      <c r="AD161" s="217" t="str">
        <f>IF('2A HypothèsesRenouvellement'!$D$15="Option 1  ",'3A CalculsActifs'!V161,IF('2A HypothèsesRenouvellement'!$F$20="  Cotes d'état /100",'3A CalculsActifs'!AA161,IF('2A HypothèsesRenouvellement'!$F$20="  Cotes d'état /5",'3A CalculsActifs'!AC161,"ATT:ChoisirOptionFeuille2A")))</f>
        <v>ATT:ChoisirOptionFeuille2A</v>
      </c>
      <c r="AE161" s="209" t="str">
        <f>IF($A161="-","-",(H161/1000*(VLOOKUP(D161,'2A HypothèsesRenouvellement'!$J$6:$L$10,3,FALSE))))</f>
        <v>-</v>
      </c>
      <c r="AF161" s="312" t="str">
        <f t="shared" si="23"/>
        <v>-</v>
      </c>
      <c r="AG161" s="312" t="str">
        <f t="shared" si="24"/>
        <v>-</v>
      </c>
      <c r="AH161" s="218" t="str">
        <f t="shared" si="25"/>
        <v>-</v>
      </c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  <c r="CM161" s="95"/>
      <c r="CN161" s="95"/>
      <c r="CO161" s="95"/>
      <c r="CP161" s="95"/>
      <c r="CQ161" s="95"/>
      <c r="CR161" s="95"/>
      <c r="CS161" s="95"/>
      <c r="CT161" s="95"/>
      <c r="CU161" s="95"/>
      <c r="CV161" s="95"/>
      <c r="CW161" s="95"/>
      <c r="CX161" s="95"/>
      <c r="CY161" s="95"/>
      <c r="CZ161" s="95"/>
      <c r="DA161" s="95"/>
      <c r="DB161" s="95"/>
      <c r="DC161" s="95"/>
      <c r="DD161" s="95"/>
      <c r="DE161" s="95"/>
      <c r="DF161" s="95"/>
      <c r="DG161" s="95"/>
      <c r="DH161" s="95"/>
      <c r="DI161" s="95"/>
      <c r="DJ161" s="95"/>
      <c r="DK161" s="95"/>
      <c r="DL161" s="95"/>
      <c r="DM161" s="95"/>
      <c r="DN161" s="95"/>
      <c r="DO161" s="95"/>
      <c r="DP161" s="95"/>
      <c r="DQ161" s="95"/>
      <c r="DR161" s="95"/>
      <c r="DS161" s="95"/>
      <c r="DT161" s="95"/>
      <c r="DU161" s="95"/>
      <c r="DV161" s="95"/>
      <c r="DW161" s="95"/>
      <c r="DX161" s="95"/>
      <c r="DY161" s="95"/>
      <c r="DZ161" s="95"/>
      <c r="EA161" s="95"/>
      <c r="EB161" s="95"/>
      <c r="EC161" s="95"/>
      <c r="ED161" s="95"/>
      <c r="EE161" s="95"/>
      <c r="EF161" s="95"/>
      <c r="EG161" s="95"/>
      <c r="EH161" s="95"/>
      <c r="EI161" s="95"/>
      <c r="EJ161" s="95"/>
      <c r="EK161" s="95"/>
      <c r="EL161" s="95"/>
      <c r="EM161" s="95"/>
      <c r="EN161" s="95"/>
      <c r="EO161" s="95"/>
      <c r="EP161" s="95"/>
      <c r="EQ161" s="95"/>
      <c r="ER161" s="95"/>
      <c r="ES161" s="95"/>
      <c r="ET161" s="95"/>
      <c r="EU161" s="95"/>
      <c r="EV161" s="95"/>
      <c r="EW161" s="95"/>
      <c r="EX161" s="95"/>
      <c r="EY161" s="95"/>
      <c r="EZ161" s="95"/>
      <c r="FA161" s="95"/>
      <c r="FB161" s="95"/>
      <c r="FC161" s="95"/>
      <c r="FD161" s="95"/>
      <c r="FE161" s="95"/>
      <c r="FF161" s="95"/>
      <c r="FG161" s="95"/>
      <c r="FH161" s="95"/>
      <c r="FI161" s="95"/>
      <c r="FJ161" s="95"/>
      <c r="FK161" s="95"/>
      <c r="FL161" s="95"/>
      <c r="FM161" s="95"/>
      <c r="FN161" s="95"/>
      <c r="FO161" s="95"/>
      <c r="FP161" s="95"/>
      <c r="FQ161" s="95"/>
      <c r="FR161" s="95"/>
      <c r="FS161" s="95"/>
      <c r="FT161" s="95"/>
      <c r="FU161" s="95"/>
      <c r="FV161" s="95"/>
      <c r="FW161" s="95"/>
      <c r="FX161" s="95"/>
      <c r="FY161" s="95"/>
      <c r="FZ161" s="95"/>
      <c r="GA161" s="95"/>
      <c r="GB161" s="95"/>
      <c r="GC161" s="95"/>
      <c r="GD161" s="95"/>
      <c r="GE161" s="95"/>
      <c r="GF161" s="95"/>
      <c r="GG161" s="95"/>
      <c r="GH161" s="95"/>
      <c r="GI161" s="95"/>
      <c r="GJ161" s="95"/>
      <c r="GK161" s="95"/>
      <c r="GL161" s="95"/>
      <c r="GM161" s="95"/>
      <c r="GN161" s="95"/>
      <c r="GO161" s="95"/>
      <c r="GP161" s="95"/>
      <c r="GQ161" s="95"/>
      <c r="GR161" s="95"/>
      <c r="GS161" s="95"/>
      <c r="GT161" s="95"/>
      <c r="GU161" s="95"/>
      <c r="GV161" s="95"/>
      <c r="GW161" s="95"/>
      <c r="GX161" s="95"/>
      <c r="GY161" s="95"/>
      <c r="GZ161" s="95"/>
      <c r="HA161" s="95"/>
      <c r="HB161" s="95"/>
      <c r="HC161" s="95"/>
      <c r="HD161" s="95"/>
      <c r="HE161" s="95"/>
    </row>
    <row r="162" spans="1:265" x14ac:dyDescent="0.25">
      <c r="A162" s="212" t="str">
        <f>IF((ISBLANK('1B DonnéesActifs'!A165)=TRUE),"-",'1B DonnéesActifs'!A165)</f>
        <v>-</v>
      </c>
      <c r="B162" s="213" t="str">
        <f>IF(($A162="-"),"-",IF((ISBLANK('1B DonnéesActifs'!B165)=TRUE),"",'1B DonnéesActifs'!B165))</f>
        <v>-</v>
      </c>
      <c r="C162" s="213" t="str">
        <f>IF(($A162="-"),"-",IF((ISBLANK('1B DonnéesActifs'!C165)=TRUE),"",'1B DonnéesActifs'!C165))</f>
        <v>-</v>
      </c>
      <c r="D162" s="213" t="str">
        <f>IF(($A162="-"),"-",IF((ISBLANK('1B DonnéesActifs'!D165)=TRUE),"",'1B DonnéesActifs'!D165))</f>
        <v>-</v>
      </c>
      <c r="E162" s="213" t="str">
        <f>IF(($A162="-"),"-",IF((ISBLANK('1B DonnéesActifs'!E165)=TRUE),"",'1B DonnéesActifs'!E165))</f>
        <v>-</v>
      </c>
      <c r="F162" s="213" t="str">
        <f>IF(($A162="-"),"-",IF((ISBLANK('1B DonnéesActifs'!F165)=TRUE),"",'1B DonnéesActifs'!F165))</f>
        <v>-</v>
      </c>
      <c r="G162" s="213" t="str">
        <f>IF(($A162="-"),"-",IF((ISBLANK('1B DonnéesActifs'!G165)=TRUE),"",'1B DonnéesActifs'!G165))</f>
        <v>-</v>
      </c>
      <c r="H162" s="213" t="str">
        <f>IF(($A162="-"),"-",IF((ISBLANK('1B DonnéesActifs'!H165)=TRUE),"",'1B DonnéesActifs'!H165))</f>
        <v>-</v>
      </c>
      <c r="I162" s="213" t="str">
        <f>IF(($A162="-"),"-",IF((ISBLANK('1B DonnéesActifs'!I165)=TRUE),"",'1B DonnéesActifs'!I165))</f>
        <v>-</v>
      </c>
      <c r="J162" s="213" t="str">
        <f>IF(($A162="-"),"-",IF((ISBLANK('1B DonnéesActifs'!J165)=TRUE),"",'1B DonnéesActifs'!J165))</f>
        <v>-</v>
      </c>
      <c r="K162" s="213" t="str">
        <f>IF(($A162="-"),"-",IF((ISBLANK('1B DonnéesActifs'!K165)=TRUE),"",'1B DonnéesActifs'!K165))</f>
        <v>-</v>
      </c>
      <c r="L162" s="213" t="str">
        <f>IF(($A162="-"),"-",IF((ISBLANK('1B DonnéesActifs'!L165)=TRUE),"",'1B DonnéesActifs'!L165))</f>
        <v>-</v>
      </c>
      <c r="M162" s="213" t="str">
        <f>IF(($A162="-"),"-",IF((ISBLANK('1B DonnéesActifs'!M165)=TRUE),"",'1B DonnéesActifs'!M165))</f>
        <v>-</v>
      </c>
      <c r="N162" s="213" t="str">
        <f>IF(($A162="-"),"-",IF((ISBLANK('1B DonnéesActifs'!N165)=TRUE),"",'1B DonnéesActifs'!N165))</f>
        <v>-</v>
      </c>
      <c r="O162" s="213" t="str">
        <f>IF(($A162="-"),"-",IF((ISBLANK('1B DonnéesActifs'!O165)=TRUE),"",'1B DonnéesActifs'!O165))</f>
        <v>-</v>
      </c>
      <c r="P162" s="213" t="str">
        <f>IF(($A162="-"),"-",IF((ISBLANK('1B DonnéesActifs'!P165)=TRUE),"",'1B DonnéesActifs'!P165))</f>
        <v>-</v>
      </c>
      <c r="Q162" s="214" t="str">
        <f t="shared" si="19"/>
        <v>-</v>
      </c>
      <c r="R162" s="214" t="str">
        <f>IF($A162="-","-",(_xlfn.IFNA((VLOOKUP($D162,'2A HypothèsesRenouvellement'!$J$6:$K$10,2,FALSE)),"TypeChausséeN/D")))</f>
        <v>-</v>
      </c>
      <c r="S162" s="214" t="str">
        <f t="shared" si="26"/>
        <v>-</v>
      </c>
      <c r="T162" s="214" t="str">
        <f>IF($A162="-","-",(_xlfn.IFNA((VLOOKUP($M162,'2A HypothèsesRenouvellement'!$J$16:$K$25,2,FALSE)),"DernièreInterventionN/D")))</f>
        <v>-</v>
      </c>
      <c r="U162" s="214" t="str">
        <f t="shared" si="20"/>
        <v>-</v>
      </c>
      <c r="V162" s="215" t="str">
        <f t="shared" si="27"/>
        <v>-</v>
      </c>
      <c r="W162" s="215" t="str">
        <f>IF($A162="-","-",IF($O162="","ICG N/D",VLOOKUP($O162,'2A HypothèsesRenouvellement'!$B$33:$B$42,1,TRUE)))</f>
        <v>-</v>
      </c>
      <c r="X162" s="216" t="str">
        <f>IF($A162="-","-",(IF((ISNUMBER(W162)=TRUE),VLOOKUP(W162,'2A HypothèsesRenouvellement'!$B$33:$D$42,3,FALSE),"ICG N/D")))</f>
        <v>-</v>
      </c>
      <c r="Y162" s="216" t="str">
        <f>_xlfn.IFNA(IF($A162="-","-",(IF((P162=""),"Cote /5 N/D",VLOOKUP(P162,'2A HypothèsesRenouvellement'!$F$33:$G$37,2,FALSE)))),"%ParCote/5 Feuille2A N/D")</f>
        <v>-</v>
      </c>
      <c r="Z162" s="215" t="str">
        <f>IF($A162="-","-",IF('2A HypothèsesRenouvellement'!$F$20="  cotes d'état /100",(IF(ISNUMBER(X162)=TRUE,(X162*R162),"ICG N/D")),"N'est pas l'option choisie feuille 2A"))</f>
        <v>-</v>
      </c>
      <c r="AA162" s="215" t="str">
        <f t="shared" si="21"/>
        <v>-</v>
      </c>
      <c r="AB162" s="215" t="str">
        <f>IF($A162="-","-",IF('2A HypothèsesRenouvellement'!$F$20="  cotes d'état /5",(IF(ISNUMBER(Y162)=TRUE,(Y162*R162),"Etat/5 N/D")),"N'est pas l'option choisie feuille 2A"))</f>
        <v>-</v>
      </c>
      <c r="AC162" s="215" t="str">
        <f t="shared" si="22"/>
        <v>-</v>
      </c>
      <c r="AD162" s="217" t="str">
        <f>IF('2A HypothèsesRenouvellement'!$D$15="Option 1  ",'3A CalculsActifs'!V162,IF('2A HypothèsesRenouvellement'!$F$20="  Cotes d'état /100",'3A CalculsActifs'!AA162,IF('2A HypothèsesRenouvellement'!$F$20="  Cotes d'état /5",'3A CalculsActifs'!AC162,"ATT:ChoisirOptionFeuille2A")))</f>
        <v>ATT:ChoisirOptionFeuille2A</v>
      </c>
      <c r="AE162" s="209" t="str">
        <f>IF($A162="-","-",(H162/1000*(VLOOKUP(D162,'2A HypothèsesRenouvellement'!$J$6:$L$10,3,FALSE))))</f>
        <v>-</v>
      </c>
      <c r="AF162" s="312" t="str">
        <f t="shared" si="23"/>
        <v>-</v>
      </c>
      <c r="AG162" s="312" t="str">
        <f t="shared" si="24"/>
        <v>-</v>
      </c>
      <c r="AH162" s="218" t="str">
        <f t="shared" si="25"/>
        <v>-</v>
      </c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  <c r="CK162" s="95"/>
      <c r="CL162" s="95"/>
      <c r="CM162" s="95"/>
      <c r="CN162" s="95"/>
      <c r="CO162" s="95"/>
      <c r="CP162" s="95"/>
      <c r="CQ162" s="95"/>
      <c r="CR162" s="95"/>
      <c r="CS162" s="95"/>
      <c r="CT162" s="95"/>
      <c r="CU162" s="95"/>
      <c r="CV162" s="95"/>
      <c r="CW162" s="95"/>
      <c r="CX162" s="95"/>
      <c r="CY162" s="95"/>
      <c r="CZ162" s="95"/>
      <c r="DA162" s="95"/>
      <c r="DB162" s="95"/>
      <c r="DC162" s="95"/>
      <c r="DD162" s="95"/>
      <c r="DE162" s="95"/>
      <c r="DF162" s="95"/>
      <c r="DG162" s="95"/>
      <c r="DH162" s="95"/>
      <c r="DI162" s="95"/>
      <c r="DJ162" s="95"/>
      <c r="DK162" s="95"/>
      <c r="DL162" s="95"/>
      <c r="DM162" s="95"/>
      <c r="DN162" s="95"/>
      <c r="DO162" s="95"/>
      <c r="DP162" s="95"/>
      <c r="DQ162" s="95"/>
      <c r="DR162" s="95"/>
      <c r="DS162" s="95"/>
      <c r="DT162" s="95"/>
      <c r="DU162" s="95"/>
      <c r="DV162" s="95"/>
      <c r="DW162" s="95"/>
      <c r="DX162" s="95"/>
      <c r="DY162" s="95"/>
      <c r="DZ162" s="95"/>
      <c r="EA162" s="95"/>
      <c r="EB162" s="95"/>
      <c r="EC162" s="95"/>
      <c r="ED162" s="95"/>
      <c r="EE162" s="95"/>
      <c r="EF162" s="95"/>
      <c r="EG162" s="95"/>
      <c r="EH162" s="95"/>
      <c r="EI162" s="95"/>
      <c r="EJ162" s="95"/>
      <c r="EK162" s="95"/>
      <c r="EL162" s="95"/>
      <c r="EM162" s="95"/>
      <c r="EN162" s="95"/>
      <c r="EO162" s="95"/>
      <c r="EP162" s="95"/>
      <c r="EQ162" s="95"/>
      <c r="ER162" s="95"/>
      <c r="ES162" s="95"/>
      <c r="ET162" s="95"/>
      <c r="EU162" s="95"/>
      <c r="EV162" s="95"/>
      <c r="EW162" s="95"/>
      <c r="EX162" s="95"/>
      <c r="EY162" s="95"/>
      <c r="EZ162" s="95"/>
      <c r="FA162" s="95"/>
      <c r="FB162" s="95"/>
      <c r="FC162" s="95"/>
      <c r="FD162" s="95"/>
      <c r="FE162" s="95"/>
      <c r="FF162" s="95"/>
      <c r="FG162" s="95"/>
      <c r="FH162" s="95"/>
      <c r="FI162" s="95"/>
      <c r="FJ162" s="95"/>
      <c r="FK162" s="95"/>
      <c r="FL162" s="95"/>
      <c r="FM162" s="95"/>
      <c r="FN162" s="95"/>
      <c r="FO162" s="95"/>
      <c r="FP162" s="95"/>
      <c r="FQ162" s="95"/>
      <c r="FR162" s="95"/>
      <c r="FS162" s="95"/>
      <c r="FT162" s="95"/>
      <c r="FU162" s="95"/>
      <c r="FV162" s="95"/>
      <c r="FW162" s="95"/>
      <c r="FX162" s="95"/>
      <c r="FY162" s="95"/>
      <c r="FZ162" s="95"/>
      <c r="GA162" s="95"/>
      <c r="GB162" s="95"/>
      <c r="GC162" s="95"/>
      <c r="GD162" s="95"/>
      <c r="GE162" s="95"/>
      <c r="GF162" s="95"/>
      <c r="GG162" s="95"/>
      <c r="GH162" s="95"/>
      <c r="GI162" s="95"/>
      <c r="GJ162" s="95"/>
      <c r="GK162" s="95"/>
      <c r="GL162" s="95"/>
      <c r="GM162" s="95"/>
      <c r="GN162" s="95"/>
      <c r="GO162" s="95"/>
      <c r="GP162" s="95"/>
      <c r="GQ162" s="95"/>
      <c r="GR162" s="95"/>
      <c r="GS162" s="95"/>
      <c r="GT162" s="95"/>
      <c r="GU162" s="95"/>
      <c r="GV162" s="95"/>
      <c r="GW162" s="95"/>
      <c r="GX162" s="95"/>
      <c r="GY162" s="95"/>
      <c r="GZ162" s="95"/>
      <c r="HA162" s="95"/>
      <c r="HB162" s="95"/>
      <c r="HC162" s="95"/>
      <c r="HD162" s="95"/>
      <c r="HE162" s="95"/>
    </row>
    <row r="163" spans="1:265" x14ac:dyDescent="0.25">
      <c r="A163" s="212" t="str">
        <f>IF((ISBLANK('1B DonnéesActifs'!A166)=TRUE),"-",'1B DonnéesActifs'!A166)</f>
        <v>-</v>
      </c>
      <c r="B163" s="213" t="str">
        <f>IF(($A163="-"),"-",IF((ISBLANK('1B DonnéesActifs'!B166)=TRUE),"",'1B DonnéesActifs'!B166))</f>
        <v>-</v>
      </c>
      <c r="C163" s="213" t="str">
        <f>IF(($A163="-"),"-",IF((ISBLANK('1B DonnéesActifs'!C166)=TRUE),"",'1B DonnéesActifs'!C166))</f>
        <v>-</v>
      </c>
      <c r="D163" s="213" t="str">
        <f>IF(($A163="-"),"-",IF((ISBLANK('1B DonnéesActifs'!D166)=TRUE),"",'1B DonnéesActifs'!D166))</f>
        <v>-</v>
      </c>
      <c r="E163" s="213" t="str">
        <f>IF(($A163="-"),"-",IF((ISBLANK('1B DonnéesActifs'!E166)=TRUE),"",'1B DonnéesActifs'!E166))</f>
        <v>-</v>
      </c>
      <c r="F163" s="213" t="str">
        <f>IF(($A163="-"),"-",IF((ISBLANK('1B DonnéesActifs'!F166)=TRUE),"",'1B DonnéesActifs'!F166))</f>
        <v>-</v>
      </c>
      <c r="G163" s="213" t="str">
        <f>IF(($A163="-"),"-",IF((ISBLANK('1B DonnéesActifs'!G166)=TRUE),"",'1B DonnéesActifs'!G166))</f>
        <v>-</v>
      </c>
      <c r="H163" s="213" t="str">
        <f>IF(($A163="-"),"-",IF((ISBLANK('1B DonnéesActifs'!H166)=TRUE),"",'1B DonnéesActifs'!H166))</f>
        <v>-</v>
      </c>
      <c r="I163" s="213" t="str">
        <f>IF(($A163="-"),"-",IF((ISBLANK('1B DonnéesActifs'!I166)=TRUE),"",'1B DonnéesActifs'!I166))</f>
        <v>-</v>
      </c>
      <c r="J163" s="213" t="str">
        <f>IF(($A163="-"),"-",IF((ISBLANK('1B DonnéesActifs'!J166)=TRUE),"",'1B DonnéesActifs'!J166))</f>
        <v>-</v>
      </c>
      <c r="K163" s="213" t="str">
        <f>IF(($A163="-"),"-",IF((ISBLANK('1B DonnéesActifs'!K166)=TRUE),"",'1B DonnéesActifs'!K166))</f>
        <v>-</v>
      </c>
      <c r="L163" s="213" t="str">
        <f>IF(($A163="-"),"-",IF((ISBLANK('1B DonnéesActifs'!L166)=TRUE),"",'1B DonnéesActifs'!L166))</f>
        <v>-</v>
      </c>
      <c r="M163" s="213" t="str">
        <f>IF(($A163="-"),"-",IF((ISBLANK('1B DonnéesActifs'!M166)=TRUE),"",'1B DonnéesActifs'!M166))</f>
        <v>-</v>
      </c>
      <c r="N163" s="213" t="str">
        <f>IF(($A163="-"),"-",IF((ISBLANK('1B DonnéesActifs'!N166)=TRUE),"",'1B DonnéesActifs'!N166))</f>
        <v>-</v>
      </c>
      <c r="O163" s="213" t="str">
        <f>IF(($A163="-"),"-",IF((ISBLANK('1B DonnéesActifs'!O166)=TRUE),"",'1B DonnéesActifs'!O166))</f>
        <v>-</v>
      </c>
      <c r="P163" s="213" t="str">
        <f>IF(($A163="-"),"-",IF((ISBLANK('1B DonnéesActifs'!P166)=TRUE),"",'1B DonnéesActifs'!P166))</f>
        <v>-</v>
      </c>
      <c r="Q163" s="214" t="str">
        <f t="shared" si="19"/>
        <v>-</v>
      </c>
      <c r="R163" s="214" t="str">
        <f>IF($A163="-","-",(_xlfn.IFNA((VLOOKUP($D163,'2A HypothèsesRenouvellement'!$J$6:$K$10,2,FALSE)),"TypeChausséeN/D")))</f>
        <v>-</v>
      </c>
      <c r="S163" s="214" t="str">
        <f t="shared" si="26"/>
        <v>-</v>
      </c>
      <c r="T163" s="214" t="str">
        <f>IF($A163="-","-",(_xlfn.IFNA((VLOOKUP($M163,'2A HypothèsesRenouvellement'!$J$16:$K$25,2,FALSE)),"DernièreInterventionN/D")))</f>
        <v>-</v>
      </c>
      <c r="U163" s="214" t="str">
        <f t="shared" si="20"/>
        <v>-</v>
      </c>
      <c r="V163" s="215" t="str">
        <f t="shared" si="27"/>
        <v>-</v>
      </c>
      <c r="W163" s="215" t="str">
        <f>IF($A163="-","-",IF($O163="","ICG N/D",VLOOKUP($O163,'2A HypothèsesRenouvellement'!$B$33:$B$42,1,TRUE)))</f>
        <v>-</v>
      </c>
      <c r="X163" s="216" t="str">
        <f>IF($A163="-","-",(IF((ISNUMBER(W163)=TRUE),VLOOKUP(W163,'2A HypothèsesRenouvellement'!$B$33:$D$42,3,FALSE),"ICG N/D")))</f>
        <v>-</v>
      </c>
      <c r="Y163" s="216" t="str">
        <f>_xlfn.IFNA(IF($A163="-","-",(IF((P163=""),"Cote /5 N/D",VLOOKUP(P163,'2A HypothèsesRenouvellement'!$F$33:$G$37,2,FALSE)))),"%ParCote/5 Feuille2A N/D")</f>
        <v>-</v>
      </c>
      <c r="Z163" s="215" t="str">
        <f>IF($A163="-","-",IF('2A HypothèsesRenouvellement'!$F$20="  cotes d'état /100",(IF(ISNUMBER(X163)=TRUE,(X163*R163),"ICG N/D")),"N'est pas l'option choisie feuille 2A"))</f>
        <v>-</v>
      </c>
      <c r="AA163" s="215" t="str">
        <f t="shared" si="21"/>
        <v>-</v>
      </c>
      <c r="AB163" s="215" t="str">
        <f>IF($A163="-","-",IF('2A HypothèsesRenouvellement'!$F$20="  cotes d'état /5",(IF(ISNUMBER(Y163)=TRUE,(Y163*R163),"Etat/5 N/D")),"N'est pas l'option choisie feuille 2A"))</f>
        <v>-</v>
      </c>
      <c r="AC163" s="215" t="str">
        <f t="shared" si="22"/>
        <v>-</v>
      </c>
      <c r="AD163" s="217" t="str">
        <f>IF('2A HypothèsesRenouvellement'!$D$15="Option 1  ",'3A CalculsActifs'!V163,IF('2A HypothèsesRenouvellement'!$F$20="  Cotes d'état /100",'3A CalculsActifs'!AA163,IF('2A HypothèsesRenouvellement'!$F$20="  Cotes d'état /5",'3A CalculsActifs'!AC163,"ATT:ChoisirOptionFeuille2A")))</f>
        <v>ATT:ChoisirOptionFeuille2A</v>
      </c>
      <c r="AE163" s="209" t="str">
        <f>IF($A163="-","-",(H163/1000*(VLOOKUP(D163,'2A HypothèsesRenouvellement'!$J$6:$L$10,3,FALSE))))</f>
        <v>-</v>
      </c>
      <c r="AF163" s="312" t="str">
        <f t="shared" si="23"/>
        <v>-</v>
      </c>
      <c r="AG163" s="312" t="str">
        <f t="shared" si="24"/>
        <v>-</v>
      </c>
      <c r="AH163" s="218" t="str">
        <f t="shared" si="25"/>
        <v>-</v>
      </c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  <c r="CK163" s="95"/>
      <c r="CL163" s="95"/>
      <c r="CM163" s="95"/>
      <c r="CN163" s="95"/>
      <c r="CO163" s="95"/>
      <c r="CP163" s="95"/>
      <c r="CQ163" s="95"/>
      <c r="CR163" s="95"/>
      <c r="CS163" s="95"/>
      <c r="CT163" s="95"/>
      <c r="CU163" s="95"/>
      <c r="CV163" s="95"/>
      <c r="CW163" s="95"/>
      <c r="CX163" s="95"/>
      <c r="CY163" s="95"/>
      <c r="CZ163" s="95"/>
      <c r="DA163" s="95"/>
      <c r="DB163" s="95"/>
      <c r="DC163" s="95"/>
      <c r="DD163" s="95"/>
      <c r="DE163" s="95"/>
      <c r="DF163" s="95"/>
      <c r="DG163" s="95"/>
      <c r="DH163" s="95"/>
      <c r="DI163" s="95"/>
      <c r="DJ163" s="95"/>
      <c r="DK163" s="95"/>
      <c r="DL163" s="95"/>
      <c r="DM163" s="95"/>
      <c r="DN163" s="95"/>
      <c r="DO163" s="95"/>
      <c r="DP163" s="95"/>
      <c r="DQ163" s="95"/>
      <c r="DR163" s="95"/>
      <c r="DS163" s="95"/>
      <c r="DT163" s="95"/>
      <c r="DU163" s="95"/>
      <c r="DV163" s="95"/>
      <c r="DW163" s="95"/>
      <c r="DX163" s="95"/>
      <c r="DY163" s="95"/>
      <c r="DZ163" s="95"/>
      <c r="EA163" s="95"/>
      <c r="EB163" s="95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5"/>
      <c r="ER163" s="95"/>
      <c r="ES163" s="95"/>
      <c r="ET163" s="95"/>
      <c r="EU163" s="95"/>
      <c r="EV163" s="95"/>
      <c r="EW163" s="95"/>
      <c r="EX163" s="95"/>
      <c r="EY163" s="95"/>
      <c r="EZ163" s="95"/>
      <c r="FA163" s="95"/>
      <c r="FB163" s="95"/>
      <c r="FC163" s="95"/>
      <c r="FD163" s="95"/>
      <c r="FE163" s="95"/>
      <c r="FF163" s="95"/>
      <c r="FG163" s="95"/>
      <c r="FH163" s="95"/>
      <c r="FI163" s="95"/>
      <c r="FJ163" s="95"/>
      <c r="FK163" s="95"/>
      <c r="FL163" s="95"/>
      <c r="FM163" s="95"/>
      <c r="FN163" s="95"/>
      <c r="FO163" s="95"/>
      <c r="FP163" s="95"/>
      <c r="FQ163" s="95"/>
      <c r="FR163" s="95"/>
      <c r="FS163" s="95"/>
      <c r="FT163" s="95"/>
      <c r="FU163" s="95"/>
      <c r="FV163" s="95"/>
      <c r="FW163" s="95"/>
      <c r="FX163" s="95"/>
      <c r="FY163" s="95"/>
      <c r="FZ163" s="95"/>
      <c r="GA163" s="95"/>
      <c r="GB163" s="95"/>
      <c r="GC163" s="95"/>
      <c r="GD163" s="95"/>
      <c r="GE163" s="95"/>
      <c r="GF163" s="95"/>
      <c r="GG163" s="95"/>
      <c r="GH163" s="95"/>
      <c r="GI163" s="95"/>
      <c r="GJ163" s="95"/>
      <c r="GK163" s="95"/>
      <c r="GL163" s="95"/>
      <c r="GM163" s="95"/>
      <c r="GN163" s="95"/>
      <c r="GO163" s="95"/>
      <c r="GP163" s="95"/>
      <c r="GQ163" s="95"/>
      <c r="GR163" s="95"/>
      <c r="GS163" s="95"/>
      <c r="GT163" s="95"/>
      <c r="GU163" s="95"/>
      <c r="GV163" s="95"/>
      <c r="GW163" s="95"/>
      <c r="GX163" s="95"/>
      <c r="GY163" s="95"/>
      <c r="GZ163" s="95"/>
      <c r="HA163" s="95"/>
      <c r="HB163" s="95"/>
      <c r="HC163" s="95"/>
      <c r="HD163" s="95"/>
      <c r="HE163" s="95"/>
    </row>
    <row r="164" spans="1:265" x14ac:dyDescent="0.25">
      <c r="A164" s="212" t="str">
        <f>IF((ISBLANK('1B DonnéesActifs'!A167)=TRUE),"-",'1B DonnéesActifs'!A167)</f>
        <v>-</v>
      </c>
      <c r="B164" s="213" t="str">
        <f>IF(($A164="-"),"-",IF((ISBLANK('1B DonnéesActifs'!B167)=TRUE),"",'1B DonnéesActifs'!B167))</f>
        <v>-</v>
      </c>
      <c r="C164" s="213" t="str">
        <f>IF(($A164="-"),"-",IF((ISBLANK('1B DonnéesActifs'!C167)=TRUE),"",'1B DonnéesActifs'!C167))</f>
        <v>-</v>
      </c>
      <c r="D164" s="213" t="str">
        <f>IF(($A164="-"),"-",IF((ISBLANK('1B DonnéesActifs'!D167)=TRUE),"",'1B DonnéesActifs'!D167))</f>
        <v>-</v>
      </c>
      <c r="E164" s="213" t="str">
        <f>IF(($A164="-"),"-",IF((ISBLANK('1B DonnéesActifs'!E167)=TRUE),"",'1B DonnéesActifs'!E167))</f>
        <v>-</v>
      </c>
      <c r="F164" s="213" t="str">
        <f>IF(($A164="-"),"-",IF((ISBLANK('1B DonnéesActifs'!F167)=TRUE),"",'1B DonnéesActifs'!F167))</f>
        <v>-</v>
      </c>
      <c r="G164" s="213" t="str">
        <f>IF(($A164="-"),"-",IF((ISBLANK('1B DonnéesActifs'!G167)=TRUE),"",'1B DonnéesActifs'!G167))</f>
        <v>-</v>
      </c>
      <c r="H164" s="213" t="str">
        <f>IF(($A164="-"),"-",IF((ISBLANK('1B DonnéesActifs'!H167)=TRUE),"",'1B DonnéesActifs'!H167))</f>
        <v>-</v>
      </c>
      <c r="I164" s="213" t="str">
        <f>IF(($A164="-"),"-",IF((ISBLANK('1B DonnéesActifs'!I167)=TRUE),"",'1B DonnéesActifs'!I167))</f>
        <v>-</v>
      </c>
      <c r="J164" s="213" t="str">
        <f>IF(($A164="-"),"-",IF((ISBLANK('1B DonnéesActifs'!J167)=TRUE),"",'1B DonnéesActifs'!J167))</f>
        <v>-</v>
      </c>
      <c r="K164" s="213" t="str">
        <f>IF(($A164="-"),"-",IF((ISBLANK('1B DonnéesActifs'!K167)=TRUE),"",'1B DonnéesActifs'!K167))</f>
        <v>-</v>
      </c>
      <c r="L164" s="213" t="str">
        <f>IF(($A164="-"),"-",IF((ISBLANK('1B DonnéesActifs'!L167)=TRUE),"",'1B DonnéesActifs'!L167))</f>
        <v>-</v>
      </c>
      <c r="M164" s="213" t="str">
        <f>IF(($A164="-"),"-",IF((ISBLANK('1B DonnéesActifs'!M167)=TRUE),"",'1B DonnéesActifs'!M167))</f>
        <v>-</v>
      </c>
      <c r="N164" s="213" t="str">
        <f>IF(($A164="-"),"-",IF((ISBLANK('1B DonnéesActifs'!N167)=TRUE),"",'1B DonnéesActifs'!N167))</f>
        <v>-</v>
      </c>
      <c r="O164" s="213" t="str">
        <f>IF(($A164="-"),"-",IF((ISBLANK('1B DonnéesActifs'!O167)=TRUE),"",'1B DonnéesActifs'!O167))</f>
        <v>-</v>
      </c>
      <c r="P164" s="213" t="str">
        <f>IF(($A164="-"),"-",IF((ISBLANK('1B DonnéesActifs'!P167)=TRUE),"",'1B DonnéesActifs'!P167))</f>
        <v>-</v>
      </c>
      <c r="Q164" s="214" t="str">
        <f t="shared" si="19"/>
        <v>-</v>
      </c>
      <c r="R164" s="214" t="str">
        <f>IF($A164="-","-",(_xlfn.IFNA((VLOOKUP($D164,'2A HypothèsesRenouvellement'!$J$6:$K$10,2,FALSE)),"TypeChausséeN/D")))</f>
        <v>-</v>
      </c>
      <c r="S164" s="214" t="str">
        <f t="shared" si="26"/>
        <v>-</v>
      </c>
      <c r="T164" s="214" t="str">
        <f>IF($A164="-","-",(_xlfn.IFNA((VLOOKUP($M164,'2A HypothèsesRenouvellement'!$J$16:$K$25,2,FALSE)),"DernièreInterventionN/D")))</f>
        <v>-</v>
      </c>
      <c r="U164" s="214" t="str">
        <f t="shared" si="20"/>
        <v>-</v>
      </c>
      <c r="V164" s="215" t="str">
        <f t="shared" si="27"/>
        <v>-</v>
      </c>
      <c r="W164" s="215" t="str">
        <f>IF($A164="-","-",IF($O164="","ICG N/D",VLOOKUP($O164,'2A HypothèsesRenouvellement'!$B$33:$B$42,1,TRUE)))</f>
        <v>-</v>
      </c>
      <c r="X164" s="216" t="str">
        <f>IF($A164="-","-",(IF((ISNUMBER(W164)=TRUE),VLOOKUP(W164,'2A HypothèsesRenouvellement'!$B$33:$D$42,3,FALSE),"ICG N/D")))</f>
        <v>-</v>
      </c>
      <c r="Y164" s="216" t="str">
        <f>_xlfn.IFNA(IF($A164="-","-",(IF((P164=""),"Cote /5 N/D",VLOOKUP(P164,'2A HypothèsesRenouvellement'!$F$33:$G$37,2,FALSE)))),"%ParCote/5 Feuille2A N/D")</f>
        <v>-</v>
      </c>
      <c r="Z164" s="215" t="str">
        <f>IF($A164="-","-",IF('2A HypothèsesRenouvellement'!$F$20="  cotes d'état /100",(IF(ISNUMBER(X164)=TRUE,(X164*R164),"ICG N/D")),"N'est pas l'option choisie feuille 2A"))</f>
        <v>-</v>
      </c>
      <c r="AA164" s="215" t="str">
        <f t="shared" si="21"/>
        <v>-</v>
      </c>
      <c r="AB164" s="215" t="str">
        <f>IF($A164="-","-",IF('2A HypothèsesRenouvellement'!$F$20="  cotes d'état /5",(IF(ISNUMBER(Y164)=TRUE,(Y164*R164),"Etat/5 N/D")),"N'est pas l'option choisie feuille 2A"))</f>
        <v>-</v>
      </c>
      <c r="AC164" s="215" t="str">
        <f t="shared" si="22"/>
        <v>-</v>
      </c>
      <c r="AD164" s="217" t="str">
        <f>IF('2A HypothèsesRenouvellement'!$D$15="Option 1  ",'3A CalculsActifs'!V164,IF('2A HypothèsesRenouvellement'!$F$20="  Cotes d'état /100",'3A CalculsActifs'!AA164,IF('2A HypothèsesRenouvellement'!$F$20="  Cotes d'état /5",'3A CalculsActifs'!AC164,"ATT:ChoisirOptionFeuille2A")))</f>
        <v>ATT:ChoisirOptionFeuille2A</v>
      </c>
      <c r="AE164" s="209" t="str">
        <f>IF($A164="-","-",(H164/1000*(VLOOKUP(D164,'2A HypothèsesRenouvellement'!$J$6:$L$10,3,FALSE))))</f>
        <v>-</v>
      </c>
      <c r="AF164" s="312" t="str">
        <f t="shared" si="23"/>
        <v>-</v>
      </c>
      <c r="AG164" s="312" t="str">
        <f t="shared" si="24"/>
        <v>-</v>
      </c>
      <c r="AH164" s="218" t="str">
        <f t="shared" si="25"/>
        <v>-</v>
      </c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  <c r="CK164" s="95"/>
      <c r="CL164" s="95"/>
      <c r="CM164" s="95"/>
      <c r="CN164" s="95"/>
      <c r="CO164" s="95"/>
      <c r="CP164" s="95"/>
      <c r="CQ164" s="95"/>
      <c r="CR164" s="95"/>
      <c r="CS164" s="95"/>
      <c r="CT164" s="95"/>
      <c r="CU164" s="95"/>
      <c r="CV164" s="95"/>
      <c r="CW164" s="95"/>
      <c r="CX164" s="95"/>
      <c r="CY164" s="95"/>
      <c r="CZ164" s="95"/>
      <c r="DA164" s="95"/>
      <c r="DB164" s="95"/>
      <c r="DC164" s="95"/>
      <c r="DD164" s="95"/>
      <c r="DE164" s="95"/>
      <c r="DF164" s="95"/>
      <c r="DG164" s="95"/>
      <c r="DH164" s="95"/>
      <c r="DI164" s="95"/>
      <c r="DJ164" s="95"/>
      <c r="DK164" s="95"/>
      <c r="DL164" s="95"/>
      <c r="DM164" s="95"/>
      <c r="DN164" s="95"/>
      <c r="DO164" s="95"/>
      <c r="DP164" s="95"/>
      <c r="DQ164" s="95"/>
      <c r="DR164" s="95"/>
      <c r="DS164" s="95"/>
      <c r="DT164" s="95"/>
      <c r="DU164" s="95"/>
      <c r="DV164" s="95"/>
      <c r="DW164" s="95"/>
      <c r="DX164" s="95"/>
      <c r="DY164" s="95"/>
      <c r="DZ164" s="95"/>
      <c r="EA164" s="95"/>
      <c r="EB164" s="95"/>
      <c r="EC164" s="95"/>
      <c r="ED164" s="95"/>
      <c r="EE164" s="95"/>
      <c r="EF164" s="95"/>
      <c r="EG164" s="95"/>
      <c r="EH164" s="95"/>
      <c r="EI164" s="95"/>
      <c r="EJ164" s="95"/>
      <c r="EK164" s="95"/>
      <c r="EL164" s="95"/>
      <c r="EM164" s="95"/>
      <c r="EN164" s="95"/>
      <c r="EO164" s="95"/>
      <c r="EP164" s="95"/>
      <c r="EQ164" s="95"/>
      <c r="ER164" s="95"/>
      <c r="ES164" s="95"/>
      <c r="ET164" s="95"/>
      <c r="EU164" s="95"/>
      <c r="EV164" s="95"/>
      <c r="EW164" s="95"/>
      <c r="EX164" s="95"/>
      <c r="EY164" s="95"/>
      <c r="EZ164" s="95"/>
      <c r="FA164" s="95"/>
      <c r="FB164" s="95"/>
      <c r="FC164" s="95"/>
      <c r="FD164" s="95"/>
      <c r="FE164" s="95"/>
      <c r="FF164" s="95"/>
      <c r="FG164" s="95"/>
      <c r="FH164" s="95"/>
      <c r="FI164" s="95"/>
      <c r="FJ164" s="95"/>
      <c r="FK164" s="95"/>
      <c r="FL164" s="95"/>
      <c r="FM164" s="95"/>
      <c r="FN164" s="95"/>
      <c r="FO164" s="95"/>
      <c r="FP164" s="95"/>
      <c r="FQ164" s="95"/>
      <c r="FR164" s="95"/>
      <c r="FS164" s="95"/>
      <c r="FT164" s="95"/>
      <c r="FU164" s="95"/>
      <c r="FV164" s="95"/>
      <c r="FW164" s="95"/>
      <c r="FX164" s="95"/>
      <c r="FY164" s="95"/>
      <c r="FZ164" s="95"/>
      <c r="GA164" s="95"/>
      <c r="GB164" s="95"/>
      <c r="GC164" s="95"/>
      <c r="GD164" s="95"/>
      <c r="GE164" s="95"/>
      <c r="GF164" s="95"/>
      <c r="GG164" s="95"/>
      <c r="GH164" s="95"/>
      <c r="GI164" s="95"/>
      <c r="GJ164" s="95"/>
      <c r="GK164" s="95"/>
      <c r="GL164" s="95"/>
      <c r="GM164" s="95"/>
      <c r="GN164" s="95"/>
      <c r="GO164" s="95"/>
      <c r="GP164" s="95"/>
      <c r="GQ164" s="95"/>
      <c r="GR164" s="95"/>
      <c r="GS164" s="95"/>
      <c r="GT164" s="95"/>
      <c r="GU164" s="95"/>
      <c r="GV164" s="95"/>
      <c r="GW164" s="95"/>
      <c r="GX164" s="95"/>
      <c r="GY164" s="95"/>
      <c r="GZ164" s="95"/>
      <c r="HA164" s="95"/>
      <c r="HB164" s="95"/>
      <c r="HC164" s="95"/>
      <c r="HD164" s="95"/>
      <c r="HE164" s="95"/>
    </row>
    <row r="165" spans="1:265" x14ac:dyDescent="0.25">
      <c r="A165" s="212" t="str">
        <f>IF((ISBLANK('1B DonnéesActifs'!A168)=TRUE),"-",'1B DonnéesActifs'!A168)</f>
        <v>-</v>
      </c>
      <c r="B165" s="213" t="str">
        <f>IF(($A165="-"),"-",IF((ISBLANK('1B DonnéesActifs'!B168)=TRUE),"",'1B DonnéesActifs'!B168))</f>
        <v>-</v>
      </c>
      <c r="C165" s="213" t="str">
        <f>IF(($A165="-"),"-",IF((ISBLANK('1B DonnéesActifs'!C168)=TRUE),"",'1B DonnéesActifs'!C168))</f>
        <v>-</v>
      </c>
      <c r="D165" s="213" t="str">
        <f>IF(($A165="-"),"-",IF((ISBLANK('1B DonnéesActifs'!D168)=TRUE),"",'1B DonnéesActifs'!D168))</f>
        <v>-</v>
      </c>
      <c r="E165" s="213" t="str">
        <f>IF(($A165="-"),"-",IF((ISBLANK('1B DonnéesActifs'!E168)=TRUE),"",'1B DonnéesActifs'!E168))</f>
        <v>-</v>
      </c>
      <c r="F165" s="213" t="str">
        <f>IF(($A165="-"),"-",IF((ISBLANK('1B DonnéesActifs'!F168)=TRUE),"",'1B DonnéesActifs'!F168))</f>
        <v>-</v>
      </c>
      <c r="G165" s="213" t="str">
        <f>IF(($A165="-"),"-",IF((ISBLANK('1B DonnéesActifs'!G168)=TRUE),"",'1B DonnéesActifs'!G168))</f>
        <v>-</v>
      </c>
      <c r="H165" s="213" t="str">
        <f>IF(($A165="-"),"-",IF((ISBLANK('1B DonnéesActifs'!H168)=TRUE),"",'1B DonnéesActifs'!H168))</f>
        <v>-</v>
      </c>
      <c r="I165" s="213" t="str">
        <f>IF(($A165="-"),"-",IF((ISBLANK('1B DonnéesActifs'!I168)=TRUE),"",'1B DonnéesActifs'!I168))</f>
        <v>-</v>
      </c>
      <c r="J165" s="213" t="str">
        <f>IF(($A165="-"),"-",IF((ISBLANK('1B DonnéesActifs'!J168)=TRUE),"",'1B DonnéesActifs'!J168))</f>
        <v>-</v>
      </c>
      <c r="K165" s="213" t="str">
        <f>IF(($A165="-"),"-",IF((ISBLANK('1B DonnéesActifs'!K168)=TRUE),"",'1B DonnéesActifs'!K168))</f>
        <v>-</v>
      </c>
      <c r="L165" s="213" t="str">
        <f>IF(($A165="-"),"-",IF((ISBLANK('1B DonnéesActifs'!L168)=TRUE),"",'1B DonnéesActifs'!L168))</f>
        <v>-</v>
      </c>
      <c r="M165" s="213" t="str">
        <f>IF(($A165="-"),"-",IF((ISBLANK('1B DonnéesActifs'!M168)=TRUE),"",'1B DonnéesActifs'!M168))</f>
        <v>-</v>
      </c>
      <c r="N165" s="213" t="str">
        <f>IF(($A165="-"),"-",IF((ISBLANK('1B DonnéesActifs'!N168)=TRUE),"",'1B DonnéesActifs'!N168))</f>
        <v>-</v>
      </c>
      <c r="O165" s="213" t="str">
        <f>IF(($A165="-"),"-",IF((ISBLANK('1B DonnéesActifs'!O168)=TRUE),"",'1B DonnéesActifs'!O168))</f>
        <v>-</v>
      </c>
      <c r="P165" s="213" t="str">
        <f>IF(($A165="-"),"-",IF((ISBLANK('1B DonnéesActifs'!P168)=TRUE),"",'1B DonnéesActifs'!P168))</f>
        <v>-</v>
      </c>
      <c r="Q165" s="214" t="str">
        <f t="shared" si="19"/>
        <v>-</v>
      </c>
      <c r="R165" s="214" t="str">
        <f>IF($A165="-","-",(_xlfn.IFNA((VLOOKUP($D165,'2A HypothèsesRenouvellement'!$J$6:$K$10,2,FALSE)),"TypeChausséeN/D")))</f>
        <v>-</v>
      </c>
      <c r="S165" s="214" t="str">
        <f t="shared" si="26"/>
        <v>-</v>
      </c>
      <c r="T165" s="214" t="str">
        <f>IF($A165="-","-",(_xlfn.IFNA((VLOOKUP($M165,'2A HypothèsesRenouvellement'!$J$16:$K$25,2,FALSE)),"DernièreInterventionN/D")))</f>
        <v>-</v>
      </c>
      <c r="U165" s="214" t="str">
        <f t="shared" si="20"/>
        <v>-</v>
      </c>
      <c r="V165" s="215" t="str">
        <f t="shared" si="27"/>
        <v>-</v>
      </c>
      <c r="W165" s="215" t="str">
        <f>IF($A165="-","-",IF($O165="","ICG N/D",VLOOKUP($O165,'2A HypothèsesRenouvellement'!$B$33:$B$42,1,TRUE)))</f>
        <v>-</v>
      </c>
      <c r="X165" s="216" t="str">
        <f>IF($A165="-","-",(IF((ISNUMBER(W165)=TRUE),VLOOKUP(W165,'2A HypothèsesRenouvellement'!$B$33:$D$42,3,FALSE),"ICG N/D")))</f>
        <v>-</v>
      </c>
      <c r="Y165" s="216" t="str">
        <f>_xlfn.IFNA(IF($A165="-","-",(IF((P165=""),"Cote /5 N/D",VLOOKUP(P165,'2A HypothèsesRenouvellement'!$F$33:$G$37,2,FALSE)))),"%ParCote/5 Feuille2A N/D")</f>
        <v>-</v>
      </c>
      <c r="Z165" s="215" t="str">
        <f>IF($A165="-","-",IF('2A HypothèsesRenouvellement'!$F$20="  cotes d'état /100",(IF(ISNUMBER(X165)=TRUE,(X165*R165),"ICG N/D")),"N'est pas l'option choisie feuille 2A"))</f>
        <v>-</v>
      </c>
      <c r="AA165" s="215" t="str">
        <f t="shared" si="21"/>
        <v>-</v>
      </c>
      <c r="AB165" s="215" t="str">
        <f>IF($A165="-","-",IF('2A HypothèsesRenouvellement'!$F$20="  cotes d'état /5",(IF(ISNUMBER(Y165)=TRUE,(Y165*R165),"Etat/5 N/D")),"N'est pas l'option choisie feuille 2A"))</f>
        <v>-</v>
      </c>
      <c r="AC165" s="215" t="str">
        <f t="shared" si="22"/>
        <v>-</v>
      </c>
      <c r="AD165" s="217" t="str">
        <f>IF('2A HypothèsesRenouvellement'!$D$15="Option 1  ",'3A CalculsActifs'!V165,IF('2A HypothèsesRenouvellement'!$F$20="  Cotes d'état /100",'3A CalculsActifs'!AA165,IF('2A HypothèsesRenouvellement'!$F$20="  Cotes d'état /5",'3A CalculsActifs'!AC165,"ATT:ChoisirOptionFeuille2A")))</f>
        <v>ATT:ChoisirOptionFeuille2A</v>
      </c>
      <c r="AE165" s="209" t="str">
        <f>IF($A165="-","-",(H165/1000*(VLOOKUP(D165,'2A HypothèsesRenouvellement'!$J$6:$L$10,3,FALSE))))</f>
        <v>-</v>
      </c>
      <c r="AF165" s="312" t="str">
        <f t="shared" si="23"/>
        <v>-</v>
      </c>
      <c r="AG165" s="312" t="str">
        <f t="shared" si="24"/>
        <v>-</v>
      </c>
      <c r="AH165" s="218" t="str">
        <f t="shared" si="25"/>
        <v>-</v>
      </c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  <c r="CK165" s="95"/>
      <c r="CL165" s="95"/>
      <c r="CM165" s="95"/>
      <c r="CN165" s="95"/>
      <c r="CO165" s="95"/>
      <c r="CP165" s="95"/>
      <c r="CQ165" s="95"/>
      <c r="CR165" s="95"/>
      <c r="CS165" s="95"/>
      <c r="CT165" s="95"/>
      <c r="CU165" s="95"/>
      <c r="CV165" s="95"/>
      <c r="CW165" s="95"/>
      <c r="CX165" s="95"/>
      <c r="CY165" s="95"/>
      <c r="CZ165" s="95"/>
      <c r="DA165" s="95"/>
      <c r="DB165" s="95"/>
      <c r="DC165" s="95"/>
      <c r="DD165" s="95"/>
      <c r="DE165" s="95"/>
      <c r="DF165" s="95"/>
      <c r="DG165" s="95"/>
      <c r="DH165" s="95"/>
      <c r="DI165" s="95"/>
      <c r="DJ165" s="95"/>
      <c r="DK165" s="95"/>
      <c r="DL165" s="95"/>
      <c r="DM165" s="95"/>
      <c r="DN165" s="95"/>
      <c r="DO165" s="95"/>
      <c r="DP165" s="95"/>
      <c r="DQ165" s="95"/>
      <c r="DR165" s="95"/>
      <c r="DS165" s="95"/>
      <c r="DT165" s="95"/>
      <c r="DU165" s="95"/>
      <c r="DV165" s="95"/>
      <c r="DW165" s="95"/>
      <c r="DX165" s="95"/>
      <c r="DY165" s="95"/>
      <c r="DZ165" s="95"/>
      <c r="EA165" s="95"/>
      <c r="EB165" s="95"/>
      <c r="EC165" s="95"/>
      <c r="ED165" s="95"/>
      <c r="EE165" s="95"/>
      <c r="EF165" s="95"/>
      <c r="EG165" s="95"/>
      <c r="EH165" s="95"/>
      <c r="EI165" s="95"/>
      <c r="EJ165" s="95"/>
      <c r="EK165" s="95"/>
      <c r="EL165" s="95"/>
      <c r="EM165" s="95"/>
      <c r="EN165" s="95"/>
      <c r="EO165" s="95"/>
      <c r="EP165" s="95"/>
      <c r="EQ165" s="95"/>
      <c r="ER165" s="95"/>
      <c r="ES165" s="95"/>
      <c r="ET165" s="95"/>
      <c r="EU165" s="95"/>
      <c r="EV165" s="95"/>
      <c r="EW165" s="95"/>
      <c r="EX165" s="95"/>
      <c r="EY165" s="95"/>
      <c r="EZ165" s="95"/>
      <c r="FA165" s="95"/>
      <c r="FB165" s="95"/>
      <c r="FC165" s="95"/>
      <c r="FD165" s="95"/>
      <c r="FE165" s="95"/>
      <c r="FF165" s="95"/>
      <c r="FG165" s="95"/>
      <c r="FH165" s="95"/>
      <c r="FI165" s="95"/>
      <c r="FJ165" s="95"/>
      <c r="FK165" s="95"/>
      <c r="FL165" s="95"/>
      <c r="FM165" s="95"/>
      <c r="FN165" s="95"/>
      <c r="FO165" s="95"/>
      <c r="FP165" s="95"/>
      <c r="FQ165" s="95"/>
      <c r="FR165" s="95"/>
      <c r="FS165" s="95"/>
      <c r="FT165" s="95"/>
      <c r="FU165" s="95"/>
      <c r="FV165" s="95"/>
      <c r="FW165" s="95"/>
      <c r="FX165" s="95"/>
      <c r="FY165" s="95"/>
      <c r="FZ165" s="95"/>
      <c r="GA165" s="95"/>
      <c r="GB165" s="95"/>
      <c r="GC165" s="95"/>
      <c r="GD165" s="95"/>
      <c r="GE165" s="95"/>
      <c r="GF165" s="95"/>
      <c r="GG165" s="95"/>
      <c r="GH165" s="95"/>
      <c r="GI165" s="95"/>
      <c r="GJ165" s="95"/>
      <c r="GK165" s="95"/>
      <c r="GL165" s="95"/>
      <c r="GM165" s="95"/>
      <c r="GN165" s="95"/>
      <c r="GO165" s="95"/>
      <c r="GP165" s="95"/>
      <c r="GQ165" s="95"/>
      <c r="GR165" s="95"/>
      <c r="GS165" s="95"/>
      <c r="GT165" s="95"/>
      <c r="GU165" s="95"/>
      <c r="GV165" s="95"/>
      <c r="GW165" s="95"/>
      <c r="GX165" s="95"/>
      <c r="GY165" s="95"/>
      <c r="GZ165" s="95"/>
      <c r="HA165" s="95"/>
      <c r="HB165" s="95"/>
      <c r="HC165" s="95"/>
      <c r="HD165" s="95"/>
      <c r="HE165" s="95"/>
    </row>
    <row r="166" spans="1:265" x14ac:dyDescent="0.25">
      <c r="A166" s="212" t="str">
        <f>IF((ISBLANK('1B DonnéesActifs'!A169)=TRUE),"-",'1B DonnéesActifs'!A169)</f>
        <v>-</v>
      </c>
      <c r="B166" s="213" t="str">
        <f>IF(($A166="-"),"-",IF((ISBLANK('1B DonnéesActifs'!B169)=TRUE),"",'1B DonnéesActifs'!B169))</f>
        <v>-</v>
      </c>
      <c r="C166" s="213" t="str">
        <f>IF(($A166="-"),"-",IF((ISBLANK('1B DonnéesActifs'!C169)=TRUE),"",'1B DonnéesActifs'!C169))</f>
        <v>-</v>
      </c>
      <c r="D166" s="213" t="str">
        <f>IF(($A166="-"),"-",IF((ISBLANK('1B DonnéesActifs'!D169)=TRUE),"",'1B DonnéesActifs'!D169))</f>
        <v>-</v>
      </c>
      <c r="E166" s="213" t="str">
        <f>IF(($A166="-"),"-",IF((ISBLANK('1B DonnéesActifs'!E169)=TRUE),"",'1B DonnéesActifs'!E169))</f>
        <v>-</v>
      </c>
      <c r="F166" s="213" t="str">
        <f>IF(($A166="-"),"-",IF((ISBLANK('1B DonnéesActifs'!F169)=TRUE),"",'1B DonnéesActifs'!F169))</f>
        <v>-</v>
      </c>
      <c r="G166" s="213" t="str">
        <f>IF(($A166="-"),"-",IF((ISBLANK('1B DonnéesActifs'!G169)=TRUE),"",'1B DonnéesActifs'!G169))</f>
        <v>-</v>
      </c>
      <c r="H166" s="213" t="str">
        <f>IF(($A166="-"),"-",IF((ISBLANK('1B DonnéesActifs'!H169)=TRUE),"",'1B DonnéesActifs'!H169))</f>
        <v>-</v>
      </c>
      <c r="I166" s="213" t="str">
        <f>IF(($A166="-"),"-",IF((ISBLANK('1B DonnéesActifs'!I169)=TRUE),"",'1B DonnéesActifs'!I169))</f>
        <v>-</v>
      </c>
      <c r="J166" s="213" t="str">
        <f>IF(($A166="-"),"-",IF((ISBLANK('1B DonnéesActifs'!J169)=TRUE),"",'1B DonnéesActifs'!J169))</f>
        <v>-</v>
      </c>
      <c r="K166" s="213" t="str">
        <f>IF(($A166="-"),"-",IF((ISBLANK('1B DonnéesActifs'!K169)=TRUE),"",'1B DonnéesActifs'!K169))</f>
        <v>-</v>
      </c>
      <c r="L166" s="213" t="str">
        <f>IF(($A166="-"),"-",IF((ISBLANK('1B DonnéesActifs'!L169)=TRUE),"",'1B DonnéesActifs'!L169))</f>
        <v>-</v>
      </c>
      <c r="M166" s="213" t="str">
        <f>IF(($A166="-"),"-",IF((ISBLANK('1B DonnéesActifs'!M169)=TRUE),"",'1B DonnéesActifs'!M169))</f>
        <v>-</v>
      </c>
      <c r="N166" s="213" t="str">
        <f>IF(($A166="-"),"-",IF((ISBLANK('1B DonnéesActifs'!N169)=TRUE),"",'1B DonnéesActifs'!N169))</f>
        <v>-</v>
      </c>
      <c r="O166" s="213" t="str">
        <f>IF(($A166="-"),"-",IF((ISBLANK('1B DonnéesActifs'!O169)=TRUE),"",'1B DonnéesActifs'!O169))</f>
        <v>-</v>
      </c>
      <c r="P166" s="213" t="str">
        <f>IF(($A166="-"),"-",IF((ISBLANK('1B DonnéesActifs'!P169)=TRUE),"",'1B DonnéesActifs'!P169))</f>
        <v>-</v>
      </c>
      <c r="Q166" s="214" t="str">
        <f t="shared" si="19"/>
        <v>-</v>
      </c>
      <c r="R166" s="214" t="str">
        <f>IF($A166="-","-",(_xlfn.IFNA((VLOOKUP($D166,'2A HypothèsesRenouvellement'!$J$6:$K$10,2,FALSE)),"TypeChausséeN/D")))</f>
        <v>-</v>
      </c>
      <c r="S166" s="214" t="str">
        <f t="shared" si="26"/>
        <v>-</v>
      </c>
      <c r="T166" s="214" t="str">
        <f>IF($A166="-","-",(_xlfn.IFNA((VLOOKUP($M166,'2A HypothèsesRenouvellement'!$J$16:$K$25,2,FALSE)),"DernièreInterventionN/D")))</f>
        <v>-</v>
      </c>
      <c r="U166" s="214" t="str">
        <f t="shared" si="20"/>
        <v>-</v>
      </c>
      <c r="V166" s="215" t="str">
        <f t="shared" si="27"/>
        <v>-</v>
      </c>
      <c r="W166" s="215" t="str">
        <f>IF($A166="-","-",IF($O166="","ICG N/D",VLOOKUP($O166,'2A HypothèsesRenouvellement'!$B$33:$B$42,1,TRUE)))</f>
        <v>-</v>
      </c>
      <c r="X166" s="216" t="str">
        <f>IF($A166="-","-",(IF((ISNUMBER(W166)=TRUE),VLOOKUP(W166,'2A HypothèsesRenouvellement'!$B$33:$D$42,3,FALSE),"ICG N/D")))</f>
        <v>-</v>
      </c>
      <c r="Y166" s="216" t="str">
        <f>_xlfn.IFNA(IF($A166="-","-",(IF((P166=""),"Cote /5 N/D",VLOOKUP(P166,'2A HypothèsesRenouvellement'!$F$33:$G$37,2,FALSE)))),"%ParCote/5 Feuille2A N/D")</f>
        <v>-</v>
      </c>
      <c r="Z166" s="215" t="str">
        <f>IF($A166="-","-",IF('2A HypothèsesRenouvellement'!$F$20="  cotes d'état /100",(IF(ISNUMBER(X166)=TRUE,(X166*R166),"ICG N/D")),"N'est pas l'option choisie feuille 2A"))</f>
        <v>-</v>
      </c>
      <c r="AA166" s="215" t="str">
        <f t="shared" si="21"/>
        <v>-</v>
      </c>
      <c r="AB166" s="215" t="str">
        <f>IF($A166="-","-",IF('2A HypothèsesRenouvellement'!$F$20="  cotes d'état /5",(IF(ISNUMBER(Y166)=TRUE,(Y166*R166),"Etat/5 N/D")),"N'est pas l'option choisie feuille 2A"))</f>
        <v>-</v>
      </c>
      <c r="AC166" s="215" t="str">
        <f t="shared" si="22"/>
        <v>-</v>
      </c>
      <c r="AD166" s="217" t="str">
        <f>IF('2A HypothèsesRenouvellement'!$D$15="Option 1  ",'3A CalculsActifs'!V166,IF('2A HypothèsesRenouvellement'!$F$20="  Cotes d'état /100",'3A CalculsActifs'!AA166,IF('2A HypothèsesRenouvellement'!$F$20="  Cotes d'état /5",'3A CalculsActifs'!AC166,"ATT:ChoisirOptionFeuille2A")))</f>
        <v>ATT:ChoisirOptionFeuille2A</v>
      </c>
      <c r="AE166" s="209" t="str">
        <f>IF($A166="-","-",(H166/1000*(VLOOKUP(D166,'2A HypothèsesRenouvellement'!$J$6:$L$10,3,FALSE))))</f>
        <v>-</v>
      </c>
      <c r="AF166" s="312" t="str">
        <f t="shared" si="23"/>
        <v>-</v>
      </c>
      <c r="AG166" s="312" t="str">
        <f t="shared" si="24"/>
        <v>-</v>
      </c>
      <c r="AH166" s="218" t="str">
        <f t="shared" si="25"/>
        <v>-</v>
      </c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/>
      <c r="CQ166" s="95"/>
      <c r="CR166" s="95"/>
      <c r="CS166" s="95"/>
      <c r="CT166" s="95"/>
      <c r="CU166" s="95"/>
      <c r="CV166" s="95"/>
      <c r="CW166" s="95"/>
      <c r="CX166" s="95"/>
      <c r="CY166" s="95"/>
      <c r="CZ166" s="95"/>
      <c r="DA166" s="95"/>
      <c r="DB166" s="95"/>
      <c r="DC166" s="95"/>
      <c r="DD166" s="95"/>
      <c r="DE166" s="95"/>
      <c r="DF166" s="95"/>
      <c r="DG166" s="95"/>
      <c r="DH166" s="95"/>
      <c r="DI166" s="95"/>
      <c r="DJ166" s="95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95"/>
      <c r="FH166" s="95"/>
      <c r="FI166" s="95"/>
      <c r="FJ166" s="95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  <c r="GC166" s="95"/>
      <c r="GD166" s="95"/>
      <c r="GE166" s="95"/>
      <c r="GF166" s="95"/>
      <c r="GG166" s="95"/>
      <c r="GH166" s="95"/>
      <c r="GI166" s="95"/>
      <c r="GJ166" s="95"/>
      <c r="GK166" s="95"/>
      <c r="GL166" s="95"/>
      <c r="GM166" s="95"/>
      <c r="GN166" s="95"/>
      <c r="GO166" s="95"/>
      <c r="GP166" s="95"/>
      <c r="GQ166" s="95"/>
      <c r="GR166" s="95"/>
      <c r="GS166" s="95"/>
      <c r="GT166" s="95"/>
      <c r="GU166" s="95"/>
      <c r="GV166" s="95"/>
      <c r="GW166" s="95"/>
      <c r="GX166" s="95"/>
      <c r="GY166" s="95"/>
      <c r="GZ166" s="95"/>
      <c r="HA166" s="95"/>
      <c r="HB166" s="95"/>
      <c r="HC166" s="95"/>
      <c r="HD166" s="95"/>
      <c r="HE166" s="95"/>
    </row>
    <row r="167" spans="1:265" x14ac:dyDescent="0.25">
      <c r="A167" s="212" t="str">
        <f>IF((ISBLANK('1B DonnéesActifs'!A170)=TRUE),"-",'1B DonnéesActifs'!A170)</f>
        <v>-</v>
      </c>
      <c r="B167" s="213" t="str">
        <f>IF(($A167="-"),"-",IF((ISBLANK('1B DonnéesActifs'!B170)=TRUE),"",'1B DonnéesActifs'!B170))</f>
        <v>-</v>
      </c>
      <c r="C167" s="213" t="str">
        <f>IF(($A167="-"),"-",IF((ISBLANK('1B DonnéesActifs'!C170)=TRUE),"",'1B DonnéesActifs'!C170))</f>
        <v>-</v>
      </c>
      <c r="D167" s="213" t="str">
        <f>IF(($A167="-"),"-",IF((ISBLANK('1B DonnéesActifs'!D170)=TRUE),"",'1B DonnéesActifs'!D170))</f>
        <v>-</v>
      </c>
      <c r="E167" s="213" t="str">
        <f>IF(($A167="-"),"-",IF((ISBLANK('1B DonnéesActifs'!E170)=TRUE),"",'1B DonnéesActifs'!E170))</f>
        <v>-</v>
      </c>
      <c r="F167" s="213" t="str">
        <f>IF(($A167="-"),"-",IF((ISBLANK('1B DonnéesActifs'!F170)=TRUE),"",'1B DonnéesActifs'!F170))</f>
        <v>-</v>
      </c>
      <c r="G167" s="213" t="str">
        <f>IF(($A167="-"),"-",IF((ISBLANK('1B DonnéesActifs'!G170)=TRUE),"",'1B DonnéesActifs'!G170))</f>
        <v>-</v>
      </c>
      <c r="H167" s="213" t="str">
        <f>IF(($A167="-"),"-",IF((ISBLANK('1B DonnéesActifs'!H170)=TRUE),"",'1B DonnéesActifs'!H170))</f>
        <v>-</v>
      </c>
      <c r="I167" s="213" t="str">
        <f>IF(($A167="-"),"-",IF((ISBLANK('1B DonnéesActifs'!I170)=TRUE),"",'1B DonnéesActifs'!I170))</f>
        <v>-</v>
      </c>
      <c r="J167" s="213" t="str">
        <f>IF(($A167="-"),"-",IF((ISBLANK('1B DonnéesActifs'!J170)=TRUE),"",'1B DonnéesActifs'!J170))</f>
        <v>-</v>
      </c>
      <c r="K167" s="213" t="str">
        <f>IF(($A167="-"),"-",IF((ISBLANK('1B DonnéesActifs'!K170)=TRUE),"",'1B DonnéesActifs'!K170))</f>
        <v>-</v>
      </c>
      <c r="L167" s="213" t="str">
        <f>IF(($A167="-"),"-",IF((ISBLANK('1B DonnéesActifs'!L170)=TRUE),"",'1B DonnéesActifs'!L170))</f>
        <v>-</v>
      </c>
      <c r="M167" s="213" t="str">
        <f>IF(($A167="-"),"-",IF((ISBLANK('1B DonnéesActifs'!M170)=TRUE),"",'1B DonnéesActifs'!M170))</f>
        <v>-</v>
      </c>
      <c r="N167" s="213" t="str">
        <f>IF(($A167="-"),"-",IF((ISBLANK('1B DonnéesActifs'!N170)=TRUE),"",'1B DonnéesActifs'!N170))</f>
        <v>-</v>
      </c>
      <c r="O167" s="213" t="str">
        <f>IF(($A167="-"),"-",IF((ISBLANK('1B DonnéesActifs'!O170)=TRUE),"",'1B DonnéesActifs'!O170))</f>
        <v>-</v>
      </c>
      <c r="P167" s="213" t="str">
        <f>IF(($A167="-"),"-",IF((ISBLANK('1B DonnéesActifs'!P170)=TRUE),"",'1B DonnéesActifs'!P170))</f>
        <v>-</v>
      </c>
      <c r="Q167" s="214" t="str">
        <f t="shared" si="19"/>
        <v>-</v>
      </c>
      <c r="R167" s="214" t="str">
        <f>IF($A167="-","-",(_xlfn.IFNA((VLOOKUP($D167,'2A HypothèsesRenouvellement'!$J$6:$K$10,2,FALSE)),"TypeChausséeN/D")))</f>
        <v>-</v>
      </c>
      <c r="S167" s="214" t="str">
        <f t="shared" si="26"/>
        <v>-</v>
      </c>
      <c r="T167" s="214" t="str">
        <f>IF($A167="-","-",(_xlfn.IFNA((VLOOKUP($M167,'2A HypothèsesRenouvellement'!$J$16:$K$25,2,FALSE)),"DernièreInterventionN/D")))</f>
        <v>-</v>
      </c>
      <c r="U167" s="214" t="str">
        <f t="shared" si="20"/>
        <v>-</v>
      </c>
      <c r="V167" s="215" t="str">
        <f t="shared" si="27"/>
        <v>-</v>
      </c>
      <c r="W167" s="215" t="str">
        <f>IF($A167="-","-",IF($O167="","ICG N/D",VLOOKUP($O167,'2A HypothèsesRenouvellement'!$B$33:$B$42,1,TRUE)))</f>
        <v>-</v>
      </c>
      <c r="X167" s="216" t="str">
        <f>IF($A167="-","-",(IF((ISNUMBER(W167)=TRUE),VLOOKUP(W167,'2A HypothèsesRenouvellement'!$B$33:$D$42,3,FALSE),"ICG N/D")))</f>
        <v>-</v>
      </c>
      <c r="Y167" s="216" t="str">
        <f>_xlfn.IFNA(IF($A167="-","-",(IF((P167=""),"Cote /5 N/D",VLOOKUP(P167,'2A HypothèsesRenouvellement'!$F$33:$G$37,2,FALSE)))),"%ParCote/5 Feuille2A N/D")</f>
        <v>-</v>
      </c>
      <c r="Z167" s="215" t="str">
        <f>IF($A167="-","-",IF('2A HypothèsesRenouvellement'!$F$20="  cotes d'état /100",(IF(ISNUMBER(X167)=TRUE,(X167*R167),"ICG N/D")),"N'est pas l'option choisie feuille 2A"))</f>
        <v>-</v>
      </c>
      <c r="AA167" s="215" t="str">
        <f t="shared" si="21"/>
        <v>-</v>
      </c>
      <c r="AB167" s="215" t="str">
        <f>IF($A167="-","-",IF('2A HypothèsesRenouvellement'!$F$20="  cotes d'état /5",(IF(ISNUMBER(Y167)=TRUE,(Y167*R167),"Etat/5 N/D")),"N'est pas l'option choisie feuille 2A"))</f>
        <v>-</v>
      </c>
      <c r="AC167" s="215" t="str">
        <f t="shared" si="22"/>
        <v>-</v>
      </c>
      <c r="AD167" s="217" t="str">
        <f>IF('2A HypothèsesRenouvellement'!$D$15="Option 1  ",'3A CalculsActifs'!V167,IF('2A HypothèsesRenouvellement'!$F$20="  Cotes d'état /100",'3A CalculsActifs'!AA167,IF('2A HypothèsesRenouvellement'!$F$20="  Cotes d'état /5",'3A CalculsActifs'!AC167,"ATT:ChoisirOptionFeuille2A")))</f>
        <v>ATT:ChoisirOptionFeuille2A</v>
      </c>
      <c r="AE167" s="209" t="str">
        <f>IF($A167="-","-",(H167/1000*(VLOOKUP(D167,'2A HypothèsesRenouvellement'!$J$6:$L$10,3,FALSE))))</f>
        <v>-</v>
      </c>
      <c r="AF167" s="312" t="str">
        <f t="shared" si="23"/>
        <v>-</v>
      </c>
      <c r="AG167" s="312" t="str">
        <f t="shared" si="24"/>
        <v>-</v>
      </c>
      <c r="AH167" s="218" t="str">
        <f t="shared" si="25"/>
        <v>-</v>
      </c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  <c r="CK167" s="95"/>
      <c r="CL167" s="95"/>
      <c r="CM167" s="95"/>
      <c r="CN167" s="95"/>
      <c r="CO167" s="95"/>
      <c r="CP167" s="95"/>
      <c r="CQ167" s="95"/>
      <c r="CR167" s="95"/>
      <c r="CS167" s="95"/>
      <c r="CT167" s="95"/>
      <c r="CU167" s="95"/>
      <c r="CV167" s="95"/>
      <c r="CW167" s="95"/>
      <c r="CX167" s="95"/>
      <c r="CY167" s="95"/>
      <c r="CZ167" s="95"/>
      <c r="DA167" s="95"/>
      <c r="DB167" s="95"/>
      <c r="DC167" s="95"/>
      <c r="DD167" s="95"/>
      <c r="DE167" s="95"/>
      <c r="DF167" s="95"/>
      <c r="DG167" s="95"/>
      <c r="DH167" s="95"/>
      <c r="DI167" s="95"/>
      <c r="DJ167" s="95"/>
      <c r="DK167" s="95"/>
      <c r="DL167" s="95"/>
      <c r="DM167" s="95"/>
      <c r="DN167" s="95"/>
      <c r="DO167" s="95"/>
      <c r="DP167" s="95"/>
      <c r="DQ167" s="95"/>
      <c r="DR167" s="95"/>
      <c r="DS167" s="95"/>
      <c r="DT167" s="95"/>
      <c r="DU167" s="95"/>
      <c r="DV167" s="95"/>
      <c r="DW167" s="95"/>
      <c r="DX167" s="95"/>
      <c r="DY167" s="95"/>
      <c r="DZ167" s="95"/>
      <c r="EA167" s="95"/>
      <c r="EB167" s="95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5"/>
      <c r="ER167" s="95"/>
      <c r="ES167" s="95"/>
      <c r="ET167" s="95"/>
      <c r="EU167" s="95"/>
      <c r="EV167" s="95"/>
      <c r="EW167" s="95"/>
      <c r="EX167" s="95"/>
      <c r="EY167" s="95"/>
      <c r="EZ167" s="95"/>
      <c r="FA167" s="95"/>
      <c r="FB167" s="95"/>
      <c r="FC167" s="95"/>
      <c r="FD167" s="95"/>
      <c r="FE167" s="95"/>
      <c r="FF167" s="95"/>
      <c r="FG167" s="95"/>
      <c r="FH167" s="95"/>
      <c r="FI167" s="95"/>
      <c r="FJ167" s="95"/>
      <c r="FK167" s="95"/>
      <c r="FL167" s="95"/>
      <c r="FM167" s="95"/>
      <c r="FN167" s="95"/>
      <c r="FO167" s="95"/>
      <c r="FP167" s="95"/>
      <c r="FQ167" s="95"/>
      <c r="FR167" s="95"/>
      <c r="FS167" s="95"/>
      <c r="FT167" s="95"/>
      <c r="FU167" s="95"/>
      <c r="FV167" s="95"/>
      <c r="FW167" s="95"/>
      <c r="FX167" s="95"/>
      <c r="FY167" s="95"/>
      <c r="FZ167" s="95"/>
      <c r="GA167" s="95"/>
      <c r="GB167" s="95"/>
      <c r="GC167" s="95"/>
      <c r="GD167" s="95"/>
      <c r="GE167" s="95"/>
      <c r="GF167" s="95"/>
      <c r="GG167" s="95"/>
      <c r="GH167" s="95"/>
      <c r="GI167" s="95"/>
      <c r="GJ167" s="95"/>
      <c r="GK167" s="95"/>
      <c r="GL167" s="95"/>
      <c r="GM167" s="95"/>
      <c r="GN167" s="95"/>
      <c r="GO167" s="95"/>
      <c r="GP167" s="95"/>
      <c r="GQ167" s="95"/>
      <c r="GR167" s="95"/>
      <c r="GS167" s="95"/>
      <c r="GT167" s="95"/>
      <c r="GU167" s="95"/>
      <c r="GV167" s="95"/>
      <c r="GW167" s="95"/>
      <c r="GX167" s="95"/>
      <c r="GY167" s="95"/>
      <c r="GZ167" s="95"/>
      <c r="HA167" s="95"/>
      <c r="HB167" s="95"/>
      <c r="HC167" s="95"/>
      <c r="HD167" s="95"/>
      <c r="HE167" s="95"/>
    </row>
    <row r="168" spans="1:265" x14ac:dyDescent="0.25">
      <c r="A168" s="212" t="str">
        <f>IF((ISBLANK('1B DonnéesActifs'!A171)=TRUE),"-",'1B DonnéesActifs'!A171)</f>
        <v>-</v>
      </c>
      <c r="B168" s="213" t="str">
        <f>IF(($A168="-"),"-",IF((ISBLANK('1B DonnéesActifs'!B171)=TRUE),"",'1B DonnéesActifs'!B171))</f>
        <v>-</v>
      </c>
      <c r="C168" s="213" t="str">
        <f>IF(($A168="-"),"-",IF((ISBLANK('1B DonnéesActifs'!C171)=TRUE),"",'1B DonnéesActifs'!C171))</f>
        <v>-</v>
      </c>
      <c r="D168" s="213" t="str">
        <f>IF(($A168="-"),"-",IF((ISBLANK('1B DonnéesActifs'!D171)=TRUE),"",'1B DonnéesActifs'!D171))</f>
        <v>-</v>
      </c>
      <c r="E168" s="213" t="str">
        <f>IF(($A168="-"),"-",IF((ISBLANK('1B DonnéesActifs'!E171)=TRUE),"",'1B DonnéesActifs'!E171))</f>
        <v>-</v>
      </c>
      <c r="F168" s="213" t="str">
        <f>IF(($A168="-"),"-",IF((ISBLANK('1B DonnéesActifs'!F171)=TRUE),"",'1B DonnéesActifs'!F171))</f>
        <v>-</v>
      </c>
      <c r="G168" s="213" t="str">
        <f>IF(($A168="-"),"-",IF((ISBLANK('1B DonnéesActifs'!G171)=TRUE),"",'1B DonnéesActifs'!G171))</f>
        <v>-</v>
      </c>
      <c r="H168" s="213" t="str">
        <f>IF(($A168="-"),"-",IF((ISBLANK('1B DonnéesActifs'!H171)=TRUE),"",'1B DonnéesActifs'!H171))</f>
        <v>-</v>
      </c>
      <c r="I168" s="213" t="str">
        <f>IF(($A168="-"),"-",IF((ISBLANK('1B DonnéesActifs'!I171)=TRUE),"",'1B DonnéesActifs'!I171))</f>
        <v>-</v>
      </c>
      <c r="J168" s="213" t="str">
        <f>IF(($A168="-"),"-",IF((ISBLANK('1B DonnéesActifs'!J171)=TRUE),"",'1B DonnéesActifs'!J171))</f>
        <v>-</v>
      </c>
      <c r="K168" s="213" t="str">
        <f>IF(($A168="-"),"-",IF((ISBLANK('1B DonnéesActifs'!K171)=TRUE),"",'1B DonnéesActifs'!K171))</f>
        <v>-</v>
      </c>
      <c r="L168" s="213" t="str">
        <f>IF(($A168="-"),"-",IF((ISBLANK('1B DonnéesActifs'!L171)=TRUE),"",'1B DonnéesActifs'!L171))</f>
        <v>-</v>
      </c>
      <c r="M168" s="213" t="str">
        <f>IF(($A168="-"),"-",IF((ISBLANK('1B DonnéesActifs'!M171)=TRUE),"",'1B DonnéesActifs'!M171))</f>
        <v>-</v>
      </c>
      <c r="N168" s="213" t="str">
        <f>IF(($A168="-"),"-",IF((ISBLANK('1B DonnéesActifs'!N171)=TRUE),"",'1B DonnéesActifs'!N171))</f>
        <v>-</v>
      </c>
      <c r="O168" s="213" t="str">
        <f>IF(($A168="-"),"-",IF((ISBLANK('1B DonnéesActifs'!O171)=TRUE),"",'1B DonnéesActifs'!O171))</f>
        <v>-</v>
      </c>
      <c r="P168" s="213" t="str">
        <f>IF(($A168="-"),"-",IF((ISBLANK('1B DonnéesActifs'!P171)=TRUE),"",'1B DonnéesActifs'!P171))</f>
        <v>-</v>
      </c>
      <c r="Q168" s="214" t="str">
        <f t="shared" si="19"/>
        <v>-</v>
      </c>
      <c r="R168" s="214" t="str">
        <f>IF($A168="-","-",(_xlfn.IFNA((VLOOKUP($D168,'2A HypothèsesRenouvellement'!$J$6:$K$10,2,FALSE)),"TypeChausséeN/D")))</f>
        <v>-</v>
      </c>
      <c r="S168" s="214" t="str">
        <f t="shared" si="26"/>
        <v>-</v>
      </c>
      <c r="T168" s="214" t="str">
        <f>IF($A168="-","-",(_xlfn.IFNA((VLOOKUP($M168,'2A HypothèsesRenouvellement'!$J$16:$K$25,2,FALSE)),"DernièreInterventionN/D")))</f>
        <v>-</v>
      </c>
      <c r="U168" s="214" t="str">
        <f t="shared" si="20"/>
        <v>-</v>
      </c>
      <c r="V168" s="215" t="str">
        <f t="shared" si="27"/>
        <v>-</v>
      </c>
      <c r="W168" s="215" t="str">
        <f>IF($A168="-","-",IF($O168="","ICG N/D",VLOOKUP($O168,'2A HypothèsesRenouvellement'!$B$33:$B$42,1,TRUE)))</f>
        <v>-</v>
      </c>
      <c r="X168" s="216" t="str">
        <f>IF($A168="-","-",(IF((ISNUMBER(W168)=TRUE),VLOOKUP(W168,'2A HypothèsesRenouvellement'!$B$33:$D$42,3,FALSE),"ICG N/D")))</f>
        <v>-</v>
      </c>
      <c r="Y168" s="216" t="str">
        <f>_xlfn.IFNA(IF($A168="-","-",(IF((P168=""),"Cote /5 N/D",VLOOKUP(P168,'2A HypothèsesRenouvellement'!$F$33:$G$37,2,FALSE)))),"%ParCote/5 Feuille2A N/D")</f>
        <v>-</v>
      </c>
      <c r="Z168" s="215" t="str">
        <f>IF($A168="-","-",IF('2A HypothèsesRenouvellement'!$F$20="  cotes d'état /100",(IF(ISNUMBER(X168)=TRUE,(X168*R168),"ICG N/D")),"N'est pas l'option choisie feuille 2A"))</f>
        <v>-</v>
      </c>
      <c r="AA168" s="215" t="str">
        <f t="shared" si="21"/>
        <v>-</v>
      </c>
      <c r="AB168" s="215" t="str">
        <f>IF($A168="-","-",IF('2A HypothèsesRenouvellement'!$F$20="  cotes d'état /5",(IF(ISNUMBER(Y168)=TRUE,(Y168*R168),"Etat/5 N/D")),"N'est pas l'option choisie feuille 2A"))</f>
        <v>-</v>
      </c>
      <c r="AC168" s="215" t="str">
        <f t="shared" si="22"/>
        <v>-</v>
      </c>
      <c r="AD168" s="217" t="str">
        <f>IF('2A HypothèsesRenouvellement'!$D$15="Option 1  ",'3A CalculsActifs'!V168,IF('2A HypothèsesRenouvellement'!$F$20="  Cotes d'état /100",'3A CalculsActifs'!AA168,IF('2A HypothèsesRenouvellement'!$F$20="  Cotes d'état /5",'3A CalculsActifs'!AC168,"ATT:ChoisirOptionFeuille2A")))</f>
        <v>ATT:ChoisirOptionFeuille2A</v>
      </c>
      <c r="AE168" s="209" t="str">
        <f>IF($A168="-","-",(H168/1000*(VLOOKUP(D168,'2A HypothèsesRenouvellement'!$J$6:$L$10,3,FALSE))))</f>
        <v>-</v>
      </c>
      <c r="AF168" s="312" t="str">
        <f t="shared" si="23"/>
        <v>-</v>
      </c>
      <c r="AG168" s="312" t="str">
        <f t="shared" si="24"/>
        <v>-</v>
      </c>
      <c r="AH168" s="218" t="str">
        <f t="shared" si="25"/>
        <v>-</v>
      </c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  <c r="CK168" s="95"/>
      <c r="CL168" s="95"/>
      <c r="CM168" s="95"/>
      <c r="CN168" s="95"/>
      <c r="CO168" s="95"/>
      <c r="CP168" s="95"/>
      <c r="CQ168" s="95"/>
      <c r="CR168" s="95"/>
      <c r="CS168" s="95"/>
      <c r="CT168" s="95"/>
      <c r="CU168" s="95"/>
      <c r="CV168" s="95"/>
      <c r="CW168" s="95"/>
      <c r="CX168" s="95"/>
      <c r="CY168" s="95"/>
      <c r="CZ168" s="95"/>
      <c r="DA168" s="95"/>
      <c r="DB168" s="95"/>
      <c r="DC168" s="95"/>
      <c r="DD168" s="95"/>
      <c r="DE168" s="95"/>
      <c r="DF168" s="95"/>
      <c r="DG168" s="95"/>
      <c r="DH168" s="95"/>
      <c r="DI168" s="95"/>
      <c r="DJ168" s="95"/>
      <c r="DK168" s="95"/>
      <c r="DL168" s="95"/>
      <c r="DM168" s="95"/>
      <c r="DN168" s="95"/>
      <c r="DO168" s="95"/>
      <c r="DP168" s="95"/>
      <c r="DQ168" s="95"/>
      <c r="DR168" s="95"/>
      <c r="DS168" s="95"/>
      <c r="DT168" s="95"/>
      <c r="DU168" s="95"/>
      <c r="DV168" s="95"/>
      <c r="DW168" s="95"/>
      <c r="DX168" s="95"/>
      <c r="DY168" s="95"/>
      <c r="DZ168" s="95"/>
      <c r="EA168" s="95"/>
      <c r="EB168" s="95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5"/>
      <c r="ER168" s="95"/>
      <c r="ES168" s="95"/>
      <c r="ET168" s="95"/>
      <c r="EU168" s="95"/>
      <c r="EV168" s="95"/>
      <c r="EW168" s="95"/>
      <c r="EX168" s="95"/>
      <c r="EY168" s="95"/>
      <c r="EZ168" s="95"/>
      <c r="FA168" s="95"/>
      <c r="FB168" s="95"/>
      <c r="FC168" s="95"/>
      <c r="FD168" s="95"/>
      <c r="FE168" s="95"/>
      <c r="FF168" s="95"/>
      <c r="FG168" s="95"/>
      <c r="FH168" s="95"/>
      <c r="FI168" s="95"/>
      <c r="FJ168" s="95"/>
      <c r="FK168" s="95"/>
      <c r="FL168" s="95"/>
      <c r="FM168" s="95"/>
      <c r="FN168" s="95"/>
      <c r="FO168" s="95"/>
      <c r="FP168" s="95"/>
      <c r="FQ168" s="95"/>
      <c r="FR168" s="95"/>
      <c r="FS168" s="95"/>
      <c r="FT168" s="95"/>
      <c r="FU168" s="95"/>
      <c r="FV168" s="95"/>
      <c r="FW168" s="95"/>
      <c r="FX168" s="95"/>
      <c r="FY168" s="95"/>
      <c r="FZ168" s="95"/>
      <c r="GA168" s="95"/>
      <c r="GB168" s="95"/>
      <c r="GC168" s="95"/>
      <c r="GD168" s="95"/>
      <c r="GE168" s="95"/>
      <c r="GF168" s="95"/>
      <c r="GG168" s="95"/>
      <c r="GH168" s="95"/>
      <c r="GI168" s="95"/>
      <c r="GJ168" s="95"/>
      <c r="GK168" s="95"/>
      <c r="GL168" s="95"/>
      <c r="GM168" s="95"/>
      <c r="GN168" s="95"/>
      <c r="GO168" s="95"/>
      <c r="GP168" s="95"/>
      <c r="GQ168" s="95"/>
      <c r="GR168" s="95"/>
      <c r="GS168" s="95"/>
      <c r="GT168" s="95"/>
      <c r="GU168" s="95"/>
      <c r="GV168" s="95"/>
      <c r="GW168" s="95"/>
      <c r="GX168" s="95"/>
      <c r="GY168" s="95"/>
      <c r="GZ168" s="95"/>
      <c r="HA168" s="95"/>
      <c r="HB168" s="95"/>
      <c r="HC168" s="95"/>
      <c r="HD168" s="95"/>
      <c r="HE168" s="95"/>
    </row>
    <row r="169" spans="1:265" x14ac:dyDescent="0.25">
      <c r="A169" s="212" t="str">
        <f>IF((ISBLANK('1B DonnéesActifs'!A172)=TRUE),"-",'1B DonnéesActifs'!A172)</f>
        <v>-</v>
      </c>
      <c r="B169" s="213" t="str">
        <f>IF(($A169="-"),"-",IF((ISBLANK('1B DonnéesActifs'!B172)=TRUE),"",'1B DonnéesActifs'!B172))</f>
        <v>-</v>
      </c>
      <c r="C169" s="213" t="str">
        <f>IF(($A169="-"),"-",IF((ISBLANK('1B DonnéesActifs'!C172)=TRUE),"",'1B DonnéesActifs'!C172))</f>
        <v>-</v>
      </c>
      <c r="D169" s="213" t="str">
        <f>IF(($A169="-"),"-",IF((ISBLANK('1B DonnéesActifs'!D172)=TRUE),"",'1B DonnéesActifs'!D172))</f>
        <v>-</v>
      </c>
      <c r="E169" s="213" t="str">
        <f>IF(($A169="-"),"-",IF((ISBLANK('1B DonnéesActifs'!E172)=TRUE),"",'1B DonnéesActifs'!E172))</f>
        <v>-</v>
      </c>
      <c r="F169" s="213" t="str">
        <f>IF(($A169="-"),"-",IF((ISBLANK('1B DonnéesActifs'!F172)=TRUE),"",'1B DonnéesActifs'!F172))</f>
        <v>-</v>
      </c>
      <c r="G169" s="213" t="str">
        <f>IF(($A169="-"),"-",IF((ISBLANK('1B DonnéesActifs'!G172)=TRUE),"",'1B DonnéesActifs'!G172))</f>
        <v>-</v>
      </c>
      <c r="H169" s="213" t="str">
        <f>IF(($A169="-"),"-",IF((ISBLANK('1B DonnéesActifs'!H172)=TRUE),"",'1B DonnéesActifs'!H172))</f>
        <v>-</v>
      </c>
      <c r="I169" s="213" t="str">
        <f>IF(($A169="-"),"-",IF((ISBLANK('1B DonnéesActifs'!I172)=TRUE),"",'1B DonnéesActifs'!I172))</f>
        <v>-</v>
      </c>
      <c r="J169" s="213" t="str">
        <f>IF(($A169="-"),"-",IF((ISBLANK('1B DonnéesActifs'!J172)=TRUE),"",'1B DonnéesActifs'!J172))</f>
        <v>-</v>
      </c>
      <c r="K169" s="213" t="str">
        <f>IF(($A169="-"),"-",IF((ISBLANK('1B DonnéesActifs'!K172)=TRUE),"",'1B DonnéesActifs'!K172))</f>
        <v>-</v>
      </c>
      <c r="L169" s="213" t="str">
        <f>IF(($A169="-"),"-",IF((ISBLANK('1B DonnéesActifs'!L172)=TRUE),"",'1B DonnéesActifs'!L172))</f>
        <v>-</v>
      </c>
      <c r="M169" s="213" t="str">
        <f>IF(($A169="-"),"-",IF((ISBLANK('1B DonnéesActifs'!M172)=TRUE),"",'1B DonnéesActifs'!M172))</f>
        <v>-</v>
      </c>
      <c r="N169" s="213" t="str">
        <f>IF(($A169="-"),"-",IF((ISBLANK('1B DonnéesActifs'!N172)=TRUE),"",'1B DonnéesActifs'!N172))</f>
        <v>-</v>
      </c>
      <c r="O169" s="213" t="str">
        <f>IF(($A169="-"),"-",IF((ISBLANK('1B DonnéesActifs'!O172)=TRUE),"",'1B DonnéesActifs'!O172))</f>
        <v>-</v>
      </c>
      <c r="P169" s="213" t="str">
        <f>IF(($A169="-"),"-",IF((ISBLANK('1B DonnéesActifs'!P172)=TRUE),"",'1B DonnéesActifs'!P172))</f>
        <v>-</v>
      </c>
      <c r="Q169" s="214" t="str">
        <f t="shared" si="19"/>
        <v>-</v>
      </c>
      <c r="R169" s="214" t="str">
        <f>IF($A169="-","-",(_xlfn.IFNA((VLOOKUP($D169,'2A HypothèsesRenouvellement'!$J$6:$K$10,2,FALSE)),"TypeChausséeN/D")))</f>
        <v>-</v>
      </c>
      <c r="S169" s="214" t="str">
        <f t="shared" si="26"/>
        <v>-</v>
      </c>
      <c r="T169" s="214" t="str">
        <f>IF($A169="-","-",(_xlfn.IFNA((VLOOKUP($M169,'2A HypothèsesRenouvellement'!$J$16:$K$25,2,FALSE)),"DernièreInterventionN/D")))</f>
        <v>-</v>
      </c>
      <c r="U169" s="214" t="str">
        <f t="shared" si="20"/>
        <v>-</v>
      </c>
      <c r="V169" s="215" t="str">
        <f t="shared" si="27"/>
        <v>-</v>
      </c>
      <c r="W169" s="215" t="str">
        <f>IF($A169="-","-",IF($O169="","ICG N/D",VLOOKUP($O169,'2A HypothèsesRenouvellement'!$B$33:$B$42,1,TRUE)))</f>
        <v>-</v>
      </c>
      <c r="X169" s="216" t="str">
        <f>IF($A169="-","-",(IF((ISNUMBER(W169)=TRUE),VLOOKUP(W169,'2A HypothèsesRenouvellement'!$B$33:$D$42,3,FALSE),"ICG N/D")))</f>
        <v>-</v>
      </c>
      <c r="Y169" s="216" t="str">
        <f>_xlfn.IFNA(IF($A169="-","-",(IF((P169=""),"Cote /5 N/D",VLOOKUP(P169,'2A HypothèsesRenouvellement'!$F$33:$G$37,2,FALSE)))),"%ParCote/5 Feuille2A N/D")</f>
        <v>-</v>
      </c>
      <c r="Z169" s="215" t="str">
        <f>IF($A169="-","-",IF('2A HypothèsesRenouvellement'!$F$20="  cotes d'état /100",(IF(ISNUMBER(X169)=TRUE,(X169*R169),"ICG N/D")),"N'est pas l'option choisie feuille 2A"))</f>
        <v>-</v>
      </c>
      <c r="AA169" s="215" t="str">
        <f t="shared" si="21"/>
        <v>-</v>
      </c>
      <c r="AB169" s="215" t="str">
        <f>IF($A169="-","-",IF('2A HypothèsesRenouvellement'!$F$20="  cotes d'état /5",(IF(ISNUMBER(Y169)=TRUE,(Y169*R169),"Etat/5 N/D")),"N'est pas l'option choisie feuille 2A"))</f>
        <v>-</v>
      </c>
      <c r="AC169" s="215" t="str">
        <f t="shared" si="22"/>
        <v>-</v>
      </c>
      <c r="AD169" s="217" t="str">
        <f>IF('2A HypothèsesRenouvellement'!$D$15="Option 1  ",'3A CalculsActifs'!V169,IF('2A HypothèsesRenouvellement'!$F$20="  Cotes d'état /100",'3A CalculsActifs'!AA169,IF('2A HypothèsesRenouvellement'!$F$20="  Cotes d'état /5",'3A CalculsActifs'!AC169,"ATT:ChoisirOptionFeuille2A")))</f>
        <v>ATT:ChoisirOptionFeuille2A</v>
      </c>
      <c r="AE169" s="209" t="str">
        <f>IF($A169="-","-",(H169/1000*(VLOOKUP(D169,'2A HypothèsesRenouvellement'!$J$6:$L$10,3,FALSE))))</f>
        <v>-</v>
      </c>
      <c r="AF169" s="312" t="str">
        <f t="shared" si="23"/>
        <v>-</v>
      </c>
      <c r="AG169" s="312" t="str">
        <f t="shared" si="24"/>
        <v>-</v>
      </c>
      <c r="AH169" s="218" t="str">
        <f t="shared" si="25"/>
        <v>-</v>
      </c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  <c r="CK169" s="95"/>
      <c r="CL169" s="95"/>
      <c r="CM169" s="95"/>
      <c r="CN169" s="95"/>
      <c r="CO169" s="95"/>
      <c r="CP169" s="95"/>
      <c r="CQ169" s="95"/>
      <c r="CR169" s="95"/>
      <c r="CS169" s="95"/>
      <c r="CT169" s="95"/>
      <c r="CU169" s="95"/>
      <c r="CV169" s="95"/>
      <c r="CW169" s="95"/>
      <c r="CX169" s="95"/>
      <c r="CY169" s="95"/>
      <c r="CZ169" s="95"/>
      <c r="DA169" s="95"/>
      <c r="DB169" s="95"/>
      <c r="DC169" s="95"/>
      <c r="DD169" s="95"/>
      <c r="DE169" s="95"/>
      <c r="DF169" s="95"/>
      <c r="DG169" s="95"/>
      <c r="DH169" s="95"/>
      <c r="DI169" s="95"/>
      <c r="DJ169" s="95"/>
      <c r="DK169" s="95"/>
      <c r="DL169" s="95"/>
      <c r="DM169" s="95"/>
      <c r="DN169" s="95"/>
      <c r="DO169" s="95"/>
      <c r="DP169" s="95"/>
      <c r="DQ169" s="95"/>
      <c r="DR169" s="95"/>
      <c r="DS169" s="95"/>
      <c r="DT169" s="95"/>
      <c r="DU169" s="95"/>
      <c r="DV169" s="95"/>
      <c r="DW169" s="95"/>
      <c r="DX169" s="95"/>
      <c r="DY169" s="95"/>
      <c r="DZ169" s="95"/>
      <c r="EA169" s="95"/>
      <c r="EB169" s="95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5"/>
      <c r="ER169" s="95"/>
      <c r="ES169" s="95"/>
      <c r="ET169" s="95"/>
      <c r="EU169" s="95"/>
      <c r="EV169" s="95"/>
      <c r="EW169" s="95"/>
      <c r="EX169" s="95"/>
      <c r="EY169" s="95"/>
      <c r="EZ169" s="95"/>
      <c r="FA169" s="95"/>
      <c r="FB169" s="95"/>
      <c r="FC169" s="95"/>
      <c r="FD169" s="95"/>
      <c r="FE169" s="95"/>
      <c r="FF169" s="95"/>
      <c r="FG169" s="95"/>
      <c r="FH169" s="95"/>
      <c r="FI169" s="95"/>
      <c r="FJ169" s="95"/>
      <c r="FK169" s="95"/>
      <c r="FL169" s="95"/>
      <c r="FM169" s="95"/>
      <c r="FN169" s="95"/>
      <c r="FO169" s="95"/>
      <c r="FP169" s="95"/>
      <c r="FQ169" s="95"/>
      <c r="FR169" s="95"/>
      <c r="FS169" s="95"/>
      <c r="FT169" s="95"/>
      <c r="FU169" s="95"/>
      <c r="FV169" s="95"/>
      <c r="FW169" s="95"/>
      <c r="FX169" s="95"/>
      <c r="FY169" s="95"/>
      <c r="FZ169" s="95"/>
      <c r="GA169" s="95"/>
      <c r="GB169" s="95"/>
      <c r="GC169" s="95"/>
      <c r="GD169" s="95"/>
      <c r="GE169" s="95"/>
      <c r="GF169" s="95"/>
      <c r="GG169" s="95"/>
      <c r="GH169" s="95"/>
      <c r="GI169" s="95"/>
      <c r="GJ169" s="95"/>
      <c r="GK169" s="95"/>
      <c r="GL169" s="95"/>
      <c r="GM169" s="95"/>
      <c r="GN169" s="95"/>
      <c r="GO169" s="95"/>
      <c r="GP169" s="95"/>
      <c r="GQ169" s="95"/>
      <c r="GR169" s="95"/>
      <c r="GS169" s="95"/>
      <c r="GT169" s="95"/>
      <c r="GU169" s="95"/>
      <c r="GV169" s="95"/>
      <c r="GW169" s="95"/>
      <c r="GX169" s="95"/>
      <c r="GY169" s="95"/>
      <c r="GZ169" s="95"/>
      <c r="HA169" s="95"/>
      <c r="HB169" s="95"/>
      <c r="HC169" s="95"/>
      <c r="HD169" s="95"/>
      <c r="HE169" s="95"/>
    </row>
    <row r="170" spans="1:265" x14ac:dyDescent="0.25">
      <c r="A170" s="212" t="str">
        <f>IF((ISBLANK('1B DonnéesActifs'!A173)=TRUE),"-",'1B DonnéesActifs'!A173)</f>
        <v>-</v>
      </c>
      <c r="B170" s="213" t="str">
        <f>IF(($A170="-"),"-",IF((ISBLANK('1B DonnéesActifs'!B173)=TRUE),"",'1B DonnéesActifs'!B173))</f>
        <v>-</v>
      </c>
      <c r="C170" s="213" t="str">
        <f>IF(($A170="-"),"-",IF((ISBLANK('1B DonnéesActifs'!C173)=TRUE),"",'1B DonnéesActifs'!C173))</f>
        <v>-</v>
      </c>
      <c r="D170" s="213" t="str">
        <f>IF(($A170="-"),"-",IF((ISBLANK('1B DonnéesActifs'!D173)=TRUE),"",'1B DonnéesActifs'!D173))</f>
        <v>-</v>
      </c>
      <c r="E170" s="213" t="str">
        <f>IF(($A170="-"),"-",IF((ISBLANK('1B DonnéesActifs'!E173)=TRUE),"",'1B DonnéesActifs'!E173))</f>
        <v>-</v>
      </c>
      <c r="F170" s="213" t="str">
        <f>IF(($A170="-"),"-",IF((ISBLANK('1B DonnéesActifs'!F173)=TRUE),"",'1B DonnéesActifs'!F173))</f>
        <v>-</v>
      </c>
      <c r="G170" s="213" t="str">
        <f>IF(($A170="-"),"-",IF((ISBLANK('1B DonnéesActifs'!G173)=TRUE),"",'1B DonnéesActifs'!G173))</f>
        <v>-</v>
      </c>
      <c r="H170" s="213" t="str">
        <f>IF(($A170="-"),"-",IF((ISBLANK('1B DonnéesActifs'!H173)=TRUE),"",'1B DonnéesActifs'!H173))</f>
        <v>-</v>
      </c>
      <c r="I170" s="213" t="str">
        <f>IF(($A170="-"),"-",IF((ISBLANK('1B DonnéesActifs'!I173)=TRUE),"",'1B DonnéesActifs'!I173))</f>
        <v>-</v>
      </c>
      <c r="J170" s="213" t="str">
        <f>IF(($A170="-"),"-",IF((ISBLANK('1B DonnéesActifs'!J173)=TRUE),"",'1B DonnéesActifs'!J173))</f>
        <v>-</v>
      </c>
      <c r="K170" s="213" t="str">
        <f>IF(($A170="-"),"-",IF((ISBLANK('1B DonnéesActifs'!K173)=TRUE),"",'1B DonnéesActifs'!K173))</f>
        <v>-</v>
      </c>
      <c r="L170" s="213" t="str">
        <f>IF(($A170="-"),"-",IF((ISBLANK('1B DonnéesActifs'!L173)=TRUE),"",'1B DonnéesActifs'!L173))</f>
        <v>-</v>
      </c>
      <c r="M170" s="213" t="str">
        <f>IF(($A170="-"),"-",IF((ISBLANK('1B DonnéesActifs'!M173)=TRUE),"",'1B DonnéesActifs'!M173))</f>
        <v>-</v>
      </c>
      <c r="N170" s="213" t="str">
        <f>IF(($A170="-"),"-",IF((ISBLANK('1B DonnéesActifs'!N173)=TRUE),"",'1B DonnéesActifs'!N173))</f>
        <v>-</v>
      </c>
      <c r="O170" s="213" t="str">
        <f>IF(($A170="-"),"-",IF((ISBLANK('1B DonnéesActifs'!O173)=TRUE),"",'1B DonnéesActifs'!O173))</f>
        <v>-</v>
      </c>
      <c r="P170" s="213" t="str">
        <f>IF(($A170="-"),"-",IF((ISBLANK('1B DonnéesActifs'!P173)=TRUE),"",'1B DonnéesActifs'!P173))</f>
        <v>-</v>
      </c>
      <c r="Q170" s="214" t="str">
        <f t="shared" si="19"/>
        <v>-</v>
      </c>
      <c r="R170" s="214" t="str">
        <f>IF($A170="-","-",(_xlfn.IFNA((VLOOKUP($D170,'2A HypothèsesRenouvellement'!$J$6:$K$10,2,FALSE)),"TypeChausséeN/D")))</f>
        <v>-</v>
      </c>
      <c r="S170" s="214" t="str">
        <f t="shared" si="26"/>
        <v>-</v>
      </c>
      <c r="T170" s="214" t="str">
        <f>IF($A170="-","-",(_xlfn.IFNA((VLOOKUP($M170,'2A HypothèsesRenouvellement'!$J$16:$K$25,2,FALSE)),"DernièreInterventionN/D")))</f>
        <v>-</v>
      </c>
      <c r="U170" s="214" t="str">
        <f t="shared" si="20"/>
        <v>-</v>
      </c>
      <c r="V170" s="215" t="str">
        <f t="shared" si="27"/>
        <v>-</v>
      </c>
      <c r="W170" s="215" t="str">
        <f>IF($A170="-","-",IF($O170="","ICG N/D",VLOOKUP($O170,'2A HypothèsesRenouvellement'!$B$33:$B$42,1,TRUE)))</f>
        <v>-</v>
      </c>
      <c r="X170" s="216" t="str">
        <f>IF($A170="-","-",(IF((ISNUMBER(W170)=TRUE),VLOOKUP(W170,'2A HypothèsesRenouvellement'!$B$33:$D$42,3,FALSE),"ICG N/D")))</f>
        <v>-</v>
      </c>
      <c r="Y170" s="216" t="str">
        <f>_xlfn.IFNA(IF($A170="-","-",(IF((P170=""),"Cote /5 N/D",VLOOKUP(P170,'2A HypothèsesRenouvellement'!$F$33:$G$37,2,FALSE)))),"%ParCote/5 Feuille2A N/D")</f>
        <v>-</v>
      </c>
      <c r="Z170" s="215" t="str">
        <f>IF($A170="-","-",IF('2A HypothèsesRenouvellement'!$F$20="  cotes d'état /100",(IF(ISNUMBER(X170)=TRUE,(X170*R170),"ICG N/D")),"N'est pas l'option choisie feuille 2A"))</f>
        <v>-</v>
      </c>
      <c r="AA170" s="215" t="str">
        <f t="shared" si="21"/>
        <v>-</v>
      </c>
      <c r="AB170" s="215" t="str">
        <f>IF($A170="-","-",IF('2A HypothèsesRenouvellement'!$F$20="  cotes d'état /5",(IF(ISNUMBER(Y170)=TRUE,(Y170*R170),"Etat/5 N/D")),"N'est pas l'option choisie feuille 2A"))</f>
        <v>-</v>
      </c>
      <c r="AC170" s="215" t="str">
        <f t="shared" si="22"/>
        <v>-</v>
      </c>
      <c r="AD170" s="217" t="str">
        <f>IF('2A HypothèsesRenouvellement'!$D$15="Option 1  ",'3A CalculsActifs'!V170,IF('2A HypothèsesRenouvellement'!$F$20="  Cotes d'état /100",'3A CalculsActifs'!AA170,IF('2A HypothèsesRenouvellement'!$F$20="  Cotes d'état /5",'3A CalculsActifs'!AC170,"ATT:ChoisirOptionFeuille2A")))</f>
        <v>ATT:ChoisirOptionFeuille2A</v>
      </c>
      <c r="AE170" s="209" t="str">
        <f>IF($A170="-","-",(H170/1000*(VLOOKUP(D170,'2A HypothèsesRenouvellement'!$J$6:$L$10,3,FALSE))))</f>
        <v>-</v>
      </c>
      <c r="AF170" s="312" t="str">
        <f t="shared" si="23"/>
        <v>-</v>
      </c>
      <c r="AG170" s="312" t="str">
        <f t="shared" si="24"/>
        <v>-</v>
      </c>
      <c r="AH170" s="218" t="str">
        <f t="shared" si="25"/>
        <v>-</v>
      </c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  <c r="CM170" s="95"/>
      <c r="CN170" s="95"/>
      <c r="CO170" s="95"/>
      <c r="CP170" s="95"/>
      <c r="CQ170" s="95"/>
      <c r="CR170" s="95"/>
      <c r="CS170" s="95"/>
      <c r="CT170" s="95"/>
      <c r="CU170" s="95"/>
      <c r="CV170" s="95"/>
      <c r="CW170" s="95"/>
      <c r="CX170" s="95"/>
      <c r="CY170" s="95"/>
      <c r="CZ170" s="95"/>
      <c r="DA170" s="95"/>
      <c r="DB170" s="95"/>
      <c r="DC170" s="95"/>
      <c r="DD170" s="95"/>
      <c r="DE170" s="95"/>
      <c r="DF170" s="95"/>
      <c r="DG170" s="95"/>
      <c r="DH170" s="95"/>
      <c r="DI170" s="95"/>
      <c r="DJ170" s="95"/>
      <c r="DK170" s="95"/>
      <c r="DL170" s="95"/>
      <c r="DM170" s="95"/>
      <c r="DN170" s="95"/>
      <c r="DO170" s="95"/>
      <c r="DP170" s="95"/>
      <c r="DQ170" s="95"/>
      <c r="DR170" s="95"/>
      <c r="DS170" s="95"/>
      <c r="DT170" s="95"/>
      <c r="DU170" s="95"/>
      <c r="DV170" s="95"/>
      <c r="DW170" s="95"/>
      <c r="DX170" s="95"/>
      <c r="DY170" s="95"/>
      <c r="DZ170" s="95"/>
      <c r="EA170" s="95"/>
      <c r="EB170" s="95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5"/>
      <c r="ER170" s="95"/>
      <c r="ES170" s="95"/>
      <c r="ET170" s="95"/>
      <c r="EU170" s="95"/>
      <c r="EV170" s="95"/>
      <c r="EW170" s="95"/>
      <c r="EX170" s="95"/>
      <c r="EY170" s="95"/>
      <c r="EZ170" s="95"/>
      <c r="FA170" s="95"/>
      <c r="FB170" s="95"/>
      <c r="FC170" s="95"/>
      <c r="FD170" s="95"/>
      <c r="FE170" s="95"/>
      <c r="FF170" s="95"/>
      <c r="FG170" s="95"/>
      <c r="FH170" s="95"/>
      <c r="FI170" s="95"/>
      <c r="FJ170" s="95"/>
      <c r="FK170" s="95"/>
      <c r="FL170" s="95"/>
      <c r="FM170" s="95"/>
      <c r="FN170" s="95"/>
      <c r="FO170" s="95"/>
      <c r="FP170" s="95"/>
      <c r="FQ170" s="95"/>
      <c r="FR170" s="95"/>
      <c r="FS170" s="95"/>
      <c r="FT170" s="95"/>
      <c r="FU170" s="95"/>
      <c r="FV170" s="95"/>
      <c r="FW170" s="95"/>
      <c r="FX170" s="95"/>
      <c r="FY170" s="95"/>
      <c r="FZ170" s="95"/>
      <c r="GA170" s="95"/>
      <c r="GB170" s="95"/>
      <c r="GC170" s="95"/>
      <c r="GD170" s="95"/>
      <c r="GE170" s="95"/>
      <c r="GF170" s="95"/>
      <c r="GG170" s="95"/>
      <c r="GH170" s="95"/>
      <c r="GI170" s="95"/>
      <c r="GJ170" s="95"/>
      <c r="GK170" s="95"/>
      <c r="GL170" s="95"/>
      <c r="GM170" s="95"/>
      <c r="GN170" s="95"/>
      <c r="GO170" s="95"/>
      <c r="GP170" s="95"/>
      <c r="GQ170" s="95"/>
      <c r="GR170" s="95"/>
      <c r="GS170" s="95"/>
      <c r="GT170" s="95"/>
      <c r="GU170" s="95"/>
      <c r="GV170" s="95"/>
      <c r="GW170" s="95"/>
      <c r="GX170" s="95"/>
      <c r="GY170" s="95"/>
      <c r="GZ170" s="95"/>
      <c r="HA170" s="95"/>
      <c r="HB170" s="95"/>
      <c r="HC170" s="95"/>
      <c r="HD170" s="95"/>
      <c r="HE170" s="95"/>
    </row>
    <row r="171" spans="1:265" x14ac:dyDescent="0.25">
      <c r="A171" s="212" t="str">
        <f>IF((ISBLANK('1B DonnéesActifs'!A174)=TRUE),"-",'1B DonnéesActifs'!A174)</f>
        <v>-</v>
      </c>
      <c r="B171" s="213" t="str">
        <f>IF(($A171="-"),"-",IF((ISBLANK('1B DonnéesActifs'!B174)=TRUE),"",'1B DonnéesActifs'!B174))</f>
        <v>-</v>
      </c>
      <c r="C171" s="213" t="str">
        <f>IF(($A171="-"),"-",IF((ISBLANK('1B DonnéesActifs'!C174)=TRUE),"",'1B DonnéesActifs'!C174))</f>
        <v>-</v>
      </c>
      <c r="D171" s="213" t="str">
        <f>IF(($A171="-"),"-",IF((ISBLANK('1B DonnéesActifs'!D174)=TRUE),"",'1B DonnéesActifs'!D174))</f>
        <v>-</v>
      </c>
      <c r="E171" s="213" t="str">
        <f>IF(($A171="-"),"-",IF((ISBLANK('1B DonnéesActifs'!E174)=TRUE),"",'1B DonnéesActifs'!E174))</f>
        <v>-</v>
      </c>
      <c r="F171" s="213" t="str">
        <f>IF(($A171="-"),"-",IF((ISBLANK('1B DonnéesActifs'!F174)=TRUE),"",'1B DonnéesActifs'!F174))</f>
        <v>-</v>
      </c>
      <c r="G171" s="213" t="str">
        <f>IF(($A171="-"),"-",IF((ISBLANK('1B DonnéesActifs'!G174)=TRUE),"",'1B DonnéesActifs'!G174))</f>
        <v>-</v>
      </c>
      <c r="H171" s="213" t="str">
        <f>IF(($A171="-"),"-",IF((ISBLANK('1B DonnéesActifs'!H174)=TRUE),"",'1B DonnéesActifs'!H174))</f>
        <v>-</v>
      </c>
      <c r="I171" s="213" t="str">
        <f>IF(($A171="-"),"-",IF((ISBLANK('1B DonnéesActifs'!I174)=TRUE),"",'1B DonnéesActifs'!I174))</f>
        <v>-</v>
      </c>
      <c r="J171" s="213" t="str">
        <f>IF(($A171="-"),"-",IF((ISBLANK('1B DonnéesActifs'!J174)=TRUE),"",'1B DonnéesActifs'!J174))</f>
        <v>-</v>
      </c>
      <c r="K171" s="213" t="str">
        <f>IF(($A171="-"),"-",IF((ISBLANK('1B DonnéesActifs'!K174)=TRUE),"",'1B DonnéesActifs'!K174))</f>
        <v>-</v>
      </c>
      <c r="L171" s="213" t="str">
        <f>IF(($A171="-"),"-",IF((ISBLANK('1B DonnéesActifs'!L174)=TRUE),"",'1B DonnéesActifs'!L174))</f>
        <v>-</v>
      </c>
      <c r="M171" s="213" t="str">
        <f>IF(($A171="-"),"-",IF((ISBLANK('1B DonnéesActifs'!M174)=TRUE),"",'1B DonnéesActifs'!M174))</f>
        <v>-</v>
      </c>
      <c r="N171" s="213" t="str">
        <f>IF(($A171="-"),"-",IF((ISBLANK('1B DonnéesActifs'!N174)=TRUE),"",'1B DonnéesActifs'!N174))</f>
        <v>-</v>
      </c>
      <c r="O171" s="213" t="str">
        <f>IF(($A171="-"),"-",IF((ISBLANK('1B DonnéesActifs'!O174)=TRUE),"",'1B DonnéesActifs'!O174))</f>
        <v>-</v>
      </c>
      <c r="P171" s="213" t="str">
        <f>IF(($A171="-"),"-",IF((ISBLANK('1B DonnéesActifs'!P174)=TRUE),"",'1B DonnéesActifs'!P174))</f>
        <v>-</v>
      </c>
      <c r="Q171" s="214" t="str">
        <f t="shared" si="19"/>
        <v>-</v>
      </c>
      <c r="R171" s="214" t="str">
        <f>IF($A171="-","-",(_xlfn.IFNA((VLOOKUP($D171,'2A HypothèsesRenouvellement'!$J$6:$K$10,2,FALSE)),"TypeChausséeN/D")))</f>
        <v>-</v>
      </c>
      <c r="S171" s="214" t="str">
        <f t="shared" si="26"/>
        <v>-</v>
      </c>
      <c r="T171" s="214" t="str">
        <f>IF($A171="-","-",(_xlfn.IFNA((VLOOKUP($M171,'2A HypothèsesRenouvellement'!$J$16:$K$25,2,FALSE)),"DernièreInterventionN/D")))</f>
        <v>-</v>
      </c>
      <c r="U171" s="214" t="str">
        <f t="shared" si="20"/>
        <v>-</v>
      </c>
      <c r="V171" s="215" t="str">
        <f t="shared" si="27"/>
        <v>-</v>
      </c>
      <c r="W171" s="215" t="str">
        <f>IF($A171="-","-",IF($O171="","ICG N/D",VLOOKUP($O171,'2A HypothèsesRenouvellement'!$B$33:$B$42,1,TRUE)))</f>
        <v>-</v>
      </c>
      <c r="X171" s="216" t="str">
        <f>IF($A171="-","-",(IF((ISNUMBER(W171)=TRUE),VLOOKUP(W171,'2A HypothèsesRenouvellement'!$B$33:$D$42,3,FALSE),"ICG N/D")))</f>
        <v>-</v>
      </c>
      <c r="Y171" s="216" t="str">
        <f>_xlfn.IFNA(IF($A171="-","-",(IF((P171=""),"Cote /5 N/D",VLOOKUP(P171,'2A HypothèsesRenouvellement'!$F$33:$G$37,2,FALSE)))),"%ParCote/5 Feuille2A N/D")</f>
        <v>-</v>
      </c>
      <c r="Z171" s="215" t="str">
        <f>IF($A171="-","-",IF('2A HypothèsesRenouvellement'!$F$20="  cotes d'état /100",(IF(ISNUMBER(X171)=TRUE,(X171*R171),"ICG N/D")),"N'est pas l'option choisie feuille 2A"))</f>
        <v>-</v>
      </c>
      <c r="AA171" s="215" t="str">
        <f t="shared" si="21"/>
        <v>-</v>
      </c>
      <c r="AB171" s="215" t="str">
        <f>IF($A171="-","-",IF('2A HypothèsesRenouvellement'!$F$20="  cotes d'état /5",(IF(ISNUMBER(Y171)=TRUE,(Y171*R171),"Etat/5 N/D")),"N'est pas l'option choisie feuille 2A"))</f>
        <v>-</v>
      </c>
      <c r="AC171" s="215" t="str">
        <f t="shared" si="22"/>
        <v>-</v>
      </c>
      <c r="AD171" s="217" t="str">
        <f>IF('2A HypothèsesRenouvellement'!$D$15="Option 1  ",'3A CalculsActifs'!V171,IF('2A HypothèsesRenouvellement'!$F$20="  Cotes d'état /100",'3A CalculsActifs'!AA171,IF('2A HypothèsesRenouvellement'!$F$20="  Cotes d'état /5",'3A CalculsActifs'!AC171,"ATT:ChoisirOptionFeuille2A")))</f>
        <v>ATT:ChoisirOptionFeuille2A</v>
      </c>
      <c r="AE171" s="209" t="str">
        <f>IF($A171="-","-",(H171/1000*(VLOOKUP(D171,'2A HypothèsesRenouvellement'!$J$6:$L$10,3,FALSE))))</f>
        <v>-</v>
      </c>
      <c r="AF171" s="312" t="str">
        <f t="shared" si="23"/>
        <v>-</v>
      </c>
      <c r="AG171" s="312" t="str">
        <f t="shared" si="24"/>
        <v>-</v>
      </c>
      <c r="AH171" s="218" t="str">
        <f t="shared" si="25"/>
        <v>-</v>
      </c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  <c r="CM171" s="95"/>
      <c r="CN171" s="95"/>
      <c r="CO171" s="95"/>
      <c r="CP171" s="95"/>
      <c r="CQ171" s="95"/>
      <c r="CR171" s="95"/>
      <c r="CS171" s="95"/>
      <c r="CT171" s="95"/>
      <c r="CU171" s="95"/>
      <c r="CV171" s="95"/>
      <c r="CW171" s="95"/>
      <c r="CX171" s="95"/>
      <c r="CY171" s="95"/>
      <c r="CZ171" s="95"/>
      <c r="DA171" s="95"/>
      <c r="DB171" s="95"/>
      <c r="DC171" s="95"/>
      <c r="DD171" s="95"/>
      <c r="DE171" s="95"/>
      <c r="DF171" s="95"/>
      <c r="DG171" s="95"/>
      <c r="DH171" s="95"/>
      <c r="DI171" s="95"/>
      <c r="DJ171" s="95"/>
      <c r="DK171" s="95"/>
      <c r="DL171" s="95"/>
      <c r="DM171" s="95"/>
      <c r="DN171" s="95"/>
      <c r="DO171" s="95"/>
      <c r="DP171" s="95"/>
      <c r="DQ171" s="95"/>
      <c r="DR171" s="95"/>
      <c r="DS171" s="95"/>
      <c r="DT171" s="95"/>
      <c r="DU171" s="95"/>
      <c r="DV171" s="95"/>
      <c r="DW171" s="95"/>
      <c r="DX171" s="95"/>
      <c r="DY171" s="95"/>
      <c r="DZ171" s="95"/>
      <c r="EA171" s="95"/>
      <c r="EB171" s="95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5"/>
      <c r="ER171" s="95"/>
      <c r="ES171" s="95"/>
      <c r="ET171" s="95"/>
      <c r="EU171" s="95"/>
      <c r="EV171" s="95"/>
      <c r="EW171" s="95"/>
      <c r="EX171" s="95"/>
      <c r="EY171" s="95"/>
      <c r="EZ171" s="95"/>
      <c r="FA171" s="95"/>
      <c r="FB171" s="95"/>
      <c r="FC171" s="95"/>
      <c r="FD171" s="95"/>
      <c r="FE171" s="95"/>
      <c r="FF171" s="95"/>
      <c r="FG171" s="95"/>
      <c r="FH171" s="95"/>
      <c r="FI171" s="95"/>
      <c r="FJ171" s="95"/>
      <c r="FK171" s="95"/>
      <c r="FL171" s="95"/>
      <c r="FM171" s="95"/>
      <c r="FN171" s="95"/>
      <c r="FO171" s="95"/>
      <c r="FP171" s="95"/>
      <c r="FQ171" s="95"/>
      <c r="FR171" s="95"/>
      <c r="FS171" s="95"/>
      <c r="FT171" s="95"/>
      <c r="FU171" s="95"/>
      <c r="FV171" s="95"/>
      <c r="FW171" s="95"/>
      <c r="FX171" s="95"/>
      <c r="FY171" s="95"/>
      <c r="FZ171" s="95"/>
      <c r="GA171" s="95"/>
      <c r="GB171" s="95"/>
      <c r="GC171" s="95"/>
      <c r="GD171" s="95"/>
      <c r="GE171" s="95"/>
      <c r="GF171" s="95"/>
      <c r="GG171" s="95"/>
      <c r="GH171" s="95"/>
      <c r="GI171" s="95"/>
      <c r="GJ171" s="95"/>
      <c r="GK171" s="95"/>
      <c r="GL171" s="95"/>
      <c r="GM171" s="95"/>
      <c r="GN171" s="95"/>
      <c r="GO171" s="95"/>
      <c r="GP171" s="95"/>
      <c r="GQ171" s="95"/>
      <c r="GR171" s="95"/>
      <c r="GS171" s="95"/>
      <c r="GT171" s="95"/>
      <c r="GU171" s="95"/>
      <c r="GV171" s="95"/>
      <c r="GW171" s="95"/>
      <c r="GX171" s="95"/>
      <c r="GY171" s="95"/>
      <c r="GZ171" s="95"/>
      <c r="HA171" s="95"/>
      <c r="HB171" s="95"/>
      <c r="HC171" s="95"/>
      <c r="HD171" s="95"/>
      <c r="HE171" s="95"/>
    </row>
    <row r="172" spans="1:265" x14ac:dyDescent="0.25">
      <c r="A172" s="212" t="str">
        <f>IF((ISBLANK('1B DonnéesActifs'!A175)=TRUE),"-",'1B DonnéesActifs'!A175)</f>
        <v>-</v>
      </c>
      <c r="B172" s="213" t="str">
        <f>IF(($A172="-"),"-",IF((ISBLANK('1B DonnéesActifs'!B175)=TRUE),"",'1B DonnéesActifs'!B175))</f>
        <v>-</v>
      </c>
      <c r="C172" s="213" t="str">
        <f>IF(($A172="-"),"-",IF((ISBLANK('1B DonnéesActifs'!C175)=TRUE),"",'1B DonnéesActifs'!C175))</f>
        <v>-</v>
      </c>
      <c r="D172" s="213" t="str">
        <f>IF(($A172="-"),"-",IF((ISBLANK('1B DonnéesActifs'!D175)=TRUE),"",'1B DonnéesActifs'!D175))</f>
        <v>-</v>
      </c>
      <c r="E172" s="213" t="str">
        <f>IF(($A172="-"),"-",IF((ISBLANK('1B DonnéesActifs'!E175)=TRUE),"",'1B DonnéesActifs'!E175))</f>
        <v>-</v>
      </c>
      <c r="F172" s="213" t="str">
        <f>IF(($A172="-"),"-",IF((ISBLANK('1B DonnéesActifs'!F175)=TRUE),"",'1B DonnéesActifs'!F175))</f>
        <v>-</v>
      </c>
      <c r="G172" s="213" t="str">
        <f>IF(($A172="-"),"-",IF((ISBLANK('1B DonnéesActifs'!G175)=TRUE),"",'1B DonnéesActifs'!G175))</f>
        <v>-</v>
      </c>
      <c r="H172" s="213" t="str">
        <f>IF(($A172="-"),"-",IF((ISBLANK('1B DonnéesActifs'!H175)=TRUE),"",'1B DonnéesActifs'!H175))</f>
        <v>-</v>
      </c>
      <c r="I172" s="213" t="str">
        <f>IF(($A172="-"),"-",IF((ISBLANK('1B DonnéesActifs'!I175)=TRUE),"",'1B DonnéesActifs'!I175))</f>
        <v>-</v>
      </c>
      <c r="J172" s="213" t="str">
        <f>IF(($A172="-"),"-",IF((ISBLANK('1B DonnéesActifs'!J175)=TRUE),"",'1B DonnéesActifs'!J175))</f>
        <v>-</v>
      </c>
      <c r="K172" s="213" t="str">
        <f>IF(($A172="-"),"-",IF((ISBLANK('1B DonnéesActifs'!K175)=TRUE),"",'1B DonnéesActifs'!K175))</f>
        <v>-</v>
      </c>
      <c r="L172" s="213" t="str">
        <f>IF(($A172="-"),"-",IF((ISBLANK('1B DonnéesActifs'!L175)=TRUE),"",'1B DonnéesActifs'!L175))</f>
        <v>-</v>
      </c>
      <c r="M172" s="213" t="str">
        <f>IF(($A172="-"),"-",IF((ISBLANK('1B DonnéesActifs'!M175)=TRUE),"",'1B DonnéesActifs'!M175))</f>
        <v>-</v>
      </c>
      <c r="N172" s="213" t="str">
        <f>IF(($A172="-"),"-",IF((ISBLANK('1B DonnéesActifs'!N175)=TRUE),"",'1B DonnéesActifs'!N175))</f>
        <v>-</v>
      </c>
      <c r="O172" s="213" t="str">
        <f>IF(($A172="-"),"-",IF((ISBLANK('1B DonnéesActifs'!O175)=TRUE),"",'1B DonnéesActifs'!O175))</f>
        <v>-</v>
      </c>
      <c r="P172" s="213" t="str">
        <f>IF(($A172="-"),"-",IF((ISBLANK('1B DonnéesActifs'!P175)=TRUE),"",'1B DonnéesActifs'!P175))</f>
        <v>-</v>
      </c>
      <c r="Q172" s="214" t="str">
        <f t="shared" si="19"/>
        <v>-</v>
      </c>
      <c r="R172" s="214" t="str">
        <f>IF($A172="-","-",(_xlfn.IFNA((VLOOKUP($D172,'2A HypothèsesRenouvellement'!$J$6:$K$10,2,FALSE)),"TypeChausséeN/D")))</f>
        <v>-</v>
      </c>
      <c r="S172" s="214" t="str">
        <f t="shared" si="26"/>
        <v>-</v>
      </c>
      <c r="T172" s="214" t="str">
        <f>IF($A172="-","-",(_xlfn.IFNA((VLOOKUP($M172,'2A HypothèsesRenouvellement'!$J$16:$K$25,2,FALSE)),"DernièreInterventionN/D")))</f>
        <v>-</v>
      </c>
      <c r="U172" s="214" t="str">
        <f t="shared" si="20"/>
        <v>-</v>
      </c>
      <c r="V172" s="215" t="str">
        <f t="shared" si="27"/>
        <v>-</v>
      </c>
      <c r="W172" s="215" t="str">
        <f>IF($A172="-","-",IF($O172="","ICG N/D",VLOOKUP($O172,'2A HypothèsesRenouvellement'!$B$33:$B$42,1,TRUE)))</f>
        <v>-</v>
      </c>
      <c r="X172" s="216" t="str">
        <f>IF($A172="-","-",(IF((ISNUMBER(W172)=TRUE),VLOOKUP(W172,'2A HypothèsesRenouvellement'!$B$33:$D$42,3,FALSE),"ICG N/D")))</f>
        <v>-</v>
      </c>
      <c r="Y172" s="216" t="str">
        <f>_xlfn.IFNA(IF($A172="-","-",(IF((P172=""),"Cote /5 N/D",VLOOKUP(P172,'2A HypothèsesRenouvellement'!$F$33:$G$37,2,FALSE)))),"%ParCote/5 Feuille2A N/D")</f>
        <v>-</v>
      </c>
      <c r="Z172" s="215" t="str">
        <f>IF($A172="-","-",IF('2A HypothèsesRenouvellement'!$F$20="  cotes d'état /100",(IF(ISNUMBER(X172)=TRUE,(X172*R172),"ICG N/D")),"N'est pas l'option choisie feuille 2A"))</f>
        <v>-</v>
      </c>
      <c r="AA172" s="215" t="str">
        <f t="shared" si="21"/>
        <v>-</v>
      </c>
      <c r="AB172" s="215" t="str">
        <f>IF($A172="-","-",IF('2A HypothèsesRenouvellement'!$F$20="  cotes d'état /5",(IF(ISNUMBER(Y172)=TRUE,(Y172*R172),"Etat/5 N/D")),"N'est pas l'option choisie feuille 2A"))</f>
        <v>-</v>
      </c>
      <c r="AC172" s="215" t="str">
        <f t="shared" si="22"/>
        <v>-</v>
      </c>
      <c r="AD172" s="217" t="str">
        <f>IF('2A HypothèsesRenouvellement'!$D$15="Option 1  ",'3A CalculsActifs'!V172,IF('2A HypothèsesRenouvellement'!$F$20="  Cotes d'état /100",'3A CalculsActifs'!AA172,IF('2A HypothèsesRenouvellement'!$F$20="  Cotes d'état /5",'3A CalculsActifs'!AC172,"ATT:ChoisirOptionFeuille2A")))</f>
        <v>ATT:ChoisirOptionFeuille2A</v>
      </c>
      <c r="AE172" s="209" t="str">
        <f>IF($A172="-","-",(H172/1000*(VLOOKUP(D172,'2A HypothèsesRenouvellement'!$J$6:$L$10,3,FALSE))))</f>
        <v>-</v>
      </c>
      <c r="AF172" s="312" t="str">
        <f t="shared" si="23"/>
        <v>-</v>
      </c>
      <c r="AG172" s="312" t="str">
        <f t="shared" si="24"/>
        <v>-</v>
      </c>
      <c r="AH172" s="218" t="str">
        <f t="shared" si="25"/>
        <v>-</v>
      </c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  <c r="CK172" s="95"/>
      <c r="CL172" s="95"/>
      <c r="CM172" s="95"/>
      <c r="CN172" s="95"/>
      <c r="CO172" s="95"/>
      <c r="CP172" s="95"/>
      <c r="CQ172" s="95"/>
      <c r="CR172" s="95"/>
      <c r="CS172" s="95"/>
      <c r="CT172" s="95"/>
      <c r="CU172" s="95"/>
      <c r="CV172" s="95"/>
      <c r="CW172" s="95"/>
      <c r="CX172" s="95"/>
      <c r="CY172" s="95"/>
      <c r="CZ172" s="95"/>
      <c r="DA172" s="95"/>
      <c r="DB172" s="95"/>
      <c r="DC172" s="95"/>
      <c r="DD172" s="95"/>
      <c r="DE172" s="95"/>
      <c r="DF172" s="95"/>
      <c r="DG172" s="95"/>
      <c r="DH172" s="95"/>
      <c r="DI172" s="95"/>
      <c r="DJ172" s="95"/>
      <c r="DK172" s="95"/>
      <c r="DL172" s="95"/>
      <c r="DM172" s="95"/>
      <c r="DN172" s="95"/>
      <c r="DO172" s="95"/>
      <c r="DP172" s="95"/>
      <c r="DQ172" s="95"/>
      <c r="DR172" s="95"/>
      <c r="DS172" s="95"/>
      <c r="DT172" s="95"/>
      <c r="DU172" s="95"/>
      <c r="DV172" s="95"/>
      <c r="DW172" s="95"/>
      <c r="DX172" s="95"/>
      <c r="DY172" s="95"/>
      <c r="DZ172" s="95"/>
      <c r="EA172" s="95"/>
      <c r="EB172" s="95"/>
      <c r="EC172" s="95"/>
      <c r="ED172" s="95"/>
      <c r="EE172" s="95"/>
      <c r="EF172" s="95"/>
      <c r="EG172" s="95"/>
      <c r="EH172" s="95"/>
      <c r="EI172" s="95"/>
      <c r="EJ172" s="95"/>
      <c r="EK172" s="95"/>
      <c r="EL172" s="95"/>
      <c r="EM172" s="95"/>
      <c r="EN172" s="95"/>
      <c r="EO172" s="95"/>
      <c r="EP172" s="95"/>
      <c r="EQ172" s="95"/>
      <c r="ER172" s="95"/>
      <c r="ES172" s="95"/>
      <c r="ET172" s="95"/>
      <c r="EU172" s="95"/>
      <c r="EV172" s="95"/>
      <c r="EW172" s="95"/>
      <c r="EX172" s="95"/>
      <c r="EY172" s="95"/>
      <c r="EZ172" s="95"/>
      <c r="FA172" s="95"/>
      <c r="FB172" s="95"/>
      <c r="FC172" s="95"/>
      <c r="FD172" s="95"/>
      <c r="FE172" s="95"/>
      <c r="FF172" s="95"/>
      <c r="FG172" s="95"/>
      <c r="FH172" s="95"/>
      <c r="FI172" s="95"/>
      <c r="FJ172" s="95"/>
      <c r="FK172" s="95"/>
      <c r="FL172" s="95"/>
      <c r="FM172" s="95"/>
      <c r="FN172" s="95"/>
      <c r="FO172" s="95"/>
      <c r="FP172" s="95"/>
      <c r="FQ172" s="95"/>
      <c r="FR172" s="95"/>
      <c r="FS172" s="95"/>
      <c r="FT172" s="95"/>
      <c r="FU172" s="95"/>
      <c r="FV172" s="95"/>
      <c r="FW172" s="95"/>
      <c r="FX172" s="95"/>
      <c r="FY172" s="95"/>
      <c r="FZ172" s="95"/>
      <c r="GA172" s="95"/>
      <c r="GB172" s="95"/>
      <c r="GC172" s="95"/>
      <c r="GD172" s="95"/>
      <c r="GE172" s="95"/>
      <c r="GF172" s="95"/>
      <c r="GG172" s="95"/>
      <c r="GH172" s="95"/>
      <c r="GI172" s="95"/>
      <c r="GJ172" s="95"/>
      <c r="GK172" s="95"/>
      <c r="GL172" s="95"/>
      <c r="GM172" s="95"/>
      <c r="GN172" s="95"/>
      <c r="GO172" s="95"/>
      <c r="GP172" s="95"/>
      <c r="GQ172" s="95"/>
      <c r="GR172" s="95"/>
      <c r="GS172" s="95"/>
      <c r="GT172" s="95"/>
      <c r="GU172" s="95"/>
      <c r="GV172" s="95"/>
      <c r="GW172" s="95"/>
      <c r="GX172" s="95"/>
      <c r="GY172" s="95"/>
      <c r="GZ172" s="95"/>
      <c r="HA172" s="95"/>
      <c r="HB172" s="95"/>
      <c r="HC172" s="95"/>
      <c r="HD172" s="95"/>
      <c r="HE172" s="95"/>
      <c r="HF172" s="95"/>
      <c r="HG172" s="95"/>
      <c r="HH172" s="95"/>
      <c r="HI172" s="95"/>
      <c r="HJ172" s="95"/>
      <c r="HK172" s="95"/>
      <c r="HL172" s="95"/>
      <c r="HM172" s="95"/>
      <c r="HN172" s="95"/>
      <c r="HO172" s="95"/>
      <c r="HP172" s="95"/>
      <c r="HQ172" s="95"/>
      <c r="HR172" s="95"/>
      <c r="HS172" s="95"/>
      <c r="HT172" s="95"/>
      <c r="HU172" s="95"/>
      <c r="HV172" s="95"/>
      <c r="HW172" s="95"/>
      <c r="HX172" s="95"/>
      <c r="HY172" s="95"/>
      <c r="HZ172" s="95"/>
      <c r="IA172" s="95"/>
      <c r="IB172" s="95"/>
      <c r="IC172" s="95"/>
      <c r="ID172" s="95"/>
      <c r="IE172" s="95"/>
      <c r="IF172" s="95"/>
      <c r="IG172" s="95"/>
      <c r="IH172" s="95"/>
      <c r="II172" s="95"/>
      <c r="IJ172" s="95"/>
      <c r="IK172" s="95"/>
      <c r="IL172" s="95"/>
      <c r="IM172" s="95"/>
      <c r="IN172" s="95"/>
      <c r="IO172" s="95"/>
      <c r="IP172" s="95"/>
      <c r="IQ172" s="95"/>
      <c r="IR172" s="95"/>
      <c r="IS172" s="95"/>
      <c r="IT172" s="95"/>
      <c r="IU172" s="95"/>
      <c r="IV172" s="95"/>
      <c r="IW172" s="95"/>
      <c r="IX172" s="95"/>
      <c r="IY172" s="95"/>
      <c r="IZ172" s="95"/>
      <c r="JA172" s="95"/>
      <c r="JB172" s="95"/>
      <c r="JC172" s="95"/>
      <c r="JD172" s="95"/>
      <c r="JE172" s="95"/>
    </row>
    <row r="173" spans="1:265" x14ac:dyDescent="0.25">
      <c r="A173" s="212" t="str">
        <f>IF((ISBLANK('1B DonnéesActifs'!A176)=TRUE),"-",'1B DonnéesActifs'!A176)</f>
        <v>-</v>
      </c>
      <c r="B173" s="213" t="str">
        <f>IF(($A173="-"),"-",IF((ISBLANK('1B DonnéesActifs'!B176)=TRUE),"",'1B DonnéesActifs'!B176))</f>
        <v>-</v>
      </c>
      <c r="C173" s="213" t="str">
        <f>IF(($A173="-"),"-",IF((ISBLANK('1B DonnéesActifs'!C176)=TRUE),"",'1B DonnéesActifs'!C176))</f>
        <v>-</v>
      </c>
      <c r="D173" s="213" t="str">
        <f>IF(($A173="-"),"-",IF((ISBLANK('1B DonnéesActifs'!D176)=TRUE),"",'1B DonnéesActifs'!D176))</f>
        <v>-</v>
      </c>
      <c r="E173" s="213" t="str">
        <f>IF(($A173="-"),"-",IF((ISBLANK('1B DonnéesActifs'!E176)=TRUE),"",'1B DonnéesActifs'!E176))</f>
        <v>-</v>
      </c>
      <c r="F173" s="213" t="str">
        <f>IF(($A173="-"),"-",IF((ISBLANK('1B DonnéesActifs'!F176)=TRUE),"",'1B DonnéesActifs'!F176))</f>
        <v>-</v>
      </c>
      <c r="G173" s="213" t="str">
        <f>IF(($A173="-"),"-",IF((ISBLANK('1B DonnéesActifs'!G176)=TRUE),"",'1B DonnéesActifs'!G176))</f>
        <v>-</v>
      </c>
      <c r="H173" s="213" t="str">
        <f>IF(($A173="-"),"-",IF((ISBLANK('1B DonnéesActifs'!H176)=TRUE),"",'1B DonnéesActifs'!H176))</f>
        <v>-</v>
      </c>
      <c r="I173" s="213" t="str">
        <f>IF(($A173="-"),"-",IF((ISBLANK('1B DonnéesActifs'!I176)=TRUE),"",'1B DonnéesActifs'!I176))</f>
        <v>-</v>
      </c>
      <c r="J173" s="213" t="str">
        <f>IF(($A173="-"),"-",IF((ISBLANK('1B DonnéesActifs'!J176)=TRUE),"",'1B DonnéesActifs'!J176))</f>
        <v>-</v>
      </c>
      <c r="K173" s="213" t="str">
        <f>IF(($A173="-"),"-",IF((ISBLANK('1B DonnéesActifs'!K176)=TRUE),"",'1B DonnéesActifs'!K176))</f>
        <v>-</v>
      </c>
      <c r="L173" s="213" t="str">
        <f>IF(($A173="-"),"-",IF((ISBLANK('1B DonnéesActifs'!L176)=TRUE),"",'1B DonnéesActifs'!L176))</f>
        <v>-</v>
      </c>
      <c r="M173" s="213" t="str">
        <f>IF(($A173="-"),"-",IF((ISBLANK('1B DonnéesActifs'!M176)=TRUE),"",'1B DonnéesActifs'!M176))</f>
        <v>-</v>
      </c>
      <c r="N173" s="213" t="str">
        <f>IF(($A173="-"),"-",IF((ISBLANK('1B DonnéesActifs'!N176)=TRUE),"",'1B DonnéesActifs'!N176))</f>
        <v>-</v>
      </c>
      <c r="O173" s="213" t="str">
        <f>IF(($A173="-"),"-",IF((ISBLANK('1B DonnéesActifs'!O176)=TRUE),"",'1B DonnéesActifs'!O176))</f>
        <v>-</v>
      </c>
      <c r="P173" s="213" t="str">
        <f>IF(($A173="-"),"-",IF((ISBLANK('1B DonnéesActifs'!P176)=TRUE),"",'1B DonnéesActifs'!P176))</f>
        <v>-</v>
      </c>
      <c r="Q173" s="214" t="str">
        <f t="shared" si="19"/>
        <v>-</v>
      </c>
      <c r="R173" s="214" t="str">
        <f>IF($A173="-","-",(_xlfn.IFNA((VLOOKUP($D173,'2A HypothèsesRenouvellement'!$J$6:$K$10,2,FALSE)),"TypeChausséeN/D")))</f>
        <v>-</v>
      </c>
      <c r="S173" s="214" t="str">
        <f t="shared" si="26"/>
        <v>-</v>
      </c>
      <c r="T173" s="214" t="str">
        <f>IF($A173="-","-",(_xlfn.IFNA((VLOOKUP($M173,'2A HypothèsesRenouvellement'!$J$16:$K$25,2,FALSE)),"DernièreInterventionN/D")))</f>
        <v>-</v>
      </c>
      <c r="U173" s="214" t="str">
        <f t="shared" si="20"/>
        <v>-</v>
      </c>
      <c r="V173" s="215" t="str">
        <f t="shared" si="27"/>
        <v>-</v>
      </c>
      <c r="W173" s="215" t="str">
        <f>IF($A173="-","-",IF($O173="","ICG N/D",VLOOKUP($O173,'2A HypothèsesRenouvellement'!$B$33:$B$42,1,TRUE)))</f>
        <v>-</v>
      </c>
      <c r="X173" s="216" t="str">
        <f>IF($A173="-","-",(IF((ISNUMBER(W173)=TRUE),VLOOKUP(W173,'2A HypothèsesRenouvellement'!$B$33:$D$42,3,FALSE),"ICG N/D")))</f>
        <v>-</v>
      </c>
      <c r="Y173" s="216" t="str">
        <f>_xlfn.IFNA(IF($A173="-","-",(IF((P173=""),"Cote /5 N/D",VLOOKUP(P173,'2A HypothèsesRenouvellement'!$F$33:$G$37,2,FALSE)))),"%ParCote/5 Feuille2A N/D")</f>
        <v>-</v>
      </c>
      <c r="Z173" s="215" t="str">
        <f>IF($A173="-","-",IF('2A HypothèsesRenouvellement'!$F$20="  cotes d'état /100",(IF(ISNUMBER(X173)=TRUE,(X173*R173),"ICG N/D")),"N'est pas l'option choisie feuille 2A"))</f>
        <v>-</v>
      </c>
      <c r="AA173" s="215" t="str">
        <f t="shared" si="21"/>
        <v>-</v>
      </c>
      <c r="AB173" s="215" t="str">
        <f>IF($A173="-","-",IF('2A HypothèsesRenouvellement'!$F$20="  cotes d'état /5",(IF(ISNUMBER(Y173)=TRUE,(Y173*R173),"Etat/5 N/D")),"N'est pas l'option choisie feuille 2A"))</f>
        <v>-</v>
      </c>
      <c r="AC173" s="215" t="str">
        <f t="shared" si="22"/>
        <v>-</v>
      </c>
      <c r="AD173" s="217" t="str">
        <f>IF('2A HypothèsesRenouvellement'!$D$15="Option 1  ",'3A CalculsActifs'!V173,IF('2A HypothèsesRenouvellement'!$F$20="  Cotes d'état /100",'3A CalculsActifs'!AA173,IF('2A HypothèsesRenouvellement'!$F$20="  Cotes d'état /5",'3A CalculsActifs'!AC173,"ATT:ChoisirOptionFeuille2A")))</f>
        <v>ATT:ChoisirOptionFeuille2A</v>
      </c>
      <c r="AE173" s="209" t="str">
        <f>IF($A173="-","-",(H173/1000*(VLOOKUP(D173,'2A HypothèsesRenouvellement'!$J$6:$L$10,3,FALSE))))</f>
        <v>-</v>
      </c>
      <c r="AF173" s="312" t="str">
        <f t="shared" si="23"/>
        <v>-</v>
      </c>
      <c r="AG173" s="312" t="str">
        <f t="shared" si="24"/>
        <v>-</v>
      </c>
      <c r="AH173" s="218" t="str">
        <f t="shared" si="25"/>
        <v>-</v>
      </c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  <c r="CM173" s="95"/>
      <c r="CN173" s="95"/>
      <c r="CO173" s="95"/>
      <c r="CP173" s="95"/>
      <c r="CQ173" s="95"/>
      <c r="CR173" s="95"/>
      <c r="CS173" s="95"/>
      <c r="CT173" s="95"/>
      <c r="CU173" s="95"/>
      <c r="CV173" s="95"/>
      <c r="CW173" s="95"/>
      <c r="CX173" s="95"/>
      <c r="CY173" s="95"/>
      <c r="CZ173" s="95"/>
      <c r="DA173" s="95"/>
      <c r="DB173" s="95"/>
      <c r="DC173" s="95"/>
      <c r="DD173" s="95"/>
      <c r="DE173" s="95"/>
      <c r="DF173" s="95"/>
      <c r="DG173" s="95"/>
      <c r="DH173" s="95"/>
      <c r="DI173" s="95"/>
      <c r="DJ173" s="95"/>
      <c r="DK173" s="95"/>
      <c r="DL173" s="95"/>
      <c r="DM173" s="95"/>
      <c r="DN173" s="95"/>
      <c r="DO173" s="95"/>
      <c r="DP173" s="95"/>
      <c r="DQ173" s="95"/>
      <c r="DR173" s="95"/>
      <c r="DS173" s="95"/>
      <c r="DT173" s="95"/>
      <c r="DU173" s="95"/>
      <c r="DV173" s="95"/>
      <c r="DW173" s="95"/>
      <c r="DX173" s="95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5"/>
      <c r="ER173" s="95"/>
      <c r="ES173" s="95"/>
      <c r="ET173" s="95"/>
      <c r="EU173" s="95"/>
      <c r="EV173" s="95"/>
      <c r="EW173" s="95"/>
      <c r="EX173" s="95"/>
      <c r="EY173" s="95"/>
      <c r="EZ173" s="95"/>
      <c r="FA173" s="95"/>
      <c r="FB173" s="95"/>
      <c r="FC173" s="95"/>
      <c r="FD173" s="95"/>
      <c r="FE173" s="95"/>
      <c r="FF173" s="95"/>
      <c r="FG173" s="95"/>
      <c r="FH173" s="95"/>
      <c r="FI173" s="95"/>
      <c r="FJ173" s="95"/>
      <c r="FK173" s="95"/>
      <c r="FL173" s="95"/>
      <c r="FM173" s="95"/>
      <c r="FN173" s="95"/>
      <c r="FO173" s="95"/>
      <c r="FP173" s="95"/>
      <c r="FQ173" s="95"/>
      <c r="FR173" s="95"/>
      <c r="FS173" s="95"/>
      <c r="FT173" s="95"/>
      <c r="FU173" s="95"/>
      <c r="FV173" s="95"/>
      <c r="FW173" s="95"/>
      <c r="FX173" s="95"/>
      <c r="FY173" s="95"/>
      <c r="FZ173" s="95"/>
      <c r="GA173" s="95"/>
      <c r="GB173" s="95"/>
      <c r="GC173" s="95"/>
      <c r="GD173" s="95"/>
      <c r="GE173" s="95"/>
      <c r="GF173" s="95"/>
      <c r="GG173" s="95"/>
      <c r="GH173" s="95"/>
      <c r="GI173" s="95"/>
      <c r="GJ173" s="95"/>
      <c r="GK173" s="95"/>
      <c r="GL173" s="95"/>
      <c r="GM173" s="95"/>
      <c r="GN173" s="95"/>
      <c r="GO173" s="95"/>
      <c r="GP173" s="95"/>
      <c r="GQ173" s="95"/>
      <c r="GR173" s="95"/>
      <c r="GS173" s="95"/>
      <c r="GT173" s="95"/>
      <c r="GU173" s="95"/>
      <c r="GV173" s="95"/>
      <c r="GW173" s="95"/>
      <c r="GX173" s="95"/>
      <c r="GY173" s="95"/>
      <c r="GZ173" s="95"/>
      <c r="HA173" s="95"/>
      <c r="HB173" s="95"/>
      <c r="HC173" s="95"/>
      <c r="HD173" s="95"/>
      <c r="HE173" s="95"/>
      <c r="HF173" s="95"/>
      <c r="HG173" s="95"/>
      <c r="HH173" s="95"/>
      <c r="HI173" s="95"/>
      <c r="HJ173" s="95"/>
      <c r="HK173" s="95"/>
      <c r="HL173" s="95"/>
      <c r="HM173" s="95"/>
      <c r="HN173" s="95"/>
      <c r="HO173" s="95"/>
      <c r="HP173" s="95"/>
      <c r="HQ173" s="95"/>
      <c r="HR173" s="95"/>
      <c r="HS173" s="95"/>
      <c r="HT173" s="95"/>
      <c r="HU173" s="95"/>
      <c r="HV173" s="95"/>
      <c r="HW173" s="95"/>
      <c r="HX173" s="95"/>
      <c r="HY173" s="95"/>
      <c r="HZ173" s="95"/>
      <c r="IA173" s="95"/>
      <c r="IB173" s="95"/>
      <c r="IC173" s="95"/>
      <c r="ID173" s="95"/>
      <c r="IE173" s="95"/>
      <c r="IF173" s="95"/>
      <c r="IG173" s="95"/>
      <c r="IH173" s="95"/>
      <c r="II173" s="95"/>
      <c r="IJ173" s="95"/>
      <c r="IK173" s="95"/>
      <c r="IL173" s="95"/>
      <c r="IM173" s="95"/>
      <c r="IN173" s="95"/>
      <c r="IO173" s="95"/>
      <c r="IP173" s="95"/>
      <c r="IQ173" s="95"/>
      <c r="IR173" s="95"/>
      <c r="IS173" s="95"/>
      <c r="IT173" s="95"/>
      <c r="IU173" s="95"/>
      <c r="IV173" s="95"/>
      <c r="IW173" s="95"/>
      <c r="IX173" s="95"/>
      <c r="IY173" s="95"/>
      <c r="IZ173" s="95"/>
      <c r="JA173" s="95"/>
      <c r="JB173" s="95"/>
      <c r="JC173" s="95"/>
      <c r="JD173" s="95"/>
      <c r="JE173" s="95"/>
    </row>
    <row r="174" spans="1:265" s="46" customFormat="1" x14ac:dyDescent="0.25">
      <c r="A174" s="212" t="str">
        <f>IF((ISBLANK('1B DonnéesActifs'!A177)=TRUE),"-",'1B DonnéesActifs'!A177)</f>
        <v>-</v>
      </c>
      <c r="B174" s="213" t="str">
        <f>IF(($A174="-"),"-",IF((ISBLANK('1B DonnéesActifs'!B177)=TRUE),"",'1B DonnéesActifs'!B177))</f>
        <v>-</v>
      </c>
      <c r="C174" s="213" t="str">
        <f>IF(($A174="-"),"-",IF((ISBLANK('1B DonnéesActifs'!C177)=TRUE),"",'1B DonnéesActifs'!C177))</f>
        <v>-</v>
      </c>
      <c r="D174" s="213" t="str">
        <f>IF(($A174="-"),"-",IF((ISBLANK('1B DonnéesActifs'!D177)=TRUE),"",'1B DonnéesActifs'!D177))</f>
        <v>-</v>
      </c>
      <c r="E174" s="213" t="str">
        <f>IF(($A174="-"),"-",IF((ISBLANK('1B DonnéesActifs'!E177)=TRUE),"",'1B DonnéesActifs'!E177))</f>
        <v>-</v>
      </c>
      <c r="F174" s="213" t="str">
        <f>IF(($A174="-"),"-",IF((ISBLANK('1B DonnéesActifs'!F177)=TRUE),"",'1B DonnéesActifs'!F177))</f>
        <v>-</v>
      </c>
      <c r="G174" s="213" t="str">
        <f>IF(($A174="-"),"-",IF((ISBLANK('1B DonnéesActifs'!G177)=TRUE),"",'1B DonnéesActifs'!G177))</f>
        <v>-</v>
      </c>
      <c r="H174" s="213" t="str">
        <f>IF(($A174="-"),"-",IF((ISBLANK('1B DonnéesActifs'!H177)=TRUE),"",'1B DonnéesActifs'!H177))</f>
        <v>-</v>
      </c>
      <c r="I174" s="213" t="str">
        <f>IF(($A174="-"),"-",IF((ISBLANK('1B DonnéesActifs'!I177)=TRUE),"",'1B DonnéesActifs'!I177))</f>
        <v>-</v>
      </c>
      <c r="J174" s="213" t="str">
        <f>IF(($A174="-"),"-",IF((ISBLANK('1B DonnéesActifs'!J177)=TRUE),"",'1B DonnéesActifs'!J177))</f>
        <v>-</v>
      </c>
      <c r="K174" s="213" t="str">
        <f>IF(($A174="-"),"-",IF((ISBLANK('1B DonnéesActifs'!K177)=TRUE),"",'1B DonnéesActifs'!K177))</f>
        <v>-</v>
      </c>
      <c r="L174" s="213" t="str">
        <f>IF(($A174="-"),"-",IF((ISBLANK('1B DonnéesActifs'!L177)=TRUE),"",'1B DonnéesActifs'!L177))</f>
        <v>-</v>
      </c>
      <c r="M174" s="213" t="str">
        <f>IF(($A174="-"),"-",IF((ISBLANK('1B DonnéesActifs'!M177)=TRUE),"",'1B DonnéesActifs'!M177))</f>
        <v>-</v>
      </c>
      <c r="N174" s="213" t="str">
        <f>IF(($A174="-"),"-",IF((ISBLANK('1B DonnéesActifs'!N177)=TRUE),"",'1B DonnéesActifs'!N177))</f>
        <v>-</v>
      </c>
      <c r="O174" s="213" t="str">
        <f>IF(($A174="-"),"-",IF((ISBLANK('1B DonnéesActifs'!O177)=TRUE),"",'1B DonnéesActifs'!O177))</f>
        <v>-</v>
      </c>
      <c r="P174" s="213" t="str">
        <f>IF(($A174="-"),"-",IF((ISBLANK('1B DonnéesActifs'!P177)=TRUE),"",'1B DonnéesActifs'!P177))</f>
        <v>-</v>
      </c>
      <c r="Q174" s="214" t="str">
        <f t="shared" si="19"/>
        <v>-</v>
      </c>
      <c r="R174" s="214" t="str">
        <f>IF($A174="-","-",(_xlfn.IFNA((VLOOKUP($D174,'2A HypothèsesRenouvellement'!$J$6:$K$10,2,FALSE)),"TypeChausséeN/D")))</f>
        <v>-</v>
      </c>
      <c r="S174" s="214" t="str">
        <f t="shared" si="26"/>
        <v>-</v>
      </c>
      <c r="T174" s="214" t="str">
        <f>IF($A174="-","-",(_xlfn.IFNA((VLOOKUP($M174,'2A HypothèsesRenouvellement'!$J$16:$K$25,2,FALSE)),"DernièreInterventionN/D")))</f>
        <v>-</v>
      </c>
      <c r="U174" s="214" t="str">
        <f t="shared" si="20"/>
        <v>-</v>
      </c>
      <c r="V174" s="215" t="str">
        <f t="shared" si="27"/>
        <v>-</v>
      </c>
      <c r="W174" s="215" t="str">
        <f>IF($A174="-","-",IF($O174="","ICG N/D",VLOOKUP($O174,'2A HypothèsesRenouvellement'!$B$33:$B$42,1,TRUE)))</f>
        <v>-</v>
      </c>
      <c r="X174" s="216" t="str">
        <f>IF($A174="-","-",(IF((ISNUMBER(W174)=TRUE),VLOOKUP(W174,'2A HypothèsesRenouvellement'!$B$33:$D$42,3,FALSE),"ICG N/D")))</f>
        <v>-</v>
      </c>
      <c r="Y174" s="216" t="str">
        <f>_xlfn.IFNA(IF($A174="-","-",(IF((P174=""),"Cote /5 N/D",VLOOKUP(P174,'2A HypothèsesRenouvellement'!$F$33:$G$37,2,FALSE)))),"%ParCote/5 Feuille2A N/D")</f>
        <v>-</v>
      </c>
      <c r="Z174" s="215" t="str">
        <f>IF($A174="-","-",IF('2A HypothèsesRenouvellement'!$F$20="  cotes d'état /100",(IF(ISNUMBER(X174)=TRUE,(X174*R174),"ICG N/D")),"N'est pas l'option choisie feuille 2A"))</f>
        <v>-</v>
      </c>
      <c r="AA174" s="215" t="str">
        <f t="shared" si="21"/>
        <v>-</v>
      </c>
      <c r="AB174" s="215" t="str">
        <f>IF($A174="-","-",IF('2A HypothèsesRenouvellement'!$F$20="  cotes d'état /5",(IF(ISNUMBER(Y174)=TRUE,(Y174*R174),"Etat/5 N/D")),"N'est pas l'option choisie feuille 2A"))</f>
        <v>-</v>
      </c>
      <c r="AC174" s="215" t="str">
        <f t="shared" si="22"/>
        <v>-</v>
      </c>
      <c r="AD174" s="217" t="str">
        <f>IF('2A HypothèsesRenouvellement'!$D$15="Option 1  ",'3A CalculsActifs'!V174,IF('2A HypothèsesRenouvellement'!$F$20="  Cotes d'état /100",'3A CalculsActifs'!AA174,IF('2A HypothèsesRenouvellement'!$F$20="  Cotes d'état /5",'3A CalculsActifs'!AC174,"ATT:ChoisirOptionFeuille2A")))</f>
        <v>ATT:ChoisirOptionFeuille2A</v>
      </c>
      <c r="AE174" s="209" t="str">
        <f>IF($A174="-","-",(H174/1000*(VLOOKUP(D174,'2A HypothèsesRenouvellement'!$J$6:$L$10,3,FALSE))))</f>
        <v>-</v>
      </c>
      <c r="AF174" s="312" t="str">
        <f t="shared" si="23"/>
        <v>-</v>
      </c>
      <c r="AG174" s="312" t="str">
        <f t="shared" si="24"/>
        <v>-</v>
      </c>
      <c r="AH174" s="218" t="str">
        <f t="shared" si="25"/>
        <v>-</v>
      </c>
      <c r="AI174" s="96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  <c r="CM174" s="95"/>
      <c r="CN174" s="95"/>
      <c r="CO174" s="95"/>
      <c r="CP174" s="95"/>
      <c r="CQ174" s="95"/>
      <c r="CR174" s="95"/>
      <c r="CS174" s="95"/>
      <c r="CT174" s="95"/>
      <c r="CU174" s="95"/>
      <c r="CV174" s="95"/>
      <c r="CW174" s="95"/>
      <c r="CX174" s="95"/>
      <c r="CY174" s="95"/>
      <c r="CZ174" s="95"/>
      <c r="DA174" s="95"/>
      <c r="DB174" s="95"/>
      <c r="DC174" s="95"/>
      <c r="DD174" s="95"/>
      <c r="DE174" s="95"/>
      <c r="DF174" s="95"/>
      <c r="DG174" s="95"/>
      <c r="DH174" s="95"/>
      <c r="DI174" s="95"/>
      <c r="DJ174" s="95"/>
      <c r="DK174" s="95"/>
      <c r="DL174" s="95"/>
      <c r="DM174" s="95"/>
      <c r="DN174" s="95"/>
      <c r="DO174" s="95"/>
      <c r="DP174" s="95"/>
      <c r="DQ174" s="95"/>
      <c r="DR174" s="95"/>
      <c r="DS174" s="95"/>
      <c r="DT174" s="95"/>
      <c r="DU174" s="95"/>
      <c r="DV174" s="95"/>
      <c r="DW174" s="95"/>
      <c r="DX174" s="95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5"/>
      <c r="ER174" s="95"/>
      <c r="ES174" s="95"/>
      <c r="ET174" s="95"/>
      <c r="EU174" s="95"/>
      <c r="EV174" s="95"/>
      <c r="EW174" s="95"/>
      <c r="EX174" s="95"/>
      <c r="EY174" s="95"/>
      <c r="EZ174" s="95"/>
      <c r="FA174" s="95"/>
      <c r="FB174" s="95"/>
      <c r="FC174" s="95"/>
      <c r="FD174" s="95"/>
      <c r="FE174" s="95"/>
      <c r="FF174" s="95"/>
      <c r="FG174" s="95"/>
      <c r="FH174" s="95"/>
      <c r="FI174" s="95"/>
      <c r="FJ174" s="95"/>
      <c r="FK174" s="95"/>
      <c r="FL174" s="95"/>
      <c r="FM174" s="95"/>
      <c r="FN174" s="95"/>
      <c r="FO174" s="95"/>
      <c r="FP174" s="95"/>
      <c r="FQ174" s="95"/>
      <c r="FR174" s="95"/>
      <c r="FS174" s="95"/>
      <c r="FT174" s="95"/>
      <c r="FU174" s="95"/>
      <c r="FV174" s="95"/>
      <c r="FW174" s="95"/>
      <c r="FX174" s="95"/>
      <c r="FY174" s="95"/>
      <c r="FZ174" s="95"/>
      <c r="GA174" s="95"/>
      <c r="GB174" s="95"/>
      <c r="GC174" s="95"/>
      <c r="GD174" s="95"/>
      <c r="GE174" s="95"/>
      <c r="GF174" s="95"/>
      <c r="GG174" s="95"/>
      <c r="GH174" s="95"/>
      <c r="GI174" s="95"/>
      <c r="GJ174" s="95"/>
      <c r="GK174" s="95"/>
      <c r="GL174" s="95"/>
      <c r="GM174" s="95"/>
      <c r="GN174" s="95"/>
      <c r="GO174" s="95"/>
      <c r="GP174" s="95"/>
      <c r="GQ174" s="95"/>
      <c r="GR174" s="95"/>
      <c r="GS174" s="95"/>
      <c r="GT174" s="95"/>
      <c r="GU174" s="95"/>
      <c r="GV174" s="95"/>
      <c r="GW174" s="95"/>
      <c r="GX174" s="95"/>
      <c r="GY174" s="95"/>
      <c r="GZ174" s="95"/>
      <c r="HA174" s="95"/>
      <c r="HB174" s="95"/>
      <c r="HC174" s="95"/>
      <c r="HD174" s="95"/>
      <c r="HE174" s="95"/>
      <c r="HF174" s="95"/>
      <c r="HG174" s="95"/>
      <c r="HH174" s="95"/>
      <c r="HI174" s="95"/>
      <c r="HJ174" s="95"/>
      <c r="HK174" s="95"/>
      <c r="HL174" s="95"/>
      <c r="HM174" s="95"/>
      <c r="HN174" s="95"/>
      <c r="HO174" s="95"/>
      <c r="HP174" s="95"/>
      <c r="HQ174" s="95"/>
      <c r="HR174" s="95"/>
      <c r="HS174" s="95"/>
      <c r="HT174" s="95"/>
      <c r="HU174" s="95"/>
      <c r="HV174" s="95"/>
      <c r="HW174" s="95"/>
      <c r="HX174" s="95"/>
      <c r="HY174" s="95"/>
      <c r="HZ174" s="95"/>
      <c r="IA174" s="95"/>
      <c r="IB174" s="95"/>
      <c r="IC174" s="95"/>
      <c r="ID174" s="95"/>
      <c r="IE174" s="95"/>
      <c r="IF174" s="95"/>
      <c r="IG174" s="95"/>
      <c r="IH174" s="95"/>
      <c r="II174" s="95"/>
      <c r="IJ174" s="95"/>
      <c r="IK174" s="95"/>
      <c r="IL174" s="95"/>
      <c r="IM174" s="95"/>
      <c r="IN174" s="95"/>
      <c r="IO174" s="95"/>
      <c r="IP174" s="95"/>
      <c r="IQ174" s="95"/>
      <c r="IR174" s="95"/>
      <c r="IS174" s="95"/>
      <c r="IT174" s="95"/>
      <c r="IU174" s="95"/>
      <c r="IV174" s="95"/>
      <c r="IW174" s="95"/>
      <c r="IX174" s="95"/>
      <c r="IY174" s="95"/>
      <c r="IZ174" s="95"/>
      <c r="JA174" s="95"/>
      <c r="JB174" s="95"/>
      <c r="JC174" s="95"/>
      <c r="JD174" s="95"/>
      <c r="JE174" s="95"/>
    </row>
    <row r="175" spans="1:265" s="46" customFormat="1" x14ac:dyDescent="0.25">
      <c r="A175" s="212" t="str">
        <f>IF((ISBLANK('1B DonnéesActifs'!A178)=TRUE),"-",'1B DonnéesActifs'!A178)</f>
        <v>-</v>
      </c>
      <c r="B175" s="213" t="str">
        <f>IF(($A175="-"),"-",IF((ISBLANK('1B DonnéesActifs'!B178)=TRUE),"",'1B DonnéesActifs'!B178))</f>
        <v>-</v>
      </c>
      <c r="C175" s="213" t="str">
        <f>IF(($A175="-"),"-",IF((ISBLANK('1B DonnéesActifs'!C178)=TRUE),"",'1B DonnéesActifs'!C178))</f>
        <v>-</v>
      </c>
      <c r="D175" s="213" t="str">
        <f>IF(($A175="-"),"-",IF((ISBLANK('1B DonnéesActifs'!D178)=TRUE),"",'1B DonnéesActifs'!D178))</f>
        <v>-</v>
      </c>
      <c r="E175" s="213" t="str">
        <f>IF(($A175="-"),"-",IF((ISBLANK('1B DonnéesActifs'!E178)=TRUE),"",'1B DonnéesActifs'!E178))</f>
        <v>-</v>
      </c>
      <c r="F175" s="213" t="str">
        <f>IF(($A175="-"),"-",IF((ISBLANK('1B DonnéesActifs'!F178)=TRUE),"",'1B DonnéesActifs'!F178))</f>
        <v>-</v>
      </c>
      <c r="G175" s="213" t="str">
        <f>IF(($A175="-"),"-",IF((ISBLANK('1B DonnéesActifs'!G178)=TRUE),"",'1B DonnéesActifs'!G178))</f>
        <v>-</v>
      </c>
      <c r="H175" s="213" t="str">
        <f>IF(($A175="-"),"-",IF((ISBLANK('1B DonnéesActifs'!H178)=TRUE),"",'1B DonnéesActifs'!H178))</f>
        <v>-</v>
      </c>
      <c r="I175" s="213" t="str">
        <f>IF(($A175="-"),"-",IF((ISBLANK('1B DonnéesActifs'!I178)=TRUE),"",'1B DonnéesActifs'!I178))</f>
        <v>-</v>
      </c>
      <c r="J175" s="213" t="str">
        <f>IF(($A175="-"),"-",IF((ISBLANK('1B DonnéesActifs'!J178)=TRUE),"",'1B DonnéesActifs'!J178))</f>
        <v>-</v>
      </c>
      <c r="K175" s="213" t="str">
        <f>IF(($A175="-"),"-",IF((ISBLANK('1B DonnéesActifs'!K178)=TRUE),"",'1B DonnéesActifs'!K178))</f>
        <v>-</v>
      </c>
      <c r="L175" s="213" t="str">
        <f>IF(($A175="-"),"-",IF((ISBLANK('1B DonnéesActifs'!L178)=TRUE),"",'1B DonnéesActifs'!L178))</f>
        <v>-</v>
      </c>
      <c r="M175" s="213" t="str">
        <f>IF(($A175="-"),"-",IF((ISBLANK('1B DonnéesActifs'!M178)=TRUE),"",'1B DonnéesActifs'!M178))</f>
        <v>-</v>
      </c>
      <c r="N175" s="213" t="str">
        <f>IF(($A175="-"),"-",IF((ISBLANK('1B DonnéesActifs'!N178)=TRUE),"",'1B DonnéesActifs'!N178))</f>
        <v>-</v>
      </c>
      <c r="O175" s="213" t="str">
        <f>IF(($A175="-"),"-",IF((ISBLANK('1B DonnéesActifs'!O178)=TRUE),"",'1B DonnéesActifs'!O178))</f>
        <v>-</v>
      </c>
      <c r="P175" s="213" t="str">
        <f>IF(($A175="-"),"-",IF((ISBLANK('1B DonnéesActifs'!P178)=TRUE),"",'1B DonnéesActifs'!P178))</f>
        <v>-</v>
      </c>
      <c r="Q175" s="214" t="str">
        <f t="shared" si="19"/>
        <v>-</v>
      </c>
      <c r="R175" s="214" t="str">
        <f>IF($A175="-","-",(_xlfn.IFNA((VLOOKUP($D175,'2A HypothèsesRenouvellement'!$J$6:$K$10,2,FALSE)),"TypeChausséeN/D")))</f>
        <v>-</v>
      </c>
      <c r="S175" s="214" t="str">
        <f t="shared" si="26"/>
        <v>-</v>
      </c>
      <c r="T175" s="214" t="str">
        <f>IF($A175="-","-",(_xlfn.IFNA((VLOOKUP($M175,'2A HypothèsesRenouvellement'!$J$16:$K$25,2,FALSE)),"DernièreInterventionN/D")))</f>
        <v>-</v>
      </c>
      <c r="U175" s="214" t="str">
        <f t="shared" si="20"/>
        <v>-</v>
      </c>
      <c r="V175" s="215" t="str">
        <f t="shared" si="27"/>
        <v>-</v>
      </c>
      <c r="W175" s="215" t="str">
        <f>IF($A175="-","-",IF($O175="","ICG N/D",VLOOKUP($O175,'2A HypothèsesRenouvellement'!$B$33:$B$42,1,TRUE)))</f>
        <v>-</v>
      </c>
      <c r="X175" s="216" t="str">
        <f>IF($A175="-","-",(IF((ISNUMBER(W175)=TRUE),VLOOKUP(W175,'2A HypothèsesRenouvellement'!$B$33:$D$42,3,FALSE),"ICG N/D")))</f>
        <v>-</v>
      </c>
      <c r="Y175" s="216" t="str">
        <f>_xlfn.IFNA(IF($A175="-","-",(IF((P175=""),"Cote /5 N/D",VLOOKUP(P175,'2A HypothèsesRenouvellement'!$F$33:$G$37,2,FALSE)))),"%ParCote/5 Feuille2A N/D")</f>
        <v>-</v>
      </c>
      <c r="Z175" s="215" t="str">
        <f>IF($A175="-","-",IF('2A HypothèsesRenouvellement'!$F$20="  cotes d'état /100",(IF(ISNUMBER(X175)=TRUE,(X175*R175),"ICG N/D")),"N'est pas l'option choisie feuille 2A"))</f>
        <v>-</v>
      </c>
      <c r="AA175" s="215" t="str">
        <f t="shared" si="21"/>
        <v>-</v>
      </c>
      <c r="AB175" s="215" t="str">
        <f>IF($A175="-","-",IF('2A HypothèsesRenouvellement'!$F$20="  cotes d'état /5",(IF(ISNUMBER(Y175)=TRUE,(Y175*R175),"Etat/5 N/D")),"N'est pas l'option choisie feuille 2A"))</f>
        <v>-</v>
      </c>
      <c r="AC175" s="215" t="str">
        <f t="shared" si="22"/>
        <v>-</v>
      </c>
      <c r="AD175" s="217" t="str">
        <f>IF('2A HypothèsesRenouvellement'!$D$15="Option 1  ",'3A CalculsActifs'!V175,IF('2A HypothèsesRenouvellement'!$F$20="  Cotes d'état /100",'3A CalculsActifs'!AA175,IF('2A HypothèsesRenouvellement'!$F$20="  Cotes d'état /5",'3A CalculsActifs'!AC175,"ATT:ChoisirOptionFeuille2A")))</f>
        <v>ATT:ChoisirOptionFeuille2A</v>
      </c>
      <c r="AE175" s="209" t="str">
        <f>IF($A175="-","-",(H175/1000*(VLOOKUP(D175,'2A HypothèsesRenouvellement'!$J$6:$L$10,3,FALSE))))</f>
        <v>-</v>
      </c>
      <c r="AF175" s="312" t="str">
        <f t="shared" si="23"/>
        <v>-</v>
      </c>
      <c r="AG175" s="312" t="str">
        <f t="shared" si="24"/>
        <v>-</v>
      </c>
      <c r="AH175" s="218" t="str">
        <f t="shared" si="25"/>
        <v>-</v>
      </c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95"/>
      <c r="DE175" s="95"/>
      <c r="DF175" s="95"/>
      <c r="DG175" s="95"/>
      <c r="DH175" s="95"/>
      <c r="DI175" s="95"/>
      <c r="DJ175" s="95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95"/>
      <c r="FH175" s="95"/>
      <c r="FI175" s="95"/>
      <c r="FJ175" s="95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  <c r="GK175" s="95"/>
      <c r="GL175" s="95"/>
      <c r="GM175" s="95"/>
      <c r="GN175" s="95"/>
      <c r="GO175" s="95"/>
      <c r="GP175" s="95"/>
      <c r="GQ175" s="95"/>
      <c r="GR175" s="95"/>
      <c r="GS175" s="95"/>
      <c r="GT175" s="95"/>
      <c r="GU175" s="95"/>
      <c r="GV175" s="95"/>
      <c r="GW175" s="95"/>
      <c r="GX175" s="95"/>
      <c r="GY175" s="95"/>
      <c r="GZ175" s="95"/>
      <c r="HA175" s="95"/>
      <c r="HB175" s="95"/>
      <c r="HC175" s="95"/>
      <c r="HD175" s="95"/>
      <c r="HE175" s="95"/>
      <c r="HF175" s="95"/>
      <c r="HG175" s="95"/>
      <c r="HH175" s="95"/>
      <c r="HI175" s="95"/>
      <c r="HJ175" s="95"/>
      <c r="HK175" s="95"/>
      <c r="HL175" s="95"/>
      <c r="HM175" s="95"/>
      <c r="HN175" s="95"/>
      <c r="HO175" s="95"/>
      <c r="HP175" s="95"/>
      <c r="HQ175" s="95"/>
      <c r="HR175" s="95"/>
      <c r="HS175" s="95"/>
      <c r="HT175" s="95"/>
      <c r="HU175" s="95"/>
      <c r="HV175" s="95"/>
      <c r="HW175" s="95"/>
      <c r="HX175" s="95"/>
      <c r="HY175" s="95"/>
      <c r="HZ175" s="95"/>
      <c r="IA175" s="95"/>
      <c r="IB175" s="95"/>
      <c r="IC175" s="95"/>
      <c r="ID175" s="95"/>
      <c r="IE175" s="95"/>
      <c r="IF175" s="95"/>
      <c r="IG175" s="95"/>
      <c r="IH175" s="95"/>
      <c r="II175" s="95"/>
      <c r="IJ175" s="95"/>
      <c r="IK175" s="95"/>
      <c r="IL175" s="95"/>
      <c r="IM175" s="95"/>
      <c r="IN175" s="95"/>
      <c r="IO175" s="95"/>
      <c r="IP175" s="95"/>
      <c r="IQ175" s="95"/>
      <c r="IR175" s="95"/>
      <c r="IS175" s="95"/>
      <c r="IT175" s="95"/>
      <c r="IU175" s="95"/>
      <c r="IV175" s="95"/>
      <c r="IW175" s="95"/>
      <c r="IX175" s="95"/>
      <c r="IY175" s="95"/>
      <c r="IZ175" s="95"/>
      <c r="JA175" s="95"/>
      <c r="JB175" s="95"/>
      <c r="JC175" s="95"/>
      <c r="JD175" s="95"/>
      <c r="JE175" s="95"/>
    </row>
    <row r="176" spans="1:265" x14ac:dyDescent="0.25">
      <c r="A176" s="212" t="str">
        <f>IF((ISBLANK('1B DonnéesActifs'!A179)=TRUE),"-",'1B DonnéesActifs'!A179)</f>
        <v>-</v>
      </c>
      <c r="B176" s="213" t="str">
        <f>IF(($A176="-"),"-",IF((ISBLANK('1B DonnéesActifs'!B179)=TRUE),"",'1B DonnéesActifs'!B179))</f>
        <v>-</v>
      </c>
      <c r="C176" s="213" t="str">
        <f>IF(($A176="-"),"-",IF((ISBLANK('1B DonnéesActifs'!C179)=TRUE),"",'1B DonnéesActifs'!C179))</f>
        <v>-</v>
      </c>
      <c r="D176" s="213" t="str">
        <f>IF(($A176="-"),"-",IF((ISBLANK('1B DonnéesActifs'!D179)=TRUE),"",'1B DonnéesActifs'!D179))</f>
        <v>-</v>
      </c>
      <c r="E176" s="213" t="str">
        <f>IF(($A176="-"),"-",IF((ISBLANK('1B DonnéesActifs'!E179)=TRUE),"",'1B DonnéesActifs'!E179))</f>
        <v>-</v>
      </c>
      <c r="F176" s="213" t="str">
        <f>IF(($A176="-"),"-",IF((ISBLANK('1B DonnéesActifs'!F179)=TRUE),"",'1B DonnéesActifs'!F179))</f>
        <v>-</v>
      </c>
      <c r="G176" s="213" t="str">
        <f>IF(($A176="-"),"-",IF((ISBLANK('1B DonnéesActifs'!G179)=TRUE),"",'1B DonnéesActifs'!G179))</f>
        <v>-</v>
      </c>
      <c r="H176" s="213" t="str">
        <f>IF(($A176="-"),"-",IF((ISBLANK('1B DonnéesActifs'!H179)=TRUE),"",'1B DonnéesActifs'!H179))</f>
        <v>-</v>
      </c>
      <c r="I176" s="213" t="str">
        <f>IF(($A176="-"),"-",IF((ISBLANK('1B DonnéesActifs'!I179)=TRUE),"",'1B DonnéesActifs'!I179))</f>
        <v>-</v>
      </c>
      <c r="J176" s="213" t="str">
        <f>IF(($A176="-"),"-",IF((ISBLANK('1B DonnéesActifs'!J179)=TRUE),"",'1B DonnéesActifs'!J179))</f>
        <v>-</v>
      </c>
      <c r="K176" s="213" t="str">
        <f>IF(($A176="-"),"-",IF((ISBLANK('1B DonnéesActifs'!K179)=TRUE),"",'1B DonnéesActifs'!K179))</f>
        <v>-</v>
      </c>
      <c r="L176" s="213" t="str">
        <f>IF(($A176="-"),"-",IF((ISBLANK('1B DonnéesActifs'!L179)=TRUE),"",'1B DonnéesActifs'!L179))</f>
        <v>-</v>
      </c>
      <c r="M176" s="213" t="str">
        <f>IF(($A176="-"),"-",IF((ISBLANK('1B DonnéesActifs'!M179)=TRUE),"",'1B DonnéesActifs'!M179))</f>
        <v>-</v>
      </c>
      <c r="N176" s="213" t="str">
        <f>IF(($A176="-"),"-",IF((ISBLANK('1B DonnéesActifs'!N179)=TRUE),"",'1B DonnéesActifs'!N179))</f>
        <v>-</v>
      </c>
      <c r="O176" s="213" t="str">
        <f>IF(($A176="-"),"-",IF((ISBLANK('1B DonnéesActifs'!O179)=TRUE),"",'1B DonnéesActifs'!O179))</f>
        <v>-</v>
      </c>
      <c r="P176" s="213" t="str">
        <f>IF(($A176="-"),"-",IF((ISBLANK('1B DonnéesActifs'!P179)=TRUE),"",'1B DonnéesActifs'!P179))</f>
        <v>-</v>
      </c>
      <c r="Q176" s="214" t="str">
        <f t="shared" si="19"/>
        <v>-</v>
      </c>
      <c r="R176" s="214" t="str">
        <f>IF($A176="-","-",(_xlfn.IFNA((VLOOKUP($D176,'2A HypothèsesRenouvellement'!$J$6:$K$10,2,FALSE)),"TypeChausséeN/D")))</f>
        <v>-</v>
      </c>
      <c r="S176" s="214" t="str">
        <f t="shared" si="26"/>
        <v>-</v>
      </c>
      <c r="T176" s="214" t="str">
        <f>IF($A176="-","-",(_xlfn.IFNA((VLOOKUP($M176,'2A HypothèsesRenouvellement'!$J$16:$K$25,2,FALSE)),"DernièreInterventionN/D")))</f>
        <v>-</v>
      </c>
      <c r="U176" s="214" t="str">
        <f t="shared" si="20"/>
        <v>-</v>
      </c>
      <c r="V176" s="215" t="str">
        <f t="shared" si="27"/>
        <v>-</v>
      </c>
      <c r="W176" s="215" t="str">
        <f>IF($A176="-","-",IF($O176="","ICG N/D",VLOOKUP($O176,'2A HypothèsesRenouvellement'!$B$33:$B$42,1,TRUE)))</f>
        <v>-</v>
      </c>
      <c r="X176" s="216" t="str">
        <f>IF($A176="-","-",(IF((ISNUMBER(W176)=TRUE),VLOOKUP(W176,'2A HypothèsesRenouvellement'!$B$33:$D$42,3,FALSE),"ICG N/D")))</f>
        <v>-</v>
      </c>
      <c r="Y176" s="216" t="str">
        <f>_xlfn.IFNA(IF($A176="-","-",(IF((P176=""),"Cote /5 N/D",VLOOKUP(P176,'2A HypothèsesRenouvellement'!$F$33:$G$37,2,FALSE)))),"%ParCote/5 Feuille2A N/D")</f>
        <v>-</v>
      </c>
      <c r="Z176" s="215" t="str">
        <f>IF($A176="-","-",IF('2A HypothèsesRenouvellement'!$F$20="  cotes d'état /100",(IF(ISNUMBER(X176)=TRUE,(X176*R176),"ICG N/D")),"N'est pas l'option choisie feuille 2A"))</f>
        <v>-</v>
      </c>
      <c r="AA176" s="215" t="str">
        <f t="shared" si="21"/>
        <v>-</v>
      </c>
      <c r="AB176" s="215" t="str">
        <f>IF($A176="-","-",IF('2A HypothèsesRenouvellement'!$F$20="  cotes d'état /5",(IF(ISNUMBER(Y176)=TRUE,(Y176*R176),"Etat/5 N/D")),"N'est pas l'option choisie feuille 2A"))</f>
        <v>-</v>
      </c>
      <c r="AC176" s="215" t="str">
        <f t="shared" si="22"/>
        <v>-</v>
      </c>
      <c r="AD176" s="217" t="str">
        <f>IF('2A HypothèsesRenouvellement'!$D$15="Option 1  ",'3A CalculsActifs'!V176,IF('2A HypothèsesRenouvellement'!$F$20="  Cotes d'état /100",'3A CalculsActifs'!AA176,IF('2A HypothèsesRenouvellement'!$F$20="  Cotes d'état /5",'3A CalculsActifs'!AC176,"ATT:ChoisirOptionFeuille2A")))</f>
        <v>ATT:ChoisirOptionFeuille2A</v>
      </c>
      <c r="AE176" s="209" t="str">
        <f>IF($A176="-","-",(H176/1000*(VLOOKUP(D176,'2A HypothèsesRenouvellement'!$J$6:$L$10,3,FALSE))))</f>
        <v>-</v>
      </c>
      <c r="AF176" s="312" t="str">
        <f t="shared" si="23"/>
        <v>-</v>
      </c>
      <c r="AG176" s="312" t="str">
        <f t="shared" si="24"/>
        <v>-</v>
      </c>
      <c r="AH176" s="218" t="str">
        <f t="shared" si="25"/>
        <v>-</v>
      </c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  <c r="CM176" s="95"/>
      <c r="CN176" s="95"/>
      <c r="CO176" s="95"/>
      <c r="CP176" s="95"/>
      <c r="CQ176" s="95"/>
      <c r="CR176" s="95"/>
      <c r="CS176" s="95"/>
      <c r="CT176" s="95"/>
      <c r="CU176" s="95"/>
      <c r="CV176" s="95"/>
      <c r="CW176" s="95"/>
      <c r="CX176" s="95"/>
      <c r="CY176" s="95"/>
      <c r="CZ176" s="95"/>
      <c r="DA176" s="95"/>
      <c r="DB176" s="95"/>
      <c r="DC176" s="95"/>
      <c r="DD176" s="95"/>
      <c r="DE176" s="95"/>
      <c r="DF176" s="95"/>
      <c r="DG176" s="95"/>
      <c r="DH176" s="95"/>
      <c r="DI176" s="95"/>
      <c r="DJ176" s="95"/>
      <c r="DK176" s="95"/>
      <c r="DL176" s="95"/>
      <c r="DM176" s="95"/>
      <c r="DN176" s="95"/>
      <c r="DO176" s="95"/>
      <c r="DP176" s="95"/>
      <c r="DQ176" s="95"/>
      <c r="DR176" s="95"/>
      <c r="DS176" s="95"/>
      <c r="DT176" s="95"/>
      <c r="DU176" s="95"/>
      <c r="DV176" s="95"/>
      <c r="DW176" s="95"/>
      <c r="DX176" s="95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5"/>
      <c r="ER176" s="95"/>
      <c r="ES176" s="95"/>
      <c r="ET176" s="95"/>
      <c r="EU176" s="95"/>
      <c r="EV176" s="95"/>
      <c r="EW176" s="95"/>
      <c r="EX176" s="95"/>
      <c r="EY176" s="95"/>
      <c r="EZ176" s="95"/>
      <c r="FA176" s="95"/>
      <c r="FB176" s="95"/>
      <c r="FC176" s="95"/>
      <c r="FD176" s="95"/>
      <c r="FE176" s="95"/>
      <c r="FF176" s="95"/>
      <c r="FG176" s="95"/>
      <c r="FH176" s="95"/>
      <c r="FI176" s="95"/>
      <c r="FJ176" s="95"/>
      <c r="FK176" s="95"/>
      <c r="FL176" s="95"/>
      <c r="FM176" s="95"/>
      <c r="FN176" s="95"/>
      <c r="FO176" s="95"/>
      <c r="FP176" s="95"/>
      <c r="FQ176" s="95"/>
      <c r="FR176" s="95"/>
      <c r="FS176" s="95"/>
      <c r="FT176" s="95"/>
      <c r="FU176" s="95"/>
      <c r="FV176" s="95"/>
      <c r="FW176" s="95"/>
      <c r="FX176" s="95"/>
      <c r="FY176" s="95"/>
      <c r="FZ176" s="95"/>
      <c r="GA176" s="95"/>
      <c r="GB176" s="95"/>
      <c r="GC176" s="95"/>
      <c r="GD176" s="95"/>
      <c r="GE176" s="95"/>
      <c r="GF176" s="95"/>
      <c r="GG176" s="95"/>
      <c r="GH176" s="95"/>
      <c r="GI176" s="95"/>
      <c r="GJ176" s="95"/>
      <c r="GK176" s="95"/>
      <c r="GL176" s="95"/>
      <c r="GM176" s="95"/>
      <c r="GN176" s="95"/>
      <c r="GO176" s="95"/>
      <c r="GP176" s="95"/>
      <c r="GQ176" s="95"/>
      <c r="GR176" s="95"/>
      <c r="GS176" s="95"/>
      <c r="GT176" s="95"/>
      <c r="GU176" s="95"/>
      <c r="GV176" s="95"/>
      <c r="GW176" s="95"/>
      <c r="GX176" s="95"/>
      <c r="GY176" s="95"/>
      <c r="GZ176" s="95"/>
      <c r="HA176" s="95"/>
      <c r="HB176" s="95"/>
      <c r="HC176" s="95"/>
      <c r="HD176" s="95"/>
      <c r="HE176" s="95"/>
      <c r="HF176" s="95"/>
      <c r="HG176" s="95"/>
      <c r="HH176" s="95"/>
      <c r="HI176" s="95"/>
      <c r="HJ176" s="95"/>
      <c r="HK176" s="95"/>
      <c r="HL176" s="95"/>
      <c r="HM176" s="95"/>
      <c r="HN176" s="95"/>
      <c r="HO176" s="95"/>
      <c r="HP176" s="95"/>
      <c r="HQ176" s="95"/>
      <c r="HR176" s="95"/>
      <c r="HS176" s="95"/>
      <c r="HT176" s="95"/>
      <c r="HU176" s="95"/>
      <c r="HV176" s="95"/>
      <c r="HW176" s="95"/>
      <c r="HX176" s="95"/>
      <c r="HY176" s="95"/>
      <c r="HZ176" s="95"/>
      <c r="IA176" s="95"/>
      <c r="IB176" s="95"/>
      <c r="IC176" s="95"/>
      <c r="ID176" s="95"/>
      <c r="IE176" s="95"/>
      <c r="IF176" s="95"/>
      <c r="IG176" s="95"/>
      <c r="IH176" s="95"/>
      <c r="II176" s="95"/>
      <c r="IJ176" s="95"/>
      <c r="IK176" s="95"/>
      <c r="IL176" s="95"/>
      <c r="IM176" s="95"/>
      <c r="IN176" s="95"/>
      <c r="IO176" s="95"/>
      <c r="IP176" s="95"/>
      <c r="IQ176" s="95"/>
      <c r="IR176" s="95"/>
      <c r="IS176" s="95"/>
      <c r="IT176" s="95"/>
      <c r="IU176" s="95"/>
      <c r="IV176" s="95"/>
      <c r="IW176" s="95"/>
      <c r="IX176" s="95"/>
      <c r="IY176" s="95"/>
      <c r="IZ176" s="95"/>
      <c r="JA176" s="95"/>
      <c r="JB176" s="95"/>
      <c r="JC176" s="95"/>
      <c r="JD176" s="95"/>
      <c r="JE176" s="95"/>
    </row>
    <row r="177" spans="1:265" x14ac:dyDescent="0.25">
      <c r="A177" s="212" t="str">
        <f>IF((ISBLANK('1B DonnéesActifs'!A180)=TRUE),"-",'1B DonnéesActifs'!A180)</f>
        <v>-</v>
      </c>
      <c r="B177" s="213" t="str">
        <f>IF(($A177="-"),"-",IF((ISBLANK('1B DonnéesActifs'!B180)=TRUE),"",'1B DonnéesActifs'!B180))</f>
        <v>-</v>
      </c>
      <c r="C177" s="213" t="str">
        <f>IF(($A177="-"),"-",IF((ISBLANK('1B DonnéesActifs'!C180)=TRUE),"",'1B DonnéesActifs'!C180))</f>
        <v>-</v>
      </c>
      <c r="D177" s="213" t="str">
        <f>IF(($A177="-"),"-",IF((ISBLANK('1B DonnéesActifs'!D180)=TRUE),"",'1B DonnéesActifs'!D180))</f>
        <v>-</v>
      </c>
      <c r="E177" s="213" t="str">
        <f>IF(($A177="-"),"-",IF((ISBLANK('1B DonnéesActifs'!E180)=TRUE),"",'1B DonnéesActifs'!E180))</f>
        <v>-</v>
      </c>
      <c r="F177" s="213" t="str">
        <f>IF(($A177="-"),"-",IF((ISBLANK('1B DonnéesActifs'!F180)=TRUE),"",'1B DonnéesActifs'!F180))</f>
        <v>-</v>
      </c>
      <c r="G177" s="213" t="str">
        <f>IF(($A177="-"),"-",IF((ISBLANK('1B DonnéesActifs'!G180)=TRUE),"",'1B DonnéesActifs'!G180))</f>
        <v>-</v>
      </c>
      <c r="H177" s="213" t="str">
        <f>IF(($A177="-"),"-",IF((ISBLANK('1B DonnéesActifs'!H180)=TRUE),"",'1B DonnéesActifs'!H180))</f>
        <v>-</v>
      </c>
      <c r="I177" s="213" t="str">
        <f>IF(($A177="-"),"-",IF((ISBLANK('1B DonnéesActifs'!I180)=TRUE),"",'1B DonnéesActifs'!I180))</f>
        <v>-</v>
      </c>
      <c r="J177" s="213" t="str">
        <f>IF(($A177="-"),"-",IF((ISBLANK('1B DonnéesActifs'!J180)=TRUE),"",'1B DonnéesActifs'!J180))</f>
        <v>-</v>
      </c>
      <c r="K177" s="213" t="str">
        <f>IF(($A177="-"),"-",IF((ISBLANK('1B DonnéesActifs'!K180)=TRUE),"",'1B DonnéesActifs'!K180))</f>
        <v>-</v>
      </c>
      <c r="L177" s="213" t="str">
        <f>IF(($A177="-"),"-",IF((ISBLANK('1B DonnéesActifs'!L180)=TRUE),"",'1B DonnéesActifs'!L180))</f>
        <v>-</v>
      </c>
      <c r="M177" s="213" t="str">
        <f>IF(($A177="-"),"-",IF((ISBLANK('1B DonnéesActifs'!M180)=TRUE),"",'1B DonnéesActifs'!M180))</f>
        <v>-</v>
      </c>
      <c r="N177" s="213" t="str">
        <f>IF(($A177="-"),"-",IF((ISBLANK('1B DonnéesActifs'!N180)=TRUE),"",'1B DonnéesActifs'!N180))</f>
        <v>-</v>
      </c>
      <c r="O177" s="213" t="str">
        <f>IF(($A177="-"),"-",IF((ISBLANK('1B DonnéesActifs'!O180)=TRUE),"",'1B DonnéesActifs'!O180))</f>
        <v>-</v>
      </c>
      <c r="P177" s="213" t="str">
        <f>IF(($A177="-"),"-",IF((ISBLANK('1B DonnéesActifs'!P180)=TRUE),"",'1B DonnéesActifs'!P180))</f>
        <v>-</v>
      </c>
      <c r="Q177" s="214" t="str">
        <f t="shared" si="19"/>
        <v>-</v>
      </c>
      <c r="R177" s="214" t="str">
        <f>IF($A177="-","-",(_xlfn.IFNA((VLOOKUP($D177,'2A HypothèsesRenouvellement'!$J$6:$K$10,2,FALSE)),"TypeChausséeN/D")))</f>
        <v>-</v>
      </c>
      <c r="S177" s="214" t="str">
        <f t="shared" si="26"/>
        <v>-</v>
      </c>
      <c r="T177" s="214" t="str">
        <f>IF($A177="-","-",(_xlfn.IFNA((VLOOKUP($M177,'2A HypothèsesRenouvellement'!$J$16:$K$25,2,FALSE)),"DernièreInterventionN/D")))</f>
        <v>-</v>
      </c>
      <c r="U177" s="214" t="str">
        <f t="shared" si="20"/>
        <v>-</v>
      </c>
      <c r="V177" s="215" t="str">
        <f t="shared" si="27"/>
        <v>-</v>
      </c>
      <c r="W177" s="215" t="str">
        <f>IF($A177="-","-",IF($O177="","ICG N/D",VLOOKUP($O177,'2A HypothèsesRenouvellement'!$B$33:$B$42,1,TRUE)))</f>
        <v>-</v>
      </c>
      <c r="X177" s="216" t="str">
        <f>IF($A177="-","-",(IF((ISNUMBER(W177)=TRUE),VLOOKUP(W177,'2A HypothèsesRenouvellement'!$B$33:$D$42,3,FALSE),"ICG N/D")))</f>
        <v>-</v>
      </c>
      <c r="Y177" s="216" t="str">
        <f>_xlfn.IFNA(IF($A177="-","-",(IF((P177=""),"Cote /5 N/D",VLOOKUP(P177,'2A HypothèsesRenouvellement'!$F$33:$G$37,2,FALSE)))),"%ParCote/5 Feuille2A N/D")</f>
        <v>-</v>
      </c>
      <c r="Z177" s="215" t="str">
        <f>IF($A177="-","-",IF('2A HypothèsesRenouvellement'!$F$20="  cotes d'état /100",(IF(ISNUMBER(X177)=TRUE,(X177*R177),"ICG N/D")),"N'est pas l'option choisie feuille 2A"))</f>
        <v>-</v>
      </c>
      <c r="AA177" s="215" t="str">
        <f t="shared" si="21"/>
        <v>-</v>
      </c>
      <c r="AB177" s="215" t="str">
        <f>IF($A177="-","-",IF('2A HypothèsesRenouvellement'!$F$20="  cotes d'état /5",(IF(ISNUMBER(Y177)=TRUE,(Y177*R177),"Etat/5 N/D")),"N'est pas l'option choisie feuille 2A"))</f>
        <v>-</v>
      </c>
      <c r="AC177" s="215" t="str">
        <f t="shared" si="22"/>
        <v>-</v>
      </c>
      <c r="AD177" s="217" t="str">
        <f>IF('2A HypothèsesRenouvellement'!$D$15="Option 1  ",'3A CalculsActifs'!V177,IF('2A HypothèsesRenouvellement'!$F$20="  Cotes d'état /100",'3A CalculsActifs'!AA177,IF('2A HypothèsesRenouvellement'!$F$20="  Cotes d'état /5",'3A CalculsActifs'!AC177,"ATT:ChoisirOptionFeuille2A")))</f>
        <v>ATT:ChoisirOptionFeuille2A</v>
      </c>
      <c r="AE177" s="209" t="str">
        <f>IF($A177="-","-",(H177/1000*(VLOOKUP(D177,'2A HypothèsesRenouvellement'!$J$6:$L$10,3,FALSE))))</f>
        <v>-</v>
      </c>
      <c r="AF177" s="312" t="str">
        <f t="shared" si="23"/>
        <v>-</v>
      </c>
      <c r="AG177" s="312" t="str">
        <f t="shared" si="24"/>
        <v>-</v>
      </c>
      <c r="AH177" s="218" t="str">
        <f t="shared" si="25"/>
        <v>-</v>
      </c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  <c r="CM177" s="95"/>
      <c r="CN177" s="95"/>
      <c r="CO177" s="95"/>
      <c r="CP177" s="95"/>
      <c r="CQ177" s="95"/>
      <c r="CR177" s="95"/>
      <c r="CS177" s="95"/>
      <c r="CT177" s="95"/>
      <c r="CU177" s="95"/>
      <c r="CV177" s="95"/>
      <c r="CW177" s="95"/>
      <c r="CX177" s="95"/>
      <c r="CY177" s="95"/>
      <c r="CZ177" s="95"/>
      <c r="DA177" s="95"/>
      <c r="DB177" s="95"/>
      <c r="DC177" s="95"/>
      <c r="DD177" s="95"/>
      <c r="DE177" s="95"/>
      <c r="DF177" s="95"/>
      <c r="DG177" s="95"/>
      <c r="DH177" s="95"/>
      <c r="DI177" s="95"/>
      <c r="DJ177" s="95"/>
      <c r="DK177" s="95"/>
      <c r="DL177" s="95"/>
      <c r="DM177" s="95"/>
      <c r="DN177" s="95"/>
      <c r="DO177" s="95"/>
      <c r="DP177" s="95"/>
      <c r="DQ177" s="95"/>
      <c r="DR177" s="95"/>
      <c r="DS177" s="95"/>
      <c r="DT177" s="95"/>
      <c r="DU177" s="95"/>
      <c r="DV177" s="95"/>
      <c r="DW177" s="95"/>
      <c r="DX177" s="95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5"/>
      <c r="ER177" s="95"/>
      <c r="ES177" s="95"/>
      <c r="ET177" s="95"/>
      <c r="EU177" s="95"/>
      <c r="EV177" s="95"/>
      <c r="EW177" s="95"/>
      <c r="EX177" s="95"/>
      <c r="EY177" s="95"/>
      <c r="EZ177" s="95"/>
      <c r="FA177" s="95"/>
      <c r="FB177" s="95"/>
      <c r="FC177" s="95"/>
      <c r="FD177" s="95"/>
      <c r="FE177" s="95"/>
      <c r="FF177" s="95"/>
      <c r="FG177" s="95"/>
      <c r="FH177" s="95"/>
      <c r="FI177" s="95"/>
      <c r="FJ177" s="95"/>
      <c r="FK177" s="95"/>
      <c r="FL177" s="95"/>
      <c r="FM177" s="95"/>
      <c r="FN177" s="95"/>
      <c r="FO177" s="95"/>
      <c r="FP177" s="95"/>
      <c r="FQ177" s="95"/>
      <c r="FR177" s="95"/>
      <c r="FS177" s="95"/>
      <c r="FT177" s="95"/>
      <c r="FU177" s="95"/>
      <c r="FV177" s="95"/>
      <c r="FW177" s="95"/>
      <c r="FX177" s="95"/>
      <c r="FY177" s="95"/>
      <c r="FZ177" s="95"/>
      <c r="GA177" s="95"/>
      <c r="GB177" s="95"/>
      <c r="GC177" s="95"/>
      <c r="GD177" s="95"/>
      <c r="GE177" s="95"/>
      <c r="GF177" s="95"/>
      <c r="GG177" s="95"/>
      <c r="GH177" s="95"/>
      <c r="GI177" s="95"/>
      <c r="GJ177" s="95"/>
      <c r="GK177" s="95"/>
      <c r="GL177" s="95"/>
      <c r="GM177" s="95"/>
      <c r="GN177" s="95"/>
      <c r="GO177" s="95"/>
      <c r="GP177" s="95"/>
      <c r="GQ177" s="95"/>
      <c r="GR177" s="95"/>
      <c r="GS177" s="95"/>
      <c r="GT177" s="95"/>
      <c r="GU177" s="95"/>
      <c r="GV177" s="95"/>
      <c r="GW177" s="95"/>
      <c r="GX177" s="95"/>
      <c r="GY177" s="95"/>
      <c r="GZ177" s="95"/>
      <c r="HA177" s="95"/>
      <c r="HB177" s="95"/>
      <c r="HC177" s="95"/>
      <c r="HD177" s="95"/>
      <c r="HE177" s="95"/>
      <c r="HF177" s="95"/>
      <c r="HG177" s="95"/>
      <c r="HH177" s="95"/>
      <c r="HI177" s="95"/>
      <c r="HJ177" s="95"/>
      <c r="HK177" s="95"/>
      <c r="HL177" s="95"/>
      <c r="HM177" s="95"/>
      <c r="HN177" s="95"/>
      <c r="HO177" s="95"/>
      <c r="HP177" s="95"/>
      <c r="HQ177" s="95"/>
      <c r="HR177" s="95"/>
      <c r="HS177" s="95"/>
      <c r="HT177" s="95"/>
      <c r="HU177" s="95"/>
      <c r="HV177" s="95"/>
      <c r="HW177" s="95"/>
      <c r="HX177" s="95"/>
      <c r="HY177" s="95"/>
      <c r="HZ177" s="95"/>
      <c r="IA177" s="95"/>
      <c r="IB177" s="95"/>
      <c r="IC177" s="95"/>
      <c r="ID177" s="95"/>
      <c r="IE177" s="95"/>
      <c r="IF177" s="95"/>
      <c r="IG177" s="95"/>
      <c r="IH177" s="95"/>
      <c r="II177" s="95"/>
      <c r="IJ177" s="95"/>
      <c r="IK177" s="95"/>
      <c r="IL177" s="95"/>
      <c r="IM177" s="95"/>
      <c r="IN177" s="95"/>
      <c r="IO177" s="95"/>
      <c r="IP177" s="95"/>
      <c r="IQ177" s="95"/>
      <c r="IR177" s="95"/>
      <c r="IS177" s="95"/>
      <c r="IT177" s="95"/>
      <c r="IU177" s="95"/>
      <c r="IV177" s="95"/>
      <c r="IW177" s="95"/>
      <c r="IX177" s="95"/>
      <c r="IY177" s="95"/>
      <c r="IZ177" s="95"/>
      <c r="JA177" s="95"/>
      <c r="JB177" s="95"/>
      <c r="JC177" s="95"/>
      <c r="JD177" s="95"/>
      <c r="JE177" s="95"/>
    </row>
    <row r="178" spans="1:265" x14ac:dyDescent="0.25">
      <c r="A178" s="212" t="str">
        <f>IF((ISBLANK('1B DonnéesActifs'!A181)=TRUE),"-",'1B DonnéesActifs'!A181)</f>
        <v>-</v>
      </c>
      <c r="B178" s="213" t="str">
        <f>IF(($A178="-"),"-",IF((ISBLANK('1B DonnéesActifs'!B181)=TRUE),"",'1B DonnéesActifs'!B181))</f>
        <v>-</v>
      </c>
      <c r="C178" s="213" t="str">
        <f>IF(($A178="-"),"-",IF((ISBLANK('1B DonnéesActifs'!C181)=TRUE),"",'1B DonnéesActifs'!C181))</f>
        <v>-</v>
      </c>
      <c r="D178" s="213" t="str">
        <f>IF(($A178="-"),"-",IF((ISBLANK('1B DonnéesActifs'!D181)=TRUE),"",'1B DonnéesActifs'!D181))</f>
        <v>-</v>
      </c>
      <c r="E178" s="213" t="str">
        <f>IF(($A178="-"),"-",IF((ISBLANK('1B DonnéesActifs'!E181)=TRUE),"",'1B DonnéesActifs'!E181))</f>
        <v>-</v>
      </c>
      <c r="F178" s="213" t="str">
        <f>IF(($A178="-"),"-",IF((ISBLANK('1B DonnéesActifs'!F181)=TRUE),"",'1B DonnéesActifs'!F181))</f>
        <v>-</v>
      </c>
      <c r="G178" s="213" t="str">
        <f>IF(($A178="-"),"-",IF((ISBLANK('1B DonnéesActifs'!G181)=TRUE),"",'1B DonnéesActifs'!G181))</f>
        <v>-</v>
      </c>
      <c r="H178" s="213" t="str">
        <f>IF(($A178="-"),"-",IF((ISBLANK('1B DonnéesActifs'!H181)=TRUE),"",'1B DonnéesActifs'!H181))</f>
        <v>-</v>
      </c>
      <c r="I178" s="213" t="str">
        <f>IF(($A178="-"),"-",IF((ISBLANK('1B DonnéesActifs'!I181)=TRUE),"",'1B DonnéesActifs'!I181))</f>
        <v>-</v>
      </c>
      <c r="J178" s="213" t="str">
        <f>IF(($A178="-"),"-",IF((ISBLANK('1B DonnéesActifs'!J181)=TRUE),"",'1B DonnéesActifs'!J181))</f>
        <v>-</v>
      </c>
      <c r="K178" s="213" t="str">
        <f>IF(($A178="-"),"-",IF((ISBLANK('1B DonnéesActifs'!K181)=TRUE),"",'1B DonnéesActifs'!K181))</f>
        <v>-</v>
      </c>
      <c r="L178" s="213" t="str">
        <f>IF(($A178="-"),"-",IF((ISBLANK('1B DonnéesActifs'!L181)=TRUE),"",'1B DonnéesActifs'!L181))</f>
        <v>-</v>
      </c>
      <c r="M178" s="213" t="str">
        <f>IF(($A178="-"),"-",IF((ISBLANK('1B DonnéesActifs'!M181)=TRUE),"",'1B DonnéesActifs'!M181))</f>
        <v>-</v>
      </c>
      <c r="N178" s="213" t="str">
        <f>IF(($A178="-"),"-",IF((ISBLANK('1B DonnéesActifs'!N181)=TRUE),"",'1B DonnéesActifs'!N181))</f>
        <v>-</v>
      </c>
      <c r="O178" s="213" t="str">
        <f>IF(($A178="-"),"-",IF((ISBLANK('1B DonnéesActifs'!O181)=TRUE),"",'1B DonnéesActifs'!O181))</f>
        <v>-</v>
      </c>
      <c r="P178" s="213" t="str">
        <f>IF(($A178="-"),"-",IF((ISBLANK('1B DonnéesActifs'!P181)=TRUE),"",'1B DonnéesActifs'!P181))</f>
        <v>-</v>
      </c>
      <c r="Q178" s="214" t="str">
        <f t="shared" si="19"/>
        <v>-</v>
      </c>
      <c r="R178" s="214" t="str">
        <f>IF($A178="-","-",(_xlfn.IFNA((VLOOKUP($D178,'2A HypothèsesRenouvellement'!$J$6:$K$10,2,FALSE)),"TypeChausséeN/D")))</f>
        <v>-</v>
      </c>
      <c r="S178" s="214" t="str">
        <f t="shared" si="26"/>
        <v>-</v>
      </c>
      <c r="T178" s="214" t="str">
        <f>IF($A178="-","-",(_xlfn.IFNA((VLOOKUP($M178,'2A HypothèsesRenouvellement'!$J$16:$K$25,2,FALSE)),"DernièreInterventionN/D")))</f>
        <v>-</v>
      </c>
      <c r="U178" s="214" t="str">
        <f t="shared" si="20"/>
        <v>-</v>
      </c>
      <c r="V178" s="215" t="str">
        <f t="shared" si="27"/>
        <v>-</v>
      </c>
      <c r="W178" s="215" t="str">
        <f>IF($A178="-","-",IF($O178="","ICG N/D",VLOOKUP($O178,'2A HypothèsesRenouvellement'!$B$33:$B$42,1,TRUE)))</f>
        <v>-</v>
      </c>
      <c r="X178" s="216" t="str">
        <f>IF($A178="-","-",(IF((ISNUMBER(W178)=TRUE),VLOOKUP(W178,'2A HypothèsesRenouvellement'!$B$33:$D$42,3,FALSE),"ICG N/D")))</f>
        <v>-</v>
      </c>
      <c r="Y178" s="216" t="str">
        <f>_xlfn.IFNA(IF($A178="-","-",(IF((P178=""),"Cote /5 N/D",VLOOKUP(P178,'2A HypothèsesRenouvellement'!$F$33:$G$37,2,FALSE)))),"%ParCote/5 Feuille2A N/D")</f>
        <v>-</v>
      </c>
      <c r="Z178" s="215" t="str">
        <f>IF($A178="-","-",IF('2A HypothèsesRenouvellement'!$F$20="  cotes d'état /100",(IF(ISNUMBER(X178)=TRUE,(X178*R178),"ICG N/D")),"N'est pas l'option choisie feuille 2A"))</f>
        <v>-</v>
      </c>
      <c r="AA178" s="215" t="str">
        <f t="shared" si="21"/>
        <v>-</v>
      </c>
      <c r="AB178" s="215" t="str">
        <f>IF($A178="-","-",IF('2A HypothèsesRenouvellement'!$F$20="  cotes d'état /5",(IF(ISNUMBER(Y178)=TRUE,(Y178*R178),"Etat/5 N/D")),"N'est pas l'option choisie feuille 2A"))</f>
        <v>-</v>
      </c>
      <c r="AC178" s="215" t="str">
        <f t="shared" si="22"/>
        <v>-</v>
      </c>
      <c r="AD178" s="217" t="str">
        <f>IF('2A HypothèsesRenouvellement'!$D$15="Option 1  ",'3A CalculsActifs'!V178,IF('2A HypothèsesRenouvellement'!$F$20="  Cotes d'état /100",'3A CalculsActifs'!AA178,IF('2A HypothèsesRenouvellement'!$F$20="  Cotes d'état /5",'3A CalculsActifs'!AC178,"ATT:ChoisirOptionFeuille2A")))</f>
        <v>ATT:ChoisirOptionFeuille2A</v>
      </c>
      <c r="AE178" s="209" t="str">
        <f>IF($A178="-","-",(H178/1000*(VLOOKUP(D178,'2A HypothèsesRenouvellement'!$J$6:$L$10,3,FALSE))))</f>
        <v>-</v>
      </c>
      <c r="AF178" s="312" t="str">
        <f t="shared" si="23"/>
        <v>-</v>
      </c>
      <c r="AG178" s="312" t="str">
        <f t="shared" si="24"/>
        <v>-</v>
      </c>
      <c r="AH178" s="218" t="str">
        <f t="shared" si="25"/>
        <v>-</v>
      </c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  <c r="CM178" s="95"/>
      <c r="CN178" s="95"/>
      <c r="CO178" s="95"/>
      <c r="CP178" s="95"/>
      <c r="CQ178" s="95"/>
      <c r="CR178" s="95"/>
      <c r="CS178" s="95"/>
      <c r="CT178" s="95"/>
      <c r="CU178" s="95"/>
      <c r="CV178" s="95"/>
      <c r="CW178" s="95"/>
      <c r="CX178" s="95"/>
      <c r="CY178" s="95"/>
      <c r="CZ178" s="95"/>
      <c r="DA178" s="95"/>
      <c r="DB178" s="95"/>
      <c r="DC178" s="95"/>
      <c r="DD178" s="95"/>
      <c r="DE178" s="95"/>
      <c r="DF178" s="95"/>
      <c r="DG178" s="95"/>
      <c r="DH178" s="95"/>
      <c r="DI178" s="95"/>
      <c r="DJ178" s="95"/>
      <c r="DK178" s="95"/>
      <c r="DL178" s="95"/>
      <c r="DM178" s="95"/>
      <c r="DN178" s="95"/>
      <c r="DO178" s="95"/>
      <c r="DP178" s="95"/>
      <c r="DQ178" s="95"/>
      <c r="DR178" s="95"/>
      <c r="DS178" s="95"/>
      <c r="DT178" s="95"/>
      <c r="DU178" s="95"/>
      <c r="DV178" s="95"/>
      <c r="DW178" s="95"/>
      <c r="DX178" s="95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5"/>
      <c r="ER178" s="95"/>
      <c r="ES178" s="95"/>
      <c r="ET178" s="95"/>
      <c r="EU178" s="95"/>
      <c r="EV178" s="95"/>
      <c r="EW178" s="95"/>
      <c r="EX178" s="95"/>
      <c r="EY178" s="95"/>
      <c r="EZ178" s="95"/>
      <c r="FA178" s="95"/>
      <c r="FB178" s="95"/>
      <c r="FC178" s="95"/>
      <c r="FD178" s="95"/>
      <c r="FE178" s="95"/>
      <c r="FF178" s="95"/>
      <c r="FG178" s="95"/>
      <c r="FH178" s="95"/>
      <c r="FI178" s="95"/>
      <c r="FJ178" s="95"/>
      <c r="FK178" s="95"/>
      <c r="FL178" s="95"/>
      <c r="FM178" s="95"/>
      <c r="FN178" s="95"/>
      <c r="FO178" s="95"/>
      <c r="FP178" s="95"/>
      <c r="FQ178" s="95"/>
      <c r="FR178" s="95"/>
      <c r="FS178" s="95"/>
      <c r="FT178" s="95"/>
      <c r="FU178" s="95"/>
      <c r="FV178" s="95"/>
      <c r="FW178" s="95"/>
      <c r="FX178" s="95"/>
      <c r="FY178" s="95"/>
      <c r="FZ178" s="95"/>
      <c r="GA178" s="95"/>
      <c r="GB178" s="95"/>
      <c r="GC178" s="95"/>
      <c r="GD178" s="95"/>
      <c r="GE178" s="95"/>
      <c r="GF178" s="95"/>
      <c r="GG178" s="95"/>
      <c r="GH178" s="95"/>
      <c r="GI178" s="95"/>
      <c r="GJ178" s="95"/>
      <c r="GK178" s="95"/>
      <c r="GL178" s="95"/>
      <c r="GM178" s="95"/>
      <c r="GN178" s="95"/>
      <c r="GO178" s="95"/>
      <c r="GP178" s="95"/>
      <c r="GQ178" s="95"/>
      <c r="GR178" s="95"/>
      <c r="GS178" s="95"/>
      <c r="GT178" s="95"/>
      <c r="GU178" s="95"/>
      <c r="GV178" s="95"/>
      <c r="GW178" s="95"/>
      <c r="GX178" s="95"/>
      <c r="GY178" s="95"/>
      <c r="GZ178" s="95"/>
      <c r="HA178" s="95"/>
      <c r="HB178" s="95"/>
      <c r="HC178" s="95"/>
      <c r="HD178" s="95"/>
      <c r="HE178" s="95"/>
      <c r="HF178" s="95"/>
      <c r="HG178" s="95"/>
      <c r="HH178" s="95"/>
      <c r="HI178" s="95"/>
      <c r="HJ178" s="95"/>
      <c r="HK178" s="95"/>
      <c r="HL178" s="95"/>
      <c r="HM178" s="95"/>
      <c r="HN178" s="95"/>
      <c r="HO178" s="95"/>
      <c r="HP178" s="95"/>
      <c r="HQ178" s="95"/>
      <c r="HR178" s="95"/>
      <c r="HS178" s="95"/>
      <c r="HT178" s="95"/>
      <c r="HU178" s="95"/>
      <c r="HV178" s="95"/>
      <c r="HW178" s="95"/>
      <c r="HX178" s="95"/>
      <c r="HY178" s="95"/>
      <c r="HZ178" s="95"/>
      <c r="IA178" s="95"/>
      <c r="IB178" s="95"/>
      <c r="IC178" s="95"/>
      <c r="ID178" s="95"/>
      <c r="IE178" s="95"/>
      <c r="IF178" s="95"/>
      <c r="IG178" s="95"/>
      <c r="IH178" s="95"/>
      <c r="II178" s="95"/>
      <c r="IJ178" s="95"/>
      <c r="IK178" s="95"/>
      <c r="IL178" s="95"/>
      <c r="IM178" s="95"/>
      <c r="IN178" s="95"/>
      <c r="IO178" s="95"/>
      <c r="IP178" s="95"/>
      <c r="IQ178" s="95"/>
      <c r="IR178" s="95"/>
      <c r="IS178" s="95"/>
      <c r="IT178" s="95"/>
      <c r="IU178" s="95"/>
      <c r="IV178" s="95"/>
      <c r="IW178" s="95"/>
      <c r="IX178" s="95"/>
      <c r="IY178" s="95"/>
      <c r="IZ178" s="95"/>
      <c r="JA178" s="95"/>
      <c r="JB178" s="95"/>
      <c r="JC178" s="95"/>
      <c r="JD178" s="95"/>
      <c r="JE178" s="95"/>
    </row>
    <row r="179" spans="1:265" x14ac:dyDescent="0.25">
      <c r="A179" s="212" t="str">
        <f>IF((ISBLANK('1B DonnéesActifs'!A182)=TRUE),"-",'1B DonnéesActifs'!A182)</f>
        <v>-</v>
      </c>
      <c r="B179" s="213" t="str">
        <f>IF(($A179="-"),"-",IF((ISBLANK('1B DonnéesActifs'!B182)=TRUE),"",'1B DonnéesActifs'!B182))</f>
        <v>-</v>
      </c>
      <c r="C179" s="213" t="str">
        <f>IF(($A179="-"),"-",IF((ISBLANK('1B DonnéesActifs'!C182)=TRUE),"",'1B DonnéesActifs'!C182))</f>
        <v>-</v>
      </c>
      <c r="D179" s="213" t="str">
        <f>IF(($A179="-"),"-",IF((ISBLANK('1B DonnéesActifs'!D182)=TRUE),"",'1B DonnéesActifs'!D182))</f>
        <v>-</v>
      </c>
      <c r="E179" s="213" t="str">
        <f>IF(($A179="-"),"-",IF((ISBLANK('1B DonnéesActifs'!E182)=TRUE),"",'1B DonnéesActifs'!E182))</f>
        <v>-</v>
      </c>
      <c r="F179" s="213" t="str">
        <f>IF(($A179="-"),"-",IF((ISBLANK('1B DonnéesActifs'!F182)=TRUE),"",'1B DonnéesActifs'!F182))</f>
        <v>-</v>
      </c>
      <c r="G179" s="213" t="str">
        <f>IF(($A179="-"),"-",IF((ISBLANK('1B DonnéesActifs'!G182)=TRUE),"",'1B DonnéesActifs'!G182))</f>
        <v>-</v>
      </c>
      <c r="H179" s="213" t="str">
        <f>IF(($A179="-"),"-",IF((ISBLANK('1B DonnéesActifs'!H182)=TRUE),"",'1B DonnéesActifs'!H182))</f>
        <v>-</v>
      </c>
      <c r="I179" s="213" t="str">
        <f>IF(($A179="-"),"-",IF((ISBLANK('1B DonnéesActifs'!I182)=TRUE),"",'1B DonnéesActifs'!I182))</f>
        <v>-</v>
      </c>
      <c r="J179" s="213" t="str">
        <f>IF(($A179="-"),"-",IF((ISBLANK('1B DonnéesActifs'!J182)=TRUE),"",'1B DonnéesActifs'!J182))</f>
        <v>-</v>
      </c>
      <c r="K179" s="213" t="str">
        <f>IF(($A179="-"),"-",IF((ISBLANK('1B DonnéesActifs'!K182)=TRUE),"",'1B DonnéesActifs'!K182))</f>
        <v>-</v>
      </c>
      <c r="L179" s="213" t="str">
        <f>IF(($A179="-"),"-",IF((ISBLANK('1B DonnéesActifs'!L182)=TRUE),"",'1B DonnéesActifs'!L182))</f>
        <v>-</v>
      </c>
      <c r="M179" s="213" t="str">
        <f>IF(($A179="-"),"-",IF((ISBLANK('1B DonnéesActifs'!M182)=TRUE),"",'1B DonnéesActifs'!M182))</f>
        <v>-</v>
      </c>
      <c r="N179" s="213" t="str">
        <f>IF(($A179="-"),"-",IF((ISBLANK('1B DonnéesActifs'!N182)=TRUE),"",'1B DonnéesActifs'!N182))</f>
        <v>-</v>
      </c>
      <c r="O179" s="213" t="str">
        <f>IF(($A179="-"),"-",IF((ISBLANK('1B DonnéesActifs'!O182)=TRUE),"",'1B DonnéesActifs'!O182))</f>
        <v>-</v>
      </c>
      <c r="P179" s="213" t="str">
        <f>IF(($A179="-"),"-",IF((ISBLANK('1B DonnéesActifs'!P182)=TRUE),"",'1B DonnéesActifs'!P182))</f>
        <v>-</v>
      </c>
      <c r="Q179" s="214" t="str">
        <f t="shared" si="19"/>
        <v>-</v>
      </c>
      <c r="R179" s="214" t="str">
        <f>IF($A179="-","-",(_xlfn.IFNA((VLOOKUP($D179,'2A HypothèsesRenouvellement'!$J$6:$K$10,2,FALSE)),"TypeChausséeN/D")))</f>
        <v>-</v>
      </c>
      <c r="S179" s="214" t="str">
        <f t="shared" si="26"/>
        <v>-</v>
      </c>
      <c r="T179" s="214" t="str">
        <f>IF($A179="-","-",(_xlfn.IFNA((VLOOKUP($M179,'2A HypothèsesRenouvellement'!$J$16:$K$25,2,FALSE)),"DernièreInterventionN/D")))</f>
        <v>-</v>
      </c>
      <c r="U179" s="214" t="str">
        <f t="shared" si="20"/>
        <v>-</v>
      </c>
      <c r="V179" s="215" t="str">
        <f t="shared" si="27"/>
        <v>-</v>
      </c>
      <c r="W179" s="215" t="str">
        <f>IF($A179="-","-",IF($O179="","ICG N/D",VLOOKUP($O179,'2A HypothèsesRenouvellement'!$B$33:$B$42,1,TRUE)))</f>
        <v>-</v>
      </c>
      <c r="X179" s="216" t="str">
        <f>IF($A179="-","-",(IF((ISNUMBER(W179)=TRUE),VLOOKUP(W179,'2A HypothèsesRenouvellement'!$B$33:$D$42,3,FALSE),"ICG N/D")))</f>
        <v>-</v>
      </c>
      <c r="Y179" s="216" t="str">
        <f>_xlfn.IFNA(IF($A179="-","-",(IF((P179=""),"Cote /5 N/D",VLOOKUP(P179,'2A HypothèsesRenouvellement'!$F$33:$G$37,2,FALSE)))),"%ParCote/5 Feuille2A N/D")</f>
        <v>-</v>
      </c>
      <c r="Z179" s="215" t="str">
        <f>IF($A179="-","-",IF('2A HypothèsesRenouvellement'!$F$20="  cotes d'état /100",(IF(ISNUMBER(X179)=TRUE,(X179*R179),"ICG N/D")),"N'est pas l'option choisie feuille 2A"))</f>
        <v>-</v>
      </c>
      <c r="AA179" s="215" t="str">
        <f t="shared" si="21"/>
        <v>-</v>
      </c>
      <c r="AB179" s="215" t="str">
        <f>IF($A179="-","-",IF('2A HypothèsesRenouvellement'!$F$20="  cotes d'état /5",(IF(ISNUMBER(Y179)=TRUE,(Y179*R179),"Etat/5 N/D")),"N'est pas l'option choisie feuille 2A"))</f>
        <v>-</v>
      </c>
      <c r="AC179" s="215" t="str">
        <f t="shared" si="22"/>
        <v>-</v>
      </c>
      <c r="AD179" s="217" t="str">
        <f>IF('2A HypothèsesRenouvellement'!$D$15="Option 1  ",'3A CalculsActifs'!V179,IF('2A HypothèsesRenouvellement'!$F$20="  Cotes d'état /100",'3A CalculsActifs'!AA179,IF('2A HypothèsesRenouvellement'!$F$20="  Cotes d'état /5",'3A CalculsActifs'!AC179,"ATT:ChoisirOptionFeuille2A")))</f>
        <v>ATT:ChoisirOptionFeuille2A</v>
      </c>
      <c r="AE179" s="209" t="str">
        <f>IF($A179="-","-",(H179/1000*(VLOOKUP(D179,'2A HypothèsesRenouvellement'!$J$6:$L$10,3,FALSE))))</f>
        <v>-</v>
      </c>
      <c r="AF179" s="312" t="str">
        <f t="shared" si="23"/>
        <v>-</v>
      </c>
      <c r="AG179" s="312" t="str">
        <f t="shared" si="24"/>
        <v>-</v>
      </c>
      <c r="AH179" s="218" t="str">
        <f t="shared" si="25"/>
        <v>-</v>
      </c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  <c r="GK179" s="95"/>
      <c r="GL179" s="95"/>
      <c r="GM179" s="95"/>
      <c r="GN179" s="95"/>
      <c r="GO179" s="95"/>
      <c r="GP179" s="95"/>
      <c r="GQ179" s="95"/>
      <c r="GR179" s="95"/>
      <c r="GS179" s="95"/>
      <c r="GT179" s="95"/>
      <c r="GU179" s="95"/>
      <c r="GV179" s="95"/>
      <c r="GW179" s="95"/>
      <c r="GX179" s="95"/>
      <c r="GY179" s="95"/>
      <c r="GZ179" s="95"/>
      <c r="HA179" s="95"/>
      <c r="HB179" s="95"/>
      <c r="HC179" s="95"/>
      <c r="HD179" s="95"/>
      <c r="HE179" s="95"/>
      <c r="HF179" s="95"/>
      <c r="HG179" s="95"/>
      <c r="HH179" s="95"/>
      <c r="HI179" s="95"/>
      <c r="HJ179" s="95"/>
      <c r="HK179" s="95"/>
      <c r="HL179" s="95"/>
      <c r="HM179" s="95"/>
      <c r="HN179" s="95"/>
      <c r="HO179" s="95"/>
      <c r="HP179" s="95"/>
      <c r="HQ179" s="95"/>
      <c r="HR179" s="95"/>
      <c r="HS179" s="95"/>
      <c r="HT179" s="95"/>
      <c r="HU179" s="95"/>
      <c r="HV179" s="95"/>
      <c r="HW179" s="95"/>
      <c r="HX179" s="95"/>
      <c r="HY179" s="95"/>
      <c r="HZ179" s="95"/>
      <c r="IA179" s="95"/>
      <c r="IB179" s="95"/>
      <c r="IC179" s="95"/>
      <c r="ID179" s="95"/>
      <c r="IE179" s="95"/>
      <c r="IF179" s="95"/>
      <c r="IG179" s="95"/>
      <c r="IH179" s="95"/>
      <c r="II179" s="95"/>
      <c r="IJ179" s="95"/>
      <c r="IK179" s="95"/>
      <c r="IL179" s="95"/>
      <c r="IM179" s="95"/>
      <c r="IN179" s="95"/>
      <c r="IO179" s="95"/>
      <c r="IP179" s="95"/>
      <c r="IQ179" s="95"/>
      <c r="IR179" s="95"/>
      <c r="IS179" s="95"/>
      <c r="IT179" s="95"/>
      <c r="IU179" s="95"/>
      <c r="IV179" s="95"/>
      <c r="IW179" s="95"/>
      <c r="IX179" s="95"/>
      <c r="IY179" s="95"/>
      <c r="IZ179" s="95"/>
      <c r="JA179" s="95"/>
      <c r="JB179" s="95"/>
      <c r="JC179" s="95"/>
      <c r="JD179" s="95"/>
      <c r="JE179" s="95"/>
    </row>
    <row r="180" spans="1:265" x14ac:dyDescent="0.25">
      <c r="A180" s="212" t="str">
        <f>IF((ISBLANK('1B DonnéesActifs'!A183)=TRUE),"-",'1B DonnéesActifs'!A183)</f>
        <v>-</v>
      </c>
      <c r="B180" s="213" t="str">
        <f>IF(($A180="-"),"-",IF((ISBLANK('1B DonnéesActifs'!B183)=TRUE),"",'1B DonnéesActifs'!B183))</f>
        <v>-</v>
      </c>
      <c r="C180" s="213" t="str">
        <f>IF(($A180="-"),"-",IF((ISBLANK('1B DonnéesActifs'!C183)=TRUE),"",'1B DonnéesActifs'!C183))</f>
        <v>-</v>
      </c>
      <c r="D180" s="213" t="str">
        <f>IF(($A180="-"),"-",IF((ISBLANK('1B DonnéesActifs'!D183)=TRUE),"",'1B DonnéesActifs'!D183))</f>
        <v>-</v>
      </c>
      <c r="E180" s="213" t="str">
        <f>IF(($A180="-"),"-",IF((ISBLANK('1B DonnéesActifs'!E183)=TRUE),"",'1B DonnéesActifs'!E183))</f>
        <v>-</v>
      </c>
      <c r="F180" s="213" t="str">
        <f>IF(($A180="-"),"-",IF((ISBLANK('1B DonnéesActifs'!F183)=TRUE),"",'1B DonnéesActifs'!F183))</f>
        <v>-</v>
      </c>
      <c r="G180" s="213" t="str">
        <f>IF(($A180="-"),"-",IF((ISBLANK('1B DonnéesActifs'!G183)=TRUE),"",'1B DonnéesActifs'!G183))</f>
        <v>-</v>
      </c>
      <c r="H180" s="213" t="str">
        <f>IF(($A180="-"),"-",IF((ISBLANK('1B DonnéesActifs'!H183)=TRUE),"",'1B DonnéesActifs'!H183))</f>
        <v>-</v>
      </c>
      <c r="I180" s="213" t="str">
        <f>IF(($A180="-"),"-",IF((ISBLANK('1B DonnéesActifs'!I183)=TRUE),"",'1B DonnéesActifs'!I183))</f>
        <v>-</v>
      </c>
      <c r="J180" s="213" t="str">
        <f>IF(($A180="-"),"-",IF((ISBLANK('1B DonnéesActifs'!J183)=TRUE),"",'1B DonnéesActifs'!J183))</f>
        <v>-</v>
      </c>
      <c r="K180" s="213" t="str">
        <f>IF(($A180="-"),"-",IF((ISBLANK('1B DonnéesActifs'!K183)=TRUE),"",'1B DonnéesActifs'!K183))</f>
        <v>-</v>
      </c>
      <c r="L180" s="213" t="str">
        <f>IF(($A180="-"),"-",IF((ISBLANK('1B DonnéesActifs'!L183)=TRUE),"",'1B DonnéesActifs'!L183))</f>
        <v>-</v>
      </c>
      <c r="M180" s="213" t="str">
        <f>IF(($A180="-"),"-",IF((ISBLANK('1B DonnéesActifs'!M183)=TRUE),"",'1B DonnéesActifs'!M183))</f>
        <v>-</v>
      </c>
      <c r="N180" s="213" t="str">
        <f>IF(($A180="-"),"-",IF((ISBLANK('1B DonnéesActifs'!N183)=TRUE),"",'1B DonnéesActifs'!N183))</f>
        <v>-</v>
      </c>
      <c r="O180" s="213" t="str">
        <f>IF(($A180="-"),"-",IF((ISBLANK('1B DonnéesActifs'!O183)=TRUE),"",'1B DonnéesActifs'!O183))</f>
        <v>-</v>
      </c>
      <c r="P180" s="213" t="str">
        <f>IF(($A180="-"),"-",IF((ISBLANK('1B DonnéesActifs'!P183)=TRUE),"",'1B DonnéesActifs'!P183))</f>
        <v>-</v>
      </c>
      <c r="Q180" s="214" t="str">
        <f t="shared" si="19"/>
        <v>-</v>
      </c>
      <c r="R180" s="214" t="str">
        <f>IF($A180="-","-",(_xlfn.IFNA((VLOOKUP($D180,'2A HypothèsesRenouvellement'!$J$6:$K$10,2,FALSE)),"TypeChausséeN/D")))</f>
        <v>-</v>
      </c>
      <c r="S180" s="214" t="str">
        <f t="shared" si="26"/>
        <v>-</v>
      </c>
      <c r="T180" s="214" t="str">
        <f>IF($A180="-","-",(_xlfn.IFNA((VLOOKUP($M180,'2A HypothèsesRenouvellement'!$J$16:$K$25,2,FALSE)),"DernièreInterventionN/D")))</f>
        <v>-</v>
      </c>
      <c r="U180" s="214" t="str">
        <f t="shared" si="20"/>
        <v>-</v>
      </c>
      <c r="V180" s="215" t="str">
        <f t="shared" si="27"/>
        <v>-</v>
      </c>
      <c r="W180" s="215" t="str">
        <f>IF($A180="-","-",IF($O180="","ICG N/D",VLOOKUP($O180,'2A HypothèsesRenouvellement'!$B$33:$B$42,1,TRUE)))</f>
        <v>-</v>
      </c>
      <c r="X180" s="216" t="str">
        <f>IF($A180="-","-",(IF((ISNUMBER(W180)=TRUE),VLOOKUP(W180,'2A HypothèsesRenouvellement'!$B$33:$D$42,3,FALSE),"ICG N/D")))</f>
        <v>-</v>
      </c>
      <c r="Y180" s="216" t="str">
        <f>_xlfn.IFNA(IF($A180="-","-",(IF((P180=""),"Cote /5 N/D",VLOOKUP(P180,'2A HypothèsesRenouvellement'!$F$33:$G$37,2,FALSE)))),"%ParCote/5 Feuille2A N/D")</f>
        <v>-</v>
      </c>
      <c r="Z180" s="215" t="str">
        <f>IF($A180="-","-",IF('2A HypothèsesRenouvellement'!$F$20="  cotes d'état /100",(IF(ISNUMBER(X180)=TRUE,(X180*R180),"ICG N/D")),"N'est pas l'option choisie feuille 2A"))</f>
        <v>-</v>
      </c>
      <c r="AA180" s="215" t="str">
        <f t="shared" si="21"/>
        <v>-</v>
      </c>
      <c r="AB180" s="215" t="str">
        <f>IF($A180="-","-",IF('2A HypothèsesRenouvellement'!$F$20="  cotes d'état /5",(IF(ISNUMBER(Y180)=TRUE,(Y180*R180),"Etat/5 N/D")),"N'est pas l'option choisie feuille 2A"))</f>
        <v>-</v>
      </c>
      <c r="AC180" s="215" t="str">
        <f t="shared" si="22"/>
        <v>-</v>
      </c>
      <c r="AD180" s="217" t="str">
        <f>IF('2A HypothèsesRenouvellement'!$D$15="Option 1  ",'3A CalculsActifs'!V180,IF('2A HypothèsesRenouvellement'!$F$20="  Cotes d'état /100",'3A CalculsActifs'!AA180,IF('2A HypothèsesRenouvellement'!$F$20="  Cotes d'état /5",'3A CalculsActifs'!AC180,"ATT:ChoisirOptionFeuille2A")))</f>
        <v>ATT:ChoisirOptionFeuille2A</v>
      </c>
      <c r="AE180" s="209" t="str">
        <f>IF($A180="-","-",(H180/1000*(VLOOKUP(D180,'2A HypothèsesRenouvellement'!$J$6:$L$10,3,FALSE))))</f>
        <v>-</v>
      </c>
      <c r="AF180" s="312" t="str">
        <f t="shared" si="23"/>
        <v>-</v>
      </c>
      <c r="AG180" s="312" t="str">
        <f t="shared" si="24"/>
        <v>-</v>
      </c>
      <c r="AH180" s="218" t="str">
        <f t="shared" si="25"/>
        <v>-</v>
      </c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5"/>
      <c r="GF180" s="95"/>
      <c r="GG180" s="95"/>
      <c r="GH180" s="95"/>
      <c r="GI180" s="95"/>
      <c r="GJ180" s="95"/>
      <c r="GK180" s="95"/>
      <c r="GL180" s="95"/>
      <c r="GM180" s="95"/>
      <c r="GN180" s="95"/>
      <c r="GO180" s="95"/>
      <c r="GP180" s="95"/>
      <c r="GQ180" s="95"/>
      <c r="GR180" s="95"/>
      <c r="GS180" s="95"/>
      <c r="GT180" s="95"/>
      <c r="GU180" s="95"/>
      <c r="GV180" s="95"/>
      <c r="GW180" s="95"/>
      <c r="GX180" s="95"/>
      <c r="GY180" s="95"/>
      <c r="GZ180" s="95"/>
      <c r="HA180" s="95"/>
      <c r="HB180" s="95"/>
      <c r="HC180" s="95"/>
      <c r="HD180" s="95"/>
      <c r="HE180" s="95"/>
    </row>
    <row r="181" spans="1:265" x14ac:dyDescent="0.25">
      <c r="A181" s="212" t="str">
        <f>IF((ISBLANK('1B DonnéesActifs'!A184)=TRUE),"-",'1B DonnéesActifs'!A184)</f>
        <v>-</v>
      </c>
      <c r="B181" s="213" t="str">
        <f>IF(($A181="-"),"-",IF((ISBLANK('1B DonnéesActifs'!B184)=TRUE),"",'1B DonnéesActifs'!B184))</f>
        <v>-</v>
      </c>
      <c r="C181" s="213" t="str">
        <f>IF(($A181="-"),"-",IF((ISBLANK('1B DonnéesActifs'!C184)=TRUE),"",'1B DonnéesActifs'!C184))</f>
        <v>-</v>
      </c>
      <c r="D181" s="213" t="str">
        <f>IF(($A181="-"),"-",IF((ISBLANK('1B DonnéesActifs'!D184)=TRUE),"",'1B DonnéesActifs'!D184))</f>
        <v>-</v>
      </c>
      <c r="E181" s="213" t="str">
        <f>IF(($A181="-"),"-",IF((ISBLANK('1B DonnéesActifs'!E184)=TRUE),"",'1B DonnéesActifs'!E184))</f>
        <v>-</v>
      </c>
      <c r="F181" s="213" t="str">
        <f>IF(($A181="-"),"-",IF((ISBLANK('1B DonnéesActifs'!F184)=TRUE),"",'1B DonnéesActifs'!F184))</f>
        <v>-</v>
      </c>
      <c r="G181" s="213" t="str">
        <f>IF(($A181="-"),"-",IF((ISBLANK('1B DonnéesActifs'!G184)=TRUE),"",'1B DonnéesActifs'!G184))</f>
        <v>-</v>
      </c>
      <c r="H181" s="213" t="str">
        <f>IF(($A181="-"),"-",IF((ISBLANK('1B DonnéesActifs'!H184)=TRUE),"",'1B DonnéesActifs'!H184))</f>
        <v>-</v>
      </c>
      <c r="I181" s="213" t="str">
        <f>IF(($A181="-"),"-",IF((ISBLANK('1B DonnéesActifs'!I184)=TRUE),"",'1B DonnéesActifs'!I184))</f>
        <v>-</v>
      </c>
      <c r="J181" s="213" t="str">
        <f>IF(($A181="-"),"-",IF((ISBLANK('1B DonnéesActifs'!J184)=TRUE),"",'1B DonnéesActifs'!J184))</f>
        <v>-</v>
      </c>
      <c r="K181" s="213" t="str">
        <f>IF(($A181="-"),"-",IF((ISBLANK('1B DonnéesActifs'!K184)=TRUE),"",'1B DonnéesActifs'!K184))</f>
        <v>-</v>
      </c>
      <c r="L181" s="213" t="str">
        <f>IF(($A181="-"),"-",IF((ISBLANK('1B DonnéesActifs'!L184)=TRUE),"",'1B DonnéesActifs'!L184))</f>
        <v>-</v>
      </c>
      <c r="M181" s="213" t="str">
        <f>IF(($A181="-"),"-",IF((ISBLANK('1B DonnéesActifs'!M184)=TRUE),"",'1B DonnéesActifs'!M184))</f>
        <v>-</v>
      </c>
      <c r="N181" s="213" t="str">
        <f>IF(($A181="-"),"-",IF((ISBLANK('1B DonnéesActifs'!N184)=TRUE),"",'1B DonnéesActifs'!N184))</f>
        <v>-</v>
      </c>
      <c r="O181" s="213" t="str">
        <f>IF(($A181="-"),"-",IF((ISBLANK('1B DonnéesActifs'!O184)=TRUE),"",'1B DonnéesActifs'!O184))</f>
        <v>-</v>
      </c>
      <c r="P181" s="213" t="str">
        <f>IF(($A181="-"),"-",IF((ISBLANK('1B DonnéesActifs'!P184)=TRUE),"",'1B DonnéesActifs'!P184))</f>
        <v>-</v>
      </c>
      <c r="Q181" s="214" t="str">
        <f t="shared" si="19"/>
        <v>-</v>
      </c>
      <c r="R181" s="214" t="str">
        <f>IF($A181="-","-",(_xlfn.IFNA((VLOOKUP($D181,'2A HypothèsesRenouvellement'!$J$6:$K$10,2,FALSE)),"TypeChausséeN/D")))</f>
        <v>-</v>
      </c>
      <c r="S181" s="214" t="str">
        <f t="shared" si="26"/>
        <v>-</v>
      </c>
      <c r="T181" s="214" t="str">
        <f>IF($A181="-","-",(_xlfn.IFNA((VLOOKUP($M181,'2A HypothèsesRenouvellement'!$J$16:$K$25,2,FALSE)),"DernièreInterventionN/D")))</f>
        <v>-</v>
      </c>
      <c r="U181" s="214" t="str">
        <f t="shared" si="20"/>
        <v>-</v>
      </c>
      <c r="V181" s="215" t="str">
        <f t="shared" si="27"/>
        <v>-</v>
      </c>
      <c r="W181" s="215" t="str">
        <f>IF($A181="-","-",IF($O181="","ICG N/D",VLOOKUP($O181,'2A HypothèsesRenouvellement'!$B$33:$B$42,1,TRUE)))</f>
        <v>-</v>
      </c>
      <c r="X181" s="216" t="str">
        <f>IF($A181="-","-",(IF((ISNUMBER(W181)=TRUE),VLOOKUP(W181,'2A HypothèsesRenouvellement'!$B$33:$D$42,3,FALSE),"ICG N/D")))</f>
        <v>-</v>
      </c>
      <c r="Y181" s="216" t="str">
        <f>_xlfn.IFNA(IF($A181="-","-",(IF((P181=""),"Cote /5 N/D",VLOOKUP(P181,'2A HypothèsesRenouvellement'!$F$33:$G$37,2,FALSE)))),"%ParCote/5 Feuille2A N/D")</f>
        <v>-</v>
      </c>
      <c r="Z181" s="215" t="str">
        <f>IF($A181="-","-",IF('2A HypothèsesRenouvellement'!$F$20="  cotes d'état /100",(IF(ISNUMBER(X181)=TRUE,(X181*R181),"ICG N/D")),"N'est pas l'option choisie feuille 2A"))</f>
        <v>-</v>
      </c>
      <c r="AA181" s="215" t="str">
        <f t="shared" si="21"/>
        <v>-</v>
      </c>
      <c r="AB181" s="215" t="str">
        <f>IF($A181="-","-",IF('2A HypothèsesRenouvellement'!$F$20="  cotes d'état /5",(IF(ISNUMBER(Y181)=TRUE,(Y181*R181),"Etat/5 N/D")),"N'est pas l'option choisie feuille 2A"))</f>
        <v>-</v>
      </c>
      <c r="AC181" s="215" t="str">
        <f t="shared" si="22"/>
        <v>-</v>
      </c>
      <c r="AD181" s="217" t="str">
        <f>IF('2A HypothèsesRenouvellement'!$D$15="Option 1  ",'3A CalculsActifs'!V181,IF('2A HypothèsesRenouvellement'!$F$20="  Cotes d'état /100",'3A CalculsActifs'!AA181,IF('2A HypothèsesRenouvellement'!$F$20="  Cotes d'état /5",'3A CalculsActifs'!AC181,"ATT:ChoisirOptionFeuille2A")))</f>
        <v>ATT:ChoisirOptionFeuille2A</v>
      </c>
      <c r="AE181" s="209" t="str">
        <f>IF($A181="-","-",(H181/1000*(VLOOKUP(D181,'2A HypothèsesRenouvellement'!$J$6:$L$10,3,FALSE))))</f>
        <v>-</v>
      </c>
      <c r="AF181" s="312" t="str">
        <f t="shared" si="23"/>
        <v>-</v>
      </c>
      <c r="AG181" s="312" t="str">
        <f t="shared" si="24"/>
        <v>-</v>
      </c>
      <c r="AH181" s="218" t="str">
        <f t="shared" si="25"/>
        <v>-</v>
      </c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  <c r="CM181" s="95"/>
      <c r="CN181" s="95"/>
      <c r="CO181" s="95"/>
      <c r="CP181" s="95"/>
      <c r="CQ181" s="95"/>
      <c r="CR181" s="95"/>
      <c r="CS181" s="95"/>
      <c r="CT181" s="95"/>
      <c r="CU181" s="95"/>
      <c r="CV181" s="95"/>
      <c r="CW181" s="95"/>
      <c r="CX181" s="95"/>
      <c r="CY181" s="95"/>
      <c r="CZ181" s="95"/>
      <c r="DA181" s="95"/>
      <c r="DB181" s="95"/>
      <c r="DC181" s="95"/>
      <c r="DD181" s="95"/>
      <c r="DE181" s="95"/>
      <c r="DF181" s="95"/>
      <c r="DG181" s="95"/>
      <c r="DH181" s="95"/>
      <c r="DI181" s="95"/>
      <c r="DJ181" s="95"/>
      <c r="DK181" s="95"/>
      <c r="DL181" s="95"/>
      <c r="DM181" s="95"/>
      <c r="DN181" s="95"/>
      <c r="DO181" s="95"/>
      <c r="DP181" s="95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5"/>
      <c r="ER181" s="95"/>
      <c r="ES181" s="95"/>
      <c r="ET181" s="95"/>
      <c r="EU181" s="95"/>
      <c r="EV181" s="95"/>
      <c r="EW181" s="95"/>
      <c r="EX181" s="95"/>
      <c r="EY181" s="95"/>
      <c r="EZ181" s="95"/>
      <c r="FA181" s="95"/>
      <c r="FB181" s="95"/>
      <c r="FC181" s="95"/>
      <c r="FD181" s="95"/>
      <c r="FE181" s="95"/>
      <c r="FF181" s="95"/>
      <c r="FG181" s="95"/>
      <c r="FH181" s="95"/>
      <c r="FI181" s="95"/>
      <c r="FJ181" s="95"/>
      <c r="FK181" s="95"/>
      <c r="FL181" s="95"/>
      <c r="FM181" s="95"/>
      <c r="FN181" s="95"/>
      <c r="FO181" s="95"/>
      <c r="FP181" s="95"/>
      <c r="FQ181" s="95"/>
      <c r="FR181" s="95"/>
      <c r="FS181" s="95"/>
      <c r="FT181" s="95"/>
      <c r="FU181" s="95"/>
      <c r="FV181" s="95"/>
      <c r="FW181" s="95"/>
      <c r="FX181" s="95"/>
      <c r="FY181" s="95"/>
      <c r="FZ181" s="95"/>
      <c r="GA181" s="95"/>
      <c r="GB181" s="95"/>
      <c r="GC181" s="95"/>
      <c r="GD181" s="95"/>
      <c r="GE181" s="95"/>
      <c r="GF181" s="95"/>
      <c r="GG181" s="95"/>
      <c r="GH181" s="95"/>
      <c r="GI181" s="95"/>
      <c r="GJ181" s="95"/>
      <c r="GK181" s="95"/>
      <c r="GL181" s="95"/>
      <c r="GM181" s="95"/>
      <c r="GN181" s="95"/>
      <c r="GO181" s="95"/>
      <c r="GP181" s="95"/>
      <c r="GQ181" s="95"/>
      <c r="GR181" s="95"/>
      <c r="GS181" s="95"/>
      <c r="GT181" s="95"/>
      <c r="GU181" s="95"/>
      <c r="GV181" s="95"/>
      <c r="GW181" s="95"/>
      <c r="GX181" s="95"/>
      <c r="GY181" s="95"/>
      <c r="GZ181" s="95"/>
      <c r="HA181" s="95"/>
      <c r="HB181" s="95"/>
      <c r="HC181" s="95"/>
      <c r="HD181" s="95"/>
      <c r="HE181" s="95"/>
    </row>
    <row r="182" spans="1:265" x14ac:dyDescent="0.25">
      <c r="A182" s="212" t="str">
        <f>IF((ISBLANK('1B DonnéesActifs'!A185)=TRUE),"-",'1B DonnéesActifs'!A185)</f>
        <v>-</v>
      </c>
      <c r="B182" s="213" t="str">
        <f>IF(($A182="-"),"-",IF((ISBLANK('1B DonnéesActifs'!B185)=TRUE),"",'1B DonnéesActifs'!B185))</f>
        <v>-</v>
      </c>
      <c r="C182" s="213" t="str">
        <f>IF(($A182="-"),"-",IF((ISBLANK('1B DonnéesActifs'!C185)=TRUE),"",'1B DonnéesActifs'!C185))</f>
        <v>-</v>
      </c>
      <c r="D182" s="213" t="str">
        <f>IF(($A182="-"),"-",IF((ISBLANK('1B DonnéesActifs'!D185)=TRUE),"",'1B DonnéesActifs'!D185))</f>
        <v>-</v>
      </c>
      <c r="E182" s="213" t="str">
        <f>IF(($A182="-"),"-",IF((ISBLANK('1B DonnéesActifs'!E185)=TRUE),"",'1B DonnéesActifs'!E185))</f>
        <v>-</v>
      </c>
      <c r="F182" s="213" t="str">
        <f>IF(($A182="-"),"-",IF((ISBLANK('1B DonnéesActifs'!F185)=TRUE),"",'1B DonnéesActifs'!F185))</f>
        <v>-</v>
      </c>
      <c r="G182" s="213" t="str">
        <f>IF(($A182="-"),"-",IF((ISBLANK('1B DonnéesActifs'!G185)=TRUE),"",'1B DonnéesActifs'!G185))</f>
        <v>-</v>
      </c>
      <c r="H182" s="213" t="str">
        <f>IF(($A182="-"),"-",IF((ISBLANK('1B DonnéesActifs'!H185)=TRUE),"",'1B DonnéesActifs'!H185))</f>
        <v>-</v>
      </c>
      <c r="I182" s="213" t="str">
        <f>IF(($A182="-"),"-",IF((ISBLANK('1B DonnéesActifs'!I185)=TRUE),"",'1B DonnéesActifs'!I185))</f>
        <v>-</v>
      </c>
      <c r="J182" s="213" t="str">
        <f>IF(($A182="-"),"-",IF((ISBLANK('1B DonnéesActifs'!J185)=TRUE),"",'1B DonnéesActifs'!J185))</f>
        <v>-</v>
      </c>
      <c r="K182" s="213" t="str">
        <f>IF(($A182="-"),"-",IF((ISBLANK('1B DonnéesActifs'!K185)=TRUE),"",'1B DonnéesActifs'!K185))</f>
        <v>-</v>
      </c>
      <c r="L182" s="213" t="str">
        <f>IF(($A182="-"),"-",IF((ISBLANK('1B DonnéesActifs'!L185)=TRUE),"",'1B DonnéesActifs'!L185))</f>
        <v>-</v>
      </c>
      <c r="M182" s="213" t="str">
        <f>IF(($A182="-"),"-",IF((ISBLANK('1B DonnéesActifs'!M185)=TRUE),"",'1B DonnéesActifs'!M185))</f>
        <v>-</v>
      </c>
      <c r="N182" s="213" t="str">
        <f>IF(($A182="-"),"-",IF((ISBLANK('1B DonnéesActifs'!N185)=TRUE),"",'1B DonnéesActifs'!N185))</f>
        <v>-</v>
      </c>
      <c r="O182" s="213" t="str">
        <f>IF(($A182="-"),"-",IF((ISBLANK('1B DonnéesActifs'!O185)=TRUE),"",'1B DonnéesActifs'!O185))</f>
        <v>-</v>
      </c>
      <c r="P182" s="213" t="str">
        <f>IF(($A182="-"),"-",IF((ISBLANK('1B DonnéesActifs'!P185)=TRUE),"",'1B DonnéesActifs'!P185))</f>
        <v>-</v>
      </c>
      <c r="Q182" s="214" t="str">
        <f t="shared" si="19"/>
        <v>-</v>
      </c>
      <c r="R182" s="214" t="str">
        <f>IF($A182="-","-",(_xlfn.IFNA((VLOOKUP($D182,'2A HypothèsesRenouvellement'!$J$6:$K$10,2,FALSE)),"TypeChausséeN/D")))</f>
        <v>-</v>
      </c>
      <c r="S182" s="214" t="str">
        <f t="shared" si="26"/>
        <v>-</v>
      </c>
      <c r="T182" s="214" t="str">
        <f>IF($A182="-","-",(_xlfn.IFNA((VLOOKUP($M182,'2A HypothèsesRenouvellement'!$J$16:$K$25,2,FALSE)),"DernièreInterventionN/D")))</f>
        <v>-</v>
      </c>
      <c r="U182" s="214" t="str">
        <f t="shared" si="20"/>
        <v>-</v>
      </c>
      <c r="V182" s="215" t="str">
        <f t="shared" si="27"/>
        <v>-</v>
      </c>
      <c r="W182" s="215" t="str">
        <f>IF($A182="-","-",IF($O182="","ICG N/D",VLOOKUP($O182,'2A HypothèsesRenouvellement'!$B$33:$B$42,1,TRUE)))</f>
        <v>-</v>
      </c>
      <c r="X182" s="216" t="str">
        <f>IF($A182="-","-",(IF((ISNUMBER(W182)=TRUE),VLOOKUP(W182,'2A HypothèsesRenouvellement'!$B$33:$D$42,3,FALSE),"ICG N/D")))</f>
        <v>-</v>
      </c>
      <c r="Y182" s="216" t="str">
        <f>_xlfn.IFNA(IF($A182="-","-",(IF((P182=""),"Cote /5 N/D",VLOOKUP(P182,'2A HypothèsesRenouvellement'!$F$33:$G$37,2,FALSE)))),"%ParCote/5 Feuille2A N/D")</f>
        <v>-</v>
      </c>
      <c r="Z182" s="215" t="str">
        <f>IF($A182="-","-",IF('2A HypothèsesRenouvellement'!$F$20="  cotes d'état /100",(IF(ISNUMBER(X182)=TRUE,(X182*R182),"ICG N/D")),"N'est pas l'option choisie feuille 2A"))</f>
        <v>-</v>
      </c>
      <c r="AA182" s="215" t="str">
        <f t="shared" si="21"/>
        <v>-</v>
      </c>
      <c r="AB182" s="215" t="str">
        <f>IF($A182="-","-",IF('2A HypothèsesRenouvellement'!$F$20="  cotes d'état /5",(IF(ISNUMBER(Y182)=TRUE,(Y182*R182),"Etat/5 N/D")),"N'est pas l'option choisie feuille 2A"))</f>
        <v>-</v>
      </c>
      <c r="AC182" s="215" t="str">
        <f t="shared" si="22"/>
        <v>-</v>
      </c>
      <c r="AD182" s="217" t="str">
        <f>IF('2A HypothèsesRenouvellement'!$D$15="Option 1  ",'3A CalculsActifs'!V182,IF('2A HypothèsesRenouvellement'!$F$20="  Cotes d'état /100",'3A CalculsActifs'!AA182,IF('2A HypothèsesRenouvellement'!$F$20="  Cotes d'état /5",'3A CalculsActifs'!AC182,"ATT:ChoisirOptionFeuille2A")))</f>
        <v>ATT:ChoisirOptionFeuille2A</v>
      </c>
      <c r="AE182" s="209" t="str">
        <f>IF($A182="-","-",(H182/1000*(VLOOKUP(D182,'2A HypothèsesRenouvellement'!$J$6:$L$10,3,FALSE))))</f>
        <v>-</v>
      </c>
      <c r="AF182" s="312" t="str">
        <f t="shared" si="23"/>
        <v>-</v>
      </c>
      <c r="AG182" s="312" t="str">
        <f t="shared" si="24"/>
        <v>-</v>
      </c>
      <c r="AH182" s="218" t="str">
        <f t="shared" si="25"/>
        <v>-</v>
      </c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  <c r="CM182" s="95"/>
      <c r="CN182" s="95"/>
      <c r="CO182" s="95"/>
      <c r="CP182" s="95"/>
      <c r="CQ182" s="95"/>
      <c r="CR182" s="95"/>
      <c r="CS182" s="95"/>
      <c r="CT182" s="95"/>
      <c r="CU182" s="95"/>
      <c r="CV182" s="95"/>
      <c r="CW182" s="95"/>
      <c r="CX182" s="95"/>
      <c r="CY182" s="95"/>
      <c r="CZ182" s="95"/>
      <c r="DA182" s="95"/>
      <c r="DB182" s="95"/>
      <c r="DC182" s="95"/>
      <c r="DD182" s="95"/>
      <c r="DE182" s="95"/>
      <c r="DF182" s="95"/>
      <c r="DG182" s="95"/>
      <c r="DH182" s="95"/>
      <c r="DI182" s="95"/>
      <c r="DJ182" s="95"/>
      <c r="DK182" s="95"/>
      <c r="DL182" s="95"/>
      <c r="DM182" s="95"/>
      <c r="DN182" s="95"/>
      <c r="DO182" s="95"/>
      <c r="DP182" s="95"/>
      <c r="DQ182" s="95"/>
      <c r="DR182" s="95"/>
      <c r="DS182" s="95"/>
      <c r="DT182" s="95"/>
      <c r="DU182" s="95"/>
      <c r="DV182" s="95"/>
      <c r="DW182" s="95"/>
      <c r="DX182" s="95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5"/>
      <c r="ER182" s="95"/>
      <c r="ES182" s="95"/>
      <c r="ET182" s="95"/>
      <c r="EU182" s="95"/>
      <c r="EV182" s="95"/>
      <c r="EW182" s="95"/>
      <c r="EX182" s="95"/>
      <c r="EY182" s="95"/>
      <c r="EZ182" s="95"/>
      <c r="FA182" s="95"/>
      <c r="FB182" s="95"/>
      <c r="FC182" s="95"/>
      <c r="FD182" s="95"/>
      <c r="FE182" s="95"/>
      <c r="FF182" s="95"/>
      <c r="FG182" s="95"/>
      <c r="FH182" s="95"/>
      <c r="FI182" s="95"/>
      <c r="FJ182" s="95"/>
      <c r="FK182" s="95"/>
      <c r="FL182" s="95"/>
      <c r="FM182" s="95"/>
      <c r="FN182" s="95"/>
      <c r="FO182" s="95"/>
      <c r="FP182" s="95"/>
      <c r="FQ182" s="95"/>
      <c r="FR182" s="95"/>
      <c r="FS182" s="95"/>
      <c r="FT182" s="95"/>
      <c r="FU182" s="95"/>
      <c r="FV182" s="95"/>
      <c r="FW182" s="95"/>
      <c r="FX182" s="95"/>
      <c r="FY182" s="95"/>
      <c r="FZ182" s="95"/>
      <c r="GA182" s="95"/>
      <c r="GB182" s="95"/>
      <c r="GC182" s="95"/>
      <c r="GD182" s="95"/>
      <c r="GE182" s="95"/>
      <c r="GF182" s="95"/>
      <c r="GG182" s="95"/>
      <c r="GH182" s="95"/>
      <c r="GI182" s="95"/>
      <c r="GJ182" s="95"/>
      <c r="GK182" s="95"/>
      <c r="GL182" s="95"/>
      <c r="GM182" s="95"/>
      <c r="GN182" s="95"/>
      <c r="GO182" s="95"/>
      <c r="GP182" s="95"/>
      <c r="GQ182" s="95"/>
      <c r="GR182" s="95"/>
      <c r="GS182" s="95"/>
      <c r="GT182" s="95"/>
      <c r="GU182" s="95"/>
      <c r="GV182" s="95"/>
      <c r="GW182" s="95"/>
      <c r="GX182" s="95"/>
      <c r="GY182" s="95"/>
      <c r="GZ182" s="95"/>
      <c r="HA182" s="95"/>
      <c r="HB182" s="95"/>
      <c r="HC182" s="95"/>
      <c r="HD182" s="95"/>
      <c r="HE182" s="95"/>
    </row>
    <row r="183" spans="1:265" x14ac:dyDescent="0.25">
      <c r="A183" s="212" t="str">
        <f>IF((ISBLANK('1B DonnéesActifs'!A186)=TRUE),"-",'1B DonnéesActifs'!A186)</f>
        <v>-</v>
      </c>
      <c r="B183" s="213" t="str">
        <f>IF(($A183="-"),"-",IF((ISBLANK('1B DonnéesActifs'!B186)=TRUE),"",'1B DonnéesActifs'!B186))</f>
        <v>-</v>
      </c>
      <c r="C183" s="213" t="str">
        <f>IF(($A183="-"),"-",IF((ISBLANK('1B DonnéesActifs'!C186)=TRUE),"",'1B DonnéesActifs'!C186))</f>
        <v>-</v>
      </c>
      <c r="D183" s="213" t="str">
        <f>IF(($A183="-"),"-",IF((ISBLANK('1B DonnéesActifs'!D186)=TRUE),"",'1B DonnéesActifs'!D186))</f>
        <v>-</v>
      </c>
      <c r="E183" s="213" t="str">
        <f>IF(($A183="-"),"-",IF((ISBLANK('1B DonnéesActifs'!E186)=TRUE),"",'1B DonnéesActifs'!E186))</f>
        <v>-</v>
      </c>
      <c r="F183" s="213" t="str">
        <f>IF(($A183="-"),"-",IF((ISBLANK('1B DonnéesActifs'!F186)=TRUE),"",'1B DonnéesActifs'!F186))</f>
        <v>-</v>
      </c>
      <c r="G183" s="213" t="str">
        <f>IF(($A183="-"),"-",IF((ISBLANK('1B DonnéesActifs'!G186)=TRUE),"",'1B DonnéesActifs'!G186))</f>
        <v>-</v>
      </c>
      <c r="H183" s="213" t="str">
        <f>IF(($A183="-"),"-",IF((ISBLANK('1B DonnéesActifs'!H186)=TRUE),"",'1B DonnéesActifs'!H186))</f>
        <v>-</v>
      </c>
      <c r="I183" s="213" t="str">
        <f>IF(($A183="-"),"-",IF((ISBLANK('1B DonnéesActifs'!I186)=TRUE),"",'1B DonnéesActifs'!I186))</f>
        <v>-</v>
      </c>
      <c r="J183" s="213" t="str">
        <f>IF(($A183="-"),"-",IF((ISBLANK('1B DonnéesActifs'!J186)=TRUE),"",'1B DonnéesActifs'!J186))</f>
        <v>-</v>
      </c>
      <c r="K183" s="213" t="str">
        <f>IF(($A183="-"),"-",IF((ISBLANK('1B DonnéesActifs'!K186)=TRUE),"",'1B DonnéesActifs'!K186))</f>
        <v>-</v>
      </c>
      <c r="L183" s="213" t="str">
        <f>IF(($A183="-"),"-",IF((ISBLANK('1B DonnéesActifs'!L186)=TRUE),"",'1B DonnéesActifs'!L186))</f>
        <v>-</v>
      </c>
      <c r="M183" s="213" t="str">
        <f>IF(($A183="-"),"-",IF((ISBLANK('1B DonnéesActifs'!M186)=TRUE),"",'1B DonnéesActifs'!M186))</f>
        <v>-</v>
      </c>
      <c r="N183" s="213" t="str">
        <f>IF(($A183="-"),"-",IF((ISBLANK('1B DonnéesActifs'!N186)=TRUE),"",'1B DonnéesActifs'!N186))</f>
        <v>-</v>
      </c>
      <c r="O183" s="213" t="str">
        <f>IF(($A183="-"),"-",IF((ISBLANK('1B DonnéesActifs'!O186)=TRUE),"",'1B DonnéesActifs'!O186))</f>
        <v>-</v>
      </c>
      <c r="P183" s="213" t="str">
        <f>IF(($A183="-"),"-",IF((ISBLANK('1B DonnéesActifs'!P186)=TRUE),"",'1B DonnéesActifs'!P186))</f>
        <v>-</v>
      </c>
      <c r="Q183" s="214" t="str">
        <f t="shared" si="19"/>
        <v>-</v>
      </c>
      <c r="R183" s="214" t="str">
        <f>IF($A183="-","-",(_xlfn.IFNA((VLOOKUP($D183,'2A HypothèsesRenouvellement'!$J$6:$K$10,2,FALSE)),"TypeChausséeN/D")))</f>
        <v>-</v>
      </c>
      <c r="S183" s="214" t="str">
        <f t="shared" si="26"/>
        <v>-</v>
      </c>
      <c r="T183" s="214" t="str">
        <f>IF($A183="-","-",(_xlfn.IFNA((VLOOKUP($M183,'2A HypothèsesRenouvellement'!$J$16:$K$25,2,FALSE)),"DernièreInterventionN/D")))</f>
        <v>-</v>
      </c>
      <c r="U183" s="214" t="str">
        <f t="shared" si="20"/>
        <v>-</v>
      </c>
      <c r="V183" s="215" t="str">
        <f t="shared" si="27"/>
        <v>-</v>
      </c>
      <c r="W183" s="215" t="str">
        <f>IF($A183="-","-",IF($O183="","ICG N/D",VLOOKUP($O183,'2A HypothèsesRenouvellement'!$B$33:$B$42,1,TRUE)))</f>
        <v>-</v>
      </c>
      <c r="X183" s="216" t="str">
        <f>IF($A183="-","-",(IF((ISNUMBER(W183)=TRUE),VLOOKUP(W183,'2A HypothèsesRenouvellement'!$B$33:$D$42,3,FALSE),"ICG N/D")))</f>
        <v>-</v>
      </c>
      <c r="Y183" s="216" t="str">
        <f>_xlfn.IFNA(IF($A183="-","-",(IF((P183=""),"Cote /5 N/D",VLOOKUP(P183,'2A HypothèsesRenouvellement'!$F$33:$G$37,2,FALSE)))),"%ParCote/5 Feuille2A N/D")</f>
        <v>-</v>
      </c>
      <c r="Z183" s="215" t="str">
        <f>IF($A183="-","-",IF('2A HypothèsesRenouvellement'!$F$20="  cotes d'état /100",(IF(ISNUMBER(X183)=TRUE,(X183*R183),"ICG N/D")),"N'est pas l'option choisie feuille 2A"))</f>
        <v>-</v>
      </c>
      <c r="AA183" s="215" t="str">
        <f t="shared" si="21"/>
        <v>-</v>
      </c>
      <c r="AB183" s="215" t="str">
        <f>IF($A183="-","-",IF('2A HypothèsesRenouvellement'!$F$20="  cotes d'état /5",(IF(ISNUMBER(Y183)=TRUE,(Y183*R183),"Etat/5 N/D")),"N'est pas l'option choisie feuille 2A"))</f>
        <v>-</v>
      </c>
      <c r="AC183" s="215" t="str">
        <f t="shared" si="22"/>
        <v>-</v>
      </c>
      <c r="AD183" s="217" t="str">
        <f>IF('2A HypothèsesRenouvellement'!$D$15="Option 1  ",'3A CalculsActifs'!V183,IF('2A HypothèsesRenouvellement'!$F$20="  Cotes d'état /100",'3A CalculsActifs'!AA183,IF('2A HypothèsesRenouvellement'!$F$20="  Cotes d'état /5",'3A CalculsActifs'!AC183,"ATT:ChoisirOptionFeuille2A")))</f>
        <v>ATT:ChoisirOptionFeuille2A</v>
      </c>
      <c r="AE183" s="209" t="str">
        <f>IF($A183="-","-",(H183/1000*(VLOOKUP(D183,'2A HypothèsesRenouvellement'!$J$6:$L$10,3,FALSE))))</f>
        <v>-</v>
      </c>
      <c r="AF183" s="312" t="str">
        <f t="shared" si="23"/>
        <v>-</v>
      </c>
      <c r="AG183" s="312" t="str">
        <f t="shared" si="24"/>
        <v>-</v>
      </c>
      <c r="AH183" s="218" t="str">
        <f t="shared" si="25"/>
        <v>-</v>
      </c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  <c r="CM183" s="95"/>
      <c r="CN183" s="95"/>
      <c r="CO183" s="95"/>
      <c r="CP183" s="95"/>
      <c r="CQ183" s="95"/>
      <c r="CR183" s="95"/>
      <c r="CS183" s="95"/>
      <c r="CT183" s="95"/>
      <c r="CU183" s="95"/>
      <c r="CV183" s="95"/>
      <c r="CW183" s="95"/>
      <c r="CX183" s="95"/>
      <c r="CY183" s="95"/>
      <c r="CZ183" s="95"/>
      <c r="DA183" s="95"/>
      <c r="DB183" s="95"/>
      <c r="DC183" s="95"/>
      <c r="DD183" s="95"/>
      <c r="DE183" s="95"/>
      <c r="DF183" s="95"/>
      <c r="DG183" s="95"/>
      <c r="DH183" s="95"/>
      <c r="DI183" s="95"/>
      <c r="DJ183" s="95"/>
      <c r="DK183" s="95"/>
      <c r="DL183" s="95"/>
      <c r="DM183" s="95"/>
      <c r="DN183" s="95"/>
      <c r="DO183" s="95"/>
      <c r="DP183" s="95"/>
      <c r="DQ183" s="95"/>
      <c r="DR183" s="95"/>
      <c r="DS183" s="95"/>
      <c r="DT183" s="95"/>
      <c r="DU183" s="95"/>
      <c r="DV183" s="95"/>
      <c r="DW183" s="95"/>
      <c r="DX183" s="95"/>
      <c r="DY183" s="95"/>
      <c r="DZ183" s="95"/>
      <c r="EA183" s="95"/>
      <c r="EB183" s="95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5"/>
      <c r="ER183" s="95"/>
      <c r="ES183" s="95"/>
      <c r="ET183" s="95"/>
      <c r="EU183" s="95"/>
      <c r="EV183" s="95"/>
      <c r="EW183" s="95"/>
      <c r="EX183" s="95"/>
      <c r="EY183" s="95"/>
      <c r="EZ183" s="95"/>
      <c r="FA183" s="95"/>
      <c r="FB183" s="95"/>
      <c r="FC183" s="95"/>
      <c r="FD183" s="95"/>
      <c r="FE183" s="95"/>
      <c r="FF183" s="95"/>
      <c r="FG183" s="95"/>
      <c r="FH183" s="95"/>
      <c r="FI183" s="95"/>
      <c r="FJ183" s="95"/>
      <c r="FK183" s="95"/>
      <c r="FL183" s="95"/>
      <c r="FM183" s="95"/>
      <c r="FN183" s="95"/>
      <c r="FO183" s="95"/>
      <c r="FP183" s="95"/>
      <c r="FQ183" s="95"/>
      <c r="FR183" s="95"/>
      <c r="FS183" s="95"/>
      <c r="FT183" s="95"/>
      <c r="FU183" s="95"/>
      <c r="FV183" s="95"/>
      <c r="FW183" s="95"/>
      <c r="FX183" s="95"/>
      <c r="FY183" s="95"/>
      <c r="FZ183" s="95"/>
      <c r="GA183" s="95"/>
      <c r="GB183" s="95"/>
      <c r="GC183" s="95"/>
      <c r="GD183" s="95"/>
      <c r="GE183" s="95"/>
      <c r="GF183" s="95"/>
      <c r="GG183" s="95"/>
      <c r="GH183" s="95"/>
      <c r="GI183" s="95"/>
      <c r="GJ183" s="95"/>
      <c r="GK183" s="95"/>
      <c r="GL183" s="95"/>
      <c r="GM183" s="95"/>
      <c r="GN183" s="95"/>
      <c r="GO183" s="95"/>
      <c r="GP183" s="95"/>
      <c r="GQ183" s="95"/>
      <c r="GR183" s="95"/>
      <c r="GS183" s="95"/>
      <c r="GT183" s="95"/>
      <c r="GU183" s="95"/>
      <c r="GV183" s="95"/>
      <c r="GW183" s="95"/>
      <c r="GX183" s="95"/>
      <c r="GY183" s="95"/>
      <c r="GZ183" s="95"/>
      <c r="HA183" s="95"/>
      <c r="HB183" s="95"/>
      <c r="HC183" s="95"/>
      <c r="HD183" s="95"/>
      <c r="HE183" s="95"/>
    </row>
    <row r="184" spans="1:265" x14ac:dyDescent="0.25">
      <c r="A184" s="212" t="str">
        <f>IF((ISBLANK('1B DonnéesActifs'!A187)=TRUE),"-",'1B DonnéesActifs'!A187)</f>
        <v>-</v>
      </c>
      <c r="B184" s="213" t="str">
        <f>IF(($A184="-"),"-",IF((ISBLANK('1B DonnéesActifs'!B187)=TRUE),"",'1B DonnéesActifs'!B187))</f>
        <v>-</v>
      </c>
      <c r="C184" s="213" t="str">
        <f>IF(($A184="-"),"-",IF((ISBLANK('1B DonnéesActifs'!C187)=TRUE),"",'1B DonnéesActifs'!C187))</f>
        <v>-</v>
      </c>
      <c r="D184" s="213" t="str">
        <f>IF(($A184="-"),"-",IF((ISBLANK('1B DonnéesActifs'!D187)=TRUE),"",'1B DonnéesActifs'!D187))</f>
        <v>-</v>
      </c>
      <c r="E184" s="213" t="str">
        <f>IF(($A184="-"),"-",IF((ISBLANK('1B DonnéesActifs'!E187)=TRUE),"",'1B DonnéesActifs'!E187))</f>
        <v>-</v>
      </c>
      <c r="F184" s="213" t="str">
        <f>IF(($A184="-"),"-",IF((ISBLANK('1B DonnéesActifs'!F187)=TRUE),"",'1B DonnéesActifs'!F187))</f>
        <v>-</v>
      </c>
      <c r="G184" s="213" t="str">
        <f>IF(($A184="-"),"-",IF((ISBLANK('1B DonnéesActifs'!G187)=TRUE),"",'1B DonnéesActifs'!G187))</f>
        <v>-</v>
      </c>
      <c r="H184" s="213" t="str">
        <f>IF(($A184="-"),"-",IF((ISBLANK('1B DonnéesActifs'!H187)=TRUE),"",'1B DonnéesActifs'!H187))</f>
        <v>-</v>
      </c>
      <c r="I184" s="213" t="str">
        <f>IF(($A184="-"),"-",IF((ISBLANK('1B DonnéesActifs'!I187)=TRUE),"",'1B DonnéesActifs'!I187))</f>
        <v>-</v>
      </c>
      <c r="J184" s="213" t="str">
        <f>IF(($A184="-"),"-",IF((ISBLANK('1B DonnéesActifs'!J187)=TRUE),"",'1B DonnéesActifs'!J187))</f>
        <v>-</v>
      </c>
      <c r="K184" s="213" t="str">
        <f>IF(($A184="-"),"-",IF((ISBLANK('1B DonnéesActifs'!K187)=TRUE),"",'1B DonnéesActifs'!K187))</f>
        <v>-</v>
      </c>
      <c r="L184" s="213" t="str">
        <f>IF(($A184="-"),"-",IF((ISBLANK('1B DonnéesActifs'!L187)=TRUE),"",'1B DonnéesActifs'!L187))</f>
        <v>-</v>
      </c>
      <c r="M184" s="213" t="str">
        <f>IF(($A184="-"),"-",IF((ISBLANK('1B DonnéesActifs'!M187)=TRUE),"",'1B DonnéesActifs'!M187))</f>
        <v>-</v>
      </c>
      <c r="N184" s="213" t="str">
        <f>IF(($A184="-"),"-",IF((ISBLANK('1B DonnéesActifs'!N187)=TRUE),"",'1B DonnéesActifs'!N187))</f>
        <v>-</v>
      </c>
      <c r="O184" s="213" t="str">
        <f>IF(($A184="-"),"-",IF((ISBLANK('1B DonnéesActifs'!O187)=TRUE),"",'1B DonnéesActifs'!O187))</f>
        <v>-</v>
      </c>
      <c r="P184" s="213" t="str">
        <f>IF(($A184="-"),"-",IF((ISBLANK('1B DonnéesActifs'!P187)=TRUE),"",'1B DonnéesActifs'!P187))</f>
        <v>-</v>
      </c>
      <c r="Q184" s="214" t="str">
        <f t="shared" si="19"/>
        <v>-</v>
      </c>
      <c r="R184" s="214" t="str">
        <f>IF($A184="-","-",(_xlfn.IFNA((VLOOKUP($D184,'2A HypothèsesRenouvellement'!$J$6:$K$10,2,FALSE)),"TypeChausséeN/D")))</f>
        <v>-</v>
      </c>
      <c r="S184" s="214" t="str">
        <f t="shared" si="26"/>
        <v>-</v>
      </c>
      <c r="T184" s="214" t="str">
        <f>IF($A184="-","-",(_xlfn.IFNA((VLOOKUP($M184,'2A HypothèsesRenouvellement'!$J$16:$K$25,2,FALSE)),"DernièreInterventionN/D")))</f>
        <v>-</v>
      </c>
      <c r="U184" s="214" t="str">
        <f t="shared" si="20"/>
        <v>-</v>
      </c>
      <c r="V184" s="215" t="str">
        <f t="shared" si="27"/>
        <v>-</v>
      </c>
      <c r="W184" s="215" t="str">
        <f>IF($A184="-","-",IF($O184="","ICG N/D",VLOOKUP($O184,'2A HypothèsesRenouvellement'!$B$33:$B$42,1,TRUE)))</f>
        <v>-</v>
      </c>
      <c r="X184" s="216" t="str">
        <f>IF($A184="-","-",(IF((ISNUMBER(W184)=TRUE),VLOOKUP(W184,'2A HypothèsesRenouvellement'!$B$33:$D$42,3,FALSE),"ICG N/D")))</f>
        <v>-</v>
      </c>
      <c r="Y184" s="216" t="str">
        <f>_xlfn.IFNA(IF($A184="-","-",(IF((P184=""),"Cote /5 N/D",VLOOKUP(P184,'2A HypothèsesRenouvellement'!$F$33:$G$37,2,FALSE)))),"%ParCote/5 Feuille2A N/D")</f>
        <v>-</v>
      </c>
      <c r="Z184" s="215" t="str">
        <f>IF($A184="-","-",IF('2A HypothèsesRenouvellement'!$F$20="  cotes d'état /100",(IF(ISNUMBER(X184)=TRUE,(X184*R184),"ICG N/D")),"N'est pas l'option choisie feuille 2A"))</f>
        <v>-</v>
      </c>
      <c r="AA184" s="215" t="str">
        <f t="shared" si="21"/>
        <v>-</v>
      </c>
      <c r="AB184" s="215" t="str">
        <f>IF($A184="-","-",IF('2A HypothèsesRenouvellement'!$F$20="  cotes d'état /5",(IF(ISNUMBER(Y184)=TRUE,(Y184*R184),"Etat/5 N/D")),"N'est pas l'option choisie feuille 2A"))</f>
        <v>-</v>
      </c>
      <c r="AC184" s="215" t="str">
        <f t="shared" si="22"/>
        <v>-</v>
      </c>
      <c r="AD184" s="217" t="str">
        <f>IF('2A HypothèsesRenouvellement'!$D$15="Option 1  ",'3A CalculsActifs'!V184,IF('2A HypothèsesRenouvellement'!$F$20="  Cotes d'état /100",'3A CalculsActifs'!AA184,IF('2A HypothèsesRenouvellement'!$F$20="  Cotes d'état /5",'3A CalculsActifs'!AC184,"ATT:ChoisirOptionFeuille2A")))</f>
        <v>ATT:ChoisirOptionFeuille2A</v>
      </c>
      <c r="AE184" s="209" t="str">
        <f>IF($A184="-","-",(H184/1000*(VLOOKUP(D184,'2A HypothèsesRenouvellement'!$J$6:$L$10,3,FALSE))))</f>
        <v>-</v>
      </c>
      <c r="AF184" s="312" t="str">
        <f t="shared" si="23"/>
        <v>-</v>
      </c>
      <c r="AG184" s="312" t="str">
        <f t="shared" si="24"/>
        <v>-</v>
      </c>
      <c r="AH184" s="218" t="str">
        <f t="shared" si="25"/>
        <v>-</v>
      </c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  <c r="CM184" s="95"/>
      <c r="CN184" s="95"/>
      <c r="CO184" s="95"/>
      <c r="CP184" s="95"/>
      <c r="CQ184" s="95"/>
      <c r="CR184" s="95"/>
      <c r="CS184" s="95"/>
      <c r="CT184" s="95"/>
      <c r="CU184" s="95"/>
      <c r="CV184" s="95"/>
      <c r="CW184" s="95"/>
      <c r="CX184" s="95"/>
      <c r="CY184" s="95"/>
      <c r="CZ184" s="95"/>
      <c r="DA184" s="95"/>
      <c r="DB184" s="95"/>
      <c r="DC184" s="95"/>
      <c r="DD184" s="95"/>
      <c r="DE184" s="95"/>
      <c r="DF184" s="95"/>
      <c r="DG184" s="95"/>
      <c r="DH184" s="95"/>
      <c r="DI184" s="95"/>
      <c r="DJ184" s="95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5"/>
      <c r="ER184" s="95"/>
      <c r="ES184" s="95"/>
      <c r="ET184" s="95"/>
      <c r="EU184" s="95"/>
      <c r="EV184" s="95"/>
      <c r="EW184" s="95"/>
      <c r="EX184" s="95"/>
      <c r="EY184" s="95"/>
      <c r="EZ184" s="95"/>
      <c r="FA184" s="95"/>
      <c r="FB184" s="95"/>
      <c r="FC184" s="95"/>
      <c r="FD184" s="95"/>
      <c r="FE184" s="95"/>
      <c r="FF184" s="95"/>
      <c r="FG184" s="95"/>
      <c r="FH184" s="95"/>
      <c r="FI184" s="95"/>
      <c r="FJ184" s="95"/>
      <c r="FK184" s="95"/>
      <c r="FL184" s="95"/>
      <c r="FM184" s="95"/>
      <c r="FN184" s="95"/>
      <c r="FO184" s="95"/>
      <c r="FP184" s="95"/>
      <c r="FQ184" s="95"/>
      <c r="FR184" s="95"/>
      <c r="FS184" s="95"/>
      <c r="FT184" s="95"/>
      <c r="FU184" s="95"/>
      <c r="FV184" s="95"/>
      <c r="FW184" s="95"/>
      <c r="FX184" s="95"/>
      <c r="FY184" s="95"/>
      <c r="FZ184" s="95"/>
      <c r="GA184" s="95"/>
      <c r="GB184" s="95"/>
      <c r="GC184" s="95"/>
      <c r="GD184" s="95"/>
      <c r="GE184" s="95"/>
      <c r="GF184" s="95"/>
      <c r="GG184" s="95"/>
      <c r="GH184" s="95"/>
      <c r="GI184" s="95"/>
      <c r="GJ184" s="95"/>
      <c r="GK184" s="95"/>
      <c r="GL184" s="95"/>
      <c r="GM184" s="95"/>
      <c r="GN184" s="95"/>
      <c r="GO184" s="95"/>
      <c r="GP184" s="95"/>
      <c r="GQ184" s="95"/>
      <c r="GR184" s="95"/>
      <c r="GS184" s="95"/>
      <c r="GT184" s="95"/>
      <c r="GU184" s="95"/>
      <c r="GV184" s="95"/>
      <c r="GW184" s="95"/>
      <c r="GX184" s="95"/>
      <c r="GY184" s="95"/>
      <c r="GZ184" s="95"/>
      <c r="HA184" s="95"/>
      <c r="HB184" s="95"/>
      <c r="HC184" s="95"/>
      <c r="HD184" s="95"/>
      <c r="HE184" s="95"/>
    </row>
    <row r="185" spans="1:265" x14ac:dyDescent="0.25">
      <c r="A185" s="212" t="str">
        <f>IF((ISBLANK('1B DonnéesActifs'!A188)=TRUE),"-",'1B DonnéesActifs'!A188)</f>
        <v>-</v>
      </c>
      <c r="B185" s="213" t="str">
        <f>IF(($A185="-"),"-",IF((ISBLANK('1B DonnéesActifs'!B188)=TRUE),"",'1B DonnéesActifs'!B188))</f>
        <v>-</v>
      </c>
      <c r="C185" s="213" t="str">
        <f>IF(($A185="-"),"-",IF((ISBLANK('1B DonnéesActifs'!C188)=TRUE),"",'1B DonnéesActifs'!C188))</f>
        <v>-</v>
      </c>
      <c r="D185" s="213" t="str">
        <f>IF(($A185="-"),"-",IF((ISBLANK('1B DonnéesActifs'!D188)=TRUE),"",'1B DonnéesActifs'!D188))</f>
        <v>-</v>
      </c>
      <c r="E185" s="213" t="str">
        <f>IF(($A185="-"),"-",IF((ISBLANK('1B DonnéesActifs'!E188)=TRUE),"",'1B DonnéesActifs'!E188))</f>
        <v>-</v>
      </c>
      <c r="F185" s="213" t="str">
        <f>IF(($A185="-"),"-",IF((ISBLANK('1B DonnéesActifs'!F188)=TRUE),"",'1B DonnéesActifs'!F188))</f>
        <v>-</v>
      </c>
      <c r="G185" s="213" t="str">
        <f>IF(($A185="-"),"-",IF((ISBLANK('1B DonnéesActifs'!G188)=TRUE),"",'1B DonnéesActifs'!G188))</f>
        <v>-</v>
      </c>
      <c r="H185" s="213" t="str">
        <f>IF(($A185="-"),"-",IF((ISBLANK('1B DonnéesActifs'!H188)=TRUE),"",'1B DonnéesActifs'!H188))</f>
        <v>-</v>
      </c>
      <c r="I185" s="213" t="str">
        <f>IF(($A185="-"),"-",IF((ISBLANK('1B DonnéesActifs'!I188)=TRUE),"",'1B DonnéesActifs'!I188))</f>
        <v>-</v>
      </c>
      <c r="J185" s="213" t="str">
        <f>IF(($A185="-"),"-",IF((ISBLANK('1B DonnéesActifs'!J188)=TRUE),"",'1B DonnéesActifs'!J188))</f>
        <v>-</v>
      </c>
      <c r="K185" s="213" t="str">
        <f>IF(($A185="-"),"-",IF((ISBLANK('1B DonnéesActifs'!K188)=TRUE),"",'1B DonnéesActifs'!K188))</f>
        <v>-</v>
      </c>
      <c r="L185" s="213" t="str">
        <f>IF(($A185="-"),"-",IF((ISBLANK('1B DonnéesActifs'!L188)=TRUE),"",'1B DonnéesActifs'!L188))</f>
        <v>-</v>
      </c>
      <c r="M185" s="213" t="str">
        <f>IF(($A185="-"),"-",IF((ISBLANK('1B DonnéesActifs'!M188)=TRUE),"",'1B DonnéesActifs'!M188))</f>
        <v>-</v>
      </c>
      <c r="N185" s="213" t="str">
        <f>IF(($A185="-"),"-",IF((ISBLANK('1B DonnéesActifs'!N188)=TRUE),"",'1B DonnéesActifs'!N188))</f>
        <v>-</v>
      </c>
      <c r="O185" s="213" t="str">
        <f>IF(($A185="-"),"-",IF((ISBLANK('1B DonnéesActifs'!O188)=TRUE),"",'1B DonnéesActifs'!O188))</f>
        <v>-</v>
      </c>
      <c r="P185" s="213" t="str">
        <f>IF(($A185="-"),"-",IF((ISBLANK('1B DonnéesActifs'!P188)=TRUE),"",'1B DonnéesActifs'!P188))</f>
        <v>-</v>
      </c>
      <c r="Q185" s="214" t="str">
        <f t="shared" si="19"/>
        <v>-</v>
      </c>
      <c r="R185" s="214" t="str">
        <f>IF($A185="-","-",(_xlfn.IFNA((VLOOKUP($D185,'2A HypothèsesRenouvellement'!$J$6:$K$10,2,FALSE)),"TypeChausséeN/D")))</f>
        <v>-</v>
      </c>
      <c r="S185" s="214" t="str">
        <f t="shared" si="26"/>
        <v>-</v>
      </c>
      <c r="T185" s="214" t="str">
        <f>IF($A185="-","-",(_xlfn.IFNA((VLOOKUP($M185,'2A HypothèsesRenouvellement'!$J$16:$K$25,2,FALSE)),"DernièreInterventionN/D")))</f>
        <v>-</v>
      </c>
      <c r="U185" s="214" t="str">
        <f t="shared" si="20"/>
        <v>-</v>
      </c>
      <c r="V185" s="215" t="str">
        <f t="shared" si="27"/>
        <v>-</v>
      </c>
      <c r="W185" s="215" t="str">
        <f>IF($A185="-","-",IF($O185="","ICG N/D",VLOOKUP($O185,'2A HypothèsesRenouvellement'!$B$33:$B$42,1,TRUE)))</f>
        <v>-</v>
      </c>
      <c r="X185" s="216" t="str">
        <f>IF($A185="-","-",(IF((ISNUMBER(W185)=TRUE),VLOOKUP(W185,'2A HypothèsesRenouvellement'!$B$33:$D$42,3,FALSE),"ICG N/D")))</f>
        <v>-</v>
      </c>
      <c r="Y185" s="216" t="str">
        <f>_xlfn.IFNA(IF($A185="-","-",(IF((P185=""),"Cote /5 N/D",VLOOKUP(P185,'2A HypothèsesRenouvellement'!$F$33:$G$37,2,FALSE)))),"%ParCote/5 Feuille2A N/D")</f>
        <v>-</v>
      </c>
      <c r="Z185" s="215" t="str">
        <f>IF($A185="-","-",IF('2A HypothèsesRenouvellement'!$F$20="  cotes d'état /100",(IF(ISNUMBER(X185)=TRUE,(X185*R185),"ICG N/D")),"N'est pas l'option choisie feuille 2A"))</f>
        <v>-</v>
      </c>
      <c r="AA185" s="215" t="str">
        <f t="shared" si="21"/>
        <v>-</v>
      </c>
      <c r="AB185" s="215" t="str">
        <f>IF($A185="-","-",IF('2A HypothèsesRenouvellement'!$F$20="  cotes d'état /5",(IF(ISNUMBER(Y185)=TRUE,(Y185*R185),"Etat/5 N/D")),"N'est pas l'option choisie feuille 2A"))</f>
        <v>-</v>
      </c>
      <c r="AC185" s="215" t="str">
        <f t="shared" si="22"/>
        <v>-</v>
      </c>
      <c r="AD185" s="217" t="str">
        <f>IF('2A HypothèsesRenouvellement'!$D$15="Option 1  ",'3A CalculsActifs'!V185,IF('2A HypothèsesRenouvellement'!$F$20="  Cotes d'état /100",'3A CalculsActifs'!AA185,IF('2A HypothèsesRenouvellement'!$F$20="  Cotes d'état /5",'3A CalculsActifs'!AC185,"ATT:ChoisirOptionFeuille2A")))</f>
        <v>ATT:ChoisirOptionFeuille2A</v>
      </c>
      <c r="AE185" s="209" t="str">
        <f>IF($A185="-","-",(H185/1000*(VLOOKUP(D185,'2A HypothèsesRenouvellement'!$J$6:$L$10,3,FALSE))))</f>
        <v>-</v>
      </c>
      <c r="AF185" s="312" t="str">
        <f t="shared" si="23"/>
        <v>-</v>
      </c>
      <c r="AG185" s="312" t="str">
        <f t="shared" si="24"/>
        <v>-</v>
      </c>
      <c r="AH185" s="218" t="str">
        <f t="shared" si="25"/>
        <v>-</v>
      </c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  <c r="CM185" s="95"/>
      <c r="CN185" s="95"/>
      <c r="CO185" s="95"/>
      <c r="CP185" s="95"/>
      <c r="CQ185" s="95"/>
      <c r="CR185" s="95"/>
      <c r="CS185" s="95"/>
      <c r="CT185" s="95"/>
      <c r="CU185" s="95"/>
      <c r="CV185" s="95"/>
      <c r="CW185" s="95"/>
      <c r="CX185" s="95"/>
      <c r="CY185" s="95"/>
      <c r="CZ185" s="95"/>
      <c r="DA185" s="95"/>
      <c r="DB185" s="95"/>
      <c r="DC185" s="95"/>
      <c r="DD185" s="95"/>
      <c r="DE185" s="95"/>
      <c r="DF185" s="95"/>
      <c r="DG185" s="95"/>
      <c r="DH185" s="95"/>
      <c r="DI185" s="95"/>
      <c r="DJ185" s="95"/>
      <c r="DK185" s="95"/>
      <c r="DL185" s="95"/>
      <c r="DM185" s="95"/>
      <c r="DN185" s="95"/>
      <c r="DO185" s="95"/>
      <c r="DP185" s="95"/>
      <c r="DQ185" s="95"/>
      <c r="DR185" s="95"/>
      <c r="DS185" s="95"/>
      <c r="DT185" s="95"/>
      <c r="DU185" s="95"/>
      <c r="DV185" s="95"/>
      <c r="DW185" s="95"/>
      <c r="DX185" s="95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5"/>
      <c r="ER185" s="95"/>
      <c r="ES185" s="95"/>
      <c r="ET185" s="95"/>
      <c r="EU185" s="95"/>
      <c r="EV185" s="95"/>
      <c r="EW185" s="95"/>
      <c r="EX185" s="95"/>
      <c r="EY185" s="95"/>
      <c r="EZ185" s="95"/>
      <c r="FA185" s="95"/>
      <c r="FB185" s="95"/>
      <c r="FC185" s="95"/>
      <c r="FD185" s="95"/>
      <c r="FE185" s="95"/>
      <c r="FF185" s="95"/>
      <c r="FG185" s="95"/>
      <c r="FH185" s="95"/>
      <c r="FI185" s="95"/>
      <c r="FJ185" s="95"/>
      <c r="FK185" s="95"/>
      <c r="FL185" s="95"/>
      <c r="FM185" s="95"/>
      <c r="FN185" s="95"/>
      <c r="FO185" s="95"/>
      <c r="FP185" s="95"/>
      <c r="FQ185" s="95"/>
      <c r="FR185" s="95"/>
      <c r="FS185" s="95"/>
      <c r="FT185" s="95"/>
      <c r="FU185" s="95"/>
      <c r="FV185" s="95"/>
      <c r="FW185" s="95"/>
      <c r="FX185" s="95"/>
      <c r="FY185" s="95"/>
      <c r="FZ185" s="95"/>
      <c r="GA185" s="95"/>
      <c r="GB185" s="95"/>
      <c r="GC185" s="95"/>
      <c r="GD185" s="95"/>
      <c r="GE185" s="95"/>
      <c r="GF185" s="95"/>
      <c r="GG185" s="95"/>
      <c r="GH185" s="95"/>
      <c r="GI185" s="95"/>
      <c r="GJ185" s="95"/>
      <c r="GK185" s="95"/>
      <c r="GL185" s="95"/>
      <c r="GM185" s="95"/>
      <c r="GN185" s="95"/>
      <c r="GO185" s="95"/>
      <c r="GP185" s="95"/>
      <c r="GQ185" s="95"/>
      <c r="GR185" s="95"/>
      <c r="GS185" s="95"/>
      <c r="GT185" s="95"/>
      <c r="GU185" s="95"/>
      <c r="GV185" s="95"/>
      <c r="GW185" s="95"/>
      <c r="GX185" s="95"/>
      <c r="GY185" s="95"/>
      <c r="GZ185" s="95"/>
      <c r="HA185" s="95"/>
      <c r="HB185" s="95"/>
      <c r="HC185" s="95"/>
      <c r="HD185" s="95"/>
      <c r="HE185" s="95"/>
    </row>
    <row r="186" spans="1:265" x14ac:dyDescent="0.25">
      <c r="A186" s="212" t="str">
        <f>IF((ISBLANK('1B DonnéesActifs'!A189)=TRUE),"-",'1B DonnéesActifs'!A189)</f>
        <v>-</v>
      </c>
      <c r="B186" s="213" t="str">
        <f>IF(($A186="-"),"-",IF((ISBLANK('1B DonnéesActifs'!B189)=TRUE),"",'1B DonnéesActifs'!B189))</f>
        <v>-</v>
      </c>
      <c r="C186" s="213" t="str">
        <f>IF(($A186="-"),"-",IF((ISBLANK('1B DonnéesActifs'!C189)=TRUE),"",'1B DonnéesActifs'!C189))</f>
        <v>-</v>
      </c>
      <c r="D186" s="213" t="str">
        <f>IF(($A186="-"),"-",IF((ISBLANK('1B DonnéesActifs'!D189)=TRUE),"",'1B DonnéesActifs'!D189))</f>
        <v>-</v>
      </c>
      <c r="E186" s="213" t="str">
        <f>IF(($A186="-"),"-",IF((ISBLANK('1B DonnéesActifs'!E189)=TRUE),"",'1B DonnéesActifs'!E189))</f>
        <v>-</v>
      </c>
      <c r="F186" s="213" t="str">
        <f>IF(($A186="-"),"-",IF((ISBLANK('1B DonnéesActifs'!F189)=TRUE),"",'1B DonnéesActifs'!F189))</f>
        <v>-</v>
      </c>
      <c r="G186" s="213" t="str">
        <f>IF(($A186="-"),"-",IF((ISBLANK('1B DonnéesActifs'!G189)=TRUE),"",'1B DonnéesActifs'!G189))</f>
        <v>-</v>
      </c>
      <c r="H186" s="213" t="str">
        <f>IF(($A186="-"),"-",IF((ISBLANK('1B DonnéesActifs'!H189)=TRUE),"",'1B DonnéesActifs'!H189))</f>
        <v>-</v>
      </c>
      <c r="I186" s="213" t="str">
        <f>IF(($A186="-"),"-",IF((ISBLANK('1B DonnéesActifs'!I189)=TRUE),"",'1B DonnéesActifs'!I189))</f>
        <v>-</v>
      </c>
      <c r="J186" s="213" t="str">
        <f>IF(($A186="-"),"-",IF((ISBLANK('1B DonnéesActifs'!J189)=TRUE),"",'1B DonnéesActifs'!J189))</f>
        <v>-</v>
      </c>
      <c r="K186" s="213" t="str">
        <f>IF(($A186="-"),"-",IF((ISBLANK('1B DonnéesActifs'!K189)=TRUE),"",'1B DonnéesActifs'!K189))</f>
        <v>-</v>
      </c>
      <c r="L186" s="213" t="str">
        <f>IF(($A186="-"),"-",IF((ISBLANK('1B DonnéesActifs'!L189)=TRUE),"",'1B DonnéesActifs'!L189))</f>
        <v>-</v>
      </c>
      <c r="M186" s="213" t="str">
        <f>IF(($A186="-"),"-",IF((ISBLANK('1B DonnéesActifs'!M189)=TRUE),"",'1B DonnéesActifs'!M189))</f>
        <v>-</v>
      </c>
      <c r="N186" s="213" t="str">
        <f>IF(($A186="-"),"-",IF((ISBLANK('1B DonnéesActifs'!N189)=TRUE),"",'1B DonnéesActifs'!N189))</f>
        <v>-</v>
      </c>
      <c r="O186" s="213" t="str">
        <f>IF(($A186="-"),"-",IF((ISBLANK('1B DonnéesActifs'!O189)=TRUE),"",'1B DonnéesActifs'!O189))</f>
        <v>-</v>
      </c>
      <c r="P186" s="213" t="str">
        <f>IF(($A186="-"),"-",IF((ISBLANK('1B DonnéesActifs'!P189)=TRUE),"",'1B DonnéesActifs'!P189))</f>
        <v>-</v>
      </c>
      <c r="Q186" s="214" t="str">
        <f t="shared" si="19"/>
        <v>-</v>
      </c>
      <c r="R186" s="214" t="str">
        <f>IF($A186="-","-",(_xlfn.IFNA((VLOOKUP($D186,'2A HypothèsesRenouvellement'!$J$6:$K$10,2,FALSE)),"TypeChausséeN/D")))</f>
        <v>-</v>
      </c>
      <c r="S186" s="214" t="str">
        <f t="shared" si="26"/>
        <v>-</v>
      </c>
      <c r="T186" s="214" t="str">
        <f>IF($A186="-","-",(_xlfn.IFNA((VLOOKUP($M186,'2A HypothèsesRenouvellement'!$J$16:$K$25,2,FALSE)),"DernièreInterventionN/D")))</f>
        <v>-</v>
      </c>
      <c r="U186" s="214" t="str">
        <f t="shared" si="20"/>
        <v>-</v>
      </c>
      <c r="V186" s="215" t="str">
        <f t="shared" si="27"/>
        <v>-</v>
      </c>
      <c r="W186" s="215" t="str">
        <f>IF($A186="-","-",IF($O186="","ICG N/D",VLOOKUP($O186,'2A HypothèsesRenouvellement'!$B$33:$B$42,1,TRUE)))</f>
        <v>-</v>
      </c>
      <c r="X186" s="216" t="str">
        <f>IF($A186="-","-",(IF((ISNUMBER(W186)=TRUE),VLOOKUP(W186,'2A HypothèsesRenouvellement'!$B$33:$D$42,3,FALSE),"ICG N/D")))</f>
        <v>-</v>
      </c>
      <c r="Y186" s="216" t="str">
        <f>_xlfn.IFNA(IF($A186="-","-",(IF((P186=""),"Cote /5 N/D",VLOOKUP(P186,'2A HypothèsesRenouvellement'!$F$33:$G$37,2,FALSE)))),"%ParCote/5 Feuille2A N/D")</f>
        <v>-</v>
      </c>
      <c r="Z186" s="215" t="str">
        <f>IF($A186="-","-",IF('2A HypothèsesRenouvellement'!$F$20="  cotes d'état /100",(IF(ISNUMBER(X186)=TRUE,(X186*R186),"ICG N/D")),"N'est pas l'option choisie feuille 2A"))</f>
        <v>-</v>
      </c>
      <c r="AA186" s="215" t="str">
        <f t="shared" si="21"/>
        <v>-</v>
      </c>
      <c r="AB186" s="215" t="str">
        <f>IF($A186="-","-",IF('2A HypothèsesRenouvellement'!$F$20="  cotes d'état /5",(IF(ISNUMBER(Y186)=TRUE,(Y186*R186),"Etat/5 N/D")),"N'est pas l'option choisie feuille 2A"))</f>
        <v>-</v>
      </c>
      <c r="AC186" s="215" t="str">
        <f t="shared" si="22"/>
        <v>-</v>
      </c>
      <c r="AD186" s="217" t="str">
        <f>IF('2A HypothèsesRenouvellement'!$D$15="Option 1  ",'3A CalculsActifs'!V186,IF('2A HypothèsesRenouvellement'!$F$20="  Cotes d'état /100",'3A CalculsActifs'!AA186,IF('2A HypothèsesRenouvellement'!$F$20="  Cotes d'état /5",'3A CalculsActifs'!AC186,"ATT:ChoisirOptionFeuille2A")))</f>
        <v>ATT:ChoisirOptionFeuille2A</v>
      </c>
      <c r="AE186" s="209" t="str">
        <f>IF($A186="-","-",(H186/1000*(VLOOKUP(D186,'2A HypothèsesRenouvellement'!$J$6:$L$10,3,FALSE))))</f>
        <v>-</v>
      </c>
      <c r="AF186" s="312" t="str">
        <f t="shared" si="23"/>
        <v>-</v>
      </c>
      <c r="AG186" s="312" t="str">
        <f t="shared" si="24"/>
        <v>-</v>
      </c>
      <c r="AH186" s="218" t="str">
        <f t="shared" si="25"/>
        <v>-</v>
      </c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  <c r="CM186" s="95"/>
      <c r="CN186" s="95"/>
      <c r="CO186" s="95"/>
      <c r="CP186" s="95"/>
      <c r="CQ186" s="95"/>
      <c r="CR186" s="95"/>
      <c r="CS186" s="95"/>
      <c r="CT186" s="95"/>
      <c r="CU186" s="95"/>
      <c r="CV186" s="95"/>
      <c r="CW186" s="95"/>
      <c r="CX186" s="95"/>
      <c r="CY186" s="95"/>
      <c r="CZ186" s="95"/>
      <c r="DA186" s="95"/>
      <c r="DB186" s="95"/>
      <c r="DC186" s="95"/>
      <c r="DD186" s="95"/>
      <c r="DE186" s="95"/>
      <c r="DF186" s="95"/>
      <c r="DG186" s="95"/>
      <c r="DH186" s="95"/>
      <c r="DI186" s="95"/>
      <c r="DJ186" s="95"/>
      <c r="DK186" s="95"/>
      <c r="DL186" s="95"/>
      <c r="DM186" s="95"/>
      <c r="DN186" s="95"/>
      <c r="DO186" s="95"/>
      <c r="DP186" s="95"/>
      <c r="DQ186" s="95"/>
      <c r="DR186" s="95"/>
      <c r="DS186" s="95"/>
      <c r="DT186" s="95"/>
      <c r="DU186" s="95"/>
      <c r="DV186" s="95"/>
      <c r="DW186" s="95"/>
      <c r="DX186" s="95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5"/>
      <c r="ER186" s="95"/>
      <c r="ES186" s="95"/>
      <c r="ET186" s="95"/>
      <c r="EU186" s="95"/>
      <c r="EV186" s="95"/>
      <c r="EW186" s="95"/>
      <c r="EX186" s="95"/>
      <c r="EY186" s="95"/>
      <c r="EZ186" s="95"/>
      <c r="FA186" s="95"/>
      <c r="FB186" s="95"/>
      <c r="FC186" s="95"/>
      <c r="FD186" s="95"/>
      <c r="FE186" s="95"/>
      <c r="FF186" s="95"/>
      <c r="FG186" s="95"/>
      <c r="FH186" s="95"/>
      <c r="FI186" s="95"/>
      <c r="FJ186" s="95"/>
      <c r="FK186" s="95"/>
      <c r="FL186" s="95"/>
      <c r="FM186" s="95"/>
      <c r="FN186" s="95"/>
      <c r="FO186" s="95"/>
      <c r="FP186" s="95"/>
      <c r="FQ186" s="95"/>
      <c r="FR186" s="95"/>
      <c r="FS186" s="95"/>
      <c r="FT186" s="95"/>
      <c r="FU186" s="95"/>
      <c r="FV186" s="95"/>
      <c r="FW186" s="95"/>
      <c r="FX186" s="95"/>
      <c r="FY186" s="95"/>
      <c r="FZ186" s="95"/>
      <c r="GA186" s="95"/>
      <c r="GB186" s="95"/>
      <c r="GC186" s="95"/>
      <c r="GD186" s="95"/>
      <c r="GE186" s="95"/>
      <c r="GF186" s="95"/>
      <c r="GG186" s="95"/>
      <c r="GH186" s="95"/>
      <c r="GI186" s="95"/>
      <c r="GJ186" s="95"/>
      <c r="GK186" s="95"/>
      <c r="GL186" s="95"/>
      <c r="GM186" s="95"/>
      <c r="GN186" s="95"/>
      <c r="GO186" s="95"/>
      <c r="GP186" s="95"/>
      <c r="GQ186" s="95"/>
      <c r="GR186" s="95"/>
      <c r="GS186" s="95"/>
      <c r="GT186" s="95"/>
      <c r="GU186" s="95"/>
      <c r="GV186" s="95"/>
      <c r="GW186" s="95"/>
      <c r="GX186" s="95"/>
      <c r="GY186" s="95"/>
      <c r="GZ186" s="95"/>
      <c r="HA186" s="95"/>
      <c r="HB186" s="95"/>
      <c r="HC186" s="95"/>
      <c r="HD186" s="95"/>
      <c r="HE186" s="95"/>
    </row>
    <row r="187" spans="1:265" x14ac:dyDescent="0.25">
      <c r="A187" s="212" t="str">
        <f>IF((ISBLANK('1B DonnéesActifs'!A190)=TRUE),"-",'1B DonnéesActifs'!A190)</f>
        <v>-</v>
      </c>
      <c r="B187" s="213" t="str">
        <f>IF(($A187="-"),"-",IF((ISBLANK('1B DonnéesActifs'!B190)=TRUE),"",'1B DonnéesActifs'!B190))</f>
        <v>-</v>
      </c>
      <c r="C187" s="213" t="str">
        <f>IF(($A187="-"),"-",IF((ISBLANK('1B DonnéesActifs'!C190)=TRUE),"",'1B DonnéesActifs'!C190))</f>
        <v>-</v>
      </c>
      <c r="D187" s="213" t="str">
        <f>IF(($A187="-"),"-",IF((ISBLANK('1B DonnéesActifs'!D190)=TRUE),"",'1B DonnéesActifs'!D190))</f>
        <v>-</v>
      </c>
      <c r="E187" s="213" t="str">
        <f>IF(($A187="-"),"-",IF((ISBLANK('1B DonnéesActifs'!E190)=TRUE),"",'1B DonnéesActifs'!E190))</f>
        <v>-</v>
      </c>
      <c r="F187" s="213" t="str">
        <f>IF(($A187="-"),"-",IF((ISBLANK('1B DonnéesActifs'!F190)=TRUE),"",'1B DonnéesActifs'!F190))</f>
        <v>-</v>
      </c>
      <c r="G187" s="213" t="str">
        <f>IF(($A187="-"),"-",IF((ISBLANK('1B DonnéesActifs'!G190)=TRUE),"",'1B DonnéesActifs'!G190))</f>
        <v>-</v>
      </c>
      <c r="H187" s="213" t="str">
        <f>IF(($A187="-"),"-",IF((ISBLANK('1B DonnéesActifs'!H190)=TRUE),"",'1B DonnéesActifs'!H190))</f>
        <v>-</v>
      </c>
      <c r="I187" s="213" t="str">
        <f>IF(($A187="-"),"-",IF((ISBLANK('1B DonnéesActifs'!I190)=TRUE),"",'1B DonnéesActifs'!I190))</f>
        <v>-</v>
      </c>
      <c r="J187" s="213" t="str">
        <f>IF(($A187="-"),"-",IF((ISBLANK('1B DonnéesActifs'!J190)=TRUE),"",'1B DonnéesActifs'!J190))</f>
        <v>-</v>
      </c>
      <c r="K187" s="213" t="str">
        <f>IF(($A187="-"),"-",IF((ISBLANK('1B DonnéesActifs'!K190)=TRUE),"",'1B DonnéesActifs'!K190))</f>
        <v>-</v>
      </c>
      <c r="L187" s="213" t="str">
        <f>IF(($A187="-"),"-",IF((ISBLANK('1B DonnéesActifs'!L190)=TRUE),"",'1B DonnéesActifs'!L190))</f>
        <v>-</v>
      </c>
      <c r="M187" s="213" t="str">
        <f>IF(($A187="-"),"-",IF((ISBLANK('1B DonnéesActifs'!M190)=TRUE),"",'1B DonnéesActifs'!M190))</f>
        <v>-</v>
      </c>
      <c r="N187" s="213" t="str">
        <f>IF(($A187="-"),"-",IF((ISBLANK('1B DonnéesActifs'!N190)=TRUE),"",'1B DonnéesActifs'!N190))</f>
        <v>-</v>
      </c>
      <c r="O187" s="213" t="str">
        <f>IF(($A187="-"),"-",IF((ISBLANK('1B DonnéesActifs'!O190)=TRUE),"",'1B DonnéesActifs'!O190))</f>
        <v>-</v>
      </c>
      <c r="P187" s="213" t="str">
        <f>IF(($A187="-"),"-",IF((ISBLANK('1B DonnéesActifs'!P190)=TRUE),"",'1B DonnéesActifs'!P190))</f>
        <v>-</v>
      </c>
      <c r="Q187" s="214" t="str">
        <f t="shared" si="19"/>
        <v>-</v>
      </c>
      <c r="R187" s="214" t="str">
        <f>IF($A187="-","-",(_xlfn.IFNA((VLOOKUP($D187,'2A HypothèsesRenouvellement'!$J$6:$K$10,2,FALSE)),"TypeChausséeN/D")))</f>
        <v>-</v>
      </c>
      <c r="S187" s="214" t="str">
        <f t="shared" si="26"/>
        <v>-</v>
      </c>
      <c r="T187" s="214" t="str">
        <f>IF($A187="-","-",(_xlfn.IFNA((VLOOKUP($M187,'2A HypothèsesRenouvellement'!$J$16:$K$25,2,FALSE)),"DernièreInterventionN/D")))</f>
        <v>-</v>
      </c>
      <c r="U187" s="214" t="str">
        <f t="shared" si="20"/>
        <v>-</v>
      </c>
      <c r="V187" s="215" t="str">
        <f t="shared" si="27"/>
        <v>-</v>
      </c>
      <c r="W187" s="215" t="str">
        <f>IF($A187="-","-",IF($O187="","ICG N/D",VLOOKUP($O187,'2A HypothèsesRenouvellement'!$B$33:$B$42,1,TRUE)))</f>
        <v>-</v>
      </c>
      <c r="X187" s="216" t="str">
        <f>IF($A187="-","-",(IF((ISNUMBER(W187)=TRUE),VLOOKUP(W187,'2A HypothèsesRenouvellement'!$B$33:$D$42,3,FALSE),"ICG N/D")))</f>
        <v>-</v>
      </c>
      <c r="Y187" s="216" t="str">
        <f>_xlfn.IFNA(IF($A187="-","-",(IF((P187=""),"Cote /5 N/D",VLOOKUP(P187,'2A HypothèsesRenouvellement'!$F$33:$G$37,2,FALSE)))),"%ParCote/5 Feuille2A N/D")</f>
        <v>-</v>
      </c>
      <c r="Z187" s="215" t="str">
        <f>IF($A187="-","-",IF('2A HypothèsesRenouvellement'!$F$20="  cotes d'état /100",(IF(ISNUMBER(X187)=TRUE,(X187*R187),"ICG N/D")),"N'est pas l'option choisie feuille 2A"))</f>
        <v>-</v>
      </c>
      <c r="AA187" s="215" t="str">
        <f t="shared" si="21"/>
        <v>-</v>
      </c>
      <c r="AB187" s="215" t="str">
        <f>IF($A187="-","-",IF('2A HypothèsesRenouvellement'!$F$20="  cotes d'état /5",(IF(ISNUMBER(Y187)=TRUE,(Y187*R187),"Etat/5 N/D")),"N'est pas l'option choisie feuille 2A"))</f>
        <v>-</v>
      </c>
      <c r="AC187" s="215" t="str">
        <f t="shared" si="22"/>
        <v>-</v>
      </c>
      <c r="AD187" s="217" t="str">
        <f>IF('2A HypothèsesRenouvellement'!$D$15="Option 1  ",'3A CalculsActifs'!V187,IF('2A HypothèsesRenouvellement'!$F$20="  Cotes d'état /100",'3A CalculsActifs'!AA187,IF('2A HypothèsesRenouvellement'!$F$20="  Cotes d'état /5",'3A CalculsActifs'!AC187,"ATT:ChoisirOptionFeuille2A")))</f>
        <v>ATT:ChoisirOptionFeuille2A</v>
      </c>
      <c r="AE187" s="209" t="str">
        <f>IF($A187="-","-",(H187/1000*(VLOOKUP(D187,'2A HypothèsesRenouvellement'!$J$6:$L$10,3,FALSE))))</f>
        <v>-</v>
      </c>
      <c r="AF187" s="312" t="str">
        <f t="shared" si="23"/>
        <v>-</v>
      </c>
      <c r="AG187" s="312" t="str">
        <f t="shared" si="24"/>
        <v>-</v>
      </c>
      <c r="AH187" s="218" t="str">
        <f t="shared" si="25"/>
        <v>-</v>
      </c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  <c r="CM187" s="95"/>
      <c r="CN187" s="95"/>
      <c r="CO187" s="95"/>
      <c r="CP187" s="95"/>
      <c r="CQ187" s="95"/>
      <c r="CR187" s="95"/>
      <c r="CS187" s="95"/>
      <c r="CT187" s="95"/>
      <c r="CU187" s="95"/>
      <c r="CV187" s="95"/>
      <c r="CW187" s="95"/>
      <c r="CX187" s="95"/>
      <c r="CY187" s="95"/>
      <c r="CZ187" s="95"/>
      <c r="DA187" s="95"/>
      <c r="DB187" s="95"/>
      <c r="DC187" s="95"/>
      <c r="DD187" s="95"/>
      <c r="DE187" s="95"/>
      <c r="DF187" s="95"/>
      <c r="DG187" s="95"/>
      <c r="DH187" s="95"/>
      <c r="DI187" s="95"/>
      <c r="DJ187" s="95"/>
      <c r="DK187" s="95"/>
      <c r="DL187" s="95"/>
      <c r="DM187" s="95"/>
      <c r="DN187" s="95"/>
      <c r="DO187" s="95"/>
      <c r="DP187" s="95"/>
      <c r="DQ187" s="95"/>
      <c r="DR187" s="95"/>
      <c r="DS187" s="95"/>
      <c r="DT187" s="95"/>
      <c r="DU187" s="95"/>
      <c r="DV187" s="95"/>
      <c r="DW187" s="95"/>
      <c r="DX187" s="95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5"/>
      <c r="ER187" s="95"/>
      <c r="ES187" s="95"/>
      <c r="ET187" s="95"/>
      <c r="EU187" s="95"/>
      <c r="EV187" s="95"/>
      <c r="EW187" s="95"/>
      <c r="EX187" s="95"/>
      <c r="EY187" s="95"/>
      <c r="EZ187" s="95"/>
      <c r="FA187" s="95"/>
      <c r="FB187" s="95"/>
      <c r="FC187" s="95"/>
      <c r="FD187" s="95"/>
      <c r="FE187" s="95"/>
      <c r="FF187" s="95"/>
      <c r="FG187" s="95"/>
      <c r="FH187" s="95"/>
      <c r="FI187" s="95"/>
      <c r="FJ187" s="95"/>
      <c r="FK187" s="95"/>
      <c r="FL187" s="95"/>
      <c r="FM187" s="95"/>
      <c r="FN187" s="95"/>
      <c r="FO187" s="95"/>
      <c r="FP187" s="95"/>
      <c r="FQ187" s="95"/>
      <c r="FR187" s="95"/>
      <c r="FS187" s="95"/>
      <c r="FT187" s="95"/>
      <c r="FU187" s="95"/>
      <c r="FV187" s="95"/>
      <c r="FW187" s="95"/>
      <c r="FX187" s="95"/>
      <c r="FY187" s="95"/>
      <c r="FZ187" s="95"/>
      <c r="GA187" s="95"/>
      <c r="GB187" s="95"/>
      <c r="GC187" s="95"/>
      <c r="GD187" s="95"/>
      <c r="GE187" s="95"/>
      <c r="GF187" s="95"/>
      <c r="GG187" s="95"/>
      <c r="GH187" s="95"/>
      <c r="GI187" s="95"/>
      <c r="GJ187" s="95"/>
      <c r="GK187" s="95"/>
      <c r="GL187" s="95"/>
      <c r="GM187" s="95"/>
      <c r="GN187" s="95"/>
      <c r="GO187" s="95"/>
      <c r="GP187" s="95"/>
      <c r="GQ187" s="95"/>
      <c r="GR187" s="95"/>
      <c r="GS187" s="95"/>
      <c r="GT187" s="95"/>
      <c r="GU187" s="95"/>
      <c r="GV187" s="95"/>
      <c r="GW187" s="95"/>
      <c r="GX187" s="95"/>
      <c r="GY187" s="95"/>
      <c r="GZ187" s="95"/>
      <c r="HA187" s="95"/>
      <c r="HB187" s="95"/>
      <c r="HC187" s="95"/>
      <c r="HD187" s="95"/>
      <c r="HE187" s="95"/>
    </row>
    <row r="188" spans="1:265" x14ac:dyDescent="0.25">
      <c r="A188" s="212" t="str">
        <f>IF((ISBLANK('1B DonnéesActifs'!A191)=TRUE),"-",'1B DonnéesActifs'!A191)</f>
        <v>-</v>
      </c>
      <c r="B188" s="213" t="str">
        <f>IF(($A188="-"),"-",IF((ISBLANK('1B DonnéesActifs'!B191)=TRUE),"",'1B DonnéesActifs'!B191))</f>
        <v>-</v>
      </c>
      <c r="C188" s="213" t="str">
        <f>IF(($A188="-"),"-",IF((ISBLANK('1B DonnéesActifs'!C191)=TRUE),"",'1B DonnéesActifs'!C191))</f>
        <v>-</v>
      </c>
      <c r="D188" s="213" t="str">
        <f>IF(($A188="-"),"-",IF((ISBLANK('1B DonnéesActifs'!D191)=TRUE),"",'1B DonnéesActifs'!D191))</f>
        <v>-</v>
      </c>
      <c r="E188" s="213" t="str">
        <f>IF(($A188="-"),"-",IF((ISBLANK('1B DonnéesActifs'!E191)=TRUE),"",'1B DonnéesActifs'!E191))</f>
        <v>-</v>
      </c>
      <c r="F188" s="213" t="str">
        <f>IF(($A188="-"),"-",IF((ISBLANK('1B DonnéesActifs'!F191)=TRUE),"",'1B DonnéesActifs'!F191))</f>
        <v>-</v>
      </c>
      <c r="G188" s="213" t="str">
        <f>IF(($A188="-"),"-",IF((ISBLANK('1B DonnéesActifs'!G191)=TRUE),"",'1B DonnéesActifs'!G191))</f>
        <v>-</v>
      </c>
      <c r="H188" s="213" t="str">
        <f>IF(($A188="-"),"-",IF((ISBLANK('1B DonnéesActifs'!H191)=TRUE),"",'1B DonnéesActifs'!H191))</f>
        <v>-</v>
      </c>
      <c r="I188" s="213" t="str">
        <f>IF(($A188="-"),"-",IF((ISBLANK('1B DonnéesActifs'!I191)=TRUE),"",'1B DonnéesActifs'!I191))</f>
        <v>-</v>
      </c>
      <c r="J188" s="213" t="str">
        <f>IF(($A188="-"),"-",IF((ISBLANK('1B DonnéesActifs'!J191)=TRUE),"",'1B DonnéesActifs'!J191))</f>
        <v>-</v>
      </c>
      <c r="K188" s="213" t="str">
        <f>IF(($A188="-"),"-",IF((ISBLANK('1B DonnéesActifs'!K191)=TRUE),"",'1B DonnéesActifs'!K191))</f>
        <v>-</v>
      </c>
      <c r="L188" s="213" t="str">
        <f>IF(($A188="-"),"-",IF((ISBLANK('1B DonnéesActifs'!L191)=TRUE),"",'1B DonnéesActifs'!L191))</f>
        <v>-</v>
      </c>
      <c r="M188" s="213" t="str">
        <f>IF(($A188="-"),"-",IF((ISBLANK('1B DonnéesActifs'!M191)=TRUE),"",'1B DonnéesActifs'!M191))</f>
        <v>-</v>
      </c>
      <c r="N188" s="213" t="str">
        <f>IF(($A188="-"),"-",IF((ISBLANK('1B DonnéesActifs'!N191)=TRUE),"",'1B DonnéesActifs'!N191))</f>
        <v>-</v>
      </c>
      <c r="O188" s="213" t="str">
        <f>IF(($A188="-"),"-",IF((ISBLANK('1B DonnéesActifs'!O191)=TRUE),"",'1B DonnéesActifs'!O191))</f>
        <v>-</v>
      </c>
      <c r="P188" s="213" t="str">
        <f>IF(($A188="-"),"-",IF((ISBLANK('1B DonnéesActifs'!P191)=TRUE),"",'1B DonnéesActifs'!P191))</f>
        <v>-</v>
      </c>
      <c r="Q188" s="214" t="str">
        <f t="shared" si="19"/>
        <v>-</v>
      </c>
      <c r="R188" s="214" t="str">
        <f>IF($A188="-","-",(_xlfn.IFNA((VLOOKUP($D188,'2A HypothèsesRenouvellement'!$J$6:$K$10,2,FALSE)),"TypeChausséeN/D")))</f>
        <v>-</v>
      </c>
      <c r="S188" s="214" t="str">
        <f t="shared" si="26"/>
        <v>-</v>
      </c>
      <c r="T188" s="214" t="str">
        <f>IF($A188="-","-",(_xlfn.IFNA((VLOOKUP($M188,'2A HypothèsesRenouvellement'!$J$16:$K$25,2,FALSE)),"DernièreInterventionN/D")))</f>
        <v>-</v>
      </c>
      <c r="U188" s="214" t="str">
        <f t="shared" si="20"/>
        <v>-</v>
      </c>
      <c r="V188" s="215" t="str">
        <f t="shared" si="27"/>
        <v>-</v>
      </c>
      <c r="W188" s="215" t="str">
        <f>IF($A188="-","-",IF($O188="","ICG N/D",VLOOKUP($O188,'2A HypothèsesRenouvellement'!$B$33:$B$42,1,TRUE)))</f>
        <v>-</v>
      </c>
      <c r="X188" s="216" t="str">
        <f>IF($A188="-","-",(IF((ISNUMBER(W188)=TRUE),VLOOKUP(W188,'2A HypothèsesRenouvellement'!$B$33:$D$42,3,FALSE),"ICG N/D")))</f>
        <v>-</v>
      </c>
      <c r="Y188" s="216" t="str">
        <f>_xlfn.IFNA(IF($A188="-","-",(IF((P188=""),"Cote /5 N/D",VLOOKUP(P188,'2A HypothèsesRenouvellement'!$F$33:$G$37,2,FALSE)))),"%ParCote/5 Feuille2A N/D")</f>
        <v>-</v>
      </c>
      <c r="Z188" s="215" t="str">
        <f>IF($A188="-","-",IF('2A HypothèsesRenouvellement'!$F$20="  cotes d'état /100",(IF(ISNUMBER(X188)=TRUE,(X188*R188),"ICG N/D")),"N'est pas l'option choisie feuille 2A"))</f>
        <v>-</v>
      </c>
      <c r="AA188" s="215" t="str">
        <f t="shared" si="21"/>
        <v>-</v>
      </c>
      <c r="AB188" s="215" t="str">
        <f>IF($A188="-","-",IF('2A HypothèsesRenouvellement'!$F$20="  cotes d'état /5",(IF(ISNUMBER(Y188)=TRUE,(Y188*R188),"Etat/5 N/D")),"N'est pas l'option choisie feuille 2A"))</f>
        <v>-</v>
      </c>
      <c r="AC188" s="215" t="str">
        <f t="shared" si="22"/>
        <v>-</v>
      </c>
      <c r="AD188" s="217" t="str">
        <f>IF('2A HypothèsesRenouvellement'!$D$15="Option 1  ",'3A CalculsActifs'!V188,IF('2A HypothèsesRenouvellement'!$F$20="  Cotes d'état /100",'3A CalculsActifs'!AA188,IF('2A HypothèsesRenouvellement'!$F$20="  Cotes d'état /5",'3A CalculsActifs'!AC188,"ATT:ChoisirOptionFeuille2A")))</f>
        <v>ATT:ChoisirOptionFeuille2A</v>
      </c>
      <c r="AE188" s="209" t="str">
        <f>IF($A188="-","-",(H188/1000*(VLOOKUP(D188,'2A HypothèsesRenouvellement'!$J$6:$L$10,3,FALSE))))</f>
        <v>-</v>
      </c>
      <c r="AF188" s="312" t="str">
        <f t="shared" si="23"/>
        <v>-</v>
      </c>
      <c r="AG188" s="312" t="str">
        <f t="shared" si="24"/>
        <v>-</v>
      </c>
      <c r="AH188" s="218" t="str">
        <f t="shared" si="25"/>
        <v>-</v>
      </c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  <c r="CM188" s="95"/>
      <c r="CN188" s="95"/>
      <c r="CO188" s="95"/>
      <c r="CP188" s="95"/>
      <c r="CQ188" s="95"/>
      <c r="CR188" s="95"/>
      <c r="CS188" s="95"/>
      <c r="CT188" s="95"/>
      <c r="CU188" s="95"/>
      <c r="CV188" s="95"/>
      <c r="CW188" s="95"/>
      <c r="CX188" s="95"/>
      <c r="CY188" s="95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95"/>
      <c r="DR188" s="95"/>
      <c r="DS188" s="95"/>
      <c r="DT188" s="95"/>
      <c r="DU188" s="95"/>
      <c r="DV188" s="95"/>
      <c r="DW188" s="95"/>
      <c r="DX188" s="95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  <c r="EY188" s="95"/>
      <c r="EZ188" s="95"/>
      <c r="FA188" s="95"/>
      <c r="FB188" s="95"/>
      <c r="FC188" s="95"/>
      <c r="FD188" s="95"/>
      <c r="FE188" s="95"/>
      <c r="FF188" s="95"/>
      <c r="FG188" s="95"/>
      <c r="FH188" s="95"/>
      <c r="FI188" s="95"/>
      <c r="FJ188" s="95"/>
      <c r="FK188" s="95"/>
      <c r="FL188" s="95"/>
      <c r="FM188" s="95"/>
      <c r="FN188" s="95"/>
      <c r="FO188" s="95"/>
      <c r="FP188" s="95"/>
      <c r="FQ188" s="95"/>
      <c r="FR188" s="95"/>
      <c r="FS188" s="95"/>
      <c r="FT188" s="95"/>
      <c r="FU188" s="95"/>
      <c r="FV188" s="95"/>
      <c r="FW188" s="95"/>
      <c r="FX188" s="95"/>
      <c r="FY188" s="95"/>
      <c r="FZ188" s="95"/>
      <c r="GA188" s="95"/>
      <c r="GB188" s="95"/>
      <c r="GC188" s="95"/>
      <c r="GD188" s="95"/>
      <c r="GE188" s="95"/>
      <c r="GF188" s="95"/>
      <c r="GG188" s="95"/>
      <c r="GH188" s="95"/>
      <c r="GI188" s="95"/>
      <c r="GJ188" s="95"/>
      <c r="GK188" s="95"/>
      <c r="GL188" s="95"/>
      <c r="GM188" s="95"/>
      <c r="GN188" s="95"/>
      <c r="GO188" s="95"/>
      <c r="GP188" s="95"/>
      <c r="GQ188" s="95"/>
      <c r="GR188" s="95"/>
      <c r="GS188" s="95"/>
      <c r="GT188" s="95"/>
      <c r="GU188" s="95"/>
      <c r="GV188" s="95"/>
      <c r="GW188" s="95"/>
      <c r="GX188" s="95"/>
      <c r="GY188" s="95"/>
      <c r="GZ188" s="95"/>
      <c r="HA188" s="95"/>
      <c r="HB188" s="95"/>
      <c r="HC188" s="95"/>
      <c r="HD188" s="95"/>
      <c r="HE188" s="95"/>
    </row>
    <row r="189" spans="1:265" x14ac:dyDescent="0.25">
      <c r="A189" s="212" t="str">
        <f>IF((ISBLANK('1B DonnéesActifs'!A192)=TRUE),"-",'1B DonnéesActifs'!A192)</f>
        <v>-</v>
      </c>
      <c r="B189" s="213" t="str">
        <f>IF(($A189="-"),"-",IF((ISBLANK('1B DonnéesActifs'!B192)=TRUE),"",'1B DonnéesActifs'!B192))</f>
        <v>-</v>
      </c>
      <c r="C189" s="213" t="str">
        <f>IF(($A189="-"),"-",IF((ISBLANK('1B DonnéesActifs'!C192)=TRUE),"",'1B DonnéesActifs'!C192))</f>
        <v>-</v>
      </c>
      <c r="D189" s="213" t="str">
        <f>IF(($A189="-"),"-",IF((ISBLANK('1B DonnéesActifs'!D192)=TRUE),"",'1B DonnéesActifs'!D192))</f>
        <v>-</v>
      </c>
      <c r="E189" s="213" t="str">
        <f>IF(($A189="-"),"-",IF((ISBLANK('1B DonnéesActifs'!E192)=TRUE),"",'1B DonnéesActifs'!E192))</f>
        <v>-</v>
      </c>
      <c r="F189" s="213" t="str">
        <f>IF(($A189="-"),"-",IF((ISBLANK('1B DonnéesActifs'!F192)=TRUE),"",'1B DonnéesActifs'!F192))</f>
        <v>-</v>
      </c>
      <c r="G189" s="213" t="str">
        <f>IF(($A189="-"),"-",IF((ISBLANK('1B DonnéesActifs'!G192)=TRUE),"",'1B DonnéesActifs'!G192))</f>
        <v>-</v>
      </c>
      <c r="H189" s="213" t="str">
        <f>IF(($A189="-"),"-",IF((ISBLANK('1B DonnéesActifs'!H192)=TRUE),"",'1B DonnéesActifs'!H192))</f>
        <v>-</v>
      </c>
      <c r="I189" s="213" t="str">
        <f>IF(($A189="-"),"-",IF((ISBLANK('1B DonnéesActifs'!I192)=TRUE),"",'1B DonnéesActifs'!I192))</f>
        <v>-</v>
      </c>
      <c r="J189" s="213" t="str">
        <f>IF(($A189="-"),"-",IF((ISBLANK('1B DonnéesActifs'!J192)=TRUE),"",'1B DonnéesActifs'!J192))</f>
        <v>-</v>
      </c>
      <c r="K189" s="213" t="str">
        <f>IF(($A189="-"),"-",IF((ISBLANK('1B DonnéesActifs'!K192)=TRUE),"",'1B DonnéesActifs'!K192))</f>
        <v>-</v>
      </c>
      <c r="L189" s="213" t="str">
        <f>IF(($A189="-"),"-",IF((ISBLANK('1B DonnéesActifs'!L192)=TRUE),"",'1B DonnéesActifs'!L192))</f>
        <v>-</v>
      </c>
      <c r="M189" s="213" t="str">
        <f>IF(($A189="-"),"-",IF((ISBLANK('1B DonnéesActifs'!M192)=TRUE),"",'1B DonnéesActifs'!M192))</f>
        <v>-</v>
      </c>
      <c r="N189" s="213" t="str">
        <f>IF(($A189="-"),"-",IF((ISBLANK('1B DonnéesActifs'!N192)=TRUE),"",'1B DonnéesActifs'!N192))</f>
        <v>-</v>
      </c>
      <c r="O189" s="213" t="str">
        <f>IF(($A189="-"),"-",IF((ISBLANK('1B DonnéesActifs'!O192)=TRUE),"",'1B DonnéesActifs'!O192))</f>
        <v>-</v>
      </c>
      <c r="P189" s="213" t="str">
        <f>IF(($A189="-"),"-",IF((ISBLANK('1B DonnéesActifs'!P192)=TRUE),"",'1B DonnéesActifs'!P192))</f>
        <v>-</v>
      </c>
      <c r="Q189" s="214" t="str">
        <f t="shared" si="19"/>
        <v>-</v>
      </c>
      <c r="R189" s="214" t="str">
        <f>IF($A189="-","-",(_xlfn.IFNA((VLOOKUP($D189,'2A HypothèsesRenouvellement'!$J$6:$K$10,2,FALSE)),"TypeChausséeN/D")))</f>
        <v>-</v>
      </c>
      <c r="S189" s="214" t="str">
        <f t="shared" si="26"/>
        <v>-</v>
      </c>
      <c r="T189" s="214" t="str">
        <f>IF($A189="-","-",(_xlfn.IFNA((VLOOKUP($M189,'2A HypothèsesRenouvellement'!$J$16:$K$25,2,FALSE)),"DernièreInterventionN/D")))</f>
        <v>-</v>
      </c>
      <c r="U189" s="214" t="str">
        <f t="shared" si="20"/>
        <v>-</v>
      </c>
      <c r="V189" s="215" t="str">
        <f t="shared" si="27"/>
        <v>-</v>
      </c>
      <c r="W189" s="215" t="str">
        <f>IF($A189="-","-",IF($O189="","ICG N/D",VLOOKUP($O189,'2A HypothèsesRenouvellement'!$B$33:$B$42,1,TRUE)))</f>
        <v>-</v>
      </c>
      <c r="X189" s="216" t="str">
        <f>IF($A189="-","-",(IF((ISNUMBER(W189)=TRUE),VLOOKUP(W189,'2A HypothèsesRenouvellement'!$B$33:$D$42,3,FALSE),"ICG N/D")))</f>
        <v>-</v>
      </c>
      <c r="Y189" s="216" t="str">
        <f>_xlfn.IFNA(IF($A189="-","-",(IF((P189=""),"Cote /5 N/D",VLOOKUP(P189,'2A HypothèsesRenouvellement'!$F$33:$G$37,2,FALSE)))),"%ParCote/5 Feuille2A N/D")</f>
        <v>-</v>
      </c>
      <c r="Z189" s="215" t="str">
        <f>IF($A189="-","-",IF('2A HypothèsesRenouvellement'!$F$20="  cotes d'état /100",(IF(ISNUMBER(X189)=TRUE,(X189*R189),"ICG N/D")),"N'est pas l'option choisie feuille 2A"))</f>
        <v>-</v>
      </c>
      <c r="AA189" s="215" t="str">
        <f t="shared" si="21"/>
        <v>-</v>
      </c>
      <c r="AB189" s="215" t="str">
        <f>IF($A189="-","-",IF('2A HypothèsesRenouvellement'!$F$20="  cotes d'état /5",(IF(ISNUMBER(Y189)=TRUE,(Y189*R189),"Etat/5 N/D")),"N'est pas l'option choisie feuille 2A"))</f>
        <v>-</v>
      </c>
      <c r="AC189" s="215" t="str">
        <f t="shared" si="22"/>
        <v>-</v>
      </c>
      <c r="AD189" s="217" t="str">
        <f>IF('2A HypothèsesRenouvellement'!$D$15="Option 1  ",'3A CalculsActifs'!V189,IF('2A HypothèsesRenouvellement'!$F$20="  Cotes d'état /100",'3A CalculsActifs'!AA189,IF('2A HypothèsesRenouvellement'!$F$20="  Cotes d'état /5",'3A CalculsActifs'!AC189,"ATT:ChoisirOptionFeuille2A")))</f>
        <v>ATT:ChoisirOptionFeuille2A</v>
      </c>
      <c r="AE189" s="209" t="str">
        <f>IF($A189="-","-",(H189/1000*(VLOOKUP(D189,'2A HypothèsesRenouvellement'!$J$6:$L$10,3,FALSE))))</f>
        <v>-</v>
      </c>
      <c r="AF189" s="312" t="str">
        <f t="shared" si="23"/>
        <v>-</v>
      </c>
      <c r="AG189" s="312" t="str">
        <f t="shared" si="24"/>
        <v>-</v>
      </c>
      <c r="AH189" s="218" t="str">
        <f t="shared" si="25"/>
        <v>-</v>
      </c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  <c r="CK189" s="95"/>
      <c r="CL189" s="95"/>
      <c r="CM189" s="95"/>
      <c r="CN189" s="95"/>
      <c r="CO189" s="95"/>
      <c r="CP189" s="95"/>
      <c r="CQ189" s="95"/>
      <c r="CR189" s="95"/>
      <c r="CS189" s="95"/>
      <c r="CT189" s="95"/>
      <c r="CU189" s="95"/>
      <c r="CV189" s="95"/>
      <c r="CW189" s="95"/>
      <c r="CX189" s="95"/>
      <c r="CY189" s="95"/>
      <c r="CZ189" s="95"/>
      <c r="DA189" s="95"/>
      <c r="DB189" s="95"/>
      <c r="DC189" s="95"/>
      <c r="DD189" s="95"/>
      <c r="DE189" s="95"/>
      <c r="DF189" s="95"/>
      <c r="DG189" s="95"/>
      <c r="DH189" s="95"/>
      <c r="DI189" s="95"/>
      <c r="DJ189" s="95"/>
      <c r="DK189" s="95"/>
      <c r="DL189" s="95"/>
      <c r="DM189" s="95"/>
      <c r="DN189" s="95"/>
      <c r="DO189" s="95"/>
      <c r="DP189" s="95"/>
      <c r="DQ189" s="95"/>
      <c r="DR189" s="95"/>
      <c r="DS189" s="95"/>
      <c r="DT189" s="95"/>
      <c r="DU189" s="95"/>
      <c r="DV189" s="95"/>
      <c r="DW189" s="95"/>
      <c r="DX189" s="95"/>
      <c r="DY189" s="95"/>
      <c r="DZ189" s="95"/>
      <c r="EA189" s="95"/>
      <c r="EB189" s="95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5"/>
      <c r="ER189" s="95"/>
      <c r="ES189" s="95"/>
      <c r="ET189" s="95"/>
      <c r="EU189" s="95"/>
      <c r="EV189" s="95"/>
      <c r="EW189" s="95"/>
      <c r="EX189" s="95"/>
      <c r="EY189" s="95"/>
      <c r="EZ189" s="95"/>
      <c r="FA189" s="95"/>
      <c r="FB189" s="95"/>
      <c r="FC189" s="95"/>
      <c r="FD189" s="95"/>
      <c r="FE189" s="95"/>
      <c r="FF189" s="95"/>
      <c r="FG189" s="95"/>
      <c r="FH189" s="95"/>
      <c r="FI189" s="95"/>
      <c r="FJ189" s="95"/>
      <c r="FK189" s="95"/>
      <c r="FL189" s="95"/>
      <c r="FM189" s="95"/>
      <c r="FN189" s="95"/>
      <c r="FO189" s="95"/>
      <c r="FP189" s="95"/>
      <c r="FQ189" s="95"/>
      <c r="FR189" s="95"/>
      <c r="FS189" s="95"/>
      <c r="FT189" s="95"/>
      <c r="FU189" s="95"/>
      <c r="FV189" s="95"/>
      <c r="FW189" s="95"/>
      <c r="FX189" s="95"/>
      <c r="FY189" s="95"/>
      <c r="FZ189" s="95"/>
      <c r="GA189" s="95"/>
      <c r="GB189" s="95"/>
      <c r="GC189" s="95"/>
      <c r="GD189" s="95"/>
      <c r="GE189" s="95"/>
      <c r="GF189" s="95"/>
      <c r="GG189" s="95"/>
      <c r="GH189" s="95"/>
      <c r="GI189" s="95"/>
      <c r="GJ189" s="95"/>
      <c r="GK189" s="95"/>
      <c r="GL189" s="95"/>
      <c r="GM189" s="95"/>
      <c r="GN189" s="95"/>
      <c r="GO189" s="95"/>
      <c r="GP189" s="95"/>
      <c r="GQ189" s="95"/>
      <c r="GR189" s="95"/>
      <c r="GS189" s="95"/>
      <c r="GT189" s="95"/>
      <c r="GU189" s="95"/>
      <c r="GV189" s="95"/>
      <c r="GW189" s="95"/>
      <c r="GX189" s="95"/>
      <c r="GY189" s="95"/>
      <c r="GZ189" s="95"/>
      <c r="HA189" s="95"/>
      <c r="HB189" s="95"/>
      <c r="HC189" s="95"/>
      <c r="HD189" s="95"/>
      <c r="HE189" s="95"/>
    </row>
    <row r="190" spans="1:265" x14ac:dyDescent="0.25">
      <c r="A190" s="212" t="str">
        <f>IF((ISBLANK('1B DonnéesActifs'!A193)=TRUE),"-",'1B DonnéesActifs'!A193)</f>
        <v>-</v>
      </c>
      <c r="B190" s="213" t="str">
        <f>IF(($A190="-"),"-",IF((ISBLANK('1B DonnéesActifs'!B193)=TRUE),"",'1B DonnéesActifs'!B193))</f>
        <v>-</v>
      </c>
      <c r="C190" s="213" t="str">
        <f>IF(($A190="-"),"-",IF((ISBLANK('1B DonnéesActifs'!C193)=TRUE),"",'1B DonnéesActifs'!C193))</f>
        <v>-</v>
      </c>
      <c r="D190" s="213" t="str">
        <f>IF(($A190="-"),"-",IF((ISBLANK('1B DonnéesActifs'!D193)=TRUE),"",'1B DonnéesActifs'!D193))</f>
        <v>-</v>
      </c>
      <c r="E190" s="213" t="str">
        <f>IF(($A190="-"),"-",IF((ISBLANK('1B DonnéesActifs'!E193)=TRUE),"",'1B DonnéesActifs'!E193))</f>
        <v>-</v>
      </c>
      <c r="F190" s="213" t="str">
        <f>IF(($A190="-"),"-",IF((ISBLANK('1B DonnéesActifs'!F193)=TRUE),"",'1B DonnéesActifs'!F193))</f>
        <v>-</v>
      </c>
      <c r="G190" s="213" t="str">
        <f>IF(($A190="-"),"-",IF((ISBLANK('1B DonnéesActifs'!G193)=TRUE),"",'1B DonnéesActifs'!G193))</f>
        <v>-</v>
      </c>
      <c r="H190" s="213" t="str">
        <f>IF(($A190="-"),"-",IF((ISBLANK('1B DonnéesActifs'!H193)=TRUE),"",'1B DonnéesActifs'!H193))</f>
        <v>-</v>
      </c>
      <c r="I190" s="213" t="str">
        <f>IF(($A190="-"),"-",IF((ISBLANK('1B DonnéesActifs'!I193)=TRUE),"",'1B DonnéesActifs'!I193))</f>
        <v>-</v>
      </c>
      <c r="J190" s="213" t="str">
        <f>IF(($A190="-"),"-",IF((ISBLANK('1B DonnéesActifs'!J193)=TRUE),"",'1B DonnéesActifs'!J193))</f>
        <v>-</v>
      </c>
      <c r="K190" s="213" t="str">
        <f>IF(($A190="-"),"-",IF((ISBLANK('1B DonnéesActifs'!K193)=TRUE),"",'1B DonnéesActifs'!K193))</f>
        <v>-</v>
      </c>
      <c r="L190" s="213" t="str">
        <f>IF(($A190="-"),"-",IF((ISBLANK('1B DonnéesActifs'!L193)=TRUE),"",'1B DonnéesActifs'!L193))</f>
        <v>-</v>
      </c>
      <c r="M190" s="213" t="str">
        <f>IF(($A190="-"),"-",IF((ISBLANK('1B DonnéesActifs'!M193)=TRUE),"",'1B DonnéesActifs'!M193))</f>
        <v>-</v>
      </c>
      <c r="N190" s="213" t="str">
        <f>IF(($A190="-"),"-",IF((ISBLANK('1B DonnéesActifs'!N193)=TRUE),"",'1B DonnéesActifs'!N193))</f>
        <v>-</v>
      </c>
      <c r="O190" s="213" t="str">
        <f>IF(($A190="-"),"-",IF((ISBLANK('1B DonnéesActifs'!O193)=TRUE),"",'1B DonnéesActifs'!O193))</f>
        <v>-</v>
      </c>
      <c r="P190" s="213" t="str">
        <f>IF(($A190="-"),"-",IF((ISBLANK('1B DonnéesActifs'!P193)=TRUE),"",'1B DonnéesActifs'!P193))</f>
        <v>-</v>
      </c>
      <c r="Q190" s="214" t="str">
        <f t="shared" si="19"/>
        <v>-</v>
      </c>
      <c r="R190" s="214" t="str">
        <f>IF($A190="-","-",(_xlfn.IFNA((VLOOKUP($D190,'2A HypothèsesRenouvellement'!$J$6:$K$10,2,FALSE)),"TypeChausséeN/D")))</f>
        <v>-</v>
      </c>
      <c r="S190" s="214" t="str">
        <f t="shared" si="26"/>
        <v>-</v>
      </c>
      <c r="T190" s="214" t="str">
        <f>IF($A190="-","-",(_xlfn.IFNA((VLOOKUP($M190,'2A HypothèsesRenouvellement'!$J$16:$K$25,2,FALSE)),"DernièreInterventionN/D")))</f>
        <v>-</v>
      </c>
      <c r="U190" s="214" t="str">
        <f t="shared" si="20"/>
        <v>-</v>
      </c>
      <c r="V190" s="215" t="str">
        <f t="shared" si="27"/>
        <v>-</v>
      </c>
      <c r="W190" s="215" t="str">
        <f>IF($A190="-","-",IF($O190="","ICG N/D",VLOOKUP($O190,'2A HypothèsesRenouvellement'!$B$33:$B$42,1,TRUE)))</f>
        <v>-</v>
      </c>
      <c r="X190" s="216" t="str">
        <f>IF($A190="-","-",(IF((ISNUMBER(W190)=TRUE),VLOOKUP(W190,'2A HypothèsesRenouvellement'!$B$33:$D$42,3,FALSE),"ICG N/D")))</f>
        <v>-</v>
      </c>
      <c r="Y190" s="216" t="str">
        <f>_xlfn.IFNA(IF($A190="-","-",(IF((P190=""),"Cote /5 N/D",VLOOKUP(P190,'2A HypothèsesRenouvellement'!$F$33:$G$37,2,FALSE)))),"%ParCote/5 Feuille2A N/D")</f>
        <v>-</v>
      </c>
      <c r="Z190" s="215" t="str">
        <f>IF($A190="-","-",IF('2A HypothèsesRenouvellement'!$F$20="  cotes d'état /100",(IF(ISNUMBER(X190)=TRUE,(X190*R190),"ICG N/D")),"N'est pas l'option choisie feuille 2A"))</f>
        <v>-</v>
      </c>
      <c r="AA190" s="215" t="str">
        <f t="shared" si="21"/>
        <v>-</v>
      </c>
      <c r="AB190" s="215" t="str">
        <f>IF($A190="-","-",IF('2A HypothèsesRenouvellement'!$F$20="  cotes d'état /5",(IF(ISNUMBER(Y190)=TRUE,(Y190*R190),"Etat/5 N/D")),"N'est pas l'option choisie feuille 2A"))</f>
        <v>-</v>
      </c>
      <c r="AC190" s="215" t="str">
        <f t="shared" si="22"/>
        <v>-</v>
      </c>
      <c r="AD190" s="217" t="str">
        <f>IF('2A HypothèsesRenouvellement'!$D$15="Option 1  ",'3A CalculsActifs'!V190,IF('2A HypothèsesRenouvellement'!$F$20="  Cotes d'état /100",'3A CalculsActifs'!AA190,IF('2A HypothèsesRenouvellement'!$F$20="  Cotes d'état /5",'3A CalculsActifs'!AC190,"ATT:ChoisirOptionFeuille2A")))</f>
        <v>ATT:ChoisirOptionFeuille2A</v>
      </c>
      <c r="AE190" s="209" t="str">
        <f>IF($A190="-","-",(H190/1000*(VLOOKUP(D190,'2A HypothèsesRenouvellement'!$J$6:$L$10,3,FALSE))))</f>
        <v>-</v>
      </c>
      <c r="AF190" s="312" t="str">
        <f t="shared" si="23"/>
        <v>-</v>
      </c>
      <c r="AG190" s="312" t="str">
        <f t="shared" si="24"/>
        <v>-</v>
      </c>
      <c r="AH190" s="218" t="str">
        <f t="shared" si="25"/>
        <v>-</v>
      </c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  <c r="CK190" s="95"/>
      <c r="CL190" s="95"/>
      <c r="CM190" s="95"/>
      <c r="CN190" s="95"/>
      <c r="CO190" s="95"/>
      <c r="CP190" s="95"/>
      <c r="CQ190" s="95"/>
      <c r="CR190" s="95"/>
      <c r="CS190" s="95"/>
      <c r="CT190" s="95"/>
      <c r="CU190" s="95"/>
      <c r="CV190" s="95"/>
      <c r="CW190" s="95"/>
      <c r="CX190" s="95"/>
      <c r="CY190" s="95"/>
      <c r="CZ190" s="95"/>
      <c r="DA190" s="95"/>
      <c r="DB190" s="95"/>
      <c r="DC190" s="95"/>
      <c r="DD190" s="95"/>
      <c r="DE190" s="95"/>
      <c r="DF190" s="95"/>
      <c r="DG190" s="95"/>
      <c r="DH190" s="95"/>
      <c r="DI190" s="95"/>
      <c r="DJ190" s="95"/>
      <c r="DK190" s="95"/>
      <c r="DL190" s="95"/>
      <c r="DM190" s="95"/>
      <c r="DN190" s="95"/>
      <c r="DO190" s="95"/>
      <c r="DP190" s="95"/>
      <c r="DQ190" s="95"/>
      <c r="DR190" s="95"/>
      <c r="DS190" s="95"/>
      <c r="DT190" s="95"/>
      <c r="DU190" s="95"/>
      <c r="DV190" s="95"/>
      <c r="DW190" s="95"/>
      <c r="DX190" s="95"/>
      <c r="DY190" s="95"/>
      <c r="DZ190" s="95"/>
      <c r="EA190" s="95"/>
      <c r="EB190" s="95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5"/>
      <c r="ER190" s="95"/>
      <c r="ES190" s="95"/>
      <c r="ET190" s="95"/>
      <c r="EU190" s="95"/>
      <c r="EV190" s="95"/>
      <c r="EW190" s="95"/>
      <c r="EX190" s="95"/>
      <c r="EY190" s="95"/>
      <c r="EZ190" s="95"/>
      <c r="FA190" s="95"/>
      <c r="FB190" s="95"/>
      <c r="FC190" s="95"/>
      <c r="FD190" s="95"/>
      <c r="FE190" s="95"/>
      <c r="FF190" s="95"/>
      <c r="FG190" s="95"/>
      <c r="FH190" s="95"/>
      <c r="FI190" s="95"/>
      <c r="FJ190" s="95"/>
      <c r="FK190" s="95"/>
      <c r="FL190" s="95"/>
      <c r="FM190" s="95"/>
      <c r="FN190" s="95"/>
      <c r="FO190" s="95"/>
      <c r="FP190" s="95"/>
      <c r="FQ190" s="95"/>
      <c r="FR190" s="95"/>
      <c r="FS190" s="95"/>
      <c r="FT190" s="95"/>
      <c r="FU190" s="95"/>
      <c r="FV190" s="95"/>
      <c r="FW190" s="95"/>
      <c r="FX190" s="95"/>
      <c r="FY190" s="95"/>
      <c r="FZ190" s="95"/>
      <c r="GA190" s="95"/>
      <c r="GB190" s="95"/>
      <c r="GC190" s="95"/>
      <c r="GD190" s="95"/>
      <c r="GE190" s="95"/>
      <c r="GF190" s="95"/>
      <c r="GG190" s="95"/>
      <c r="GH190" s="95"/>
      <c r="GI190" s="95"/>
      <c r="GJ190" s="95"/>
      <c r="GK190" s="95"/>
      <c r="GL190" s="95"/>
      <c r="GM190" s="95"/>
      <c r="GN190" s="95"/>
      <c r="GO190" s="95"/>
      <c r="GP190" s="95"/>
      <c r="GQ190" s="95"/>
      <c r="GR190" s="95"/>
      <c r="GS190" s="95"/>
      <c r="GT190" s="95"/>
      <c r="GU190" s="95"/>
      <c r="GV190" s="95"/>
      <c r="GW190" s="95"/>
      <c r="GX190" s="95"/>
      <c r="GY190" s="95"/>
      <c r="GZ190" s="95"/>
      <c r="HA190" s="95"/>
      <c r="HB190" s="95"/>
      <c r="HC190" s="95"/>
      <c r="HD190" s="95"/>
      <c r="HE190" s="95"/>
    </row>
    <row r="191" spans="1:265" x14ac:dyDescent="0.25">
      <c r="A191" s="212" t="str">
        <f>IF((ISBLANK('1B DonnéesActifs'!A194)=TRUE),"-",'1B DonnéesActifs'!A194)</f>
        <v>-</v>
      </c>
      <c r="B191" s="213" t="str">
        <f>IF(($A191="-"),"-",IF((ISBLANK('1B DonnéesActifs'!B194)=TRUE),"",'1B DonnéesActifs'!B194))</f>
        <v>-</v>
      </c>
      <c r="C191" s="213" t="str">
        <f>IF(($A191="-"),"-",IF((ISBLANK('1B DonnéesActifs'!C194)=TRUE),"",'1B DonnéesActifs'!C194))</f>
        <v>-</v>
      </c>
      <c r="D191" s="213" t="str">
        <f>IF(($A191="-"),"-",IF((ISBLANK('1B DonnéesActifs'!D194)=TRUE),"",'1B DonnéesActifs'!D194))</f>
        <v>-</v>
      </c>
      <c r="E191" s="213" t="str">
        <f>IF(($A191="-"),"-",IF((ISBLANK('1B DonnéesActifs'!E194)=TRUE),"",'1B DonnéesActifs'!E194))</f>
        <v>-</v>
      </c>
      <c r="F191" s="213" t="str">
        <f>IF(($A191="-"),"-",IF((ISBLANK('1B DonnéesActifs'!F194)=TRUE),"",'1B DonnéesActifs'!F194))</f>
        <v>-</v>
      </c>
      <c r="G191" s="213" t="str">
        <f>IF(($A191="-"),"-",IF((ISBLANK('1B DonnéesActifs'!G194)=TRUE),"",'1B DonnéesActifs'!G194))</f>
        <v>-</v>
      </c>
      <c r="H191" s="213" t="str">
        <f>IF(($A191="-"),"-",IF((ISBLANK('1B DonnéesActifs'!H194)=TRUE),"",'1B DonnéesActifs'!H194))</f>
        <v>-</v>
      </c>
      <c r="I191" s="213" t="str">
        <f>IF(($A191="-"),"-",IF((ISBLANK('1B DonnéesActifs'!I194)=TRUE),"",'1B DonnéesActifs'!I194))</f>
        <v>-</v>
      </c>
      <c r="J191" s="213" t="str">
        <f>IF(($A191="-"),"-",IF((ISBLANK('1B DonnéesActifs'!J194)=TRUE),"",'1B DonnéesActifs'!J194))</f>
        <v>-</v>
      </c>
      <c r="K191" s="213" t="str">
        <f>IF(($A191="-"),"-",IF((ISBLANK('1B DonnéesActifs'!K194)=TRUE),"",'1B DonnéesActifs'!K194))</f>
        <v>-</v>
      </c>
      <c r="L191" s="213" t="str">
        <f>IF(($A191="-"),"-",IF((ISBLANK('1B DonnéesActifs'!L194)=TRUE),"",'1B DonnéesActifs'!L194))</f>
        <v>-</v>
      </c>
      <c r="M191" s="213" t="str">
        <f>IF(($A191="-"),"-",IF((ISBLANK('1B DonnéesActifs'!M194)=TRUE),"",'1B DonnéesActifs'!M194))</f>
        <v>-</v>
      </c>
      <c r="N191" s="213" t="str">
        <f>IF(($A191="-"),"-",IF((ISBLANK('1B DonnéesActifs'!N194)=TRUE),"",'1B DonnéesActifs'!N194))</f>
        <v>-</v>
      </c>
      <c r="O191" s="213" t="str">
        <f>IF(($A191="-"),"-",IF((ISBLANK('1B DonnéesActifs'!O194)=TRUE),"",'1B DonnéesActifs'!O194))</f>
        <v>-</v>
      </c>
      <c r="P191" s="213" t="str">
        <f>IF(($A191="-"),"-",IF((ISBLANK('1B DonnéesActifs'!P194)=TRUE),"",'1B DonnéesActifs'!P194))</f>
        <v>-</v>
      </c>
      <c r="Q191" s="214" t="str">
        <f t="shared" si="19"/>
        <v>-</v>
      </c>
      <c r="R191" s="214" t="str">
        <f>IF($A191="-","-",(_xlfn.IFNA((VLOOKUP($D191,'2A HypothèsesRenouvellement'!$J$6:$K$10,2,FALSE)),"TypeChausséeN/D")))</f>
        <v>-</v>
      </c>
      <c r="S191" s="214" t="str">
        <f t="shared" si="26"/>
        <v>-</v>
      </c>
      <c r="T191" s="214" t="str">
        <f>IF($A191="-","-",(_xlfn.IFNA((VLOOKUP($M191,'2A HypothèsesRenouvellement'!$J$16:$K$25,2,FALSE)),"DernièreInterventionN/D")))</f>
        <v>-</v>
      </c>
      <c r="U191" s="214" t="str">
        <f t="shared" si="20"/>
        <v>-</v>
      </c>
      <c r="V191" s="215" t="str">
        <f t="shared" si="27"/>
        <v>-</v>
      </c>
      <c r="W191" s="215" t="str">
        <f>IF($A191="-","-",IF($O191="","ICG N/D",VLOOKUP($O191,'2A HypothèsesRenouvellement'!$B$33:$B$42,1,TRUE)))</f>
        <v>-</v>
      </c>
      <c r="X191" s="216" t="str">
        <f>IF($A191="-","-",(IF((ISNUMBER(W191)=TRUE),VLOOKUP(W191,'2A HypothèsesRenouvellement'!$B$33:$D$42,3,FALSE),"ICG N/D")))</f>
        <v>-</v>
      </c>
      <c r="Y191" s="216" t="str">
        <f>_xlfn.IFNA(IF($A191="-","-",(IF((P191=""),"Cote /5 N/D",VLOOKUP(P191,'2A HypothèsesRenouvellement'!$F$33:$G$37,2,FALSE)))),"%ParCote/5 Feuille2A N/D")</f>
        <v>-</v>
      </c>
      <c r="Z191" s="215" t="str">
        <f>IF($A191="-","-",IF('2A HypothèsesRenouvellement'!$F$20="  cotes d'état /100",(IF(ISNUMBER(X191)=TRUE,(X191*R191),"ICG N/D")),"N'est pas l'option choisie feuille 2A"))</f>
        <v>-</v>
      </c>
      <c r="AA191" s="215" t="str">
        <f t="shared" si="21"/>
        <v>-</v>
      </c>
      <c r="AB191" s="215" t="str">
        <f>IF($A191="-","-",IF('2A HypothèsesRenouvellement'!$F$20="  cotes d'état /5",(IF(ISNUMBER(Y191)=TRUE,(Y191*R191),"Etat/5 N/D")),"N'est pas l'option choisie feuille 2A"))</f>
        <v>-</v>
      </c>
      <c r="AC191" s="215" t="str">
        <f t="shared" si="22"/>
        <v>-</v>
      </c>
      <c r="AD191" s="217" t="str">
        <f>IF('2A HypothèsesRenouvellement'!$D$15="Option 1  ",'3A CalculsActifs'!V191,IF('2A HypothèsesRenouvellement'!$F$20="  Cotes d'état /100",'3A CalculsActifs'!AA191,IF('2A HypothèsesRenouvellement'!$F$20="  Cotes d'état /5",'3A CalculsActifs'!AC191,"ATT:ChoisirOptionFeuille2A")))</f>
        <v>ATT:ChoisirOptionFeuille2A</v>
      </c>
      <c r="AE191" s="209" t="str">
        <f>IF($A191="-","-",(H191/1000*(VLOOKUP(D191,'2A HypothèsesRenouvellement'!$J$6:$L$10,3,FALSE))))</f>
        <v>-</v>
      </c>
      <c r="AF191" s="312" t="str">
        <f t="shared" si="23"/>
        <v>-</v>
      </c>
      <c r="AG191" s="312" t="str">
        <f t="shared" si="24"/>
        <v>-</v>
      </c>
      <c r="AH191" s="218" t="str">
        <f t="shared" si="25"/>
        <v>-</v>
      </c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  <c r="CM191" s="95"/>
      <c r="CN191" s="95"/>
      <c r="CO191" s="95"/>
      <c r="CP191" s="95"/>
      <c r="CQ191" s="95"/>
      <c r="CR191" s="95"/>
      <c r="CS191" s="95"/>
      <c r="CT191" s="95"/>
      <c r="CU191" s="95"/>
      <c r="CV191" s="95"/>
      <c r="CW191" s="95"/>
      <c r="CX191" s="95"/>
      <c r="CY191" s="95"/>
      <c r="CZ191" s="95"/>
      <c r="DA191" s="95"/>
      <c r="DB191" s="95"/>
      <c r="DC191" s="95"/>
      <c r="DD191" s="95"/>
      <c r="DE191" s="95"/>
      <c r="DF191" s="95"/>
      <c r="DG191" s="95"/>
      <c r="DH191" s="95"/>
      <c r="DI191" s="95"/>
      <c r="DJ191" s="95"/>
      <c r="DK191" s="95"/>
      <c r="DL191" s="95"/>
      <c r="DM191" s="95"/>
      <c r="DN191" s="95"/>
      <c r="DO191" s="95"/>
      <c r="DP191" s="95"/>
      <c r="DQ191" s="95"/>
      <c r="DR191" s="95"/>
      <c r="DS191" s="95"/>
      <c r="DT191" s="95"/>
      <c r="DU191" s="95"/>
      <c r="DV191" s="95"/>
      <c r="DW191" s="95"/>
      <c r="DX191" s="95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5"/>
      <c r="ER191" s="95"/>
      <c r="ES191" s="95"/>
      <c r="ET191" s="95"/>
      <c r="EU191" s="95"/>
      <c r="EV191" s="95"/>
      <c r="EW191" s="95"/>
      <c r="EX191" s="95"/>
      <c r="EY191" s="95"/>
      <c r="EZ191" s="95"/>
      <c r="FA191" s="95"/>
      <c r="FB191" s="95"/>
      <c r="FC191" s="95"/>
      <c r="FD191" s="95"/>
      <c r="FE191" s="95"/>
      <c r="FF191" s="95"/>
      <c r="FG191" s="95"/>
      <c r="FH191" s="95"/>
      <c r="FI191" s="95"/>
      <c r="FJ191" s="95"/>
      <c r="FK191" s="95"/>
      <c r="FL191" s="95"/>
      <c r="FM191" s="95"/>
      <c r="FN191" s="95"/>
      <c r="FO191" s="95"/>
      <c r="FP191" s="95"/>
      <c r="FQ191" s="95"/>
      <c r="FR191" s="95"/>
      <c r="FS191" s="95"/>
      <c r="FT191" s="95"/>
      <c r="FU191" s="95"/>
      <c r="FV191" s="95"/>
      <c r="FW191" s="95"/>
      <c r="FX191" s="95"/>
      <c r="FY191" s="95"/>
      <c r="FZ191" s="95"/>
      <c r="GA191" s="95"/>
      <c r="GB191" s="95"/>
      <c r="GC191" s="95"/>
      <c r="GD191" s="95"/>
      <c r="GE191" s="95"/>
      <c r="GF191" s="95"/>
      <c r="GG191" s="95"/>
      <c r="GH191" s="95"/>
      <c r="GI191" s="95"/>
      <c r="GJ191" s="95"/>
      <c r="GK191" s="95"/>
      <c r="GL191" s="95"/>
      <c r="GM191" s="95"/>
      <c r="GN191" s="95"/>
      <c r="GO191" s="95"/>
      <c r="GP191" s="95"/>
      <c r="GQ191" s="95"/>
      <c r="GR191" s="95"/>
      <c r="GS191" s="95"/>
      <c r="GT191" s="95"/>
      <c r="GU191" s="95"/>
      <c r="GV191" s="95"/>
      <c r="GW191" s="95"/>
      <c r="GX191" s="95"/>
      <c r="GY191" s="95"/>
      <c r="GZ191" s="95"/>
      <c r="HA191" s="95"/>
      <c r="HB191" s="95"/>
      <c r="HC191" s="95"/>
      <c r="HD191" s="95"/>
      <c r="HE191" s="95"/>
    </row>
    <row r="192" spans="1:265" x14ac:dyDescent="0.25">
      <c r="A192" s="212" t="str">
        <f>IF((ISBLANK('1B DonnéesActifs'!A195)=TRUE),"-",'1B DonnéesActifs'!A195)</f>
        <v>-</v>
      </c>
      <c r="B192" s="213" t="str">
        <f>IF(($A192="-"),"-",IF((ISBLANK('1B DonnéesActifs'!B195)=TRUE),"",'1B DonnéesActifs'!B195))</f>
        <v>-</v>
      </c>
      <c r="C192" s="213" t="str">
        <f>IF(($A192="-"),"-",IF((ISBLANK('1B DonnéesActifs'!C195)=TRUE),"",'1B DonnéesActifs'!C195))</f>
        <v>-</v>
      </c>
      <c r="D192" s="213" t="str">
        <f>IF(($A192="-"),"-",IF((ISBLANK('1B DonnéesActifs'!D195)=TRUE),"",'1B DonnéesActifs'!D195))</f>
        <v>-</v>
      </c>
      <c r="E192" s="213" t="str">
        <f>IF(($A192="-"),"-",IF((ISBLANK('1B DonnéesActifs'!E195)=TRUE),"",'1B DonnéesActifs'!E195))</f>
        <v>-</v>
      </c>
      <c r="F192" s="213" t="str">
        <f>IF(($A192="-"),"-",IF((ISBLANK('1B DonnéesActifs'!F195)=TRUE),"",'1B DonnéesActifs'!F195))</f>
        <v>-</v>
      </c>
      <c r="G192" s="213" t="str">
        <f>IF(($A192="-"),"-",IF((ISBLANK('1B DonnéesActifs'!G195)=TRUE),"",'1B DonnéesActifs'!G195))</f>
        <v>-</v>
      </c>
      <c r="H192" s="213" t="str">
        <f>IF(($A192="-"),"-",IF((ISBLANK('1B DonnéesActifs'!H195)=TRUE),"",'1B DonnéesActifs'!H195))</f>
        <v>-</v>
      </c>
      <c r="I192" s="213" t="str">
        <f>IF(($A192="-"),"-",IF((ISBLANK('1B DonnéesActifs'!I195)=TRUE),"",'1B DonnéesActifs'!I195))</f>
        <v>-</v>
      </c>
      <c r="J192" s="213" t="str">
        <f>IF(($A192="-"),"-",IF((ISBLANK('1B DonnéesActifs'!J195)=TRUE),"",'1B DonnéesActifs'!J195))</f>
        <v>-</v>
      </c>
      <c r="K192" s="213" t="str">
        <f>IF(($A192="-"),"-",IF((ISBLANK('1B DonnéesActifs'!K195)=TRUE),"",'1B DonnéesActifs'!K195))</f>
        <v>-</v>
      </c>
      <c r="L192" s="213" t="str">
        <f>IF(($A192="-"),"-",IF((ISBLANK('1B DonnéesActifs'!L195)=TRUE),"",'1B DonnéesActifs'!L195))</f>
        <v>-</v>
      </c>
      <c r="M192" s="213" t="str">
        <f>IF(($A192="-"),"-",IF((ISBLANK('1B DonnéesActifs'!M195)=TRUE),"",'1B DonnéesActifs'!M195))</f>
        <v>-</v>
      </c>
      <c r="N192" s="213" t="str">
        <f>IF(($A192="-"),"-",IF((ISBLANK('1B DonnéesActifs'!N195)=TRUE),"",'1B DonnéesActifs'!N195))</f>
        <v>-</v>
      </c>
      <c r="O192" s="213" t="str">
        <f>IF(($A192="-"),"-",IF((ISBLANK('1B DonnéesActifs'!O195)=TRUE),"",'1B DonnéesActifs'!O195))</f>
        <v>-</v>
      </c>
      <c r="P192" s="213" t="str">
        <f>IF(($A192="-"),"-",IF((ISBLANK('1B DonnéesActifs'!P195)=TRUE),"",'1B DonnéesActifs'!P195))</f>
        <v>-</v>
      </c>
      <c r="Q192" s="214" t="str">
        <f t="shared" si="19"/>
        <v>-</v>
      </c>
      <c r="R192" s="214" t="str">
        <f>IF($A192="-","-",(_xlfn.IFNA((VLOOKUP($D192,'2A HypothèsesRenouvellement'!$J$6:$K$10,2,FALSE)),"TypeChausséeN/D")))</f>
        <v>-</v>
      </c>
      <c r="S192" s="214" t="str">
        <f t="shared" si="26"/>
        <v>-</v>
      </c>
      <c r="T192" s="214" t="str">
        <f>IF($A192="-","-",(_xlfn.IFNA((VLOOKUP($M192,'2A HypothèsesRenouvellement'!$J$16:$K$25,2,FALSE)),"DernièreInterventionN/D")))</f>
        <v>-</v>
      </c>
      <c r="U192" s="214" t="str">
        <f t="shared" si="20"/>
        <v>-</v>
      </c>
      <c r="V192" s="215" t="str">
        <f t="shared" si="27"/>
        <v>-</v>
      </c>
      <c r="W192" s="215" t="str">
        <f>IF($A192="-","-",IF($O192="","ICG N/D",VLOOKUP($O192,'2A HypothèsesRenouvellement'!$B$33:$B$42,1,TRUE)))</f>
        <v>-</v>
      </c>
      <c r="X192" s="216" t="str">
        <f>IF($A192="-","-",(IF((ISNUMBER(W192)=TRUE),VLOOKUP(W192,'2A HypothèsesRenouvellement'!$B$33:$D$42,3,FALSE),"ICG N/D")))</f>
        <v>-</v>
      </c>
      <c r="Y192" s="216" t="str">
        <f>_xlfn.IFNA(IF($A192="-","-",(IF((P192=""),"Cote /5 N/D",VLOOKUP(P192,'2A HypothèsesRenouvellement'!$F$33:$G$37,2,FALSE)))),"%ParCote/5 Feuille2A N/D")</f>
        <v>-</v>
      </c>
      <c r="Z192" s="215" t="str">
        <f>IF($A192="-","-",IF('2A HypothèsesRenouvellement'!$F$20="  cotes d'état /100",(IF(ISNUMBER(X192)=TRUE,(X192*R192),"ICG N/D")),"N'est pas l'option choisie feuille 2A"))</f>
        <v>-</v>
      </c>
      <c r="AA192" s="215" t="str">
        <f t="shared" si="21"/>
        <v>-</v>
      </c>
      <c r="AB192" s="215" t="str">
        <f>IF($A192="-","-",IF('2A HypothèsesRenouvellement'!$F$20="  cotes d'état /5",(IF(ISNUMBER(Y192)=TRUE,(Y192*R192),"Etat/5 N/D")),"N'est pas l'option choisie feuille 2A"))</f>
        <v>-</v>
      </c>
      <c r="AC192" s="215" t="str">
        <f t="shared" si="22"/>
        <v>-</v>
      </c>
      <c r="AD192" s="217" t="str">
        <f>IF('2A HypothèsesRenouvellement'!$D$15="Option 1  ",'3A CalculsActifs'!V192,IF('2A HypothèsesRenouvellement'!$F$20="  Cotes d'état /100",'3A CalculsActifs'!AA192,IF('2A HypothèsesRenouvellement'!$F$20="  Cotes d'état /5",'3A CalculsActifs'!AC192,"ATT:ChoisirOptionFeuille2A")))</f>
        <v>ATT:ChoisirOptionFeuille2A</v>
      </c>
      <c r="AE192" s="209" t="str">
        <f>IF($A192="-","-",(H192/1000*(VLOOKUP(D192,'2A HypothèsesRenouvellement'!$J$6:$L$10,3,FALSE))))</f>
        <v>-</v>
      </c>
      <c r="AF192" s="312" t="str">
        <f t="shared" si="23"/>
        <v>-</v>
      </c>
      <c r="AG192" s="312" t="str">
        <f t="shared" si="24"/>
        <v>-</v>
      </c>
      <c r="AH192" s="218" t="str">
        <f t="shared" si="25"/>
        <v>-</v>
      </c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  <c r="CK192" s="95"/>
      <c r="CL192" s="95"/>
      <c r="CM192" s="95"/>
      <c r="CN192" s="95"/>
      <c r="CO192" s="95"/>
      <c r="CP192" s="95"/>
      <c r="CQ192" s="95"/>
      <c r="CR192" s="95"/>
      <c r="CS192" s="95"/>
      <c r="CT192" s="95"/>
      <c r="CU192" s="95"/>
      <c r="CV192" s="95"/>
      <c r="CW192" s="95"/>
      <c r="CX192" s="95"/>
      <c r="CY192" s="95"/>
      <c r="CZ192" s="95"/>
      <c r="DA192" s="95"/>
      <c r="DB192" s="95"/>
      <c r="DC192" s="95"/>
      <c r="DD192" s="95"/>
      <c r="DE192" s="95"/>
      <c r="DF192" s="95"/>
      <c r="DG192" s="95"/>
      <c r="DH192" s="95"/>
      <c r="DI192" s="95"/>
      <c r="DJ192" s="95"/>
      <c r="DK192" s="95"/>
      <c r="DL192" s="95"/>
      <c r="DM192" s="95"/>
      <c r="DN192" s="95"/>
      <c r="DO192" s="95"/>
      <c r="DP192" s="95"/>
      <c r="DQ192" s="95"/>
      <c r="DR192" s="95"/>
      <c r="DS192" s="95"/>
      <c r="DT192" s="95"/>
      <c r="DU192" s="95"/>
      <c r="DV192" s="95"/>
      <c r="DW192" s="95"/>
      <c r="DX192" s="95"/>
      <c r="DY192" s="95"/>
      <c r="DZ192" s="95"/>
      <c r="EA192" s="95"/>
      <c r="EB192" s="95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5"/>
      <c r="ER192" s="95"/>
      <c r="ES192" s="95"/>
      <c r="ET192" s="95"/>
      <c r="EU192" s="95"/>
      <c r="EV192" s="95"/>
      <c r="EW192" s="95"/>
      <c r="EX192" s="95"/>
      <c r="EY192" s="95"/>
      <c r="EZ192" s="95"/>
      <c r="FA192" s="95"/>
      <c r="FB192" s="95"/>
      <c r="FC192" s="95"/>
      <c r="FD192" s="95"/>
      <c r="FE192" s="95"/>
      <c r="FF192" s="95"/>
      <c r="FG192" s="95"/>
      <c r="FH192" s="95"/>
      <c r="FI192" s="95"/>
      <c r="FJ192" s="95"/>
      <c r="FK192" s="95"/>
      <c r="FL192" s="95"/>
      <c r="FM192" s="95"/>
      <c r="FN192" s="95"/>
      <c r="FO192" s="95"/>
      <c r="FP192" s="95"/>
      <c r="FQ192" s="95"/>
      <c r="FR192" s="95"/>
      <c r="FS192" s="95"/>
      <c r="FT192" s="95"/>
      <c r="FU192" s="95"/>
      <c r="FV192" s="95"/>
      <c r="FW192" s="95"/>
      <c r="FX192" s="95"/>
      <c r="FY192" s="95"/>
      <c r="FZ192" s="95"/>
      <c r="GA192" s="95"/>
      <c r="GB192" s="95"/>
      <c r="GC192" s="95"/>
      <c r="GD192" s="95"/>
      <c r="GE192" s="95"/>
      <c r="GF192" s="95"/>
      <c r="GG192" s="95"/>
      <c r="GH192" s="95"/>
      <c r="GI192" s="95"/>
      <c r="GJ192" s="95"/>
      <c r="GK192" s="95"/>
      <c r="GL192" s="95"/>
      <c r="GM192" s="95"/>
      <c r="GN192" s="95"/>
      <c r="GO192" s="95"/>
      <c r="GP192" s="95"/>
      <c r="GQ192" s="95"/>
      <c r="GR192" s="95"/>
      <c r="GS192" s="95"/>
      <c r="GT192" s="95"/>
      <c r="GU192" s="95"/>
      <c r="GV192" s="95"/>
      <c r="GW192" s="95"/>
      <c r="GX192" s="95"/>
      <c r="GY192" s="95"/>
      <c r="GZ192" s="95"/>
      <c r="HA192" s="95"/>
      <c r="HB192" s="95"/>
      <c r="HC192" s="95"/>
      <c r="HD192" s="95"/>
      <c r="HE192" s="95"/>
    </row>
    <row r="193" spans="1:213" x14ac:dyDescent="0.25">
      <c r="A193" s="212" t="str">
        <f>IF((ISBLANK('1B DonnéesActifs'!A196)=TRUE),"-",'1B DonnéesActifs'!A196)</f>
        <v>-</v>
      </c>
      <c r="B193" s="213" t="str">
        <f>IF(($A193="-"),"-",IF((ISBLANK('1B DonnéesActifs'!B196)=TRUE),"",'1B DonnéesActifs'!B196))</f>
        <v>-</v>
      </c>
      <c r="C193" s="213" t="str">
        <f>IF(($A193="-"),"-",IF((ISBLANK('1B DonnéesActifs'!C196)=TRUE),"",'1B DonnéesActifs'!C196))</f>
        <v>-</v>
      </c>
      <c r="D193" s="213" t="str">
        <f>IF(($A193="-"),"-",IF((ISBLANK('1B DonnéesActifs'!D196)=TRUE),"",'1B DonnéesActifs'!D196))</f>
        <v>-</v>
      </c>
      <c r="E193" s="213" t="str">
        <f>IF(($A193="-"),"-",IF((ISBLANK('1B DonnéesActifs'!E196)=TRUE),"",'1B DonnéesActifs'!E196))</f>
        <v>-</v>
      </c>
      <c r="F193" s="213" t="str">
        <f>IF(($A193="-"),"-",IF((ISBLANK('1B DonnéesActifs'!F196)=TRUE),"",'1B DonnéesActifs'!F196))</f>
        <v>-</v>
      </c>
      <c r="G193" s="213" t="str">
        <f>IF(($A193="-"),"-",IF((ISBLANK('1B DonnéesActifs'!G196)=TRUE),"",'1B DonnéesActifs'!G196))</f>
        <v>-</v>
      </c>
      <c r="H193" s="213" t="str">
        <f>IF(($A193="-"),"-",IF((ISBLANK('1B DonnéesActifs'!H196)=TRUE),"",'1B DonnéesActifs'!H196))</f>
        <v>-</v>
      </c>
      <c r="I193" s="213" t="str">
        <f>IF(($A193="-"),"-",IF((ISBLANK('1B DonnéesActifs'!I196)=TRUE),"",'1B DonnéesActifs'!I196))</f>
        <v>-</v>
      </c>
      <c r="J193" s="213" t="str">
        <f>IF(($A193="-"),"-",IF((ISBLANK('1B DonnéesActifs'!J196)=TRUE),"",'1B DonnéesActifs'!J196))</f>
        <v>-</v>
      </c>
      <c r="K193" s="213" t="str">
        <f>IF(($A193="-"),"-",IF((ISBLANK('1B DonnéesActifs'!K196)=TRUE),"",'1B DonnéesActifs'!K196))</f>
        <v>-</v>
      </c>
      <c r="L193" s="213" t="str">
        <f>IF(($A193="-"),"-",IF((ISBLANK('1B DonnéesActifs'!L196)=TRUE),"",'1B DonnéesActifs'!L196))</f>
        <v>-</v>
      </c>
      <c r="M193" s="213" t="str">
        <f>IF(($A193="-"),"-",IF((ISBLANK('1B DonnéesActifs'!M196)=TRUE),"",'1B DonnéesActifs'!M196))</f>
        <v>-</v>
      </c>
      <c r="N193" s="213" t="str">
        <f>IF(($A193="-"),"-",IF((ISBLANK('1B DonnéesActifs'!N196)=TRUE),"",'1B DonnéesActifs'!N196))</f>
        <v>-</v>
      </c>
      <c r="O193" s="213" t="str">
        <f>IF(($A193="-"),"-",IF((ISBLANK('1B DonnéesActifs'!O196)=TRUE),"",'1B DonnéesActifs'!O196))</f>
        <v>-</v>
      </c>
      <c r="P193" s="213" t="str">
        <f>IF(($A193="-"),"-",IF((ISBLANK('1B DonnéesActifs'!P196)=TRUE),"",'1B DonnéesActifs'!P196))</f>
        <v>-</v>
      </c>
      <c r="Q193" s="214" t="str">
        <f t="shared" si="19"/>
        <v>-</v>
      </c>
      <c r="R193" s="214" t="str">
        <f>IF($A193="-","-",(_xlfn.IFNA((VLOOKUP($D193,'2A HypothèsesRenouvellement'!$J$6:$K$10,2,FALSE)),"TypeChausséeN/D")))</f>
        <v>-</v>
      </c>
      <c r="S193" s="214" t="str">
        <f t="shared" si="26"/>
        <v>-</v>
      </c>
      <c r="T193" s="214" t="str">
        <f>IF($A193="-","-",(_xlfn.IFNA((VLOOKUP($M193,'2A HypothèsesRenouvellement'!$J$16:$K$25,2,FALSE)),"DernièreInterventionN/D")))</f>
        <v>-</v>
      </c>
      <c r="U193" s="214" t="str">
        <f t="shared" si="20"/>
        <v>-</v>
      </c>
      <c r="V193" s="215" t="str">
        <f t="shared" si="27"/>
        <v>-</v>
      </c>
      <c r="W193" s="215" t="str">
        <f>IF($A193="-","-",IF($O193="","ICG N/D",VLOOKUP($O193,'2A HypothèsesRenouvellement'!$B$33:$B$42,1,TRUE)))</f>
        <v>-</v>
      </c>
      <c r="X193" s="216" t="str">
        <f>IF($A193="-","-",(IF((ISNUMBER(W193)=TRUE),VLOOKUP(W193,'2A HypothèsesRenouvellement'!$B$33:$D$42,3,FALSE),"ICG N/D")))</f>
        <v>-</v>
      </c>
      <c r="Y193" s="216" t="str">
        <f>_xlfn.IFNA(IF($A193="-","-",(IF((P193=""),"Cote /5 N/D",VLOOKUP(P193,'2A HypothèsesRenouvellement'!$F$33:$G$37,2,FALSE)))),"%ParCote/5 Feuille2A N/D")</f>
        <v>-</v>
      </c>
      <c r="Z193" s="215" t="str">
        <f>IF($A193="-","-",IF('2A HypothèsesRenouvellement'!$F$20="  cotes d'état /100",(IF(ISNUMBER(X193)=TRUE,(X193*R193),"ICG N/D")),"N'est pas l'option choisie feuille 2A"))</f>
        <v>-</v>
      </c>
      <c r="AA193" s="215" t="str">
        <f t="shared" si="21"/>
        <v>-</v>
      </c>
      <c r="AB193" s="215" t="str">
        <f>IF($A193="-","-",IF('2A HypothèsesRenouvellement'!$F$20="  cotes d'état /5",(IF(ISNUMBER(Y193)=TRUE,(Y193*R193),"Etat/5 N/D")),"N'est pas l'option choisie feuille 2A"))</f>
        <v>-</v>
      </c>
      <c r="AC193" s="215" t="str">
        <f t="shared" si="22"/>
        <v>-</v>
      </c>
      <c r="AD193" s="217" t="str">
        <f>IF('2A HypothèsesRenouvellement'!$D$15="Option 1  ",'3A CalculsActifs'!V193,IF('2A HypothèsesRenouvellement'!$F$20="  Cotes d'état /100",'3A CalculsActifs'!AA193,IF('2A HypothèsesRenouvellement'!$F$20="  Cotes d'état /5",'3A CalculsActifs'!AC193,"ATT:ChoisirOptionFeuille2A")))</f>
        <v>ATT:ChoisirOptionFeuille2A</v>
      </c>
      <c r="AE193" s="209" t="str">
        <f>IF($A193="-","-",(H193/1000*(VLOOKUP(D193,'2A HypothèsesRenouvellement'!$J$6:$L$10,3,FALSE))))</f>
        <v>-</v>
      </c>
      <c r="AF193" s="312" t="str">
        <f t="shared" si="23"/>
        <v>-</v>
      </c>
      <c r="AG193" s="312" t="str">
        <f t="shared" si="24"/>
        <v>-</v>
      </c>
      <c r="AH193" s="218" t="str">
        <f t="shared" si="25"/>
        <v>-</v>
      </c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  <c r="CM193" s="95"/>
      <c r="CN193" s="95"/>
      <c r="CO193" s="95"/>
      <c r="CP193" s="95"/>
      <c r="CQ193" s="95"/>
      <c r="CR193" s="95"/>
      <c r="CS193" s="95"/>
      <c r="CT193" s="95"/>
      <c r="CU193" s="95"/>
      <c r="CV193" s="95"/>
      <c r="CW193" s="95"/>
      <c r="CX193" s="95"/>
      <c r="CY193" s="95"/>
      <c r="CZ193" s="95"/>
      <c r="DA193" s="95"/>
      <c r="DB193" s="95"/>
      <c r="DC193" s="95"/>
      <c r="DD193" s="95"/>
      <c r="DE193" s="95"/>
      <c r="DF193" s="95"/>
      <c r="DG193" s="95"/>
      <c r="DH193" s="95"/>
      <c r="DI193" s="95"/>
      <c r="DJ193" s="95"/>
      <c r="DK193" s="95"/>
      <c r="DL193" s="95"/>
      <c r="DM193" s="95"/>
      <c r="DN193" s="95"/>
      <c r="DO193" s="95"/>
      <c r="DP193" s="95"/>
      <c r="DQ193" s="95"/>
      <c r="DR193" s="95"/>
      <c r="DS193" s="95"/>
      <c r="DT193" s="95"/>
      <c r="DU193" s="95"/>
      <c r="DV193" s="95"/>
      <c r="DW193" s="95"/>
      <c r="DX193" s="95"/>
      <c r="DY193" s="95"/>
      <c r="DZ193" s="95"/>
      <c r="EA193" s="95"/>
      <c r="EB193" s="95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5"/>
      <c r="ER193" s="95"/>
      <c r="ES193" s="95"/>
      <c r="ET193" s="95"/>
      <c r="EU193" s="95"/>
      <c r="EV193" s="95"/>
      <c r="EW193" s="95"/>
      <c r="EX193" s="95"/>
      <c r="EY193" s="95"/>
      <c r="EZ193" s="95"/>
      <c r="FA193" s="95"/>
      <c r="FB193" s="95"/>
      <c r="FC193" s="95"/>
      <c r="FD193" s="95"/>
      <c r="FE193" s="95"/>
      <c r="FF193" s="95"/>
      <c r="FG193" s="95"/>
      <c r="FH193" s="95"/>
      <c r="FI193" s="95"/>
      <c r="FJ193" s="95"/>
      <c r="FK193" s="95"/>
      <c r="FL193" s="95"/>
      <c r="FM193" s="95"/>
      <c r="FN193" s="95"/>
      <c r="FO193" s="95"/>
      <c r="FP193" s="95"/>
      <c r="FQ193" s="95"/>
      <c r="FR193" s="95"/>
      <c r="FS193" s="95"/>
      <c r="FT193" s="95"/>
      <c r="FU193" s="95"/>
      <c r="FV193" s="95"/>
      <c r="FW193" s="95"/>
      <c r="FX193" s="95"/>
      <c r="FY193" s="95"/>
      <c r="FZ193" s="95"/>
      <c r="GA193" s="95"/>
      <c r="GB193" s="95"/>
      <c r="GC193" s="95"/>
      <c r="GD193" s="95"/>
      <c r="GE193" s="95"/>
      <c r="GF193" s="95"/>
      <c r="GG193" s="95"/>
      <c r="GH193" s="95"/>
      <c r="GI193" s="95"/>
      <c r="GJ193" s="95"/>
      <c r="GK193" s="95"/>
      <c r="GL193" s="95"/>
      <c r="GM193" s="95"/>
      <c r="GN193" s="95"/>
      <c r="GO193" s="95"/>
      <c r="GP193" s="95"/>
      <c r="GQ193" s="95"/>
      <c r="GR193" s="95"/>
      <c r="GS193" s="95"/>
      <c r="GT193" s="95"/>
      <c r="GU193" s="95"/>
      <c r="GV193" s="95"/>
      <c r="GW193" s="95"/>
      <c r="GX193" s="95"/>
      <c r="GY193" s="95"/>
      <c r="GZ193" s="95"/>
      <c r="HA193" s="95"/>
      <c r="HB193" s="95"/>
      <c r="HC193" s="95"/>
      <c r="HD193" s="95"/>
      <c r="HE193" s="95"/>
    </row>
    <row r="194" spans="1:213" x14ac:dyDescent="0.25">
      <c r="A194" s="212" t="str">
        <f>IF((ISBLANK('1B DonnéesActifs'!A197)=TRUE),"-",'1B DonnéesActifs'!A197)</f>
        <v>-</v>
      </c>
      <c r="B194" s="213" t="str">
        <f>IF(($A194="-"),"-",IF((ISBLANK('1B DonnéesActifs'!B197)=TRUE),"",'1B DonnéesActifs'!B197))</f>
        <v>-</v>
      </c>
      <c r="C194" s="213" t="str">
        <f>IF(($A194="-"),"-",IF((ISBLANK('1B DonnéesActifs'!C197)=TRUE),"",'1B DonnéesActifs'!C197))</f>
        <v>-</v>
      </c>
      <c r="D194" s="213" t="str">
        <f>IF(($A194="-"),"-",IF((ISBLANK('1B DonnéesActifs'!D197)=TRUE),"",'1B DonnéesActifs'!D197))</f>
        <v>-</v>
      </c>
      <c r="E194" s="213" t="str">
        <f>IF(($A194="-"),"-",IF((ISBLANK('1B DonnéesActifs'!E197)=TRUE),"",'1B DonnéesActifs'!E197))</f>
        <v>-</v>
      </c>
      <c r="F194" s="213" t="str">
        <f>IF(($A194="-"),"-",IF((ISBLANK('1B DonnéesActifs'!F197)=TRUE),"",'1B DonnéesActifs'!F197))</f>
        <v>-</v>
      </c>
      <c r="G194" s="213" t="str">
        <f>IF(($A194="-"),"-",IF((ISBLANK('1B DonnéesActifs'!G197)=TRUE),"",'1B DonnéesActifs'!G197))</f>
        <v>-</v>
      </c>
      <c r="H194" s="213" t="str">
        <f>IF(($A194="-"),"-",IF((ISBLANK('1B DonnéesActifs'!H197)=TRUE),"",'1B DonnéesActifs'!H197))</f>
        <v>-</v>
      </c>
      <c r="I194" s="213" t="str">
        <f>IF(($A194="-"),"-",IF((ISBLANK('1B DonnéesActifs'!I197)=TRUE),"",'1B DonnéesActifs'!I197))</f>
        <v>-</v>
      </c>
      <c r="J194" s="213" t="str">
        <f>IF(($A194="-"),"-",IF((ISBLANK('1B DonnéesActifs'!J197)=TRUE),"",'1B DonnéesActifs'!J197))</f>
        <v>-</v>
      </c>
      <c r="K194" s="213" t="str">
        <f>IF(($A194="-"),"-",IF((ISBLANK('1B DonnéesActifs'!K197)=TRUE),"",'1B DonnéesActifs'!K197))</f>
        <v>-</v>
      </c>
      <c r="L194" s="213" t="str">
        <f>IF(($A194="-"),"-",IF((ISBLANK('1B DonnéesActifs'!L197)=TRUE),"",'1B DonnéesActifs'!L197))</f>
        <v>-</v>
      </c>
      <c r="M194" s="213" t="str">
        <f>IF(($A194="-"),"-",IF((ISBLANK('1B DonnéesActifs'!M197)=TRUE),"",'1B DonnéesActifs'!M197))</f>
        <v>-</v>
      </c>
      <c r="N194" s="213" t="str">
        <f>IF(($A194="-"),"-",IF((ISBLANK('1B DonnéesActifs'!N197)=TRUE),"",'1B DonnéesActifs'!N197))</f>
        <v>-</v>
      </c>
      <c r="O194" s="213" t="str">
        <f>IF(($A194="-"),"-",IF((ISBLANK('1B DonnéesActifs'!O197)=TRUE),"",'1B DonnéesActifs'!O197))</f>
        <v>-</v>
      </c>
      <c r="P194" s="213" t="str">
        <f>IF(($A194="-"),"-",IF((ISBLANK('1B DonnéesActifs'!P197)=TRUE),"",'1B DonnéesActifs'!P197))</f>
        <v>-</v>
      </c>
      <c r="Q194" s="214" t="str">
        <f t="shared" si="19"/>
        <v>-</v>
      </c>
      <c r="R194" s="214" t="str">
        <f>IF($A194="-","-",(_xlfn.IFNA((VLOOKUP($D194,'2A HypothèsesRenouvellement'!$J$6:$K$10,2,FALSE)),"TypeChausséeN/D")))</f>
        <v>-</v>
      </c>
      <c r="S194" s="214" t="str">
        <f t="shared" si="26"/>
        <v>-</v>
      </c>
      <c r="T194" s="214" t="str">
        <f>IF($A194="-","-",(_xlfn.IFNA((VLOOKUP($M194,'2A HypothèsesRenouvellement'!$J$16:$K$25,2,FALSE)),"DernièreInterventionN/D")))</f>
        <v>-</v>
      </c>
      <c r="U194" s="214" t="str">
        <f t="shared" si="20"/>
        <v>-</v>
      </c>
      <c r="V194" s="215" t="str">
        <f t="shared" si="27"/>
        <v>-</v>
      </c>
      <c r="W194" s="215" t="str">
        <f>IF($A194="-","-",IF($O194="","ICG N/D",VLOOKUP($O194,'2A HypothèsesRenouvellement'!$B$33:$B$42,1,TRUE)))</f>
        <v>-</v>
      </c>
      <c r="X194" s="216" t="str">
        <f>IF($A194="-","-",(IF((ISNUMBER(W194)=TRUE),VLOOKUP(W194,'2A HypothèsesRenouvellement'!$B$33:$D$42,3,FALSE),"ICG N/D")))</f>
        <v>-</v>
      </c>
      <c r="Y194" s="216" t="str">
        <f>_xlfn.IFNA(IF($A194="-","-",(IF((P194=""),"Cote /5 N/D",VLOOKUP(P194,'2A HypothèsesRenouvellement'!$F$33:$G$37,2,FALSE)))),"%ParCote/5 Feuille2A N/D")</f>
        <v>-</v>
      </c>
      <c r="Z194" s="215" t="str">
        <f>IF($A194="-","-",IF('2A HypothèsesRenouvellement'!$F$20="  cotes d'état /100",(IF(ISNUMBER(X194)=TRUE,(X194*R194),"ICG N/D")),"N'est pas l'option choisie feuille 2A"))</f>
        <v>-</v>
      </c>
      <c r="AA194" s="215" t="str">
        <f t="shared" si="21"/>
        <v>-</v>
      </c>
      <c r="AB194" s="215" t="str">
        <f>IF($A194="-","-",IF('2A HypothèsesRenouvellement'!$F$20="  cotes d'état /5",(IF(ISNUMBER(Y194)=TRUE,(Y194*R194),"Etat/5 N/D")),"N'est pas l'option choisie feuille 2A"))</f>
        <v>-</v>
      </c>
      <c r="AC194" s="215" t="str">
        <f t="shared" si="22"/>
        <v>-</v>
      </c>
      <c r="AD194" s="217" t="str">
        <f>IF('2A HypothèsesRenouvellement'!$D$15="Option 1  ",'3A CalculsActifs'!V194,IF('2A HypothèsesRenouvellement'!$F$20="  Cotes d'état /100",'3A CalculsActifs'!AA194,IF('2A HypothèsesRenouvellement'!$F$20="  Cotes d'état /5",'3A CalculsActifs'!AC194,"ATT:ChoisirOptionFeuille2A")))</f>
        <v>ATT:ChoisirOptionFeuille2A</v>
      </c>
      <c r="AE194" s="209" t="str">
        <f>IF($A194="-","-",(H194/1000*(VLOOKUP(D194,'2A HypothèsesRenouvellement'!$J$6:$L$10,3,FALSE))))</f>
        <v>-</v>
      </c>
      <c r="AF194" s="312" t="str">
        <f t="shared" si="23"/>
        <v>-</v>
      </c>
      <c r="AG194" s="312" t="str">
        <f t="shared" si="24"/>
        <v>-</v>
      </c>
      <c r="AH194" s="218" t="str">
        <f t="shared" si="25"/>
        <v>-</v>
      </c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  <c r="CM194" s="95"/>
      <c r="CN194" s="95"/>
      <c r="CO194" s="95"/>
      <c r="CP194" s="95"/>
      <c r="CQ194" s="95"/>
      <c r="CR194" s="95"/>
      <c r="CS194" s="95"/>
      <c r="CT194" s="95"/>
      <c r="CU194" s="95"/>
      <c r="CV194" s="95"/>
      <c r="CW194" s="95"/>
      <c r="CX194" s="95"/>
      <c r="CY194" s="95"/>
      <c r="CZ194" s="95"/>
      <c r="DA194" s="95"/>
      <c r="DB194" s="95"/>
      <c r="DC194" s="95"/>
      <c r="DD194" s="95"/>
      <c r="DE194" s="95"/>
      <c r="DF194" s="95"/>
      <c r="DG194" s="95"/>
      <c r="DH194" s="95"/>
      <c r="DI194" s="95"/>
      <c r="DJ194" s="95"/>
      <c r="DK194" s="95"/>
      <c r="DL194" s="95"/>
      <c r="DM194" s="95"/>
      <c r="DN194" s="95"/>
      <c r="DO194" s="95"/>
      <c r="DP194" s="95"/>
      <c r="DQ194" s="95"/>
      <c r="DR194" s="95"/>
      <c r="DS194" s="95"/>
      <c r="DT194" s="95"/>
      <c r="DU194" s="95"/>
      <c r="DV194" s="95"/>
      <c r="DW194" s="95"/>
      <c r="DX194" s="95"/>
      <c r="DY194" s="95"/>
      <c r="DZ194" s="95"/>
      <c r="EA194" s="95"/>
      <c r="EB194" s="95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5"/>
      <c r="ER194" s="95"/>
      <c r="ES194" s="95"/>
      <c r="ET194" s="95"/>
      <c r="EU194" s="95"/>
      <c r="EV194" s="95"/>
      <c r="EW194" s="95"/>
      <c r="EX194" s="95"/>
      <c r="EY194" s="95"/>
      <c r="EZ194" s="95"/>
      <c r="FA194" s="95"/>
      <c r="FB194" s="95"/>
      <c r="FC194" s="95"/>
      <c r="FD194" s="95"/>
      <c r="FE194" s="95"/>
      <c r="FF194" s="95"/>
      <c r="FG194" s="95"/>
      <c r="FH194" s="95"/>
      <c r="FI194" s="95"/>
      <c r="FJ194" s="95"/>
      <c r="FK194" s="95"/>
      <c r="FL194" s="95"/>
      <c r="FM194" s="95"/>
      <c r="FN194" s="95"/>
      <c r="FO194" s="95"/>
      <c r="FP194" s="95"/>
      <c r="FQ194" s="95"/>
      <c r="FR194" s="95"/>
      <c r="FS194" s="95"/>
      <c r="FT194" s="95"/>
      <c r="FU194" s="95"/>
      <c r="FV194" s="95"/>
      <c r="FW194" s="95"/>
      <c r="FX194" s="95"/>
      <c r="FY194" s="95"/>
      <c r="FZ194" s="95"/>
      <c r="GA194" s="95"/>
      <c r="GB194" s="95"/>
      <c r="GC194" s="95"/>
      <c r="GD194" s="95"/>
      <c r="GE194" s="95"/>
      <c r="GF194" s="95"/>
      <c r="GG194" s="95"/>
      <c r="GH194" s="95"/>
      <c r="GI194" s="95"/>
      <c r="GJ194" s="95"/>
      <c r="GK194" s="95"/>
      <c r="GL194" s="95"/>
      <c r="GM194" s="95"/>
      <c r="GN194" s="95"/>
      <c r="GO194" s="95"/>
      <c r="GP194" s="95"/>
      <c r="GQ194" s="95"/>
      <c r="GR194" s="95"/>
      <c r="GS194" s="95"/>
      <c r="GT194" s="95"/>
      <c r="GU194" s="95"/>
      <c r="GV194" s="95"/>
      <c r="GW194" s="95"/>
      <c r="GX194" s="95"/>
      <c r="GY194" s="95"/>
      <c r="GZ194" s="95"/>
      <c r="HA194" s="95"/>
      <c r="HB194" s="95"/>
      <c r="HC194" s="95"/>
      <c r="HD194" s="95"/>
      <c r="HE194" s="95"/>
    </row>
    <row r="195" spans="1:213" x14ac:dyDescent="0.25">
      <c r="A195" s="212" t="str">
        <f>IF((ISBLANK('1B DonnéesActifs'!A198)=TRUE),"-",'1B DonnéesActifs'!A198)</f>
        <v>-</v>
      </c>
      <c r="B195" s="213" t="str">
        <f>IF(($A195="-"),"-",IF((ISBLANK('1B DonnéesActifs'!B198)=TRUE),"",'1B DonnéesActifs'!B198))</f>
        <v>-</v>
      </c>
      <c r="C195" s="213" t="str">
        <f>IF(($A195="-"),"-",IF((ISBLANK('1B DonnéesActifs'!C198)=TRUE),"",'1B DonnéesActifs'!C198))</f>
        <v>-</v>
      </c>
      <c r="D195" s="213" t="str">
        <f>IF(($A195="-"),"-",IF((ISBLANK('1B DonnéesActifs'!D198)=TRUE),"",'1B DonnéesActifs'!D198))</f>
        <v>-</v>
      </c>
      <c r="E195" s="213" t="str">
        <f>IF(($A195="-"),"-",IF((ISBLANK('1B DonnéesActifs'!E198)=TRUE),"",'1B DonnéesActifs'!E198))</f>
        <v>-</v>
      </c>
      <c r="F195" s="213" t="str">
        <f>IF(($A195="-"),"-",IF((ISBLANK('1B DonnéesActifs'!F198)=TRUE),"",'1B DonnéesActifs'!F198))</f>
        <v>-</v>
      </c>
      <c r="G195" s="213" t="str">
        <f>IF(($A195="-"),"-",IF((ISBLANK('1B DonnéesActifs'!G198)=TRUE),"",'1B DonnéesActifs'!G198))</f>
        <v>-</v>
      </c>
      <c r="H195" s="213" t="str">
        <f>IF(($A195="-"),"-",IF((ISBLANK('1B DonnéesActifs'!H198)=TRUE),"",'1B DonnéesActifs'!H198))</f>
        <v>-</v>
      </c>
      <c r="I195" s="213" t="str">
        <f>IF(($A195="-"),"-",IF((ISBLANK('1B DonnéesActifs'!I198)=TRUE),"",'1B DonnéesActifs'!I198))</f>
        <v>-</v>
      </c>
      <c r="J195" s="213" t="str">
        <f>IF(($A195="-"),"-",IF((ISBLANK('1B DonnéesActifs'!J198)=TRUE),"",'1B DonnéesActifs'!J198))</f>
        <v>-</v>
      </c>
      <c r="K195" s="213" t="str">
        <f>IF(($A195="-"),"-",IF((ISBLANK('1B DonnéesActifs'!K198)=TRUE),"",'1B DonnéesActifs'!K198))</f>
        <v>-</v>
      </c>
      <c r="L195" s="213" t="str">
        <f>IF(($A195="-"),"-",IF((ISBLANK('1B DonnéesActifs'!L198)=TRUE),"",'1B DonnéesActifs'!L198))</f>
        <v>-</v>
      </c>
      <c r="M195" s="213" t="str">
        <f>IF(($A195="-"),"-",IF((ISBLANK('1B DonnéesActifs'!M198)=TRUE),"",'1B DonnéesActifs'!M198))</f>
        <v>-</v>
      </c>
      <c r="N195" s="213" t="str">
        <f>IF(($A195="-"),"-",IF((ISBLANK('1B DonnéesActifs'!N198)=TRUE),"",'1B DonnéesActifs'!N198))</f>
        <v>-</v>
      </c>
      <c r="O195" s="213" t="str">
        <f>IF(($A195="-"),"-",IF((ISBLANK('1B DonnéesActifs'!O198)=TRUE),"",'1B DonnéesActifs'!O198))</f>
        <v>-</v>
      </c>
      <c r="P195" s="213" t="str">
        <f>IF(($A195="-"),"-",IF((ISBLANK('1B DonnéesActifs'!P198)=TRUE),"",'1B DonnéesActifs'!P198))</f>
        <v>-</v>
      </c>
      <c r="Q195" s="214" t="str">
        <f t="shared" ref="Q195:Q258" si="28">IF($A195="-","-",(IF(($J195=""),"AnnéeConstructionN/D",(Annee_d_analyse-J195))))</f>
        <v>-</v>
      </c>
      <c r="R195" s="214" t="str">
        <f>IF($A195="-","-",(_xlfn.IFNA((VLOOKUP($D195,'2A HypothèsesRenouvellement'!$J$6:$K$10,2,FALSE)),"TypeChausséeN/D")))</f>
        <v>-</v>
      </c>
      <c r="S195" s="214" t="str">
        <f t="shared" si="26"/>
        <v>-</v>
      </c>
      <c r="T195" s="214" t="str">
        <f>IF($A195="-","-",(_xlfn.IFNA((VLOOKUP($M195,'2A HypothèsesRenouvellement'!$J$16:$K$25,2,FALSE)),"DernièreInterventionN/D")))</f>
        <v>-</v>
      </c>
      <c r="U195" s="214" t="str">
        <f t="shared" ref="U195:U258" si="29">IF($A195="-","-",IF(ISTEXT(T195)=TRUE, "DernièreInterventionN/D",IF(ISBLANK(K195)=TRUE,"AnnéeInterventionN/D",IF((T195-(Annee_d_analyse-K195))&gt;0,(T195-(Annee_d_analyse-K195)),0))))</f>
        <v>-</v>
      </c>
      <c r="V195" s="215" t="str">
        <f t="shared" si="27"/>
        <v>-</v>
      </c>
      <c r="W195" s="215" t="str">
        <f>IF($A195="-","-",IF($O195="","ICG N/D",VLOOKUP($O195,'2A HypothèsesRenouvellement'!$B$33:$B$42,1,TRUE)))</f>
        <v>-</v>
      </c>
      <c r="X195" s="216" t="str">
        <f>IF($A195="-","-",(IF((ISNUMBER(W195)=TRUE),VLOOKUP(W195,'2A HypothèsesRenouvellement'!$B$33:$D$42,3,FALSE),"ICG N/D")))</f>
        <v>-</v>
      </c>
      <c r="Y195" s="216" t="str">
        <f>_xlfn.IFNA(IF($A195="-","-",(IF((P195=""),"Cote /5 N/D",VLOOKUP(P195,'2A HypothèsesRenouvellement'!$F$33:$G$37,2,FALSE)))),"%ParCote/5 Feuille2A N/D")</f>
        <v>-</v>
      </c>
      <c r="Z195" s="215" t="str">
        <f>IF($A195="-","-",IF('2A HypothèsesRenouvellement'!$F$20="  cotes d'état /100",(IF(ISNUMBER(X195)=TRUE,(X195*R195),"ICG N/D")),"N'est pas l'option choisie feuille 2A"))</f>
        <v>-</v>
      </c>
      <c r="AA195" s="215" t="str">
        <f t="shared" ref="AA195:AA258" si="30">IF($A195="-","-",IF(Annee_d_analyse="","SaisirAnnéeAnalyseFeuille1A",IF(ISNUMBER(Z195)=FALSE,"N'est pas l'option choisie feuille 2A",IF(Annee_eval_etat="","SaisirAnnéeÉval.ÉtatFeuille2A",IF((Z195-(Annee_d_analyse-Annee_eval_etat))&gt;0,ROUND((Z195-(Annee_d_analyse-Annee_eval_etat)),0),0)))))</f>
        <v>-</v>
      </c>
      <c r="AB195" s="215" t="str">
        <f>IF($A195="-","-",IF('2A HypothèsesRenouvellement'!$F$20="  cotes d'état /5",(IF(ISNUMBER(Y195)=TRUE,(Y195*R195),"Etat/5 N/D")),"N'est pas l'option choisie feuille 2A"))</f>
        <v>-</v>
      </c>
      <c r="AC195" s="215" t="str">
        <f t="shared" ref="AC195:AC258" si="31">IF($A195="-","-",IF(Annee_d_analyse="","SaisirAnnéeAnalyseFeuille1A",IF(ISNUMBER(AB195)=FALSE,"N'est pas l'option choisie feuille 2A",IF(Annee_eval_etat="","SaisirAnnéeÉval.ÉtatFeuille2A",IF((AB195-(Annee_d_analyse-Annee_eval_etat))&gt;0,ROUND((AB195-(Annee_d_analyse-Annee_eval_etat)),0),0)))))</f>
        <v>-</v>
      </c>
      <c r="AD195" s="217" t="str">
        <f>IF('2A HypothèsesRenouvellement'!$D$15="Option 1  ",'3A CalculsActifs'!V195,IF('2A HypothèsesRenouvellement'!$F$20="  Cotes d'état /100",'3A CalculsActifs'!AA195,IF('2A HypothèsesRenouvellement'!$F$20="  Cotes d'état /5",'3A CalculsActifs'!AC195,"ATT:ChoisirOptionFeuille2A")))</f>
        <v>ATT:ChoisirOptionFeuille2A</v>
      </c>
      <c r="AE195" s="209" t="str">
        <f>IF($A195="-","-",(H195/1000*(VLOOKUP(D195,'2A HypothèsesRenouvellement'!$J$6:$L$10,3,FALSE))))</f>
        <v>-</v>
      </c>
      <c r="AF195" s="312" t="str">
        <f t="shared" ref="AF195:AF258" si="32">IF($A195="-","-",IF(ISBLANK(Annee_d_analyse)=TRUE,"SaisirAnnéeAnalyseFeuille1A",(IF(ISNUMBER(AD195)=TRUE,(Annee_d_analyse+AD195),"VieRésiduelleIndéterminée"))))</f>
        <v>-</v>
      </c>
      <c r="AG195" s="312" t="str">
        <f t="shared" ref="AG195:AG258" si="33">IF($A195="-","-",(IF(ISBLANK(Annee_d_analyse)=TRUE,"SaisirAnnéeAnalyseFeuille1A",(IF((AF195&lt;(Annee_d_analyse+21)),AF195,"&gt;20ans")))))</f>
        <v>-</v>
      </c>
      <c r="AH195" s="218" t="str">
        <f t="shared" ref="AH195:AH258" si="34">IF($A195="-","-",(IF(ISBLANK(Annee_d_analyse)=TRUE,"SaisirAnnéeAnalyseFeuille1A",(-FV(Taux_inflation,(AF195-Annee_d_analyse),0,AE195)))))</f>
        <v>-</v>
      </c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  <c r="CM195" s="95"/>
      <c r="CN195" s="95"/>
      <c r="CO195" s="95"/>
      <c r="CP195" s="95"/>
      <c r="CQ195" s="95"/>
      <c r="CR195" s="95"/>
      <c r="CS195" s="95"/>
      <c r="CT195" s="95"/>
      <c r="CU195" s="95"/>
      <c r="CV195" s="95"/>
      <c r="CW195" s="95"/>
      <c r="CX195" s="95"/>
      <c r="CY195" s="95"/>
      <c r="CZ195" s="95"/>
      <c r="DA195" s="95"/>
      <c r="DB195" s="95"/>
      <c r="DC195" s="95"/>
      <c r="DD195" s="95"/>
      <c r="DE195" s="95"/>
      <c r="DF195" s="95"/>
      <c r="DG195" s="95"/>
      <c r="DH195" s="95"/>
      <c r="DI195" s="95"/>
      <c r="DJ195" s="95"/>
      <c r="DK195" s="95"/>
      <c r="DL195" s="95"/>
      <c r="DM195" s="95"/>
      <c r="DN195" s="95"/>
      <c r="DO195" s="95"/>
      <c r="DP195" s="95"/>
      <c r="DQ195" s="95"/>
      <c r="DR195" s="95"/>
      <c r="DS195" s="95"/>
      <c r="DT195" s="95"/>
      <c r="DU195" s="95"/>
      <c r="DV195" s="95"/>
      <c r="DW195" s="95"/>
      <c r="DX195" s="95"/>
      <c r="DY195" s="95"/>
      <c r="DZ195" s="95"/>
      <c r="EA195" s="95"/>
      <c r="EB195" s="95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5"/>
      <c r="ER195" s="95"/>
      <c r="ES195" s="95"/>
      <c r="ET195" s="95"/>
      <c r="EU195" s="95"/>
      <c r="EV195" s="95"/>
      <c r="EW195" s="95"/>
      <c r="EX195" s="95"/>
      <c r="EY195" s="95"/>
      <c r="EZ195" s="95"/>
      <c r="FA195" s="95"/>
      <c r="FB195" s="95"/>
      <c r="FC195" s="95"/>
      <c r="FD195" s="95"/>
      <c r="FE195" s="95"/>
      <c r="FF195" s="95"/>
      <c r="FG195" s="95"/>
      <c r="FH195" s="95"/>
      <c r="FI195" s="95"/>
      <c r="FJ195" s="95"/>
      <c r="FK195" s="95"/>
      <c r="FL195" s="95"/>
      <c r="FM195" s="95"/>
      <c r="FN195" s="95"/>
      <c r="FO195" s="95"/>
      <c r="FP195" s="95"/>
      <c r="FQ195" s="95"/>
      <c r="FR195" s="95"/>
      <c r="FS195" s="95"/>
      <c r="FT195" s="95"/>
      <c r="FU195" s="95"/>
      <c r="FV195" s="95"/>
      <c r="FW195" s="95"/>
      <c r="FX195" s="95"/>
      <c r="FY195" s="95"/>
      <c r="FZ195" s="95"/>
      <c r="GA195" s="95"/>
      <c r="GB195" s="95"/>
      <c r="GC195" s="95"/>
      <c r="GD195" s="95"/>
      <c r="GE195" s="95"/>
      <c r="GF195" s="95"/>
      <c r="GG195" s="95"/>
      <c r="GH195" s="95"/>
      <c r="GI195" s="95"/>
      <c r="GJ195" s="95"/>
      <c r="GK195" s="95"/>
      <c r="GL195" s="95"/>
      <c r="GM195" s="95"/>
      <c r="GN195" s="95"/>
      <c r="GO195" s="95"/>
      <c r="GP195" s="95"/>
      <c r="GQ195" s="95"/>
      <c r="GR195" s="95"/>
      <c r="GS195" s="95"/>
      <c r="GT195" s="95"/>
      <c r="GU195" s="95"/>
      <c r="GV195" s="95"/>
      <c r="GW195" s="95"/>
      <c r="GX195" s="95"/>
      <c r="GY195" s="95"/>
      <c r="GZ195" s="95"/>
      <c r="HA195" s="95"/>
      <c r="HB195" s="95"/>
      <c r="HC195" s="95"/>
      <c r="HD195" s="95"/>
      <c r="HE195" s="95"/>
    </row>
    <row r="196" spans="1:213" x14ac:dyDescent="0.25">
      <c r="A196" s="212" t="str">
        <f>IF((ISBLANK('1B DonnéesActifs'!A199)=TRUE),"-",'1B DonnéesActifs'!A199)</f>
        <v>-</v>
      </c>
      <c r="B196" s="213" t="str">
        <f>IF(($A196="-"),"-",IF((ISBLANK('1B DonnéesActifs'!B199)=TRUE),"",'1B DonnéesActifs'!B199))</f>
        <v>-</v>
      </c>
      <c r="C196" s="213" t="str">
        <f>IF(($A196="-"),"-",IF((ISBLANK('1B DonnéesActifs'!C199)=TRUE),"",'1B DonnéesActifs'!C199))</f>
        <v>-</v>
      </c>
      <c r="D196" s="213" t="str">
        <f>IF(($A196="-"),"-",IF((ISBLANK('1B DonnéesActifs'!D199)=TRUE),"",'1B DonnéesActifs'!D199))</f>
        <v>-</v>
      </c>
      <c r="E196" s="213" t="str">
        <f>IF(($A196="-"),"-",IF((ISBLANK('1B DonnéesActifs'!E199)=TRUE),"",'1B DonnéesActifs'!E199))</f>
        <v>-</v>
      </c>
      <c r="F196" s="213" t="str">
        <f>IF(($A196="-"),"-",IF((ISBLANK('1B DonnéesActifs'!F199)=TRUE),"",'1B DonnéesActifs'!F199))</f>
        <v>-</v>
      </c>
      <c r="G196" s="213" t="str">
        <f>IF(($A196="-"),"-",IF((ISBLANK('1B DonnéesActifs'!G199)=TRUE),"",'1B DonnéesActifs'!G199))</f>
        <v>-</v>
      </c>
      <c r="H196" s="213" t="str">
        <f>IF(($A196="-"),"-",IF((ISBLANK('1B DonnéesActifs'!H199)=TRUE),"",'1B DonnéesActifs'!H199))</f>
        <v>-</v>
      </c>
      <c r="I196" s="213" t="str">
        <f>IF(($A196="-"),"-",IF((ISBLANK('1B DonnéesActifs'!I199)=TRUE),"",'1B DonnéesActifs'!I199))</f>
        <v>-</v>
      </c>
      <c r="J196" s="213" t="str">
        <f>IF(($A196="-"),"-",IF((ISBLANK('1B DonnéesActifs'!J199)=TRUE),"",'1B DonnéesActifs'!J199))</f>
        <v>-</v>
      </c>
      <c r="K196" s="213" t="str">
        <f>IF(($A196="-"),"-",IF((ISBLANK('1B DonnéesActifs'!K199)=TRUE),"",'1B DonnéesActifs'!K199))</f>
        <v>-</v>
      </c>
      <c r="L196" s="213" t="str">
        <f>IF(($A196="-"),"-",IF((ISBLANK('1B DonnéesActifs'!L199)=TRUE),"",'1B DonnéesActifs'!L199))</f>
        <v>-</v>
      </c>
      <c r="M196" s="213" t="str">
        <f>IF(($A196="-"),"-",IF((ISBLANK('1B DonnéesActifs'!M199)=TRUE),"",'1B DonnéesActifs'!M199))</f>
        <v>-</v>
      </c>
      <c r="N196" s="213" t="str">
        <f>IF(($A196="-"),"-",IF((ISBLANK('1B DonnéesActifs'!N199)=TRUE),"",'1B DonnéesActifs'!N199))</f>
        <v>-</v>
      </c>
      <c r="O196" s="213" t="str">
        <f>IF(($A196="-"),"-",IF((ISBLANK('1B DonnéesActifs'!O199)=TRUE),"",'1B DonnéesActifs'!O199))</f>
        <v>-</v>
      </c>
      <c r="P196" s="213" t="str">
        <f>IF(($A196="-"),"-",IF((ISBLANK('1B DonnéesActifs'!P199)=TRUE),"",'1B DonnéesActifs'!P199))</f>
        <v>-</v>
      </c>
      <c r="Q196" s="214" t="str">
        <f t="shared" si="28"/>
        <v>-</v>
      </c>
      <c r="R196" s="214" t="str">
        <f>IF($A196="-","-",(_xlfn.IFNA((VLOOKUP($D196,'2A HypothèsesRenouvellement'!$J$6:$K$10,2,FALSE)),"TypeChausséeN/D")))</f>
        <v>-</v>
      </c>
      <c r="S196" s="214" t="str">
        <f t="shared" ref="S196:S259" si="35">IF($A196="-","-",(IF(ISTEXT(Q196)=TRUE,"AnnéeConstructionN/D",(IF(((R196-Q196)&gt;0),(R196-Q196),0)))))</f>
        <v>-</v>
      </c>
      <c r="T196" s="214" t="str">
        <f>IF($A196="-","-",(_xlfn.IFNA((VLOOKUP($M196,'2A HypothèsesRenouvellement'!$J$16:$K$25,2,FALSE)),"DernièreInterventionN/D")))</f>
        <v>-</v>
      </c>
      <c r="U196" s="214" t="str">
        <f t="shared" si="29"/>
        <v>-</v>
      </c>
      <c r="V196" s="215" t="str">
        <f t="shared" si="27"/>
        <v>-</v>
      </c>
      <c r="W196" s="215" t="str">
        <f>IF($A196="-","-",IF($O196="","ICG N/D",VLOOKUP($O196,'2A HypothèsesRenouvellement'!$B$33:$B$42,1,TRUE)))</f>
        <v>-</v>
      </c>
      <c r="X196" s="216" t="str">
        <f>IF($A196="-","-",(IF((ISNUMBER(W196)=TRUE),VLOOKUP(W196,'2A HypothèsesRenouvellement'!$B$33:$D$42,3,FALSE),"ICG N/D")))</f>
        <v>-</v>
      </c>
      <c r="Y196" s="216" t="str">
        <f>_xlfn.IFNA(IF($A196="-","-",(IF((P196=""),"Cote /5 N/D",VLOOKUP(P196,'2A HypothèsesRenouvellement'!$F$33:$G$37,2,FALSE)))),"%ParCote/5 Feuille2A N/D")</f>
        <v>-</v>
      </c>
      <c r="Z196" s="215" t="str">
        <f>IF($A196="-","-",IF('2A HypothèsesRenouvellement'!$F$20="  cotes d'état /100",(IF(ISNUMBER(X196)=TRUE,(X196*R196),"ICG N/D")),"N'est pas l'option choisie feuille 2A"))</f>
        <v>-</v>
      </c>
      <c r="AA196" s="215" t="str">
        <f t="shared" si="30"/>
        <v>-</v>
      </c>
      <c r="AB196" s="215" t="str">
        <f>IF($A196="-","-",IF('2A HypothèsesRenouvellement'!$F$20="  cotes d'état /5",(IF(ISNUMBER(Y196)=TRUE,(Y196*R196),"Etat/5 N/D")),"N'est pas l'option choisie feuille 2A"))</f>
        <v>-</v>
      </c>
      <c r="AC196" s="215" t="str">
        <f t="shared" si="31"/>
        <v>-</v>
      </c>
      <c r="AD196" s="217" t="str">
        <f>IF('2A HypothèsesRenouvellement'!$D$15="Option 1  ",'3A CalculsActifs'!V196,IF('2A HypothèsesRenouvellement'!$F$20="  Cotes d'état /100",'3A CalculsActifs'!AA196,IF('2A HypothèsesRenouvellement'!$F$20="  Cotes d'état /5",'3A CalculsActifs'!AC196,"ATT:ChoisirOptionFeuille2A")))</f>
        <v>ATT:ChoisirOptionFeuille2A</v>
      </c>
      <c r="AE196" s="209" t="str">
        <f>IF($A196="-","-",(H196/1000*(VLOOKUP(D196,'2A HypothèsesRenouvellement'!$J$6:$L$10,3,FALSE))))</f>
        <v>-</v>
      </c>
      <c r="AF196" s="312" t="str">
        <f t="shared" si="32"/>
        <v>-</v>
      </c>
      <c r="AG196" s="312" t="str">
        <f t="shared" si="33"/>
        <v>-</v>
      </c>
      <c r="AH196" s="218" t="str">
        <f t="shared" si="34"/>
        <v>-</v>
      </c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  <c r="CM196" s="95"/>
      <c r="CN196" s="95"/>
      <c r="CO196" s="95"/>
      <c r="CP196" s="95"/>
      <c r="CQ196" s="95"/>
      <c r="CR196" s="95"/>
      <c r="CS196" s="95"/>
      <c r="CT196" s="95"/>
      <c r="CU196" s="95"/>
      <c r="CV196" s="95"/>
      <c r="CW196" s="95"/>
      <c r="CX196" s="95"/>
      <c r="CY196" s="95"/>
      <c r="CZ196" s="95"/>
      <c r="DA196" s="95"/>
      <c r="DB196" s="95"/>
      <c r="DC196" s="95"/>
      <c r="DD196" s="95"/>
      <c r="DE196" s="95"/>
      <c r="DF196" s="95"/>
      <c r="DG196" s="95"/>
      <c r="DH196" s="95"/>
      <c r="DI196" s="95"/>
      <c r="DJ196" s="95"/>
      <c r="DK196" s="95"/>
      <c r="DL196" s="95"/>
      <c r="DM196" s="95"/>
      <c r="DN196" s="95"/>
      <c r="DO196" s="95"/>
      <c r="DP196" s="95"/>
      <c r="DQ196" s="95"/>
      <c r="DR196" s="95"/>
      <c r="DS196" s="95"/>
      <c r="DT196" s="95"/>
      <c r="DU196" s="95"/>
      <c r="DV196" s="95"/>
      <c r="DW196" s="95"/>
      <c r="DX196" s="95"/>
      <c r="DY196" s="95"/>
      <c r="DZ196" s="95"/>
      <c r="EA196" s="95"/>
      <c r="EB196" s="95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5"/>
      <c r="ER196" s="95"/>
      <c r="ES196" s="95"/>
      <c r="ET196" s="95"/>
      <c r="EU196" s="95"/>
      <c r="EV196" s="95"/>
      <c r="EW196" s="95"/>
      <c r="EX196" s="95"/>
      <c r="EY196" s="95"/>
      <c r="EZ196" s="95"/>
      <c r="FA196" s="95"/>
      <c r="FB196" s="95"/>
      <c r="FC196" s="95"/>
      <c r="FD196" s="95"/>
      <c r="FE196" s="95"/>
      <c r="FF196" s="95"/>
      <c r="FG196" s="95"/>
      <c r="FH196" s="95"/>
      <c r="FI196" s="95"/>
      <c r="FJ196" s="95"/>
      <c r="FK196" s="95"/>
      <c r="FL196" s="95"/>
      <c r="FM196" s="95"/>
      <c r="FN196" s="95"/>
      <c r="FO196" s="95"/>
      <c r="FP196" s="95"/>
      <c r="FQ196" s="95"/>
      <c r="FR196" s="95"/>
      <c r="FS196" s="95"/>
      <c r="FT196" s="95"/>
      <c r="FU196" s="95"/>
      <c r="FV196" s="95"/>
      <c r="FW196" s="95"/>
      <c r="FX196" s="95"/>
      <c r="FY196" s="95"/>
      <c r="FZ196" s="95"/>
      <c r="GA196" s="95"/>
      <c r="GB196" s="95"/>
      <c r="GC196" s="95"/>
      <c r="GD196" s="95"/>
      <c r="GE196" s="95"/>
      <c r="GF196" s="95"/>
      <c r="GG196" s="95"/>
      <c r="GH196" s="95"/>
      <c r="GI196" s="95"/>
      <c r="GJ196" s="95"/>
      <c r="GK196" s="95"/>
      <c r="GL196" s="95"/>
      <c r="GM196" s="95"/>
      <c r="GN196" s="95"/>
      <c r="GO196" s="95"/>
      <c r="GP196" s="95"/>
      <c r="GQ196" s="95"/>
      <c r="GR196" s="95"/>
      <c r="GS196" s="95"/>
      <c r="GT196" s="95"/>
      <c r="GU196" s="95"/>
      <c r="GV196" s="95"/>
      <c r="GW196" s="95"/>
      <c r="GX196" s="95"/>
      <c r="GY196" s="95"/>
      <c r="GZ196" s="95"/>
      <c r="HA196" s="95"/>
      <c r="HB196" s="95"/>
      <c r="HC196" s="95"/>
      <c r="HD196" s="95"/>
      <c r="HE196" s="95"/>
    </row>
    <row r="197" spans="1:213" x14ac:dyDescent="0.25">
      <c r="A197" s="212" t="str">
        <f>IF((ISBLANK('1B DonnéesActifs'!A200)=TRUE),"-",'1B DonnéesActifs'!A200)</f>
        <v>-</v>
      </c>
      <c r="B197" s="213" t="str">
        <f>IF(($A197="-"),"-",IF((ISBLANK('1B DonnéesActifs'!B200)=TRUE),"",'1B DonnéesActifs'!B200))</f>
        <v>-</v>
      </c>
      <c r="C197" s="213" t="str">
        <f>IF(($A197="-"),"-",IF((ISBLANK('1B DonnéesActifs'!C200)=TRUE),"",'1B DonnéesActifs'!C200))</f>
        <v>-</v>
      </c>
      <c r="D197" s="213" t="str">
        <f>IF(($A197="-"),"-",IF((ISBLANK('1B DonnéesActifs'!D200)=TRUE),"",'1B DonnéesActifs'!D200))</f>
        <v>-</v>
      </c>
      <c r="E197" s="213" t="str">
        <f>IF(($A197="-"),"-",IF((ISBLANK('1B DonnéesActifs'!E200)=TRUE),"",'1B DonnéesActifs'!E200))</f>
        <v>-</v>
      </c>
      <c r="F197" s="213" t="str">
        <f>IF(($A197="-"),"-",IF((ISBLANK('1B DonnéesActifs'!F200)=TRUE),"",'1B DonnéesActifs'!F200))</f>
        <v>-</v>
      </c>
      <c r="G197" s="213" t="str">
        <f>IF(($A197="-"),"-",IF((ISBLANK('1B DonnéesActifs'!G200)=TRUE),"",'1B DonnéesActifs'!G200))</f>
        <v>-</v>
      </c>
      <c r="H197" s="213" t="str">
        <f>IF(($A197="-"),"-",IF((ISBLANK('1B DonnéesActifs'!H200)=TRUE),"",'1B DonnéesActifs'!H200))</f>
        <v>-</v>
      </c>
      <c r="I197" s="213" t="str">
        <f>IF(($A197="-"),"-",IF((ISBLANK('1B DonnéesActifs'!I200)=TRUE),"",'1B DonnéesActifs'!I200))</f>
        <v>-</v>
      </c>
      <c r="J197" s="213" t="str">
        <f>IF(($A197="-"),"-",IF((ISBLANK('1B DonnéesActifs'!J200)=TRUE),"",'1B DonnéesActifs'!J200))</f>
        <v>-</v>
      </c>
      <c r="K197" s="213" t="str">
        <f>IF(($A197="-"),"-",IF((ISBLANK('1B DonnéesActifs'!K200)=TRUE),"",'1B DonnéesActifs'!K200))</f>
        <v>-</v>
      </c>
      <c r="L197" s="213" t="str">
        <f>IF(($A197="-"),"-",IF((ISBLANK('1B DonnéesActifs'!L200)=TRUE),"",'1B DonnéesActifs'!L200))</f>
        <v>-</v>
      </c>
      <c r="M197" s="213" t="str">
        <f>IF(($A197="-"),"-",IF((ISBLANK('1B DonnéesActifs'!M200)=TRUE),"",'1B DonnéesActifs'!M200))</f>
        <v>-</v>
      </c>
      <c r="N197" s="213" t="str">
        <f>IF(($A197="-"),"-",IF((ISBLANK('1B DonnéesActifs'!N200)=TRUE),"",'1B DonnéesActifs'!N200))</f>
        <v>-</v>
      </c>
      <c r="O197" s="213" t="str">
        <f>IF(($A197="-"),"-",IF((ISBLANK('1B DonnéesActifs'!O200)=TRUE),"",'1B DonnéesActifs'!O200))</f>
        <v>-</v>
      </c>
      <c r="P197" s="213" t="str">
        <f>IF(($A197="-"),"-",IF((ISBLANK('1B DonnéesActifs'!P200)=TRUE),"",'1B DonnéesActifs'!P200))</f>
        <v>-</v>
      </c>
      <c r="Q197" s="214" t="str">
        <f t="shared" si="28"/>
        <v>-</v>
      </c>
      <c r="R197" s="214" t="str">
        <f>IF($A197="-","-",(_xlfn.IFNA((VLOOKUP($D197,'2A HypothèsesRenouvellement'!$J$6:$K$10,2,FALSE)),"TypeChausséeN/D")))</f>
        <v>-</v>
      </c>
      <c r="S197" s="214" t="str">
        <f t="shared" si="35"/>
        <v>-</v>
      </c>
      <c r="T197" s="214" t="str">
        <f>IF($A197="-","-",(_xlfn.IFNA((VLOOKUP($M197,'2A HypothèsesRenouvellement'!$J$16:$K$25,2,FALSE)),"DernièreInterventionN/D")))</f>
        <v>-</v>
      </c>
      <c r="U197" s="214" t="str">
        <f t="shared" si="29"/>
        <v>-</v>
      </c>
      <c r="V197" s="215" t="str">
        <f t="shared" ref="V197:V260" si="36">IF($A197="-","-",IF(ISNUMBER(U197)=TRUE,U197,(IF(ISNUMBER(S197)=TRUE,ROUND(S197,0),"AnnéeConstr.&amp;DernièreInterv.N/D"))))</f>
        <v>-</v>
      </c>
      <c r="W197" s="215" t="str">
        <f>IF($A197="-","-",IF($O197="","ICG N/D",VLOOKUP($O197,'2A HypothèsesRenouvellement'!$B$33:$B$42,1,TRUE)))</f>
        <v>-</v>
      </c>
      <c r="X197" s="216" t="str">
        <f>IF($A197="-","-",(IF((ISNUMBER(W197)=TRUE),VLOOKUP(W197,'2A HypothèsesRenouvellement'!$B$33:$D$42,3,FALSE),"ICG N/D")))</f>
        <v>-</v>
      </c>
      <c r="Y197" s="216" t="str">
        <f>_xlfn.IFNA(IF($A197="-","-",(IF((P197=""),"Cote /5 N/D",VLOOKUP(P197,'2A HypothèsesRenouvellement'!$F$33:$G$37,2,FALSE)))),"%ParCote/5 Feuille2A N/D")</f>
        <v>-</v>
      </c>
      <c r="Z197" s="215" t="str">
        <f>IF($A197="-","-",IF('2A HypothèsesRenouvellement'!$F$20="  cotes d'état /100",(IF(ISNUMBER(X197)=TRUE,(X197*R197),"ICG N/D")),"N'est pas l'option choisie feuille 2A"))</f>
        <v>-</v>
      </c>
      <c r="AA197" s="215" t="str">
        <f t="shared" si="30"/>
        <v>-</v>
      </c>
      <c r="AB197" s="215" t="str">
        <f>IF($A197="-","-",IF('2A HypothèsesRenouvellement'!$F$20="  cotes d'état /5",(IF(ISNUMBER(Y197)=TRUE,(Y197*R197),"Etat/5 N/D")),"N'est pas l'option choisie feuille 2A"))</f>
        <v>-</v>
      </c>
      <c r="AC197" s="215" t="str">
        <f t="shared" si="31"/>
        <v>-</v>
      </c>
      <c r="AD197" s="217" t="str">
        <f>IF('2A HypothèsesRenouvellement'!$D$15="Option 1  ",'3A CalculsActifs'!V197,IF('2A HypothèsesRenouvellement'!$F$20="  Cotes d'état /100",'3A CalculsActifs'!AA197,IF('2A HypothèsesRenouvellement'!$F$20="  Cotes d'état /5",'3A CalculsActifs'!AC197,"ATT:ChoisirOptionFeuille2A")))</f>
        <v>ATT:ChoisirOptionFeuille2A</v>
      </c>
      <c r="AE197" s="209" t="str">
        <f>IF($A197="-","-",(H197/1000*(VLOOKUP(D197,'2A HypothèsesRenouvellement'!$J$6:$L$10,3,FALSE))))</f>
        <v>-</v>
      </c>
      <c r="AF197" s="312" t="str">
        <f t="shared" si="32"/>
        <v>-</v>
      </c>
      <c r="AG197" s="312" t="str">
        <f t="shared" si="33"/>
        <v>-</v>
      </c>
      <c r="AH197" s="218" t="str">
        <f t="shared" si="34"/>
        <v>-</v>
      </c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  <c r="CM197" s="95"/>
      <c r="CN197" s="95"/>
      <c r="CO197" s="95"/>
      <c r="CP197" s="95"/>
      <c r="CQ197" s="95"/>
      <c r="CR197" s="95"/>
      <c r="CS197" s="95"/>
      <c r="CT197" s="95"/>
      <c r="CU197" s="95"/>
      <c r="CV197" s="95"/>
      <c r="CW197" s="95"/>
      <c r="CX197" s="95"/>
      <c r="CY197" s="95"/>
      <c r="CZ197" s="95"/>
      <c r="DA197" s="95"/>
      <c r="DB197" s="95"/>
      <c r="DC197" s="95"/>
      <c r="DD197" s="95"/>
      <c r="DE197" s="95"/>
      <c r="DF197" s="95"/>
      <c r="DG197" s="95"/>
      <c r="DH197" s="95"/>
      <c r="DI197" s="95"/>
      <c r="DJ197" s="95"/>
      <c r="DK197" s="95"/>
      <c r="DL197" s="95"/>
      <c r="DM197" s="95"/>
      <c r="DN197" s="95"/>
      <c r="DO197" s="95"/>
      <c r="DP197" s="95"/>
      <c r="DQ197" s="95"/>
      <c r="DR197" s="95"/>
      <c r="DS197" s="95"/>
      <c r="DT197" s="95"/>
      <c r="DU197" s="95"/>
      <c r="DV197" s="95"/>
      <c r="DW197" s="95"/>
      <c r="DX197" s="95"/>
      <c r="DY197" s="95"/>
      <c r="DZ197" s="95"/>
      <c r="EA197" s="95"/>
      <c r="EB197" s="95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5"/>
      <c r="ER197" s="95"/>
      <c r="ES197" s="95"/>
      <c r="ET197" s="95"/>
      <c r="EU197" s="95"/>
      <c r="EV197" s="95"/>
      <c r="EW197" s="95"/>
      <c r="EX197" s="95"/>
      <c r="EY197" s="95"/>
      <c r="EZ197" s="95"/>
      <c r="FA197" s="95"/>
      <c r="FB197" s="95"/>
      <c r="FC197" s="95"/>
      <c r="FD197" s="95"/>
      <c r="FE197" s="95"/>
      <c r="FF197" s="95"/>
      <c r="FG197" s="95"/>
      <c r="FH197" s="95"/>
      <c r="FI197" s="95"/>
      <c r="FJ197" s="95"/>
      <c r="FK197" s="95"/>
      <c r="FL197" s="95"/>
      <c r="FM197" s="95"/>
      <c r="FN197" s="95"/>
      <c r="FO197" s="95"/>
      <c r="FP197" s="95"/>
      <c r="FQ197" s="95"/>
      <c r="FR197" s="95"/>
      <c r="FS197" s="95"/>
      <c r="FT197" s="95"/>
      <c r="FU197" s="95"/>
      <c r="FV197" s="95"/>
      <c r="FW197" s="95"/>
      <c r="FX197" s="95"/>
      <c r="FY197" s="95"/>
      <c r="FZ197" s="95"/>
      <c r="GA197" s="95"/>
      <c r="GB197" s="95"/>
      <c r="GC197" s="95"/>
      <c r="GD197" s="95"/>
      <c r="GE197" s="95"/>
      <c r="GF197" s="95"/>
      <c r="GG197" s="95"/>
      <c r="GH197" s="95"/>
      <c r="GI197" s="95"/>
      <c r="GJ197" s="95"/>
      <c r="GK197" s="95"/>
      <c r="GL197" s="95"/>
      <c r="GM197" s="95"/>
      <c r="GN197" s="95"/>
      <c r="GO197" s="95"/>
      <c r="GP197" s="95"/>
      <c r="GQ197" s="95"/>
      <c r="GR197" s="95"/>
      <c r="GS197" s="95"/>
      <c r="GT197" s="95"/>
      <c r="GU197" s="95"/>
      <c r="GV197" s="95"/>
      <c r="GW197" s="95"/>
      <c r="GX197" s="95"/>
      <c r="GY197" s="95"/>
      <c r="GZ197" s="95"/>
      <c r="HA197" s="95"/>
      <c r="HB197" s="95"/>
      <c r="HC197" s="95"/>
      <c r="HD197" s="95"/>
      <c r="HE197" s="95"/>
    </row>
    <row r="198" spans="1:213" x14ac:dyDescent="0.25">
      <c r="A198" s="212" t="str">
        <f>IF((ISBLANK('1B DonnéesActifs'!A201)=TRUE),"-",'1B DonnéesActifs'!A201)</f>
        <v>-</v>
      </c>
      <c r="B198" s="213" t="str">
        <f>IF(($A198="-"),"-",IF((ISBLANK('1B DonnéesActifs'!B201)=TRUE),"",'1B DonnéesActifs'!B201))</f>
        <v>-</v>
      </c>
      <c r="C198" s="213" t="str">
        <f>IF(($A198="-"),"-",IF((ISBLANK('1B DonnéesActifs'!C201)=TRUE),"",'1B DonnéesActifs'!C201))</f>
        <v>-</v>
      </c>
      <c r="D198" s="213" t="str">
        <f>IF(($A198="-"),"-",IF((ISBLANK('1B DonnéesActifs'!D201)=TRUE),"",'1B DonnéesActifs'!D201))</f>
        <v>-</v>
      </c>
      <c r="E198" s="213" t="str">
        <f>IF(($A198="-"),"-",IF((ISBLANK('1B DonnéesActifs'!E201)=TRUE),"",'1B DonnéesActifs'!E201))</f>
        <v>-</v>
      </c>
      <c r="F198" s="213" t="str">
        <f>IF(($A198="-"),"-",IF((ISBLANK('1B DonnéesActifs'!F201)=TRUE),"",'1B DonnéesActifs'!F201))</f>
        <v>-</v>
      </c>
      <c r="G198" s="213" t="str">
        <f>IF(($A198="-"),"-",IF((ISBLANK('1B DonnéesActifs'!G201)=TRUE),"",'1B DonnéesActifs'!G201))</f>
        <v>-</v>
      </c>
      <c r="H198" s="213" t="str">
        <f>IF(($A198="-"),"-",IF((ISBLANK('1B DonnéesActifs'!H201)=TRUE),"",'1B DonnéesActifs'!H201))</f>
        <v>-</v>
      </c>
      <c r="I198" s="213" t="str">
        <f>IF(($A198="-"),"-",IF((ISBLANK('1B DonnéesActifs'!I201)=TRUE),"",'1B DonnéesActifs'!I201))</f>
        <v>-</v>
      </c>
      <c r="J198" s="213" t="str">
        <f>IF(($A198="-"),"-",IF((ISBLANK('1B DonnéesActifs'!J201)=TRUE),"",'1B DonnéesActifs'!J201))</f>
        <v>-</v>
      </c>
      <c r="K198" s="213" t="str">
        <f>IF(($A198="-"),"-",IF((ISBLANK('1B DonnéesActifs'!K201)=TRUE),"",'1B DonnéesActifs'!K201))</f>
        <v>-</v>
      </c>
      <c r="L198" s="213" t="str">
        <f>IF(($A198="-"),"-",IF((ISBLANK('1B DonnéesActifs'!L201)=TRUE),"",'1B DonnéesActifs'!L201))</f>
        <v>-</v>
      </c>
      <c r="M198" s="213" t="str">
        <f>IF(($A198="-"),"-",IF((ISBLANK('1B DonnéesActifs'!M201)=TRUE),"",'1B DonnéesActifs'!M201))</f>
        <v>-</v>
      </c>
      <c r="N198" s="213" t="str">
        <f>IF(($A198="-"),"-",IF((ISBLANK('1B DonnéesActifs'!N201)=TRUE),"",'1B DonnéesActifs'!N201))</f>
        <v>-</v>
      </c>
      <c r="O198" s="213" t="str">
        <f>IF(($A198="-"),"-",IF((ISBLANK('1B DonnéesActifs'!O201)=TRUE),"",'1B DonnéesActifs'!O201))</f>
        <v>-</v>
      </c>
      <c r="P198" s="213" t="str">
        <f>IF(($A198="-"),"-",IF((ISBLANK('1B DonnéesActifs'!P201)=TRUE),"",'1B DonnéesActifs'!P201))</f>
        <v>-</v>
      </c>
      <c r="Q198" s="214" t="str">
        <f t="shared" si="28"/>
        <v>-</v>
      </c>
      <c r="R198" s="214" t="str">
        <f>IF($A198="-","-",(_xlfn.IFNA((VLOOKUP($D198,'2A HypothèsesRenouvellement'!$J$6:$K$10,2,FALSE)),"TypeChausséeN/D")))</f>
        <v>-</v>
      </c>
      <c r="S198" s="214" t="str">
        <f t="shared" si="35"/>
        <v>-</v>
      </c>
      <c r="T198" s="214" t="str">
        <f>IF($A198="-","-",(_xlfn.IFNA((VLOOKUP($M198,'2A HypothèsesRenouvellement'!$J$16:$K$25,2,FALSE)),"DernièreInterventionN/D")))</f>
        <v>-</v>
      </c>
      <c r="U198" s="214" t="str">
        <f t="shared" si="29"/>
        <v>-</v>
      </c>
      <c r="V198" s="215" t="str">
        <f t="shared" si="36"/>
        <v>-</v>
      </c>
      <c r="W198" s="215" t="str">
        <f>IF($A198="-","-",IF($O198="","ICG N/D",VLOOKUP($O198,'2A HypothèsesRenouvellement'!$B$33:$B$42,1,TRUE)))</f>
        <v>-</v>
      </c>
      <c r="X198" s="216" t="str">
        <f>IF($A198="-","-",(IF((ISNUMBER(W198)=TRUE),VLOOKUP(W198,'2A HypothèsesRenouvellement'!$B$33:$D$42,3,FALSE),"ICG N/D")))</f>
        <v>-</v>
      </c>
      <c r="Y198" s="216" t="str">
        <f>_xlfn.IFNA(IF($A198="-","-",(IF((P198=""),"Cote /5 N/D",VLOOKUP(P198,'2A HypothèsesRenouvellement'!$F$33:$G$37,2,FALSE)))),"%ParCote/5 Feuille2A N/D")</f>
        <v>-</v>
      </c>
      <c r="Z198" s="215" t="str">
        <f>IF($A198="-","-",IF('2A HypothèsesRenouvellement'!$F$20="  cotes d'état /100",(IF(ISNUMBER(X198)=TRUE,(X198*R198),"ICG N/D")),"N'est pas l'option choisie feuille 2A"))</f>
        <v>-</v>
      </c>
      <c r="AA198" s="215" t="str">
        <f t="shared" si="30"/>
        <v>-</v>
      </c>
      <c r="AB198" s="215" t="str">
        <f>IF($A198="-","-",IF('2A HypothèsesRenouvellement'!$F$20="  cotes d'état /5",(IF(ISNUMBER(Y198)=TRUE,(Y198*R198),"Etat/5 N/D")),"N'est pas l'option choisie feuille 2A"))</f>
        <v>-</v>
      </c>
      <c r="AC198" s="215" t="str">
        <f t="shared" si="31"/>
        <v>-</v>
      </c>
      <c r="AD198" s="217" t="str">
        <f>IF('2A HypothèsesRenouvellement'!$D$15="Option 1  ",'3A CalculsActifs'!V198,IF('2A HypothèsesRenouvellement'!$F$20="  Cotes d'état /100",'3A CalculsActifs'!AA198,IF('2A HypothèsesRenouvellement'!$F$20="  Cotes d'état /5",'3A CalculsActifs'!AC198,"ATT:ChoisirOptionFeuille2A")))</f>
        <v>ATT:ChoisirOptionFeuille2A</v>
      </c>
      <c r="AE198" s="209" t="str">
        <f>IF($A198="-","-",(H198/1000*(VLOOKUP(D198,'2A HypothèsesRenouvellement'!$J$6:$L$10,3,FALSE))))</f>
        <v>-</v>
      </c>
      <c r="AF198" s="312" t="str">
        <f t="shared" si="32"/>
        <v>-</v>
      </c>
      <c r="AG198" s="312" t="str">
        <f t="shared" si="33"/>
        <v>-</v>
      </c>
      <c r="AH198" s="218" t="str">
        <f t="shared" si="34"/>
        <v>-</v>
      </c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  <c r="CM198" s="95"/>
      <c r="CN198" s="95"/>
      <c r="CO198" s="95"/>
      <c r="CP198" s="95"/>
      <c r="CQ198" s="95"/>
      <c r="CR198" s="95"/>
      <c r="CS198" s="95"/>
      <c r="CT198" s="95"/>
      <c r="CU198" s="95"/>
      <c r="CV198" s="95"/>
      <c r="CW198" s="95"/>
      <c r="CX198" s="95"/>
      <c r="CY198" s="95"/>
      <c r="CZ198" s="95"/>
      <c r="DA198" s="95"/>
      <c r="DB198" s="95"/>
      <c r="DC198" s="95"/>
      <c r="DD198" s="95"/>
      <c r="DE198" s="95"/>
      <c r="DF198" s="95"/>
      <c r="DG198" s="95"/>
      <c r="DH198" s="95"/>
      <c r="DI198" s="95"/>
      <c r="DJ198" s="95"/>
      <c r="DK198" s="95"/>
      <c r="DL198" s="95"/>
      <c r="DM198" s="95"/>
      <c r="DN198" s="95"/>
      <c r="DO198" s="95"/>
      <c r="DP198" s="95"/>
      <c r="DQ198" s="95"/>
      <c r="DR198" s="95"/>
      <c r="DS198" s="95"/>
      <c r="DT198" s="95"/>
      <c r="DU198" s="95"/>
      <c r="DV198" s="95"/>
      <c r="DW198" s="95"/>
      <c r="DX198" s="95"/>
      <c r="DY198" s="95"/>
      <c r="DZ198" s="95"/>
      <c r="EA198" s="95"/>
      <c r="EB198" s="95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5"/>
      <c r="ER198" s="95"/>
      <c r="ES198" s="95"/>
      <c r="ET198" s="95"/>
      <c r="EU198" s="95"/>
      <c r="EV198" s="95"/>
      <c r="EW198" s="95"/>
      <c r="EX198" s="95"/>
      <c r="EY198" s="95"/>
      <c r="EZ198" s="95"/>
      <c r="FA198" s="95"/>
      <c r="FB198" s="95"/>
      <c r="FC198" s="95"/>
      <c r="FD198" s="95"/>
      <c r="FE198" s="95"/>
      <c r="FF198" s="95"/>
      <c r="FG198" s="95"/>
      <c r="FH198" s="95"/>
      <c r="FI198" s="95"/>
      <c r="FJ198" s="95"/>
      <c r="FK198" s="95"/>
      <c r="FL198" s="95"/>
      <c r="FM198" s="95"/>
      <c r="FN198" s="95"/>
      <c r="FO198" s="95"/>
      <c r="FP198" s="95"/>
      <c r="FQ198" s="95"/>
      <c r="FR198" s="95"/>
      <c r="FS198" s="95"/>
      <c r="FT198" s="95"/>
      <c r="FU198" s="95"/>
      <c r="FV198" s="95"/>
      <c r="FW198" s="95"/>
      <c r="FX198" s="95"/>
      <c r="FY198" s="95"/>
      <c r="FZ198" s="95"/>
      <c r="GA198" s="95"/>
      <c r="GB198" s="95"/>
      <c r="GC198" s="95"/>
      <c r="GD198" s="95"/>
      <c r="GE198" s="95"/>
      <c r="GF198" s="95"/>
      <c r="GG198" s="95"/>
      <c r="GH198" s="95"/>
      <c r="GI198" s="95"/>
      <c r="GJ198" s="95"/>
      <c r="GK198" s="95"/>
      <c r="GL198" s="95"/>
      <c r="GM198" s="95"/>
      <c r="GN198" s="95"/>
      <c r="GO198" s="95"/>
      <c r="GP198" s="95"/>
      <c r="GQ198" s="95"/>
      <c r="GR198" s="95"/>
      <c r="GS198" s="95"/>
      <c r="GT198" s="95"/>
      <c r="GU198" s="95"/>
      <c r="GV198" s="95"/>
      <c r="GW198" s="95"/>
      <c r="GX198" s="95"/>
      <c r="GY198" s="95"/>
      <c r="GZ198" s="95"/>
      <c r="HA198" s="95"/>
      <c r="HB198" s="95"/>
      <c r="HC198" s="95"/>
      <c r="HD198" s="95"/>
      <c r="HE198" s="95"/>
    </row>
    <row r="199" spans="1:213" x14ac:dyDescent="0.25">
      <c r="A199" s="212" t="str">
        <f>IF((ISBLANK('1B DonnéesActifs'!A202)=TRUE),"-",'1B DonnéesActifs'!A202)</f>
        <v>-</v>
      </c>
      <c r="B199" s="213" t="str">
        <f>IF(($A199="-"),"-",IF((ISBLANK('1B DonnéesActifs'!B202)=TRUE),"",'1B DonnéesActifs'!B202))</f>
        <v>-</v>
      </c>
      <c r="C199" s="213" t="str">
        <f>IF(($A199="-"),"-",IF((ISBLANK('1B DonnéesActifs'!C202)=TRUE),"",'1B DonnéesActifs'!C202))</f>
        <v>-</v>
      </c>
      <c r="D199" s="213" t="str">
        <f>IF(($A199="-"),"-",IF((ISBLANK('1B DonnéesActifs'!D202)=TRUE),"",'1B DonnéesActifs'!D202))</f>
        <v>-</v>
      </c>
      <c r="E199" s="213" t="str">
        <f>IF(($A199="-"),"-",IF((ISBLANK('1B DonnéesActifs'!E202)=TRUE),"",'1B DonnéesActifs'!E202))</f>
        <v>-</v>
      </c>
      <c r="F199" s="213" t="str">
        <f>IF(($A199="-"),"-",IF((ISBLANK('1B DonnéesActifs'!F202)=TRUE),"",'1B DonnéesActifs'!F202))</f>
        <v>-</v>
      </c>
      <c r="G199" s="213" t="str">
        <f>IF(($A199="-"),"-",IF((ISBLANK('1B DonnéesActifs'!G202)=TRUE),"",'1B DonnéesActifs'!G202))</f>
        <v>-</v>
      </c>
      <c r="H199" s="213" t="str">
        <f>IF(($A199="-"),"-",IF((ISBLANK('1B DonnéesActifs'!H202)=TRUE),"",'1B DonnéesActifs'!H202))</f>
        <v>-</v>
      </c>
      <c r="I199" s="213" t="str">
        <f>IF(($A199="-"),"-",IF((ISBLANK('1B DonnéesActifs'!I202)=TRUE),"",'1B DonnéesActifs'!I202))</f>
        <v>-</v>
      </c>
      <c r="J199" s="213" t="str">
        <f>IF(($A199="-"),"-",IF((ISBLANK('1B DonnéesActifs'!J202)=TRUE),"",'1B DonnéesActifs'!J202))</f>
        <v>-</v>
      </c>
      <c r="K199" s="213" t="str">
        <f>IF(($A199="-"),"-",IF((ISBLANK('1B DonnéesActifs'!K202)=TRUE),"",'1B DonnéesActifs'!K202))</f>
        <v>-</v>
      </c>
      <c r="L199" s="213" t="str">
        <f>IF(($A199="-"),"-",IF((ISBLANK('1B DonnéesActifs'!L202)=TRUE),"",'1B DonnéesActifs'!L202))</f>
        <v>-</v>
      </c>
      <c r="M199" s="213" t="str">
        <f>IF(($A199="-"),"-",IF((ISBLANK('1B DonnéesActifs'!M202)=TRUE),"",'1B DonnéesActifs'!M202))</f>
        <v>-</v>
      </c>
      <c r="N199" s="213" t="str">
        <f>IF(($A199="-"),"-",IF((ISBLANK('1B DonnéesActifs'!N202)=TRUE),"",'1B DonnéesActifs'!N202))</f>
        <v>-</v>
      </c>
      <c r="O199" s="213" t="str">
        <f>IF(($A199="-"),"-",IF((ISBLANK('1B DonnéesActifs'!O202)=TRUE),"",'1B DonnéesActifs'!O202))</f>
        <v>-</v>
      </c>
      <c r="P199" s="213" t="str">
        <f>IF(($A199="-"),"-",IF((ISBLANK('1B DonnéesActifs'!P202)=TRUE),"",'1B DonnéesActifs'!P202))</f>
        <v>-</v>
      </c>
      <c r="Q199" s="214" t="str">
        <f t="shared" si="28"/>
        <v>-</v>
      </c>
      <c r="R199" s="214" t="str">
        <f>IF($A199="-","-",(_xlfn.IFNA((VLOOKUP($D199,'2A HypothèsesRenouvellement'!$J$6:$K$10,2,FALSE)),"TypeChausséeN/D")))</f>
        <v>-</v>
      </c>
      <c r="S199" s="214" t="str">
        <f t="shared" si="35"/>
        <v>-</v>
      </c>
      <c r="T199" s="214" t="str">
        <f>IF($A199="-","-",(_xlfn.IFNA((VLOOKUP($M199,'2A HypothèsesRenouvellement'!$J$16:$K$25,2,FALSE)),"DernièreInterventionN/D")))</f>
        <v>-</v>
      </c>
      <c r="U199" s="214" t="str">
        <f t="shared" si="29"/>
        <v>-</v>
      </c>
      <c r="V199" s="215" t="str">
        <f t="shared" si="36"/>
        <v>-</v>
      </c>
      <c r="W199" s="215" t="str">
        <f>IF($A199="-","-",IF($O199="","ICG N/D",VLOOKUP($O199,'2A HypothèsesRenouvellement'!$B$33:$B$42,1,TRUE)))</f>
        <v>-</v>
      </c>
      <c r="X199" s="216" t="str">
        <f>IF($A199="-","-",(IF((ISNUMBER(W199)=TRUE),VLOOKUP(W199,'2A HypothèsesRenouvellement'!$B$33:$D$42,3,FALSE),"ICG N/D")))</f>
        <v>-</v>
      </c>
      <c r="Y199" s="216" t="str">
        <f>_xlfn.IFNA(IF($A199="-","-",(IF((P199=""),"Cote /5 N/D",VLOOKUP(P199,'2A HypothèsesRenouvellement'!$F$33:$G$37,2,FALSE)))),"%ParCote/5 Feuille2A N/D")</f>
        <v>-</v>
      </c>
      <c r="Z199" s="215" t="str">
        <f>IF($A199="-","-",IF('2A HypothèsesRenouvellement'!$F$20="  cotes d'état /100",(IF(ISNUMBER(X199)=TRUE,(X199*R199),"ICG N/D")),"N'est pas l'option choisie feuille 2A"))</f>
        <v>-</v>
      </c>
      <c r="AA199" s="215" t="str">
        <f t="shared" si="30"/>
        <v>-</v>
      </c>
      <c r="AB199" s="215" t="str">
        <f>IF($A199="-","-",IF('2A HypothèsesRenouvellement'!$F$20="  cotes d'état /5",(IF(ISNUMBER(Y199)=TRUE,(Y199*R199),"Etat/5 N/D")),"N'est pas l'option choisie feuille 2A"))</f>
        <v>-</v>
      </c>
      <c r="AC199" s="215" t="str">
        <f t="shared" si="31"/>
        <v>-</v>
      </c>
      <c r="AD199" s="217" t="str">
        <f>IF('2A HypothèsesRenouvellement'!$D$15="Option 1  ",'3A CalculsActifs'!V199,IF('2A HypothèsesRenouvellement'!$F$20="  Cotes d'état /100",'3A CalculsActifs'!AA199,IF('2A HypothèsesRenouvellement'!$F$20="  Cotes d'état /5",'3A CalculsActifs'!AC199,"ATT:ChoisirOptionFeuille2A")))</f>
        <v>ATT:ChoisirOptionFeuille2A</v>
      </c>
      <c r="AE199" s="209" t="str">
        <f>IF($A199="-","-",(H199/1000*(VLOOKUP(D199,'2A HypothèsesRenouvellement'!$J$6:$L$10,3,FALSE))))</f>
        <v>-</v>
      </c>
      <c r="AF199" s="312" t="str">
        <f t="shared" si="32"/>
        <v>-</v>
      </c>
      <c r="AG199" s="312" t="str">
        <f t="shared" si="33"/>
        <v>-</v>
      </c>
      <c r="AH199" s="218" t="str">
        <f t="shared" si="34"/>
        <v>-</v>
      </c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  <c r="CM199" s="95"/>
      <c r="CN199" s="95"/>
      <c r="CO199" s="95"/>
      <c r="CP199" s="95"/>
      <c r="CQ199" s="95"/>
      <c r="CR199" s="95"/>
      <c r="CS199" s="95"/>
      <c r="CT199" s="95"/>
      <c r="CU199" s="95"/>
      <c r="CV199" s="95"/>
      <c r="CW199" s="95"/>
      <c r="CX199" s="95"/>
      <c r="CY199" s="95"/>
      <c r="CZ199" s="95"/>
      <c r="DA199" s="95"/>
      <c r="DB199" s="95"/>
      <c r="DC199" s="95"/>
      <c r="DD199" s="95"/>
      <c r="DE199" s="95"/>
      <c r="DF199" s="95"/>
      <c r="DG199" s="95"/>
      <c r="DH199" s="95"/>
      <c r="DI199" s="95"/>
      <c r="DJ199" s="95"/>
      <c r="DK199" s="95"/>
      <c r="DL199" s="95"/>
      <c r="DM199" s="95"/>
      <c r="DN199" s="95"/>
      <c r="DO199" s="95"/>
      <c r="DP199" s="95"/>
      <c r="DQ199" s="95"/>
      <c r="DR199" s="95"/>
      <c r="DS199" s="95"/>
      <c r="DT199" s="95"/>
      <c r="DU199" s="95"/>
      <c r="DV199" s="95"/>
      <c r="DW199" s="95"/>
      <c r="DX199" s="95"/>
      <c r="DY199" s="95"/>
      <c r="DZ199" s="95"/>
      <c r="EA199" s="95"/>
      <c r="EB199" s="95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5"/>
      <c r="ER199" s="95"/>
      <c r="ES199" s="95"/>
      <c r="ET199" s="95"/>
      <c r="EU199" s="95"/>
      <c r="EV199" s="95"/>
      <c r="EW199" s="95"/>
      <c r="EX199" s="95"/>
      <c r="EY199" s="95"/>
      <c r="EZ199" s="95"/>
      <c r="FA199" s="95"/>
      <c r="FB199" s="95"/>
      <c r="FC199" s="95"/>
      <c r="FD199" s="95"/>
      <c r="FE199" s="95"/>
      <c r="FF199" s="95"/>
      <c r="FG199" s="95"/>
      <c r="FH199" s="95"/>
      <c r="FI199" s="95"/>
      <c r="FJ199" s="95"/>
      <c r="FK199" s="95"/>
      <c r="FL199" s="95"/>
      <c r="FM199" s="95"/>
      <c r="FN199" s="95"/>
      <c r="FO199" s="95"/>
      <c r="FP199" s="95"/>
      <c r="FQ199" s="95"/>
      <c r="FR199" s="95"/>
      <c r="FS199" s="95"/>
      <c r="FT199" s="95"/>
      <c r="FU199" s="95"/>
      <c r="FV199" s="95"/>
      <c r="FW199" s="95"/>
      <c r="FX199" s="95"/>
      <c r="FY199" s="95"/>
      <c r="FZ199" s="95"/>
      <c r="GA199" s="95"/>
      <c r="GB199" s="95"/>
      <c r="GC199" s="95"/>
      <c r="GD199" s="95"/>
      <c r="GE199" s="95"/>
      <c r="GF199" s="95"/>
      <c r="GG199" s="95"/>
      <c r="GH199" s="95"/>
      <c r="GI199" s="95"/>
      <c r="GJ199" s="95"/>
      <c r="GK199" s="95"/>
      <c r="GL199" s="95"/>
      <c r="GM199" s="95"/>
      <c r="GN199" s="95"/>
      <c r="GO199" s="95"/>
      <c r="GP199" s="95"/>
      <c r="GQ199" s="95"/>
      <c r="GR199" s="95"/>
      <c r="GS199" s="95"/>
      <c r="GT199" s="95"/>
      <c r="GU199" s="95"/>
      <c r="GV199" s="95"/>
      <c r="GW199" s="95"/>
      <c r="GX199" s="95"/>
      <c r="GY199" s="95"/>
      <c r="GZ199" s="95"/>
      <c r="HA199" s="95"/>
      <c r="HB199" s="95"/>
      <c r="HC199" s="95"/>
      <c r="HD199" s="95"/>
      <c r="HE199" s="95"/>
    </row>
    <row r="200" spans="1:213" x14ac:dyDescent="0.25">
      <c r="A200" s="212" t="str">
        <f>IF((ISBLANK('1B DonnéesActifs'!A203)=TRUE),"-",'1B DonnéesActifs'!A203)</f>
        <v>-</v>
      </c>
      <c r="B200" s="213" t="str">
        <f>IF(($A200="-"),"-",IF((ISBLANK('1B DonnéesActifs'!B203)=TRUE),"",'1B DonnéesActifs'!B203))</f>
        <v>-</v>
      </c>
      <c r="C200" s="213" t="str">
        <f>IF(($A200="-"),"-",IF((ISBLANK('1B DonnéesActifs'!C203)=TRUE),"",'1B DonnéesActifs'!C203))</f>
        <v>-</v>
      </c>
      <c r="D200" s="213" t="str">
        <f>IF(($A200="-"),"-",IF((ISBLANK('1B DonnéesActifs'!D203)=TRUE),"",'1B DonnéesActifs'!D203))</f>
        <v>-</v>
      </c>
      <c r="E200" s="213" t="str">
        <f>IF(($A200="-"),"-",IF((ISBLANK('1B DonnéesActifs'!E203)=TRUE),"",'1B DonnéesActifs'!E203))</f>
        <v>-</v>
      </c>
      <c r="F200" s="213" t="str">
        <f>IF(($A200="-"),"-",IF((ISBLANK('1B DonnéesActifs'!F203)=TRUE),"",'1B DonnéesActifs'!F203))</f>
        <v>-</v>
      </c>
      <c r="G200" s="213" t="str">
        <f>IF(($A200="-"),"-",IF((ISBLANK('1B DonnéesActifs'!G203)=TRUE),"",'1B DonnéesActifs'!G203))</f>
        <v>-</v>
      </c>
      <c r="H200" s="213" t="str">
        <f>IF(($A200="-"),"-",IF((ISBLANK('1B DonnéesActifs'!H203)=TRUE),"",'1B DonnéesActifs'!H203))</f>
        <v>-</v>
      </c>
      <c r="I200" s="213" t="str">
        <f>IF(($A200="-"),"-",IF((ISBLANK('1B DonnéesActifs'!I203)=TRUE),"",'1B DonnéesActifs'!I203))</f>
        <v>-</v>
      </c>
      <c r="J200" s="213" t="str">
        <f>IF(($A200="-"),"-",IF((ISBLANK('1B DonnéesActifs'!J203)=TRUE),"",'1B DonnéesActifs'!J203))</f>
        <v>-</v>
      </c>
      <c r="K200" s="213" t="str">
        <f>IF(($A200="-"),"-",IF((ISBLANK('1B DonnéesActifs'!K203)=TRUE),"",'1B DonnéesActifs'!K203))</f>
        <v>-</v>
      </c>
      <c r="L200" s="213" t="str">
        <f>IF(($A200="-"),"-",IF((ISBLANK('1B DonnéesActifs'!L203)=TRUE),"",'1B DonnéesActifs'!L203))</f>
        <v>-</v>
      </c>
      <c r="M200" s="213" t="str">
        <f>IF(($A200="-"),"-",IF((ISBLANK('1B DonnéesActifs'!M203)=TRUE),"",'1B DonnéesActifs'!M203))</f>
        <v>-</v>
      </c>
      <c r="N200" s="213" t="str">
        <f>IF(($A200="-"),"-",IF((ISBLANK('1B DonnéesActifs'!N203)=TRUE),"",'1B DonnéesActifs'!N203))</f>
        <v>-</v>
      </c>
      <c r="O200" s="213" t="str">
        <f>IF(($A200="-"),"-",IF((ISBLANK('1B DonnéesActifs'!O203)=TRUE),"",'1B DonnéesActifs'!O203))</f>
        <v>-</v>
      </c>
      <c r="P200" s="213" t="str">
        <f>IF(($A200="-"),"-",IF((ISBLANK('1B DonnéesActifs'!P203)=TRUE),"",'1B DonnéesActifs'!P203))</f>
        <v>-</v>
      </c>
      <c r="Q200" s="214" t="str">
        <f t="shared" si="28"/>
        <v>-</v>
      </c>
      <c r="R200" s="214" t="str">
        <f>IF($A200="-","-",(_xlfn.IFNA((VLOOKUP($D200,'2A HypothèsesRenouvellement'!$J$6:$K$10,2,FALSE)),"TypeChausséeN/D")))</f>
        <v>-</v>
      </c>
      <c r="S200" s="214" t="str">
        <f t="shared" si="35"/>
        <v>-</v>
      </c>
      <c r="T200" s="214" t="str">
        <f>IF($A200="-","-",(_xlfn.IFNA((VLOOKUP($M200,'2A HypothèsesRenouvellement'!$J$16:$K$25,2,FALSE)),"DernièreInterventionN/D")))</f>
        <v>-</v>
      </c>
      <c r="U200" s="214" t="str">
        <f t="shared" si="29"/>
        <v>-</v>
      </c>
      <c r="V200" s="215" t="str">
        <f t="shared" si="36"/>
        <v>-</v>
      </c>
      <c r="W200" s="215" t="str">
        <f>IF($A200="-","-",IF($O200="","ICG N/D",VLOOKUP($O200,'2A HypothèsesRenouvellement'!$B$33:$B$42,1,TRUE)))</f>
        <v>-</v>
      </c>
      <c r="X200" s="216" t="str">
        <f>IF($A200="-","-",(IF((ISNUMBER(W200)=TRUE),VLOOKUP(W200,'2A HypothèsesRenouvellement'!$B$33:$D$42,3,FALSE),"ICG N/D")))</f>
        <v>-</v>
      </c>
      <c r="Y200" s="216" t="str">
        <f>_xlfn.IFNA(IF($A200="-","-",(IF((P200=""),"Cote /5 N/D",VLOOKUP(P200,'2A HypothèsesRenouvellement'!$F$33:$G$37,2,FALSE)))),"%ParCote/5 Feuille2A N/D")</f>
        <v>-</v>
      </c>
      <c r="Z200" s="215" t="str">
        <f>IF($A200="-","-",IF('2A HypothèsesRenouvellement'!$F$20="  cotes d'état /100",(IF(ISNUMBER(X200)=TRUE,(X200*R200),"ICG N/D")),"N'est pas l'option choisie feuille 2A"))</f>
        <v>-</v>
      </c>
      <c r="AA200" s="215" t="str">
        <f t="shared" si="30"/>
        <v>-</v>
      </c>
      <c r="AB200" s="215" t="str">
        <f>IF($A200="-","-",IF('2A HypothèsesRenouvellement'!$F$20="  cotes d'état /5",(IF(ISNUMBER(Y200)=TRUE,(Y200*R200),"Etat/5 N/D")),"N'est pas l'option choisie feuille 2A"))</f>
        <v>-</v>
      </c>
      <c r="AC200" s="215" t="str">
        <f t="shared" si="31"/>
        <v>-</v>
      </c>
      <c r="AD200" s="217" t="str">
        <f>IF('2A HypothèsesRenouvellement'!$D$15="Option 1  ",'3A CalculsActifs'!V200,IF('2A HypothèsesRenouvellement'!$F$20="  Cotes d'état /100",'3A CalculsActifs'!AA200,IF('2A HypothèsesRenouvellement'!$F$20="  Cotes d'état /5",'3A CalculsActifs'!AC200,"ATT:ChoisirOptionFeuille2A")))</f>
        <v>ATT:ChoisirOptionFeuille2A</v>
      </c>
      <c r="AE200" s="209" t="str">
        <f>IF($A200="-","-",(H200/1000*(VLOOKUP(D200,'2A HypothèsesRenouvellement'!$J$6:$L$10,3,FALSE))))</f>
        <v>-</v>
      </c>
      <c r="AF200" s="312" t="str">
        <f t="shared" si="32"/>
        <v>-</v>
      </c>
      <c r="AG200" s="312" t="str">
        <f t="shared" si="33"/>
        <v>-</v>
      </c>
      <c r="AH200" s="218" t="str">
        <f t="shared" si="34"/>
        <v>-</v>
      </c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  <c r="CM200" s="95"/>
      <c r="CN200" s="95"/>
      <c r="CO200" s="95"/>
      <c r="CP200" s="95"/>
      <c r="CQ200" s="95"/>
      <c r="CR200" s="95"/>
      <c r="CS200" s="95"/>
      <c r="CT200" s="95"/>
      <c r="CU200" s="95"/>
      <c r="CV200" s="95"/>
      <c r="CW200" s="95"/>
      <c r="CX200" s="95"/>
      <c r="CY200" s="95"/>
      <c r="CZ200" s="95"/>
      <c r="DA200" s="95"/>
      <c r="DB200" s="95"/>
      <c r="DC200" s="95"/>
      <c r="DD200" s="95"/>
      <c r="DE200" s="95"/>
      <c r="DF200" s="95"/>
      <c r="DG200" s="95"/>
      <c r="DH200" s="95"/>
      <c r="DI200" s="95"/>
      <c r="DJ200" s="95"/>
      <c r="DK200" s="95"/>
      <c r="DL200" s="95"/>
      <c r="DM200" s="95"/>
      <c r="DN200" s="95"/>
      <c r="DO200" s="95"/>
      <c r="DP200" s="95"/>
      <c r="DQ200" s="95"/>
      <c r="DR200" s="95"/>
      <c r="DS200" s="95"/>
      <c r="DT200" s="95"/>
      <c r="DU200" s="95"/>
      <c r="DV200" s="95"/>
      <c r="DW200" s="95"/>
      <c r="DX200" s="95"/>
      <c r="DY200" s="95"/>
      <c r="DZ200" s="95"/>
      <c r="EA200" s="95"/>
      <c r="EB200" s="95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5"/>
      <c r="ER200" s="95"/>
      <c r="ES200" s="95"/>
      <c r="ET200" s="95"/>
      <c r="EU200" s="95"/>
      <c r="EV200" s="95"/>
      <c r="EW200" s="95"/>
      <c r="EX200" s="95"/>
      <c r="EY200" s="95"/>
      <c r="EZ200" s="95"/>
      <c r="FA200" s="95"/>
      <c r="FB200" s="95"/>
      <c r="FC200" s="95"/>
      <c r="FD200" s="95"/>
      <c r="FE200" s="95"/>
      <c r="FF200" s="95"/>
      <c r="FG200" s="95"/>
      <c r="FH200" s="95"/>
      <c r="FI200" s="95"/>
      <c r="FJ200" s="95"/>
      <c r="FK200" s="95"/>
      <c r="FL200" s="95"/>
      <c r="FM200" s="95"/>
      <c r="FN200" s="95"/>
      <c r="FO200" s="95"/>
      <c r="FP200" s="95"/>
      <c r="FQ200" s="95"/>
      <c r="FR200" s="95"/>
      <c r="FS200" s="95"/>
      <c r="FT200" s="95"/>
      <c r="FU200" s="95"/>
      <c r="FV200" s="95"/>
      <c r="FW200" s="95"/>
      <c r="FX200" s="95"/>
      <c r="FY200" s="95"/>
      <c r="FZ200" s="95"/>
      <c r="GA200" s="95"/>
      <c r="GB200" s="95"/>
      <c r="GC200" s="95"/>
      <c r="GD200" s="95"/>
      <c r="GE200" s="95"/>
      <c r="GF200" s="95"/>
      <c r="GG200" s="95"/>
      <c r="GH200" s="95"/>
      <c r="GI200" s="95"/>
      <c r="GJ200" s="95"/>
      <c r="GK200" s="95"/>
      <c r="GL200" s="95"/>
      <c r="GM200" s="95"/>
      <c r="GN200" s="95"/>
      <c r="GO200" s="95"/>
      <c r="GP200" s="95"/>
      <c r="GQ200" s="95"/>
      <c r="GR200" s="95"/>
      <c r="GS200" s="95"/>
      <c r="GT200" s="95"/>
      <c r="GU200" s="95"/>
      <c r="GV200" s="95"/>
      <c r="GW200" s="95"/>
      <c r="GX200" s="95"/>
      <c r="GY200" s="95"/>
      <c r="GZ200" s="95"/>
      <c r="HA200" s="95"/>
      <c r="HB200" s="95"/>
      <c r="HC200" s="95"/>
      <c r="HD200" s="95"/>
      <c r="HE200" s="95"/>
    </row>
    <row r="201" spans="1:213" x14ac:dyDescent="0.25">
      <c r="A201" s="212" t="str">
        <f>IF((ISBLANK('1B DonnéesActifs'!A204)=TRUE),"-",'1B DonnéesActifs'!A204)</f>
        <v>-</v>
      </c>
      <c r="B201" s="213" t="str">
        <f>IF(($A201="-"),"-",IF((ISBLANK('1B DonnéesActifs'!B204)=TRUE),"",'1B DonnéesActifs'!B204))</f>
        <v>-</v>
      </c>
      <c r="C201" s="213" t="str">
        <f>IF(($A201="-"),"-",IF((ISBLANK('1B DonnéesActifs'!C204)=TRUE),"",'1B DonnéesActifs'!C204))</f>
        <v>-</v>
      </c>
      <c r="D201" s="213" t="str">
        <f>IF(($A201="-"),"-",IF((ISBLANK('1B DonnéesActifs'!D204)=TRUE),"",'1B DonnéesActifs'!D204))</f>
        <v>-</v>
      </c>
      <c r="E201" s="213" t="str">
        <f>IF(($A201="-"),"-",IF((ISBLANK('1B DonnéesActifs'!E204)=TRUE),"",'1B DonnéesActifs'!E204))</f>
        <v>-</v>
      </c>
      <c r="F201" s="213" t="str">
        <f>IF(($A201="-"),"-",IF((ISBLANK('1B DonnéesActifs'!F204)=TRUE),"",'1B DonnéesActifs'!F204))</f>
        <v>-</v>
      </c>
      <c r="G201" s="213" t="str">
        <f>IF(($A201="-"),"-",IF((ISBLANK('1B DonnéesActifs'!G204)=TRUE),"",'1B DonnéesActifs'!G204))</f>
        <v>-</v>
      </c>
      <c r="H201" s="213" t="str">
        <f>IF(($A201="-"),"-",IF((ISBLANK('1B DonnéesActifs'!H204)=TRUE),"",'1B DonnéesActifs'!H204))</f>
        <v>-</v>
      </c>
      <c r="I201" s="213" t="str">
        <f>IF(($A201="-"),"-",IF((ISBLANK('1B DonnéesActifs'!I204)=TRUE),"",'1B DonnéesActifs'!I204))</f>
        <v>-</v>
      </c>
      <c r="J201" s="213" t="str">
        <f>IF(($A201="-"),"-",IF((ISBLANK('1B DonnéesActifs'!J204)=TRUE),"",'1B DonnéesActifs'!J204))</f>
        <v>-</v>
      </c>
      <c r="K201" s="213" t="str">
        <f>IF(($A201="-"),"-",IF((ISBLANK('1B DonnéesActifs'!K204)=TRUE),"",'1B DonnéesActifs'!K204))</f>
        <v>-</v>
      </c>
      <c r="L201" s="213" t="str">
        <f>IF(($A201="-"),"-",IF((ISBLANK('1B DonnéesActifs'!L204)=TRUE),"",'1B DonnéesActifs'!L204))</f>
        <v>-</v>
      </c>
      <c r="M201" s="213" t="str">
        <f>IF(($A201="-"),"-",IF((ISBLANK('1B DonnéesActifs'!M204)=TRUE),"",'1B DonnéesActifs'!M204))</f>
        <v>-</v>
      </c>
      <c r="N201" s="213" t="str">
        <f>IF(($A201="-"),"-",IF((ISBLANK('1B DonnéesActifs'!N204)=TRUE),"",'1B DonnéesActifs'!N204))</f>
        <v>-</v>
      </c>
      <c r="O201" s="213" t="str">
        <f>IF(($A201="-"),"-",IF((ISBLANK('1B DonnéesActifs'!O204)=TRUE),"",'1B DonnéesActifs'!O204))</f>
        <v>-</v>
      </c>
      <c r="P201" s="213" t="str">
        <f>IF(($A201="-"),"-",IF((ISBLANK('1B DonnéesActifs'!P204)=TRUE),"",'1B DonnéesActifs'!P204))</f>
        <v>-</v>
      </c>
      <c r="Q201" s="214" t="str">
        <f t="shared" si="28"/>
        <v>-</v>
      </c>
      <c r="R201" s="214" t="str">
        <f>IF($A201="-","-",(_xlfn.IFNA((VLOOKUP($D201,'2A HypothèsesRenouvellement'!$J$6:$K$10,2,FALSE)),"TypeChausséeN/D")))</f>
        <v>-</v>
      </c>
      <c r="S201" s="214" t="str">
        <f t="shared" si="35"/>
        <v>-</v>
      </c>
      <c r="T201" s="214" t="str">
        <f>IF($A201="-","-",(_xlfn.IFNA((VLOOKUP($M201,'2A HypothèsesRenouvellement'!$J$16:$K$25,2,FALSE)),"DernièreInterventionN/D")))</f>
        <v>-</v>
      </c>
      <c r="U201" s="214" t="str">
        <f t="shared" si="29"/>
        <v>-</v>
      </c>
      <c r="V201" s="215" t="str">
        <f t="shared" si="36"/>
        <v>-</v>
      </c>
      <c r="W201" s="215" t="str">
        <f>IF($A201="-","-",IF($O201="","ICG N/D",VLOOKUP($O201,'2A HypothèsesRenouvellement'!$B$33:$B$42,1,TRUE)))</f>
        <v>-</v>
      </c>
      <c r="X201" s="216" t="str">
        <f>IF($A201="-","-",(IF((ISNUMBER(W201)=TRUE),VLOOKUP(W201,'2A HypothèsesRenouvellement'!$B$33:$D$42,3,FALSE),"ICG N/D")))</f>
        <v>-</v>
      </c>
      <c r="Y201" s="216" t="str">
        <f>_xlfn.IFNA(IF($A201="-","-",(IF((P201=""),"Cote /5 N/D",VLOOKUP(P201,'2A HypothèsesRenouvellement'!$F$33:$G$37,2,FALSE)))),"%ParCote/5 Feuille2A N/D")</f>
        <v>-</v>
      </c>
      <c r="Z201" s="215" t="str">
        <f>IF($A201="-","-",IF('2A HypothèsesRenouvellement'!$F$20="  cotes d'état /100",(IF(ISNUMBER(X201)=TRUE,(X201*R201),"ICG N/D")),"N'est pas l'option choisie feuille 2A"))</f>
        <v>-</v>
      </c>
      <c r="AA201" s="215" t="str">
        <f t="shared" si="30"/>
        <v>-</v>
      </c>
      <c r="AB201" s="215" t="str">
        <f>IF($A201="-","-",IF('2A HypothèsesRenouvellement'!$F$20="  cotes d'état /5",(IF(ISNUMBER(Y201)=TRUE,(Y201*R201),"Etat/5 N/D")),"N'est pas l'option choisie feuille 2A"))</f>
        <v>-</v>
      </c>
      <c r="AC201" s="215" t="str">
        <f t="shared" si="31"/>
        <v>-</v>
      </c>
      <c r="AD201" s="217" t="str">
        <f>IF('2A HypothèsesRenouvellement'!$D$15="Option 1  ",'3A CalculsActifs'!V201,IF('2A HypothèsesRenouvellement'!$F$20="  Cotes d'état /100",'3A CalculsActifs'!AA201,IF('2A HypothèsesRenouvellement'!$F$20="  Cotes d'état /5",'3A CalculsActifs'!AC201,"ATT:ChoisirOptionFeuille2A")))</f>
        <v>ATT:ChoisirOptionFeuille2A</v>
      </c>
      <c r="AE201" s="209" t="str">
        <f>IF($A201="-","-",(H201/1000*(VLOOKUP(D201,'2A HypothèsesRenouvellement'!$J$6:$L$10,3,FALSE))))</f>
        <v>-</v>
      </c>
      <c r="AF201" s="312" t="str">
        <f t="shared" si="32"/>
        <v>-</v>
      </c>
      <c r="AG201" s="312" t="str">
        <f t="shared" si="33"/>
        <v>-</v>
      </c>
      <c r="AH201" s="218" t="str">
        <f t="shared" si="34"/>
        <v>-</v>
      </c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  <c r="CM201" s="95"/>
      <c r="CN201" s="95"/>
      <c r="CO201" s="95"/>
      <c r="CP201" s="95"/>
      <c r="CQ201" s="95"/>
      <c r="CR201" s="95"/>
      <c r="CS201" s="95"/>
      <c r="CT201" s="95"/>
      <c r="CU201" s="95"/>
      <c r="CV201" s="95"/>
      <c r="CW201" s="95"/>
      <c r="CX201" s="95"/>
      <c r="CY201" s="95"/>
      <c r="CZ201" s="95"/>
      <c r="DA201" s="95"/>
      <c r="DB201" s="95"/>
      <c r="DC201" s="95"/>
      <c r="DD201" s="95"/>
      <c r="DE201" s="95"/>
      <c r="DF201" s="95"/>
      <c r="DG201" s="95"/>
      <c r="DH201" s="95"/>
      <c r="DI201" s="95"/>
      <c r="DJ201" s="95"/>
      <c r="DK201" s="95"/>
      <c r="DL201" s="95"/>
      <c r="DM201" s="95"/>
      <c r="DN201" s="95"/>
      <c r="DO201" s="95"/>
      <c r="DP201" s="95"/>
      <c r="DQ201" s="95"/>
      <c r="DR201" s="95"/>
      <c r="DS201" s="95"/>
      <c r="DT201" s="95"/>
      <c r="DU201" s="95"/>
      <c r="DV201" s="95"/>
      <c r="DW201" s="95"/>
      <c r="DX201" s="95"/>
      <c r="DY201" s="95"/>
      <c r="DZ201" s="95"/>
      <c r="EA201" s="95"/>
      <c r="EB201" s="95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5"/>
      <c r="ER201" s="95"/>
      <c r="ES201" s="95"/>
      <c r="ET201" s="95"/>
      <c r="EU201" s="95"/>
      <c r="EV201" s="95"/>
      <c r="EW201" s="95"/>
      <c r="EX201" s="95"/>
      <c r="EY201" s="95"/>
      <c r="EZ201" s="95"/>
      <c r="FA201" s="95"/>
      <c r="FB201" s="95"/>
      <c r="FC201" s="95"/>
      <c r="FD201" s="95"/>
      <c r="FE201" s="95"/>
      <c r="FF201" s="95"/>
      <c r="FG201" s="95"/>
      <c r="FH201" s="95"/>
      <c r="FI201" s="95"/>
      <c r="FJ201" s="95"/>
      <c r="FK201" s="95"/>
      <c r="FL201" s="95"/>
      <c r="FM201" s="95"/>
      <c r="FN201" s="95"/>
      <c r="FO201" s="95"/>
      <c r="FP201" s="95"/>
      <c r="FQ201" s="95"/>
      <c r="FR201" s="95"/>
      <c r="FS201" s="95"/>
      <c r="FT201" s="95"/>
      <c r="FU201" s="95"/>
      <c r="FV201" s="95"/>
      <c r="FW201" s="95"/>
      <c r="FX201" s="95"/>
      <c r="FY201" s="95"/>
      <c r="FZ201" s="95"/>
      <c r="GA201" s="95"/>
      <c r="GB201" s="95"/>
      <c r="GC201" s="95"/>
      <c r="GD201" s="95"/>
      <c r="GE201" s="95"/>
      <c r="GF201" s="95"/>
      <c r="GG201" s="95"/>
      <c r="GH201" s="95"/>
      <c r="GI201" s="95"/>
      <c r="GJ201" s="95"/>
      <c r="GK201" s="95"/>
      <c r="GL201" s="95"/>
      <c r="GM201" s="95"/>
      <c r="GN201" s="95"/>
      <c r="GO201" s="95"/>
      <c r="GP201" s="95"/>
      <c r="GQ201" s="95"/>
      <c r="GR201" s="95"/>
      <c r="GS201" s="95"/>
      <c r="GT201" s="95"/>
      <c r="GU201" s="95"/>
      <c r="GV201" s="95"/>
      <c r="GW201" s="95"/>
      <c r="GX201" s="95"/>
      <c r="GY201" s="95"/>
      <c r="GZ201" s="95"/>
      <c r="HA201" s="95"/>
      <c r="HB201" s="95"/>
      <c r="HC201" s="95"/>
      <c r="HD201" s="95"/>
      <c r="HE201" s="95"/>
    </row>
    <row r="202" spans="1:213" x14ac:dyDescent="0.25">
      <c r="A202" s="212" t="str">
        <f>IF((ISBLANK('1B DonnéesActifs'!A205)=TRUE),"-",'1B DonnéesActifs'!A205)</f>
        <v>-</v>
      </c>
      <c r="B202" s="213" t="str">
        <f>IF(($A202="-"),"-",IF((ISBLANK('1B DonnéesActifs'!B205)=TRUE),"",'1B DonnéesActifs'!B205))</f>
        <v>-</v>
      </c>
      <c r="C202" s="213" t="str">
        <f>IF(($A202="-"),"-",IF((ISBLANK('1B DonnéesActifs'!C205)=TRUE),"",'1B DonnéesActifs'!C205))</f>
        <v>-</v>
      </c>
      <c r="D202" s="213" t="str">
        <f>IF(($A202="-"),"-",IF((ISBLANK('1B DonnéesActifs'!D205)=TRUE),"",'1B DonnéesActifs'!D205))</f>
        <v>-</v>
      </c>
      <c r="E202" s="213" t="str">
        <f>IF(($A202="-"),"-",IF((ISBLANK('1B DonnéesActifs'!E205)=TRUE),"",'1B DonnéesActifs'!E205))</f>
        <v>-</v>
      </c>
      <c r="F202" s="213" t="str">
        <f>IF(($A202="-"),"-",IF((ISBLANK('1B DonnéesActifs'!F205)=TRUE),"",'1B DonnéesActifs'!F205))</f>
        <v>-</v>
      </c>
      <c r="G202" s="213" t="str">
        <f>IF(($A202="-"),"-",IF((ISBLANK('1B DonnéesActifs'!G205)=TRUE),"",'1B DonnéesActifs'!G205))</f>
        <v>-</v>
      </c>
      <c r="H202" s="213" t="str">
        <f>IF(($A202="-"),"-",IF((ISBLANK('1B DonnéesActifs'!H205)=TRUE),"",'1B DonnéesActifs'!H205))</f>
        <v>-</v>
      </c>
      <c r="I202" s="213" t="str">
        <f>IF(($A202="-"),"-",IF((ISBLANK('1B DonnéesActifs'!I205)=TRUE),"",'1B DonnéesActifs'!I205))</f>
        <v>-</v>
      </c>
      <c r="J202" s="213" t="str">
        <f>IF(($A202="-"),"-",IF((ISBLANK('1B DonnéesActifs'!J205)=TRUE),"",'1B DonnéesActifs'!J205))</f>
        <v>-</v>
      </c>
      <c r="K202" s="213" t="str">
        <f>IF(($A202="-"),"-",IF((ISBLANK('1B DonnéesActifs'!K205)=TRUE),"",'1B DonnéesActifs'!K205))</f>
        <v>-</v>
      </c>
      <c r="L202" s="213" t="str">
        <f>IF(($A202="-"),"-",IF((ISBLANK('1B DonnéesActifs'!L205)=TRUE),"",'1B DonnéesActifs'!L205))</f>
        <v>-</v>
      </c>
      <c r="M202" s="213" t="str">
        <f>IF(($A202="-"),"-",IF((ISBLANK('1B DonnéesActifs'!M205)=TRUE),"",'1B DonnéesActifs'!M205))</f>
        <v>-</v>
      </c>
      <c r="N202" s="213" t="str">
        <f>IF(($A202="-"),"-",IF((ISBLANK('1B DonnéesActifs'!N205)=TRUE),"",'1B DonnéesActifs'!N205))</f>
        <v>-</v>
      </c>
      <c r="O202" s="213" t="str">
        <f>IF(($A202="-"),"-",IF((ISBLANK('1B DonnéesActifs'!O205)=TRUE),"",'1B DonnéesActifs'!O205))</f>
        <v>-</v>
      </c>
      <c r="P202" s="213" t="str">
        <f>IF(($A202="-"),"-",IF((ISBLANK('1B DonnéesActifs'!P205)=TRUE),"",'1B DonnéesActifs'!P205))</f>
        <v>-</v>
      </c>
      <c r="Q202" s="214" t="str">
        <f t="shared" si="28"/>
        <v>-</v>
      </c>
      <c r="R202" s="214" t="str">
        <f>IF($A202="-","-",(_xlfn.IFNA((VLOOKUP($D202,'2A HypothèsesRenouvellement'!$J$6:$K$10,2,FALSE)),"TypeChausséeN/D")))</f>
        <v>-</v>
      </c>
      <c r="S202" s="214" t="str">
        <f t="shared" si="35"/>
        <v>-</v>
      </c>
      <c r="T202" s="214" t="str">
        <f>IF($A202="-","-",(_xlfn.IFNA((VLOOKUP($M202,'2A HypothèsesRenouvellement'!$J$16:$K$25,2,FALSE)),"DernièreInterventionN/D")))</f>
        <v>-</v>
      </c>
      <c r="U202" s="214" t="str">
        <f t="shared" si="29"/>
        <v>-</v>
      </c>
      <c r="V202" s="215" t="str">
        <f t="shared" si="36"/>
        <v>-</v>
      </c>
      <c r="W202" s="215" t="str">
        <f>IF($A202="-","-",IF($O202="","ICG N/D",VLOOKUP($O202,'2A HypothèsesRenouvellement'!$B$33:$B$42,1,TRUE)))</f>
        <v>-</v>
      </c>
      <c r="X202" s="216" t="str">
        <f>IF($A202="-","-",(IF((ISNUMBER(W202)=TRUE),VLOOKUP(W202,'2A HypothèsesRenouvellement'!$B$33:$D$42,3,FALSE),"ICG N/D")))</f>
        <v>-</v>
      </c>
      <c r="Y202" s="216" t="str">
        <f>_xlfn.IFNA(IF($A202="-","-",(IF((P202=""),"Cote /5 N/D",VLOOKUP(P202,'2A HypothèsesRenouvellement'!$F$33:$G$37,2,FALSE)))),"%ParCote/5 Feuille2A N/D")</f>
        <v>-</v>
      </c>
      <c r="Z202" s="215" t="str">
        <f>IF($A202="-","-",IF('2A HypothèsesRenouvellement'!$F$20="  cotes d'état /100",(IF(ISNUMBER(X202)=TRUE,(X202*R202),"ICG N/D")),"N'est pas l'option choisie feuille 2A"))</f>
        <v>-</v>
      </c>
      <c r="AA202" s="215" t="str">
        <f t="shared" si="30"/>
        <v>-</v>
      </c>
      <c r="AB202" s="215" t="str">
        <f>IF($A202="-","-",IF('2A HypothèsesRenouvellement'!$F$20="  cotes d'état /5",(IF(ISNUMBER(Y202)=TRUE,(Y202*R202),"Etat/5 N/D")),"N'est pas l'option choisie feuille 2A"))</f>
        <v>-</v>
      </c>
      <c r="AC202" s="215" t="str">
        <f t="shared" si="31"/>
        <v>-</v>
      </c>
      <c r="AD202" s="217" t="str">
        <f>IF('2A HypothèsesRenouvellement'!$D$15="Option 1  ",'3A CalculsActifs'!V202,IF('2A HypothèsesRenouvellement'!$F$20="  Cotes d'état /100",'3A CalculsActifs'!AA202,IF('2A HypothèsesRenouvellement'!$F$20="  Cotes d'état /5",'3A CalculsActifs'!AC202,"ATT:ChoisirOptionFeuille2A")))</f>
        <v>ATT:ChoisirOptionFeuille2A</v>
      </c>
      <c r="AE202" s="209" t="str">
        <f>IF($A202="-","-",(H202/1000*(VLOOKUP(D202,'2A HypothèsesRenouvellement'!$J$6:$L$10,3,FALSE))))</f>
        <v>-</v>
      </c>
      <c r="AF202" s="312" t="str">
        <f t="shared" si="32"/>
        <v>-</v>
      </c>
      <c r="AG202" s="312" t="str">
        <f t="shared" si="33"/>
        <v>-</v>
      </c>
      <c r="AH202" s="218" t="str">
        <f t="shared" si="34"/>
        <v>-</v>
      </c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  <c r="CM202" s="95"/>
      <c r="CN202" s="95"/>
      <c r="CO202" s="95"/>
      <c r="CP202" s="95"/>
      <c r="CQ202" s="95"/>
      <c r="CR202" s="95"/>
      <c r="CS202" s="95"/>
      <c r="CT202" s="95"/>
      <c r="CU202" s="95"/>
      <c r="CV202" s="95"/>
      <c r="CW202" s="95"/>
      <c r="CX202" s="95"/>
      <c r="CY202" s="95"/>
      <c r="CZ202" s="95"/>
      <c r="DA202" s="95"/>
      <c r="DB202" s="95"/>
      <c r="DC202" s="95"/>
      <c r="DD202" s="95"/>
      <c r="DE202" s="95"/>
      <c r="DF202" s="95"/>
      <c r="DG202" s="95"/>
      <c r="DH202" s="95"/>
      <c r="DI202" s="95"/>
      <c r="DJ202" s="95"/>
      <c r="DK202" s="95"/>
      <c r="DL202" s="95"/>
      <c r="DM202" s="95"/>
      <c r="DN202" s="95"/>
      <c r="DO202" s="95"/>
      <c r="DP202" s="95"/>
      <c r="DQ202" s="95"/>
      <c r="DR202" s="95"/>
      <c r="DS202" s="95"/>
      <c r="DT202" s="95"/>
      <c r="DU202" s="95"/>
      <c r="DV202" s="95"/>
      <c r="DW202" s="95"/>
      <c r="DX202" s="95"/>
      <c r="DY202" s="95"/>
      <c r="DZ202" s="95"/>
      <c r="EA202" s="95"/>
      <c r="EB202" s="95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5"/>
      <c r="ER202" s="95"/>
      <c r="ES202" s="95"/>
      <c r="ET202" s="95"/>
      <c r="EU202" s="95"/>
      <c r="EV202" s="95"/>
      <c r="EW202" s="95"/>
      <c r="EX202" s="95"/>
      <c r="EY202" s="95"/>
      <c r="EZ202" s="95"/>
      <c r="FA202" s="95"/>
      <c r="FB202" s="95"/>
      <c r="FC202" s="95"/>
      <c r="FD202" s="95"/>
      <c r="FE202" s="95"/>
      <c r="FF202" s="95"/>
      <c r="FG202" s="95"/>
      <c r="FH202" s="95"/>
      <c r="FI202" s="95"/>
      <c r="FJ202" s="95"/>
      <c r="FK202" s="95"/>
      <c r="FL202" s="95"/>
      <c r="FM202" s="95"/>
      <c r="FN202" s="95"/>
      <c r="FO202" s="95"/>
      <c r="FP202" s="95"/>
      <c r="FQ202" s="95"/>
      <c r="FR202" s="95"/>
      <c r="FS202" s="95"/>
      <c r="FT202" s="95"/>
      <c r="FU202" s="95"/>
      <c r="FV202" s="95"/>
      <c r="FW202" s="95"/>
      <c r="FX202" s="95"/>
      <c r="FY202" s="95"/>
      <c r="FZ202" s="95"/>
      <c r="GA202" s="95"/>
      <c r="GB202" s="95"/>
      <c r="GC202" s="95"/>
      <c r="GD202" s="95"/>
      <c r="GE202" s="95"/>
      <c r="GF202" s="95"/>
      <c r="GG202" s="95"/>
      <c r="GH202" s="95"/>
      <c r="GI202" s="95"/>
      <c r="GJ202" s="95"/>
      <c r="GK202" s="95"/>
      <c r="GL202" s="95"/>
      <c r="GM202" s="95"/>
      <c r="GN202" s="95"/>
      <c r="GO202" s="95"/>
      <c r="GP202" s="95"/>
      <c r="GQ202" s="95"/>
      <c r="GR202" s="95"/>
      <c r="GS202" s="95"/>
      <c r="GT202" s="95"/>
      <c r="GU202" s="95"/>
      <c r="GV202" s="95"/>
      <c r="GW202" s="95"/>
      <c r="GX202" s="95"/>
      <c r="GY202" s="95"/>
      <c r="GZ202" s="95"/>
      <c r="HA202" s="95"/>
      <c r="HB202" s="95"/>
      <c r="HC202" s="95"/>
      <c r="HD202" s="95"/>
      <c r="HE202" s="95"/>
    </row>
    <row r="203" spans="1:213" x14ac:dyDescent="0.25">
      <c r="A203" s="212" t="str">
        <f>IF((ISBLANK('1B DonnéesActifs'!A206)=TRUE),"-",'1B DonnéesActifs'!A206)</f>
        <v>-</v>
      </c>
      <c r="B203" s="213" t="str">
        <f>IF(($A203="-"),"-",IF((ISBLANK('1B DonnéesActifs'!B206)=TRUE),"",'1B DonnéesActifs'!B206))</f>
        <v>-</v>
      </c>
      <c r="C203" s="213" t="str">
        <f>IF(($A203="-"),"-",IF((ISBLANK('1B DonnéesActifs'!C206)=TRUE),"",'1B DonnéesActifs'!C206))</f>
        <v>-</v>
      </c>
      <c r="D203" s="213" t="str">
        <f>IF(($A203="-"),"-",IF((ISBLANK('1B DonnéesActifs'!D206)=TRUE),"",'1B DonnéesActifs'!D206))</f>
        <v>-</v>
      </c>
      <c r="E203" s="213" t="str">
        <f>IF(($A203="-"),"-",IF((ISBLANK('1B DonnéesActifs'!E206)=TRUE),"",'1B DonnéesActifs'!E206))</f>
        <v>-</v>
      </c>
      <c r="F203" s="213" t="str">
        <f>IF(($A203="-"),"-",IF((ISBLANK('1B DonnéesActifs'!F206)=TRUE),"",'1B DonnéesActifs'!F206))</f>
        <v>-</v>
      </c>
      <c r="G203" s="213" t="str">
        <f>IF(($A203="-"),"-",IF((ISBLANK('1B DonnéesActifs'!G206)=TRUE),"",'1B DonnéesActifs'!G206))</f>
        <v>-</v>
      </c>
      <c r="H203" s="213" t="str">
        <f>IF(($A203="-"),"-",IF((ISBLANK('1B DonnéesActifs'!H206)=TRUE),"",'1B DonnéesActifs'!H206))</f>
        <v>-</v>
      </c>
      <c r="I203" s="213" t="str">
        <f>IF(($A203="-"),"-",IF((ISBLANK('1B DonnéesActifs'!I206)=TRUE),"",'1B DonnéesActifs'!I206))</f>
        <v>-</v>
      </c>
      <c r="J203" s="213" t="str">
        <f>IF(($A203="-"),"-",IF((ISBLANK('1B DonnéesActifs'!J206)=TRUE),"",'1B DonnéesActifs'!J206))</f>
        <v>-</v>
      </c>
      <c r="K203" s="213" t="str">
        <f>IF(($A203="-"),"-",IF((ISBLANK('1B DonnéesActifs'!K206)=TRUE),"",'1B DonnéesActifs'!K206))</f>
        <v>-</v>
      </c>
      <c r="L203" s="213" t="str">
        <f>IF(($A203="-"),"-",IF((ISBLANK('1B DonnéesActifs'!L206)=TRUE),"",'1B DonnéesActifs'!L206))</f>
        <v>-</v>
      </c>
      <c r="M203" s="213" t="str">
        <f>IF(($A203="-"),"-",IF((ISBLANK('1B DonnéesActifs'!M206)=TRUE),"",'1B DonnéesActifs'!M206))</f>
        <v>-</v>
      </c>
      <c r="N203" s="213" t="str">
        <f>IF(($A203="-"),"-",IF((ISBLANK('1B DonnéesActifs'!N206)=TRUE),"",'1B DonnéesActifs'!N206))</f>
        <v>-</v>
      </c>
      <c r="O203" s="213" t="str">
        <f>IF(($A203="-"),"-",IF((ISBLANK('1B DonnéesActifs'!O206)=TRUE),"",'1B DonnéesActifs'!O206))</f>
        <v>-</v>
      </c>
      <c r="P203" s="213" t="str">
        <f>IF(($A203="-"),"-",IF((ISBLANK('1B DonnéesActifs'!P206)=TRUE),"",'1B DonnéesActifs'!P206))</f>
        <v>-</v>
      </c>
      <c r="Q203" s="214" t="str">
        <f t="shared" si="28"/>
        <v>-</v>
      </c>
      <c r="R203" s="214" t="str">
        <f>IF($A203="-","-",(_xlfn.IFNA((VLOOKUP($D203,'2A HypothèsesRenouvellement'!$J$6:$K$10,2,FALSE)),"TypeChausséeN/D")))</f>
        <v>-</v>
      </c>
      <c r="S203" s="214" t="str">
        <f t="shared" si="35"/>
        <v>-</v>
      </c>
      <c r="T203" s="214" t="str">
        <f>IF($A203="-","-",(_xlfn.IFNA((VLOOKUP($M203,'2A HypothèsesRenouvellement'!$J$16:$K$25,2,FALSE)),"DernièreInterventionN/D")))</f>
        <v>-</v>
      </c>
      <c r="U203" s="214" t="str">
        <f t="shared" si="29"/>
        <v>-</v>
      </c>
      <c r="V203" s="215" t="str">
        <f t="shared" si="36"/>
        <v>-</v>
      </c>
      <c r="W203" s="215" t="str">
        <f>IF($A203="-","-",IF($O203="","ICG N/D",VLOOKUP($O203,'2A HypothèsesRenouvellement'!$B$33:$B$42,1,TRUE)))</f>
        <v>-</v>
      </c>
      <c r="X203" s="216" t="str">
        <f>IF($A203="-","-",(IF((ISNUMBER(W203)=TRUE),VLOOKUP(W203,'2A HypothèsesRenouvellement'!$B$33:$D$42,3,FALSE),"ICG N/D")))</f>
        <v>-</v>
      </c>
      <c r="Y203" s="216" t="str">
        <f>_xlfn.IFNA(IF($A203="-","-",(IF((P203=""),"Cote /5 N/D",VLOOKUP(P203,'2A HypothèsesRenouvellement'!$F$33:$G$37,2,FALSE)))),"%ParCote/5 Feuille2A N/D")</f>
        <v>-</v>
      </c>
      <c r="Z203" s="215" t="str">
        <f>IF($A203="-","-",IF('2A HypothèsesRenouvellement'!$F$20="  cotes d'état /100",(IF(ISNUMBER(X203)=TRUE,(X203*R203),"ICG N/D")),"N'est pas l'option choisie feuille 2A"))</f>
        <v>-</v>
      </c>
      <c r="AA203" s="215" t="str">
        <f t="shared" si="30"/>
        <v>-</v>
      </c>
      <c r="AB203" s="215" t="str">
        <f>IF($A203="-","-",IF('2A HypothèsesRenouvellement'!$F$20="  cotes d'état /5",(IF(ISNUMBER(Y203)=TRUE,(Y203*R203),"Etat/5 N/D")),"N'est pas l'option choisie feuille 2A"))</f>
        <v>-</v>
      </c>
      <c r="AC203" s="215" t="str">
        <f t="shared" si="31"/>
        <v>-</v>
      </c>
      <c r="AD203" s="217" t="str">
        <f>IF('2A HypothèsesRenouvellement'!$D$15="Option 1  ",'3A CalculsActifs'!V203,IF('2A HypothèsesRenouvellement'!$F$20="  Cotes d'état /100",'3A CalculsActifs'!AA203,IF('2A HypothèsesRenouvellement'!$F$20="  Cotes d'état /5",'3A CalculsActifs'!AC203,"ATT:ChoisirOptionFeuille2A")))</f>
        <v>ATT:ChoisirOptionFeuille2A</v>
      </c>
      <c r="AE203" s="209" t="str">
        <f>IF($A203="-","-",(H203/1000*(VLOOKUP(D203,'2A HypothèsesRenouvellement'!$J$6:$L$10,3,FALSE))))</f>
        <v>-</v>
      </c>
      <c r="AF203" s="312" t="str">
        <f t="shared" si="32"/>
        <v>-</v>
      </c>
      <c r="AG203" s="312" t="str">
        <f t="shared" si="33"/>
        <v>-</v>
      </c>
      <c r="AH203" s="218" t="str">
        <f t="shared" si="34"/>
        <v>-</v>
      </c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95"/>
      <c r="CV203" s="95"/>
      <c r="CW203" s="95"/>
      <c r="CX203" s="95"/>
      <c r="CY203" s="95"/>
      <c r="CZ203" s="95"/>
      <c r="DA203" s="95"/>
      <c r="DB203" s="95"/>
      <c r="DC203" s="95"/>
      <c r="DD203" s="95"/>
      <c r="DE203" s="95"/>
      <c r="DF203" s="95"/>
      <c r="DG203" s="95"/>
      <c r="DH203" s="95"/>
      <c r="DI203" s="95"/>
      <c r="DJ203" s="95"/>
      <c r="DK203" s="95"/>
      <c r="DL203" s="95"/>
      <c r="DM203" s="95"/>
      <c r="DN203" s="95"/>
      <c r="DO203" s="95"/>
      <c r="DP203" s="95"/>
      <c r="DQ203" s="95"/>
      <c r="DR203" s="95"/>
      <c r="DS203" s="95"/>
      <c r="DT203" s="95"/>
      <c r="DU203" s="95"/>
      <c r="DV203" s="95"/>
      <c r="DW203" s="95"/>
      <c r="DX203" s="95"/>
      <c r="DY203" s="95"/>
      <c r="DZ203" s="95"/>
      <c r="EA203" s="95"/>
      <c r="EB203" s="95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5"/>
      <c r="ER203" s="95"/>
      <c r="ES203" s="95"/>
      <c r="ET203" s="95"/>
      <c r="EU203" s="95"/>
      <c r="EV203" s="95"/>
      <c r="EW203" s="95"/>
      <c r="EX203" s="95"/>
      <c r="EY203" s="95"/>
      <c r="EZ203" s="95"/>
      <c r="FA203" s="95"/>
      <c r="FB203" s="95"/>
      <c r="FC203" s="95"/>
      <c r="FD203" s="95"/>
      <c r="FE203" s="95"/>
      <c r="FF203" s="95"/>
      <c r="FG203" s="95"/>
      <c r="FH203" s="95"/>
      <c r="FI203" s="95"/>
      <c r="FJ203" s="95"/>
      <c r="FK203" s="95"/>
      <c r="FL203" s="95"/>
      <c r="FM203" s="95"/>
      <c r="FN203" s="95"/>
      <c r="FO203" s="95"/>
      <c r="FP203" s="95"/>
      <c r="FQ203" s="95"/>
      <c r="FR203" s="95"/>
      <c r="FS203" s="95"/>
      <c r="FT203" s="95"/>
      <c r="FU203" s="95"/>
      <c r="FV203" s="95"/>
      <c r="FW203" s="95"/>
      <c r="FX203" s="95"/>
      <c r="FY203" s="95"/>
      <c r="FZ203" s="95"/>
      <c r="GA203" s="95"/>
      <c r="GB203" s="95"/>
      <c r="GC203" s="95"/>
      <c r="GD203" s="95"/>
      <c r="GE203" s="95"/>
      <c r="GF203" s="95"/>
      <c r="GG203" s="95"/>
      <c r="GH203" s="95"/>
      <c r="GI203" s="95"/>
      <c r="GJ203" s="95"/>
      <c r="GK203" s="95"/>
      <c r="GL203" s="95"/>
      <c r="GM203" s="95"/>
      <c r="GN203" s="95"/>
      <c r="GO203" s="95"/>
      <c r="GP203" s="95"/>
      <c r="GQ203" s="95"/>
      <c r="GR203" s="95"/>
      <c r="GS203" s="95"/>
      <c r="GT203" s="95"/>
      <c r="GU203" s="95"/>
      <c r="GV203" s="95"/>
      <c r="GW203" s="95"/>
      <c r="GX203" s="95"/>
      <c r="GY203" s="95"/>
      <c r="GZ203" s="95"/>
      <c r="HA203" s="95"/>
      <c r="HB203" s="95"/>
      <c r="HC203" s="95"/>
      <c r="HD203" s="95"/>
      <c r="HE203" s="95"/>
    </row>
    <row r="204" spans="1:213" x14ac:dyDescent="0.25">
      <c r="A204" s="212" t="str">
        <f>IF((ISBLANK('1B DonnéesActifs'!A207)=TRUE),"-",'1B DonnéesActifs'!A207)</f>
        <v>-</v>
      </c>
      <c r="B204" s="213" t="str">
        <f>IF(($A204="-"),"-",IF((ISBLANK('1B DonnéesActifs'!B207)=TRUE),"",'1B DonnéesActifs'!B207))</f>
        <v>-</v>
      </c>
      <c r="C204" s="213" t="str">
        <f>IF(($A204="-"),"-",IF((ISBLANK('1B DonnéesActifs'!C207)=TRUE),"",'1B DonnéesActifs'!C207))</f>
        <v>-</v>
      </c>
      <c r="D204" s="213" t="str">
        <f>IF(($A204="-"),"-",IF((ISBLANK('1B DonnéesActifs'!D207)=TRUE),"",'1B DonnéesActifs'!D207))</f>
        <v>-</v>
      </c>
      <c r="E204" s="213" t="str">
        <f>IF(($A204="-"),"-",IF((ISBLANK('1B DonnéesActifs'!E207)=TRUE),"",'1B DonnéesActifs'!E207))</f>
        <v>-</v>
      </c>
      <c r="F204" s="213" t="str">
        <f>IF(($A204="-"),"-",IF((ISBLANK('1B DonnéesActifs'!F207)=TRUE),"",'1B DonnéesActifs'!F207))</f>
        <v>-</v>
      </c>
      <c r="G204" s="213" t="str">
        <f>IF(($A204="-"),"-",IF((ISBLANK('1B DonnéesActifs'!G207)=TRUE),"",'1B DonnéesActifs'!G207))</f>
        <v>-</v>
      </c>
      <c r="H204" s="213" t="str">
        <f>IF(($A204="-"),"-",IF((ISBLANK('1B DonnéesActifs'!H207)=TRUE),"",'1B DonnéesActifs'!H207))</f>
        <v>-</v>
      </c>
      <c r="I204" s="213" t="str">
        <f>IF(($A204="-"),"-",IF((ISBLANK('1B DonnéesActifs'!I207)=TRUE),"",'1B DonnéesActifs'!I207))</f>
        <v>-</v>
      </c>
      <c r="J204" s="213" t="str">
        <f>IF(($A204="-"),"-",IF((ISBLANK('1B DonnéesActifs'!J207)=TRUE),"",'1B DonnéesActifs'!J207))</f>
        <v>-</v>
      </c>
      <c r="K204" s="213" t="str">
        <f>IF(($A204="-"),"-",IF((ISBLANK('1B DonnéesActifs'!K207)=TRUE),"",'1B DonnéesActifs'!K207))</f>
        <v>-</v>
      </c>
      <c r="L204" s="213" t="str">
        <f>IF(($A204="-"),"-",IF((ISBLANK('1B DonnéesActifs'!L207)=TRUE),"",'1B DonnéesActifs'!L207))</f>
        <v>-</v>
      </c>
      <c r="M204" s="213" t="str">
        <f>IF(($A204="-"),"-",IF((ISBLANK('1B DonnéesActifs'!M207)=TRUE),"",'1B DonnéesActifs'!M207))</f>
        <v>-</v>
      </c>
      <c r="N204" s="213" t="str">
        <f>IF(($A204="-"),"-",IF((ISBLANK('1B DonnéesActifs'!N207)=TRUE),"",'1B DonnéesActifs'!N207))</f>
        <v>-</v>
      </c>
      <c r="O204" s="213" t="str">
        <f>IF(($A204="-"),"-",IF((ISBLANK('1B DonnéesActifs'!O207)=TRUE),"",'1B DonnéesActifs'!O207))</f>
        <v>-</v>
      </c>
      <c r="P204" s="213" t="str">
        <f>IF(($A204="-"),"-",IF((ISBLANK('1B DonnéesActifs'!P207)=TRUE),"",'1B DonnéesActifs'!P207))</f>
        <v>-</v>
      </c>
      <c r="Q204" s="214" t="str">
        <f t="shared" si="28"/>
        <v>-</v>
      </c>
      <c r="R204" s="214" t="str">
        <f>IF($A204="-","-",(_xlfn.IFNA((VLOOKUP($D204,'2A HypothèsesRenouvellement'!$J$6:$K$10,2,FALSE)),"TypeChausséeN/D")))</f>
        <v>-</v>
      </c>
      <c r="S204" s="214" t="str">
        <f t="shared" si="35"/>
        <v>-</v>
      </c>
      <c r="T204" s="214" t="str">
        <f>IF($A204="-","-",(_xlfn.IFNA((VLOOKUP($M204,'2A HypothèsesRenouvellement'!$J$16:$K$25,2,FALSE)),"DernièreInterventionN/D")))</f>
        <v>-</v>
      </c>
      <c r="U204" s="214" t="str">
        <f t="shared" si="29"/>
        <v>-</v>
      </c>
      <c r="V204" s="215" t="str">
        <f t="shared" si="36"/>
        <v>-</v>
      </c>
      <c r="W204" s="215" t="str">
        <f>IF($A204="-","-",IF($O204="","ICG N/D",VLOOKUP($O204,'2A HypothèsesRenouvellement'!$B$33:$B$42,1,TRUE)))</f>
        <v>-</v>
      </c>
      <c r="X204" s="216" t="str">
        <f>IF($A204="-","-",(IF((ISNUMBER(W204)=TRUE),VLOOKUP(W204,'2A HypothèsesRenouvellement'!$B$33:$D$42,3,FALSE),"ICG N/D")))</f>
        <v>-</v>
      </c>
      <c r="Y204" s="216" t="str">
        <f>_xlfn.IFNA(IF($A204="-","-",(IF((P204=""),"Cote /5 N/D",VLOOKUP(P204,'2A HypothèsesRenouvellement'!$F$33:$G$37,2,FALSE)))),"%ParCote/5 Feuille2A N/D")</f>
        <v>-</v>
      </c>
      <c r="Z204" s="215" t="str">
        <f>IF($A204="-","-",IF('2A HypothèsesRenouvellement'!$F$20="  cotes d'état /100",(IF(ISNUMBER(X204)=TRUE,(X204*R204),"ICG N/D")),"N'est pas l'option choisie feuille 2A"))</f>
        <v>-</v>
      </c>
      <c r="AA204" s="215" t="str">
        <f t="shared" si="30"/>
        <v>-</v>
      </c>
      <c r="AB204" s="215" t="str">
        <f>IF($A204="-","-",IF('2A HypothèsesRenouvellement'!$F$20="  cotes d'état /5",(IF(ISNUMBER(Y204)=TRUE,(Y204*R204),"Etat/5 N/D")),"N'est pas l'option choisie feuille 2A"))</f>
        <v>-</v>
      </c>
      <c r="AC204" s="215" t="str">
        <f t="shared" si="31"/>
        <v>-</v>
      </c>
      <c r="AD204" s="217" t="str">
        <f>IF('2A HypothèsesRenouvellement'!$D$15="Option 1  ",'3A CalculsActifs'!V204,IF('2A HypothèsesRenouvellement'!$F$20="  Cotes d'état /100",'3A CalculsActifs'!AA204,IF('2A HypothèsesRenouvellement'!$F$20="  Cotes d'état /5",'3A CalculsActifs'!AC204,"ATT:ChoisirOptionFeuille2A")))</f>
        <v>ATT:ChoisirOptionFeuille2A</v>
      </c>
      <c r="AE204" s="209" t="str">
        <f>IF($A204="-","-",(H204/1000*(VLOOKUP(D204,'2A HypothèsesRenouvellement'!$J$6:$L$10,3,FALSE))))</f>
        <v>-</v>
      </c>
      <c r="AF204" s="312" t="str">
        <f t="shared" si="32"/>
        <v>-</v>
      </c>
      <c r="AG204" s="312" t="str">
        <f t="shared" si="33"/>
        <v>-</v>
      </c>
      <c r="AH204" s="218" t="str">
        <f t="shared" si="34"/>
        <v>-</v>
      </c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  <c r="CM204" s="95"/>
      <c r="CN204" s="95"/>
      <c r="CO204" s="95"/>
      <c r="CP204" s="95"/>
      <c r="CQ204" s="95"/>
      <c r="CR204" s="95"/>
      <c r="CS204" s="95"/>
      <c r="CT204" s="95"/>
      <c r="CU204" s="95"/>
      <c r="CV204" s="95"/>
      <c r="CW204" s="95"/>
      <c r="CX204" s="95"/>
      <c r="CY204" s="95"/>
      <c r="CZ204" s="95"/>
      <c r="DA204" s="95"/>
      <c r="DB204" s="95"/>
      <c r="DC204" s="95"/>
      <c r="DD204" s="95"/>
      <c r="DE204" s="95"/>
      <c r="DF204" s="95"/>
      <c r="DG204" s="95"/>
      <c r="DH204" s="95"/>
      <c r="DI204" s="95"/>
      <c r="DJ204" s="95"/>
      <c r="DK204" s="95"/>
      <c r="DL204" s="95"/>
      <c r="DM204" s="95"/>
      <c r="DN204" s="95"/>
      <c r="DO204" s="95"/>
      <c r="DP204" s="95"/>
      <c r="DQ204" s="95"/>
      <c r="DR204" s="95"/>
      <c r="DS204" s="95"/>
      <c r="DT204" s="95"/>
      <c r="DU204" s="95"/>
      <c r="DV204" s="95"/>
      <c r="DW204" s="95"/>
      <c r="DX204" s="95"/>
      <c r="DY204" s="95"/>
      <c r="DZ204" s="95"/>
      <c r="EA204" s="95"/>
      <c r="EB204" s="95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5"/>
      <c r="ER204" s="95"/>
      <c r="ES204" s="95"/>
      <c r="ET204" s="95"/>
      <c r="EU204" s="95"/>
      <c r="EV204" s="95"/>
      <c r="EW204" s="95"/>
      <c r="EX204" s="95"/>
      <c r="EY204" s="95"/>
      <c r="EZ204" s="95"/>
      <c r="FA204" s="95"/>
      <c r="FB204" s="95"/>
      <c r="FC204" s="95"/>
      <c r="FD204" s="95"/>
      <c r="FE204" s="95"/>
      <c r="FF204" s="95"/>
      <c r="FG204" s="95"/>
      <c r="FH204" s="95"/>
      <c r="FI204" s="95"/>
      <c r="FJ204" s="95"/>
      <c r="FK204" s="95"/>
      <c r="FL204" s="95"/>
      <c r="FM204" s="95"/>
      <c r="FN204" s="95"/>
      <c r="FO204" s="95"/>
      <c r="FP204" s="95"/>
      <c r="FQ204" s="95"/>
      <c r="FR204" s="95"/>
      <c r="FS204" s="95"/>
      <c r="FT204" s="95"/>
      <c r="FU204" s="95"/>
      <c r="FV204" s="95"/>
      <c r="FW204" s="95"/>
      <c r="FX204" s="95"/>
      <c r="FY204" s="95"/>
      <c r="FZ204" s="95"/>
      <c r="GA204" s="95"/>
      <c r="GB204" s="95"/>
      <c r="GC204" s="95"/>
      <c r="GD204" s="95"/>
      <c r="GE204" s="95"/>
      <c r="GF204" s="95"/>
      <c r="GG204" s="95"/>
      <c r="GH204" s="95"/>
      <c r="GI204" s="95"/>
      <c r="GJ204" s="95"/>
      <c r="GK204" s="95"/>
      <c r="GL204" s="95"/>
      <c r="GM204" s="95"/>
      <c r="GN204" s="95"/>
      <c r="GO204" s="95"/>
      <c r="GP204" s="95"/>
      <c r="GQ204" s="95"/>
      <c r="GR204" s="95"/>
      <c r="GS204" s="95"/>
      <c r="GT204" s="95"/>
      <c r="GU204" s="95"/>
      <c r="GV204" s="95"/>
      <c r="GW204" s="95"/>
      <c r="GX204" s="95"/>
      <c r="GY204" s="95"/>
      <c r="GZ204" s="95"/>
      <c r="HA204" s="95"/>
      <c r="HB204" s="95"/>
      <c r="HC204" s="95"/>
      <c r="HD204" s="95"/>
      <c r="HE204" s="95"/>
    </row>
    <row r="205" spans="1:213" x14ac:dyDescent="0.25">
      <c r="A205" s="212" t="str">
        <f>IF((ISBLANK('1B DonnéesActifs'!A208)=TRUE),"-",'1B DonnéesActifs'!A208)</f>
        <v>-</v>
      </c>
      <c r="B205" s="213" t="str">
        <f>IF(($A205="-"),"-",IF((ISBLANK('1B DonnéesActifs'!B208)=TRUE),"",'1B DonnéesActifs'!B208))</f>
        <v>-</v>
      </c>
      <c r="C205" s="213" t="str">
        <f>IF(($A205="-"),"-",IF((ISBLANK('1B DonnéesActifs'!C208)=TRUE),"",'1B DonnéesActifs'!C208))</f>
        <v>-</v>
      </c>
      <c r="D205" s="213" t="str">
        <f>IF(($A205="-"),"-",IF((ISBLANK('1B DonnéesActifs'!D208)=TRUE),"",'1B DonnéesActifs'!D208))</f>
        <v>-</v>
      </c>
      <c r="E205" s="213" t="str">
        <f>IF(($A205="-"),"-",IF((ISBLANK('1B DonnéesActifs'!E208)=TRUE),"",'1B DonnéesActifs'!E208))</f>
        <v>-</v>
      </c>
      <c r="F205" s="213" t="str">
        <f>IF(($A205="-"),"-",IF((ISBLANK('1B DonnéesActifs'!F208)=TRUE),"",'1B DonnéesActifs'!F208))</f>
        <v>-</v>
      </c>
      <c r="G205" s="213" t="str">
        <f>IF(($A205="-"),"-",IF((ISBLANK('1B DonnéesActifs'!G208)=TRUE),"",'1B DonnéesActifs'!G208))</f>
        <v>-</v>
      </c>
      <c r="H205" s="213" t="str">
        <f>IF(($A205="-"),"-",IF((ISBLANK('1B DonnéesActifs'!H208)=TRUE),"",'1B DonnéesActifs'!H208))</f>
        <v>-</v>
      </c>
      <c r="I205" s="213" t="str">
        <f>IF(($A205="-"),"-",IF((ISBLANK('1B DonnéesActifs'!I208)=TRUE),"",'1B DonnéesActifs'!I208))</f>
        <v>-</v>
      </c>
      <c r="J205" s="213" t="str">
        <f>IF(($A205="-"),"-",IF((ISBLANK('1B DonnéesActifs'!J208)=TRUE),"",'1B DonnéesActifs'!J208))</f>
        <v>-</v>
      </c>
      <c r="K205" s="213" t="str">
        <f>IF(($A205="-"),"-",IF((ISBLANK('1B DonnéesActifs'!K208)=TRUE),"",'1B DonnéesActifs'!K208))</f>
        <v>-</v>
      </c>
      <c r="L205" s="213" t="str">
        <f>IF(($A205="-"),"-",IF((ISBLANK('1B DonnéesActifs'!L208)=TRUE),"",'1B DonnéesActifs'!L208))</f>
        <v>-</v>
      </c>
      <c r="M205" s="213" t="str">
        <f>IF(($A205="-"),"-",IF((ISBLANK('1B DonnéesActifs'!M208)=TRUE),"",'1B DonnéesActifs'!M208))</f>
        <v>-</v>
      </c>
      <c r="N205" s="213" t="str">
        <f>IF(($A205="-"),"-",IF((ISBLANK('1B DonnéesActifs'!N208)=TRUE),"",'1B DonnéesActifs'!N208))</f>
        <v>-</v>
      </c>
      <c r="O205" s="213" t="str">
        <f>IF(($A205="-"),"-",IF((ISBLANK('1B DonnéesActifs'!O208)=TRUE),"",'1B DonnéesActifs'!O208))</f>
        <v>-</v>
      </c>
      <c r="P205" s="213" t="str">
        <f>IF(($A205="-"),"-",IF((ISBLANK('1B DonnéesActifs'!P208)=TRUE),"",'1B DonnéesActifs'!P208))</f>
        <v>-</v>
      </c>
      <c r="Q205" s="214" t="str">
        <f t="shared" si="28"/>
        <v>-</v>
      </c>
      <c r="R205" s="214" t="str">
        <f>IF($A205="-","-",(_xlfn.IFNA((VLOOKUP($D205,'2A HypothèsesRenouvellement'!$J$6:$K$10,2,FALSE)),"TypeChausséeN/D")))</f>
        <v>-</v>
      </c>
      <c r="S205" s="214" t="str">
        <f t="shared" si="35"/>
        <v>-</v>
      </c>
      <c r="T205" s="214" t="str">
        <f>IF($A205="-","-",(_xlfn.IFNA((VLOOKUP($M205,'2A HypothèsesRenouvellement'!$J$16:$K$25,2,FALSE)),"DernièreInterventionN/D")))</f>
        <v>-</v>
      </c>
      <c r="U205" s="214" t="str">
        <f t="shared" si="29"/>
        <v>-</v>
      </c>
      <c r="V205" s="215" t="str">
        <f t="shared" si="36"/>
        <v>-</v>
      </c>
      <c r="W205" s="215" t="str">
        <f>IF($A205="-","-",IF($O205="","ICG N/D",VLOOKUP($O205,'2A HypothèsesRenouvellement'!$B$33:$B$42,1,TRUE)))</f>
        <v>-</v>
      </c>
      <c r="X205" s="216" t="str">
        <f>IF($A205="-","-",(IF((ISNUMBER(W205)=TRUE),VLOOKUP(W205,'2A HypothèsesRenouvellement'!$B$33:$D$42,3,FALSE),"ICG N/D")))</f>
        <v>-</v>
      </c>
      <c r="Y205" s="216" t="str">
        <f>_xlfn.IFNA(IF($A205="-","-",(IF((P205=""),"Cote /5 N/D",VLOOKUP(P205,'2A HypothèsesRenouvellement'!$F$33:$G$37,2,FALSE)))),"%ParCote/5 Feuille2A N/D")</f>
        <v>-</v>
      </c>
      <c r="Z205" s="215" t="str">
        <f>IF($A205="-","-",IF('2A HypothèsesRenouvellement'!$F$20="  cotes d'état /100",(IF(ISNUMBER(X205)=TRUE,(X205*R205),"ICG N/D")),"N'est pas l'option choisie feuille 2A"))</f>
        <v>-</v>
      </c>
      <c r="AA205" s="215" t="str">
        <f t="shared" si="30"/>
        <v>-</v>
      </c>
      <c r="AB205" s="215" t="str">
        <f>IF($A205="-","-",IF('2A HypothèsesRenouvellement'!$F$20="  cotes d'état /5",(IF(ISNUMBER(Y205)=TRUE,(Y205*R205),"Etat/5 N/D")),"N'est pas l'option choisie feuille 2A"))</f>
        <v>-</v>
      </c>
      <c r="AC205" s="215" t="str">
        <f t="shared" si="31"/>
        <v>-</v>
      </c>
      <c r="AD205" s="217" t="str">
        <f>IF('2A HypothèsesRenouvellement'!$D$15="Option 1  ",'3A CalculsActifs'!V205,IF('2A HypothèsesRenouvellement'!$F$20="  Cotes d'état /100",'3A CalculsActifs'!AA205,IF('2A HypothèsesRenouvellement'!$F$20="  Cotes d'état /5",'3A CalculsActifs'!AC205,"ATT:ChoisirOptionFeuille2A")))</f>
        <v>ATT:ChoisirOptionFeuille2A</v>
      </c>
      <c r="AE205" s="209" t="str">
        <f>IF($A205="-","-",(H205/1000*(VLOOKUP(D205,'2A HypothèsesRenouvellement'!$J$6:$L$10,3,FALSE))))</f>
        <v>-</v>
      </c>
      <c r="AF205" s="312" t="str">
        <f t="shared" si="32"/>
        <v>-</v>
      </c>
      <c r="AG205" s="312" t="str">
        <f t="shared" si="33"/>
        <v>-</v>
      </c>
      <c r="AH205" s="218" t="str">
        <f t="shared" si="34"/>
        <v>-</v>
      </c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95"/>
      <c r="CV205" s="95"/>
      <c r="CW205" s="95"/>
      <c r="CX205" s="95"/>
      <c r="CY205" s="95"/>
      <c r="CZ205" s="95"/>
      <c r="DA205" s="95"/>
      <c r="DB205" s="95"/>
      <c r="DC205" s="95"/>
      <c r="DD205" s="95"/>
      <c r="DE205" s="95"/>
      <c r="DF205" s="95"/>
      <c r="DG205" s="95"/>
      <c r="DH205" s="95"/>
      <c r="DI205" s="95"/>
      <c r="DJ205" s="95"/>
      <c r="DK205" s="95"/>
      <c r="DL205" s="95"/>
      <c r="DM205" s="95"/>
      <c r="DN205" s="95"/>
      <c r="DO205" s="95"/>
      <c r="DP205" s="95"/>
      <c r="DQ205" s="95"/>
      <c r="DR205" s="95"/>
      <c r="DS205" s="95"/>
      <c r="DT205" s="95"/>
      <c r="DU205" s="95"/>
      <c r="DV205" s="95"/>
      <c r="DW205" s="95"/>
      <c r="DX205" s="95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5"/>
      <c r="ER205" s="95"/>
      <c r="ES205" s="95"/>
      <c r="ET205" s="95"/>
      <c r="EU205" s="95"/>
      <c r="EV205" s="95"/>
      <c r="EW205" s="95"/>
      <c r="EX205" s="95"/>
      <c r="EY205" s="95"/>
      <c r="EZ205" s="95"/>
      <c r="FA205" s="95"/>
      <c r="FB205" s="95"/>
      <c r="FC205" s="95"/>
      <c r="FD205" s="95"/>
      <c r="FE205" s="95"/>
      <c r="FF205" s="95"/>
      <c r="FG205" s="95"/>
      <c r="FH205" s="95"/>
      <c r="FI205" s="95"/>
      <c r="FJ205" s="95"/>
      <c r="FK205" s="95"/>
      <c r="FL205" s="95"/>
      <c r="FM205" s="95"/>
      <c r="FN205" s="95"/>
      <c r="FO205" s="95"/>
      <c r="FP205" s="95"/>
      <c r="FQ205" s="95"/>
      <c r="FR205" s="95"/>
      <c r="FS205" s="95"/>
      <c r="FT205" s="95"/>
      <c r="FU205" s="95"/>
      <c r="FV205" s="95"/>
      <c r="FW205" s="95"/>
      <c r="FX205" s="95"/>
      <c r="FY205" s="95"/>
      <c r="FZ205" s="95"/>
      <c r="GA205" s="95"/>
      <c r="GB205" s="95"/>
      <c r="GC205" s="95"/>
      <c r="GD205" s="95"/>
      <c r="GE205" s="95"/>
      <c r="GF205" s="95"/>
      <c r="GG205" s="95"/>
      <c r="GH205" s="95"/>
      <c r="GI205" s="95"/>
      <c r="GJ205" s="95"/>
      <c r="GK205" s="95"/>
      <c r="GL205" s="95"/>
      <c r="GM205" s="95"/>
      <c r="GN205" s="95"/>
      <c r="GO205" s="95"/>
      <c r="GP205" s="95"/>
      <c r="GQ205" s="95"/>
      <c r="GR205" s="95"/>
      <c r="GS205" s="95"/>
      <c r="GT205" s="95"/>
      <c r="GU205" s="95"/>
      <c r="GV205" s="95"/>
      <c r="GW205" s="95"/>
      <c r="GX205" s="95"/>
      <c r="GY205" s="95"/>
      <c r="GZ205" s="95"/>
      <c r="HA205" s="95"/>
      <c r="HB205" s="95"/>
      <c r="HC205" s="95"/>
      <c r="HD205" s="95"/>
      <c r="HE205" s="95"/>
    </row>
    <row r="206" spans="1:213" x14ac:dyDescent="0.25">
      <c r="A206" s="212" t="str">
        <f>IF((ISBLANK('1B DonnéesActifs'!A209)=TRUE),"-",'1B DonnéesActifs'!A209)</f>
        <v>-</v>
      </c>
      <c r="B206" s="213" t="str">
        <f>IF(($A206="-"),"-",IF((ISBLANK('1B DonnéesActifs'!B209)=TRUE),"",'1B DonnéesActifs'!B209))</f>
        <v>-</v>
      </c>
      <c r="C206" s="213" t="str">
        <f>IF(($A206="-"),"-",IF((ISBLANK('1B DonnéesActifs'!C209)=TRUE),"",'1B DonnéesActifs'!C209))</f>
        <v>-</v>
      </c>
      <c r="D206" s="213" t="str">
        <f>IF(($A206="-"),"-",IF((ISBLANK('1B DonnéesActifs'!D209)=TRUE),"",'1B DonnéesActifs'!D209))</f>
        <v>-</v>
      </c>
      <c r="E206" s="213" t="str">
        <f>IF(($A206="-"),"-",IF((ISBLANK('1B DonnéesActifs'!E209)=TRUE),"",'1B DonnéesActifs'!E209))</f>
        <v>-</v>
      </c>
      <c r="F206" s="213" t="str">
        <f>IF(($A206="-"),"-",IF((ISBLANK('1B DonnéesActifs'!F209)=TRUE),"",'1B DonnéesActifs'!F209))</f>
        <v>-</v>
      </c>
      <c r="G206" s="213" t="str">
        <f>IF(($A206="-"),"-",IF((ISBLANK('1B DonnéesActifs'!G209)=TRUE),"",'1B DonnéesActifs'!G209))</f>
        <v>-</v>
      </c>
      <c r="H206" s="213" t="str">
        <f>IF(($A206="-"),"-",IF((ISBLANK('1B DonnéesActifs'!H209)=TRUE),"",'1B DonnéesActifs'!H209))</f>
        <v>-</v>
      </c>
      <c r="I206" s="213" t="str">
        <f>IF(($A206="-"),"-",IF((ISBLANK('1B DonnéesActifs'!I209)=TRUE),"",'1B DonnéesActifs'!I209))</f>
        <v>-</v>
      </c>
      <c r="J206" s="213" t="str">
        <f>IF(($A206="-"),"-",IF((ISBLANK('1B DonnéesActifs'!J209)=TRUE),"",'1B DonnéesActifs'!J209))</f>
        <v>-</v>
      </c>
      <c r="K206" s="213" t="str">
        <f>IF(($A206="-"),"-",IF((ISBLANK('1B DonnéesActifs'!K209)=TRUE),"",'1B DonnéesActifs'!K209))</f>
        <v>-</v>
      </c>
      <c r="L206" s="213" t="str">
        <f>IF(($A206="-"),"-",IF((ISBLANK('1B DonnéesActifs'!L209)=TRUE),"",'1B DonnéesActifs'!L209))</f>
        <v>-</v>
      </c>
      <c r="M206" s="213" t="str">
        <f>IF(($A206="-"),"-",IF((ISBLANK('1B DonnéesActifs'!M209)=TRUE),"",'1B DonnéesActifs'!M209))</f>
        <v>-</v>
      </c>
      <c r="N206" s="213" t="str">
        <f>IF(($A206="-"),"-",IF((ISBLANK('1B DonnéesActifs'!N209)=TRUE),"",'1B DonnéesActifs'!N209))</f>
        <v>-</v>
      </c>
      <c r="O206" s="213" t="str">
        <f>IF(($A206="-"),"-",IF((ISBLANK('1B DonnéesActifs'!O209)=TRUE),"",'1B DonnéesActifs'!O209))</f>
        <v>-</v>
      </c>
      <c r="P206" s="213" t="str">
        <f>IF(($A206="-"),"-",IF((ISBLANK('1B DonnéesActifs'!P209)=TRUE),"",'1B DonnéesActifs'!P209))</f>
        <v>-</v>
      </c>
      <c r="Q206" s="214" t="str">
        <f t="shared" si="28"/>
        <v>-</v>
      </c>
      <c r="R206" s="214" t="str">
        <f>IF($A206="-","-",(_xlfn.IFNA((VLOOKUP($D206,'2A HypothèsesRenouvellement'!$J$6:$K$10,2,FALSE)),"TypeChausséeN/D")))</f>
        <v>-</v>
      </c>
      <c r="S206" s="214" t="str">
        <f t="shared" si="35"/>
        <v>-</v>
      </c>
      <c r="T206" s="214" t="str">
        <f>IF($A206="-","-",(_xlfn.IFNA((VLOOKUP($M206,'2A HypothèsesRenouvellement'!$J$16:$K$25,2,FALSE)),"DernièreInterventionN/D")))</f>
        <v>-</v>
      </c>
      <c r="U206" s="214" t="str">
        <f t="shared" si="29"/>
        <v>-</v>
      </c>
      <c r="V206" s="215" t="str">
        <f t="shared" si="36"/>
        <v>-</v>
      </c>
      <c r="W206" s="215" t="str">
        <f>IF($A206="-","-",IF($O206="","ICG N/D",VLOOKUP($O206,'2A HypothèsesRenouvellement'!$B$33:$B$42,1,TRUE)))</f>
        <v>-</v>
      </c>
      <c r="X206" s="216" t="str">
        <f>IF($A206="-","-",(IF((ISNUMBER(W206)=TRUE),VLOOKUP(W206,'2A HypothèsesRenouvellement'!$B$33:$D$42,3,FALSE),"ICG N/D")))</f>
        <v>-</v>
      </c>
      <c r="Y206" s="216" t="str">
        <f>_xlfn.IFNA(IF($A206="-","-",(IF((P206=""),"Cote /5 N/D",VLOOKUP(P206,'2A HypothèsesRenouvellement'!$F$33:$G$37,2,FALSE)))),"%ParCote/5 Feuille2A N/D")</f>
        <v>-</v>
      </c>
      <c r="Z206" s="215" t="str">
        <f>IF($A206="-","-",IF('2A HypothèsesRenouvellement'!$F$20="  cotes d'état /100",(IF(ISNUMBER(X206)=TRUE,(X206*R206),"ICG N/D")),"N'est pas l'option choisie feuille 2A"))</f>
        <v>-</v>
      </c>
      <c r="AA206" s="215" t="str">
        <f t="shared" si="30"/>
        <v>-</v>
      </c>
      <c r="AB206" s="215" t="str">
        <f>IF($A206="-","-",IF('2A HypothèsesRenouvellement'!$F$20="  cotes d'état /5",(IF(ISNUMBER(Y206)=TRUE,(Y206*R206),"Etat/5 N/D")),"N'est pas l'option choisie feuille 2A"))</f>
        <v>-</v>
      </c>
      <c r="AC206" s="215" t="str">
        <f t="shared" si="31"/>
        <v>-</v>
      </c>
      <c r="AD206" s="217" t="str">
        <f>IF('2A HypothèsesRenouvellement'!$D$15="Option 1  ",'3A CalculsActifs'!V206,IF('2A HypothèsesRenouvellement'!$F$20="  Cotes d'état /100",'3A CalculsActifs'!AA206,IF('2A HypothèsesRenouvellement'!$F$20="  Cotes d'état /5",'3A CalculsActifs'!AC206,"ATT:ChoisirOptionFeuille2A")))</f>
        <v>ATT:ChoisirOptionFeuille2A</v>
      </c>
      <c r="AE206" s="209" t="str">
        <f>IF($A206="-","-",(H206/1000*(VLOOKUP(D206,'2A HypothèsesRenouvellement'!$J$6:$L$10,3,FALSE))))</f>
        <v>-</v>
      </c>
      <c r="AF206" s="312" t="str">
        <f t="shared" si="32"/>
        <v>-</v>
      </c>
      <c r="AG206" s="312" t="str">
        <f t="shared" si="33"/>
        <v>-</v>
      </c>
      <c r="AH206" s="218" t="str">
        <f t="shared" si="34"/>
        <v>-</v>
      </c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  <c r="CM206" s="95"/>
      <c r="CN206" s="95"/>
      <c r="CO206" s="95"/>
      <c r="CP206" s="95"/>
      <c r="CQ206" s="95"/>
      <c r="CR206" s="95"/>
      <c r="CS206" s="95"/>
      <c r="CT206" s="95"/>
      <c r="CU206" s="95"/>
      <c r="CV206" s="95"/>
      <c r="CW206" s="95"/>
      <c r="CX206" s="95"/>
      <c r="CY206" s="95"/>
      <c r="CZ206" s="95"/>
      <c r="DA206" s="95"/>
      <c r="DB206" s="95"/>
      <c r="DC206" s="95"/>
      <c r="DD206" s="95"/>
      <c r="DE206" s="95"/>
      <c r="DF206" s="95"/>
      <c r="DG206" s="95"/>
      <c r="DH206" s="95"/>
      <c r="DI206" s="95"/>
      <c r="DJ206" s="95"/>
      <c r="DK206" s="95"/>
      <c r="DL206" s="95"/>
      <c r="DM206" s="95"/>
      <c r="DN206" s="95"/>
      <c r="DO206" s="95"/>
      <c r="DP206" s="95"/>
      <c r="DQ206" s="95"/>
      <c r="DR206" s="95"/>
      <c r="DS206" s="95"/>
      <c r="DT206" s="95"/>
      <c r="DU206" s="95"/>
      <c r="DV206" s="95"/>
      <c r="DW206" s="95"/>
      <c r="DX206" s="95"/>
      <c r="DY206" s="95"/>
      <c r="DZ206" s="95"/>
      <c r="EA206" s="95"/>
      <c r="EB206" s="95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5"/>
      <c r="ER206" s="95"/>
      <c r="ES206" s="95"/>
      <c r="ET206" s="95"/>
      <c r="EU206" s="95"/>
      <c r="EV206" s="95"/>
      <c r="EW206" s="95"/>
      <c r="EX206" s="95"/>
      <c r="EY206" s="95"/>
      <c r="EZ206" s="95"/>
      <c r="FA206" s="95"/>
      <c r="FB206" s="95"/>
      <c r="FC206" s="95"/>
      <c r="FD206" s="95"/>
      <c r="FE206" s="95"/>
      <c r="FF206" s="95"/>
      <c r="FG206" s="95"/>
      <c r="FH206" s="95"/>
      <c r="FI206" s="95"/>
      <c r="FJ206" s="95"/>
      <c r="FK206" s="95"/>
      <c r="FL206" s="95"/>
      <c r="FM206" s="95"/>
      <c r="FN206" s="95"/>
      <c r="FO206" s="95"/>
      <c r="FP206" s="95"/>
      <c r="FQ206" s="95"/>
      <c r="FR206" s="95"/>
      <c r="FS206" s="95"/>
      <c r="FT206" s="95"/>
      <c r="FU206" s="95"/>
      <c r="FV206" s="95"/>
      <c r="FW206" s="95"/>
      <c r="FX206" s="95"/>
      <c r="FY206" s="95"/>
      <c r="FZ206" s="95"/>
      <c r="GA206" s="95"/>
      <c r="GB206" s="95"/>
      <c r="GC206" s="95"/>
      <c r="GD206" s="95"/>
      <c r="GE206" s="95"/>
      <c r="GF206" s="95"/>
      <c r="GG206" s="95"/>
      <c r="GH206" s="95"/>
      <c r="GI206" s="95"/>
      <c r="GJ206" s="95"/>
      <c r="GK206" s="95"/>
      <c r="GL206" s="95"/>
      <c r="GM206" s="95"/>
      <c r="GN206" s="95"/>
      <c r="GO206" s="95"/>
      <c r="GP206" s="95"/>
      <c r="GQ206" s="95"/>
      <c r="GR206" s="95"/>
      <c r="GS206" s="95"/>
      <c r="GT206" s="95"/>
      <c r="GU206" s="95"/>
      <c r="GV206" s="95"/>
      <c r="GW206" s="95"/>
      <c r="GX206" s="95"/>
      <c r="GY206" s="95"/>
      <c r="GZ206" s="95"/>
      <c r="HA206" s="95"/>
      <c r="HB206" s="95"/>
      <c r="HC206" s="95"/>
      <c r="HD206" s="95"/>
      <c r="HE206" s="95"/>
    </row>
    <row r="207" spans="1:213" x14ac:dyDescent="0.25">
      <c r="A207" s="212" t="str">
        <f>IF((ISBLANK('1B DonnéesActifs'!A210)=TRUE),"-",'1B DonnéesActifs'!A210)</f>
        <v>-</v>
      </c>
      <c r="B207" s="213" t="str">
        <f>IF(($A207="-"),"-",IF((ISBLANK('1B DonnéesActifs'!B210)=TRUE),"",'1B DonnéesActifs'!B210))</f>
        <v>-</v>
      </c>
      <c r="C207" s="213" t="str">
        <f>IF(($A207="-"),"-",IF((ISBLANK('1B DonnéesActifs'!C210)=TRUE),"",'1B DonnéesActifs'!C210))</f>
        <v>-</v>
      </c>
      <c r="D207" s="213" t="str">
        <f>IF(($A207="-"),"-",IF((ISBLANK('1B DonnéesActifs'!D210)=TRUE),"",'1B DonnéesActifs'!D210))</f>
        <v>-</v>
      </c>
      <c r="E207" s="213" t="str">
        <f>IF(($A207="-"),"-",IF((ISBLANK('1B DonnéesActifs'!E210)=TRUE),"",'1B DonnéesActifs'!E210))</f>
        <v>-</v>
      </c>
      <c r="F207" s="213" t="str">
        <f>IF(($A207="-"),"-",IF((ISBLANK('1B DonnéesActifs'!F210)=TRUE),"",'1B DonnéesActifs'!F210))</f>
        <v>-</v>
      </c>
      <c r="G207" s="213" t="str">
        <f>IF(($A207="-"),"-",IF((ISBLANK('1B DonnéesActifs'!G210)=TRUE),"",'1B DonnéesActifs'!G210))</f>
        <v>-</v>
      </c>
      <c r="H207" s="213" t="str">
        <f>IF(($A207="-"),"-",IF((ISBLANK('1B DonnéesActifs'!H210)=TRUE),"",'1B DonnéesActifs'!H210))</f>
        <v>-</v>
      </c>
      <c r="I207" s="213" t="str">
        <f>IF(($A207="-"),"-",IF((ISBLANK('1B DonnéesActifs'!I210)=TRUE),"",'1B DonnéesActifs'!I210))</f>
        <v>-</v>
      </c>
      <c r="J207" s="213" t="str">
        <f>IF(($A207="-"),"-",IF((ISBLANK('1B DonnéesActifs'!J210)=TRUE),"",'1B DonnéesActifs'!J210))</f>
        <v>-</v>
      </c>
      <c r="K207" s="213" t="str">
        <f>IF(($A207="-"),"-",IF((ISBLANK('1B DonnéesActifs'!K210)=TRUE),"",'1B DonnéesActifs'!K210))</f>
        <v>-</v>
      </c>
      <c r="L207" s="213" t="str">
        <f>IF(($A207="-"),"-",IF((ISBLANK('1B DonnéesActifs'!L210)=TRUE),"",'1B DonnéesActifs'!L210))</f>
        <v>-</v>
      </c>
      <c r="M207" s="213" t="str">
        <f>IF(($A207="-"),"-",IF((ISBLANK('1B DonnéesActifs'!M210)=TRUE),"",'1B DonnéesActifs'!M210))</f>
        <v>-</v>
      </c>
      <c r="N207" s="213" t="str">
        <f>IF(($A207="-"),"-",IF((ISBLANK('1B DonnéesActifs'!N210)=TRUE),"",'1B DonnéesActifs'!N210))</f>
        <v>-</v>
      </c>
      <c r="O207" s="213" t="str">
        <f>IF(($A207="-"),"-",IF((ISBLANK('1B DonnéesActifs'!O210)=TRUE),"",'1B DonnéesActifs'!O210))</f>
        <v>-</v>
      </c>
      <c r="P207" s="213" t="str">
        <f>IF(($A207="-"),"-",IF((ISBLANK('1B DonnéesActifs'!P210)=TRUE),"",'1B DonnéesActifs'!P210))</f>
        <v>-</v>
      </c>
      <c r="Q207" s="214" t="str">
        <f t="shared" si="28"/>
        <v>-</v>
      </c>
      <c r="R207" s="214" t="str">
        <f>IF($A207="-","-",(_xlfn.IFNA((VLOOKUP($D207,'2A HypothèsesRenouvellement'!$J$6:$K$10,2,FALSE)),"TypeChausséeN/D")))</f>
        <v>-</v>
      </c>
      <c r="S207" s="214" t="str">
        <f t="shared" si="35"/>
        <v>-</v>
      </c>
      <c r="T207" s="214" t="str">
        <f>IF($A207="-","-",(_xlfn.IFNA((VLOOKUP($M207,'2A HypothèsesRenouvellement'!$J$16:$K$25,2,FALSE)),"DernièreInterventionN/D")))</f>
        <v>-</v>
      </c>
      <c r="U207" s="214" t="str">
        <f t="shared" si="29"/>
        <v>-</v>
      </c>
      <c r="V207" s="215" t="str">
        <f t="shared" si="36"/>
        <v>-</v>
      </c>
      <c r="W207" s="215" t="str">
        <f>IF($A207="-","-",IF($O207="","ICG N/D",VLOOKUP($O207,'2A HypothèsesRenouvellement'!$B$33:$B$42,1,TRUE)))</f>
        <v>-</v>
      </c>
      <c r="X207" s="216" t="str">
        <f>IF($A207="-","-",(IF((ISNUMBER(W207)=TRUE),VLOOKUP(W207,'2A HypothèsesRenouvellement'!$B$33:$D$42,3,FALSE),"ICG N/D")))</f>
        <v>-</v>
      </c>
      <c r="Y207" s="216" t="str">
        <f>_xlfn.IFNA(IF($A207="-","-",(IF((P207=""),"Cote /5 N/D",VLOOKUP(P207,'2A HypothèsesRenouvellement'!$F$33:$G$37,2,FALSE)))),"%ParCote/5 Feuille2A N/D")</f>
        <v>-</v>
      </c>
      <c r="Z207" s="215" t="str">
        <f>IF($A207="-","-",IF('2A HypothèsesRenouvellement'!$F$20="  cotes d'état /100",(IF(ISNUMBER(X207)=TRUE,(X207*R207),"ICG N/D")),"N'est pas l'option choisie feuille 2A"))</f>
        <v>-</v>
      </c>
      <c r="AA207" s="215" t="str">
        <f t="shared" si="30"/>
        <v>-</v>
      </c>
      <c r="AB207" s="215" t="str">
        <f>IF($A207="-","-",IF('2A HypothèsesRenouvellement'!$F$20="  cotes d'état /5",(IF(ISNUMBER(Y207)=TRUE,(Y207*R207),"Etat/5 N/D")),"N'est pas l'option choisie feuille 2A"))</f>
        <v>-</v>
      </c>
      <c r="AC207" s="215" t="str">
        <f t="shared" si="31"/>
        <v>-</v>
      </c>
      <c r="AD207" s="217" t="str">
        <f>IF('2A HypothèsesRenouvellement'!$D$15="Option 1  ",'3A CalculsActifs'!V207,IF('2A HypothèsesRenouvellement'!$F$20="  Cotes d'état /100",'3A CalculsActifs'!AA207,IF('2A HypothèsesRenouvellement'!$F$20="  Cotes d'état /5",'3A CalculsActifs'!AC207,"ATT:ChoisirOptionFeuille2A")))</f>
        <v>ATT:ChoisirOptionFeuille2A</v>
      </c>
      <c r="AE207" s="209" t="str">
        <f>IF($A207="-","-",(H207/1000*(VLOOKUP(D207,'2A HypothèsesRenouvellement'!$J$6:$L$10,3,FALSE))))</f>
        <v>-</v>
      </c>
      <c r="AF207" s="312" t="str">
        <f t="shared" si="32"/>
        <v>-</v>
      </c>
      <c r="AG207" s="312" t="str">
        <f t="shared" si="33"/>
        <v>-</v>
      </c>
      <c r="AH207" s="218" t="str">
        <f t="shared" si="34"/>
        <v>-</v>
      </c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95"/>
      <c r="CV207" s="95"/>
      <c r="CW207" s="95"/>
      <c r="CX207" s="95"/>
      <c r="CY207" s="95"/>
      <c r="CZ207" s="95"/>
      <c r="DA207" s="95"/>
      <c r="DB207" s="95"/>
      <c r="DC207" s="95"/>
      <c r="DD207" s="95"/>
      <c r="DE207" s="95"/>
      <c r="DF207" s="95"/>
      <c r="DG207" s="95"/>
      <c r="DH207" s="95"/>
      <c r="DI207" s="95"/>
      <c r="DJ207" s="95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5"/>
      <c r="ER207" s="95"/>
      <c r="ES207" s="95"/>
      <c r="ET207" s="95"/>
      <c r="EU207" s="95"/>
      <c r="EV207" s="95"/>
      <c r="EW207" s="95"/>
      <c r="EX207" s="95"/>
      <c r="EY207" s="95"/>
      <c r="EZ207" s="95"/>
      <c r="FA207" s="95"/>
      <c r="FB207" s="95"/>
      <c r="FC207" s="95"/>
      <c r="FD207" s="95"/>
      <c r="FE207" s="95"/>
      <c r="FF207" s="95"/>
      <c r="FG207" s="95"/>
      <c r="FH207" s="95"/>
      <c r="FI207" s="95"/>
      <c r="FJ207" s="95"/>
      <c r="FK207" s="95"/>
      <c r="FL207" s="95"/>
      <c r="FM207" s="95"/>
      <c r="FN207" s="95"/>
      <c r="FO207" s="95"/>
      <c r="FP207" s="95"/>
      <c r="FQ207" s="95"/>
      <c r="FR207" s="95"/>
      <c r="FS207" s="95"/>
      <c r="FT207" s="95"/>
      <c r="FU207" s="95"/>
      <c r="FV207" s="95"/>
      <c r="FW207" s="95"/>
      <c r="FX207" s="95"/>
      <c r="FY207" s="95"/>
      <c r="FZ207" s="95"/>
      <c r="GA207" s="95"/>
      <c r="GB207" s="95"/>
      <c r="GC207" s="95"/>
      <c r="GD207" s="95"/>
      <c r="GE207" s="95"/>
      <c r="GF207" s="95"/>
      <c r="GG207" s="95"/>
      <c r="GH207" s="95"/>
      <c r="GI207" s="95"/>
      <c r="GJ207" s="95"/>
      <c r="GK207" s="95"/>
      <c r="GL207" s="95"/>
      <c r="GM207" s="95"/>
      <c r="GN207" s="95"/>
      <c r="GO207" s="95"/>
      <c r="GP207" s="95"/>
      <c r="GQ207" s="95"/>
      <c r="GR207" s="95"/>
      <c r="GS207" s="95"/>
      <c r="GT207" s="95"/>
      <c r="GU207" s="95"/>
      <c r="GV207" s="95"/>
      <c r="GW207" s="95"/>
      <c r="GX207" s="95"/>
      <c r="GY207" s="95"/>
      <c r="GZ207" s="95"/>
      <c r="HA207" s="95"/>
      <c r="HB207" s="95"/>
      <c r="HC207" s="95"/>
      <c r="HD207" s="95"/>
      <c r="HE207" s="95"/>
    </row>
    <row r="208" spans="1:213" x14ac:dyDescent="0.25">
      <c r="A208" s="212" t="str">
        <f>IF((ISBLANK('1B DonnéesActifs'!A211)=TRUE),"-",'1B DonnéesActifs'!A211)</f>
        <v>-</v>
      </c>
      <c r="B208" s="213" t="str">
        <f>IF(($A208="-"),"-",IF((ISBLANK('1B DonnéesActifs'!B211)=TRUE),"",'1B DonnéesActifs'!B211))</f>
        <v>-</v>
      </c>
      <c r="C208" s="213" t="str">
        <f>IF(($A208="-"),"-",IF((ISBLANK('1B DonnéesActifs'!C211)=TRUE),"",'1B DonnéesActifs'!C211))</f>
        <v>-</v>
      </c>
      <c r="D208" s="213" t="str">
        <f>IF(($A208="-"),"-",IF((ISBLANK('1B DonnéesActifs'!D211)=TRUE),"",'1B DonnéesActifs'!D211))</f>
        <v>-</v>
      </c>
      <c r="E208" s="213" t="str">
        <f>IF(($A208="-"),"-",IF((ISBLANK('1B DonnéesActifs'!E211)=TRUE),"",'1B DonnéesActifs'!E211))</f>
        <v>-</v>
      </c>
      <c r="F208" s="213" t="str">
        <f>IF(($A208="-"),"-",IF((ISBLANK('1B DonnéesActifs'!F211)=TRUE),"",'1B DonnéesActifs'!F211))</f>
        <v>-</v>
      </c>
      <c r="G208" s="213" t="str">
        <f>IF(($A208="-"),"-",IF((ISBLANK('1B DonnéesActifs'!G211)=TRUE),"",'1B DonnéesActifs'!G211))</f>
        <v>-</v>
      </c>
      <c r="H208" s="213" t="str">
        <f>IF(($A208="-"),"-",IF((ISBLANK('1B DonnéesActifs'!H211)=TRUE),"",'1B DonnéesActifs'!H211))</f>
        <v>-</v>
      </c>
      <c r="I208" s="213" t="str">
        <f>IF(($A208="-"),"-",IF((ISBLANK('1B DonnéesActifs'!I211)=TRUE),"",'1B DonnéesActifs'!I211))</f>
        <v>-</v>
      </c>
      <c r="J208" s="213" t="str">
        <f>IF(($A208="-"),"-",IF((ISBLANK('1B DonnéesActifs'!J211)=TRUE),"",'1B DonnéesActifs'!J211))</f>
        <v>-</v>
      </c>
      <c r="K208" s="213" t="str">
        <f>IF(($A208="-"),"-",IF((ISBLANK('1B DonnéesActifs'!K211)=TRUE),"",'1B DonnéesActifs'!K211))</f>
        <v>-</v>
      </c>
      <c r="L208" s="213" t="str">
        <f>IF(($A208="-"),"-",IF((ISBLANK('1B DonnéesActifs'!L211)=TRUE),"",'1B DonnéesActifs'!L211))</f>
        <v>-</v>
      </c>
      <c r="M208" s="213" t="str">
        <f>IF(($A208="-"),"-",IF((ISBLANK('1B DonnéesActifs'!M211)=TRUE),"",'1B DonnéesActifs'!M211))</f>
        <v>-</v>
      </c>
      <c r="N208" s="213" t="str">
        <f>IF(($A208="-"),"-",IF((ISBLANK('1B DonnéesActifs'!N211)=TRUE),"",'1B DonnéesActifs'!N211))</f>
        <v>-</v>
      </c>
      <c r="O208" s="213" t="str">
        <f>IF(($A208="-"),"-",IF((ISBLANK('1B DonnéesActifs'!O211)=TRUE),"",'1B DonnéesActifs'!O211))</f>
        <v>-</v>
      </c>
      <c r="P208" s="213" t="str">
        <f>IF(($A208="-"),"-",IF((ISBLANK('1B DonnéesActifs'!P211)=TRUE),"",'1B DonnéesActifs'!P211))</f>
        <v>-</v>
      </c>
      <c r="Q208" s="214" t="str">
        <f t="shared" si="28"/>
        <v>-</v>
      </c>
      <c r="R208" s="214" t="str">
        <f>IF($A208="-","-",(_xlfn.IFNA((VLOOKUP($D208,'2A HypothèsesRenouvellement'!$J$6:$K$10,2,FALSE)),"TypeChausséeN/D")))</f>
        <v>-</v>
      </c>
      <c r="S208" s="214" t="str">
        <f t="shared" si="35"/>
        <v>-</v>
      </c>
      <c r="T208" s="214" t="str">
        <f>IF($A208="-","-",(_xlfn.IFNA((VLOOKUP($M208,'2A HypothèsesRenouvellement'!$J$16:$K$25,2,FALSE)),"DernièreInterventionN/D")))</f>
        <v>-</v>
      </c>
      <c r="U208" s="214" t="str">
        <f t="shared" si="29"/>
        <v>-</v>
      </c>
      <c r="V208" s="215" t="str">
        <f t="shared" si="36"/>
        <v>-</v>
      </c>
      <c r="W208" s="215" t="str">
        <f>IF($A208="-","-",IF($O208="","ICG N/D",VLOOKUP($O208,'2A HypothèsesRenouvellement'!$B$33:$B$42,1,TRUE)))</f>
        <v>-</v>
      </c>
      <c r="X208" s="216" t="str">
        <f>IF($A208="-","-",(IF((ISNUMBER(W208)=TRUE),VLOOKUP(W208,'2A HypothèsesRenouvellement'!$B$33:$D$42,3,FALSE),"ICG N/D")))</f>
        <v>-</v>
      </c>
      <c r="Y208" s="216" t="str">
        <f>_xlfn.IFNA(IF($A208="-","-",(IF((P208=""),"Cote /5 N/D",VLOOKUP(P208,'2A HypothèsesRenouvellement'!$F$33:$G$37,2,FALSE)))),"%ParCote/5 Feuille2A N/D")</f>
        <v>-</v>
      </c>
      <c r="Z208" s="215" t="str">
        <f>IF($A208="-","-",IF('2A HypothèsesRenouvellement'!$F$20="  cotes d'état /100",(IF(ISNUMBER(X208)=TRUE,(X208*R208),"ICG N/D")),"N'est pas l'option choisie feuille 2A"))</f>
        <v>-</v>
      </c>
      <c r="AA208" s="215" t="str">
        <f t="shared" si="30"/>
        <v>-</v>
      </c>
      <c r="AB208" s="215" t="str">
        <f>IF($A208="-","-",IF('2A HypothèsesRenouvellement'!$F$20="  cotes d'état /5",(IF(ISNUMBER(Y208)=TRUE,(Y208*R208),"Etat/5 N/D")),"N'est pas l'option choisie feuille 2A"))</f>
        <v>-</v>
      </c>
      <c r="AC208" s="215" t="str">
        <f t="shared" si="31"/>
        <v>-</v>
      </c>
      <c r="AD208" s="217" t="str">
        <f>IF('2A HypothèsesRenouvellement'!$D$15="Option 1  ",'3A CalculsActifs'!V208,IF('2A HypothèsesRenouvellement'!$F$20="  Cotes d'état /100",'3A CalculsActifs'!AA208,IF('2A HypothèsesRenouvellement'!$F$20="  Cotes d'état /5",'3A CalculsActifs'!AC208,"ATT:ChoisirOptionFeuille2A")))</f>
        <v>ATT:ChoisirOptionFeuille2A</v>
      </c>
      <c r="AE208" s="209" t="str">
        <f>IF($A208="-","-",(H208/1000*(VLOOKUP(D208,'2A HypothèsesRenouvellement'!$J$6:$L$10,3,FALSE))))</f>
        <v>-</v>
      </c>
      <c r="AF208" s="312" t="str">
        <f t="shared" si="32"/>
        <v>-</v>
      </c>
      <c r="AG208" s="312" t="str">
        <f t="shared" si="33"/>
        <v>-</v>
      </c>
      <c r="AH208" s="218" t="str">
        <f t="shared" si="34"/>
        <v>-</v>
      </c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95"/>
      <c r="CV208" s="95"/>
      <c r="CW208" s="95"/>
      <c r="CX208" s="95"/>
      <c r="CY208" s="95"/>
      <c r="CZ208" s="95"/>
      <c r="DA208" s="95"/>
      <c r="DB208" s="95"/>
      <c r="DC208" s="95"/>
      <c r="DD208" s="95"/>
      <c r="DE208" s="95"/>
      <c r="DF208" s="95"/>
      <c r="DG208" s="95"/>
      <c r="DH208" s="95"/>
      <c r="DI208" s="95"/>
      <c r="DJ208" s="95"/>
      <c r="DK208" s="95"/>
      <c r="DL208" s="95"/>
      <c r="DM208" s="95"/>
      <c r="DN208" s="95"/>
      <c r="DO208" s="95"/>
      <c r="DP208" s="95"/>
      <c r="DQ208" s="95"/>
      <c r="DR208" s="95"/>
      <c r="DS208" s="95"/>
      <c r="DT208" s="95"/>
      <c r="DU208" s="95"/>
      <c r="DV208" s="95"/>
      <c r="DW208" s="95"/>
      <c r="DX208" s="95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5"/>
      <c r="ER208" s="95"/>
      <c r="ES208" s="95"/>
      <c r="ET208" s="95"/>
      <c r="EU208" s="95"/>
      <c r="EV208" s="95"/>
      <c r="EW208" s="95"/>
      <c r="EX208" s="95"/>
      <c r="EY208" s="95"/>
      <c r="EZ208" s="95"/>
      <c r="FA208" s="95"/>
      <c r="FB208" s="95"/>
      <c r="FC208" s="95"/>
      <c r="FD208" s="95"/>
      <c r="FE208" s="95"/>
      <c r="FF208" s="95"/>
      <c r="FG208" s="95"/>
      <c r="FH208" s="95"/>
      <c r="FI208" s="95"/>
      <c r="FJ208" s="95"/>
      <c r="FK208" s="95"/>
      <c r="FL208" s="95"/>
      <c r="FM208" s="95"/>
      <c r="FN208" s="95"/>
      <c r="FO208" s="95"/>
      <c r="FP208" s="95"/>
      <c r="FQ208" s="95"/>
      <c r="FR208" s="95"/>
      <c r="FS208" s="95"/>
      <c r="FT208" s="95"/>
      <c r="FU208" s="95"/>
      <c r="FV208" s="95"/>
      <c r="FW208" s="95"/>
      <c r="FX208" s="95"/>
      <c r="FY208" s="95"/>
      <c r="FZ208" s="95"/>
      <c r="GA208" s="95"/>
      <c r="GB208" s="95"/>
      <c r="GC208" s="95"/>
      <c r="GD208" s="95"/>
      <c r="GE208" s="95"/>
      <c r="GF208" s="95"/>
      <c r="GG208" s="95"/>
      <c r="GH208" s="95"/>
      <c r="GI208" s="95"/>
      <c r="GJ208" s="95"/>
      <c r="GK208" s="95"/>
      <c r="GL208" s="95"/>
      <c r="GM208" s="95"/>
      <c r="GN208" s="95"/>
      <c r="GO208" s="95"/>
      <c r="GP208" s="95"/>
      <c r="GQ208" s="95"/>
      <c r="GR208" s="95"/>
      <c r="GS208" s="95"/>
      <c r="GT208" s="95"/>
      <c r="GU208" s="95"/>
      <c r="GV208" s="95"/>
      <c r="GW208" s="95"/>
      <c r="GX208" s="95"/>
      <c r="GY208" s="95"/>
      <c r="GZ208" s="95"/>
      <c r="HA208" s="95"/>
      <c r="HB208" s="95"/>
      <c r="HC208" s="95"/>
      <c r="HD208" s="95"/>
      <c r="HE208" s="95"/>
    </row>
    <row r="209" spans="1:213" x14ac:dyDescent="0.25">
      <c r="A209" s="212" t="str">
        <f>IF((ISBLANK('1B DonnéesActifs'!A212)=TRUE),"-",'1B DonnéesActifs'!A212)</f>
        <v>-</v>
      </c>
      <c r="B209" s="213" t="str">
        <f>IF(($A209="-"),"-",IF((ISBLANK('1B DonnéesActifs'!B212)=TRUE),"",'1B DonnéesActifs'!B212))</f>
        <v>-</v>
      </c>
      <c r="C209" s="213" t="str">
        <f>IF(($A209="-"),"-",IF((ISBLANK('1B DonnéesActifs'!C212)=TRUE),"",'1B DonnéesActifs'!C212))</f>
        <v>-</v>
      </c>
      <c r="D209" s="213" t="str">
        <f>IF(($A209="-"),"-",IF((ISBLANK('1B DonnéesActifs'!D212)=TRUE),"",'1B DonnéesActifs'!D212))</f>
        <v>-</v>
      </c>
      <c r="E209" s="213" t="str">
        <f>IF(($A209="-"),"-",IF((ISBLANK('1B DonnéesActifs'!E212)=TRUE),"",'1B DonnéesActifs'!E212))</f>
        <v>-</v>
      </c>
      <c r="F209" s="213" t="str">
        <f>IF(($A209="-"),"-",IF((ISBLANK('1B DonnéesActifs'!F212)=TRUE),"",'1B DonnéesActifs'!F212))</f>
        <v>-</v>
      </c>
      <c r="G209" s="213" t="str">
        <f>IF(($A209="-"),"-",IF((ISBLANK('1B DonnéesActifs'!G212)=TRUE),"",'1B DonnéesActifs'!G212))</f>
        <v>-</v>
      </c>
      <c r="H209" s="213" t="str">
        <f>IF(($A209="-"),"-",IF((ISBLANK('1B DonnéesActifs'!H212)=TRUE),"",'1B DonnéesActifs'!H212))</f>
        <v>-</v>
      </c>
      <c r="I209" s="213" t="str">
        <f>IF(($A209="-"),"-",IF((ISBLANK('1B DonnéesActifs'!I212)=TRUE),"",'1B DonnéesActifs'!I212))</f>
        <v>-</v>
      </c>
      <c r="J209" s="213" t="str">
        <f>IF(($A209="-"),"-",IF((ISBLANK('1B DonnéesActifs'!J212)=TRUE),"",'1B DonnéesActifs'!J212))</f>
        <v>-</v>
      </c>
      <c r="K209" s="213" t="str">
        <f>IF(($A209="-"),"-",IF((ISBLANK('1B DonnéesActifs'!K212)=TRUE),"",'1B DonnéesActifs'!K212))</f>
        <v>-</v>
      </c>
      <c r="L209" s="213" t="str">
        <f>IF(($A209="-"),"-",IF((ISBLANK('1B DonnéesActifs'!L212)=TRUE),"",'1B DonnéesActifs'!L212))</f>
        <v>-</v>
      </c>
      <c r="M209" s="213" t="str">
        <f>IF(($A209="-"),"-",IF((ISBLANK('1B DonnéesActifs'!M212)=TRUE),"",'1B DonnéesActifs'!M212))</f>
        <v>-</v>
      </c>
      <c r="N209" s="213" t="str">
        <f>IF(($A209="-"),"-",IF((ISBLANK('1B DonnéesActifs'!N212)=TRUE),"",'1B DonnéesActifs'!N212))</f>
        <v>-</v>
      </c>
      <c r="O209" s="213" t="str">
        <f>IF(($A209="-"),"-",IF((ISBLANK('1B DonnéesActifs'!O212)=TRUE),"",'1B DonnéesActifs'!O212))</f>
        <v>-</v>
      </c>
      <c r="P209" s="213" t="str">
        <f>IF(($A209="-"),"-",IF((ISBLANK('1B DonnéesActifs'!P212)=TRUE),"",'1B DonnéesActifs'!P212))</f>
        <v>-</v>
      </c>
      <c r="Q209" s="214" t="str">
        <f t="shared" si="28"/>
        <v>-</v>
      </c>
      <c r="R209" s="214" t="str">
        <f>IF($A209="-","-",(_xlfn.IFNA((VLOOKUP($D209,'2A HypothèsesRenouvellement'!$J$6:$K$10,2,FALSE)),"TypeChausséeN/D")))</f>
        <v>-</v>
      </c>
      <c r="S209" s="214" t="str">
        <f t="shared" si="35"/>
        <v>-</v>
      </c>
      <c r="T209" s="214" t="str">
        <f>IF($A209="-","-",(_xlfn.IFNA((VLOOKUP($M209,'2A HypothèsesRenouvellement'!$J$16:$K$25,2,FALSE)),"DernièreInterventionN/D")))</f>
        <v>-</v>
      </c>
      <c r="U209" s="214" t="str">
        <f t="shared" si="29"/>
        <v>-</v>
      </c>
      <c r="V209" s="215" t="str">
        <f t="shared" si="36"/>
        <v>-</v>
      </c>
      <c r="W209" s="215" t="str">
        <f>IF($A209="-","-",IF($O209="","ICG N/D",VLOOKUP($O209,'2A HypothèsesRenouvellement'!$B$33:$B$42,1,TRUE)))</f>
        <v>-</v>
      </c>
      <c r="X209" s="216" t="str">
        <f>IF($A209="-","-",(IF((ISNUMBER(W209)=TRUE),VLOOKUP(W209,'2A HypothèsesRenouvellement'!$B$33:$D$42,3,FALSE),"ICG N/D")))</f>
        <v>-</v>
      </c>
      <c r="Y209" s="216" t="str">
        <f>_xlfn.IFNA(IF($A209="-","-",(IF((P209=""),"Cote /5 N/D",VLOOKUP(P209,'2A HypothèsesRenouvellement'!$F$33:$G$37,2,FALSE)))),"%ParCote/5 Feuille2A N/D")</f>
        <v>-</v>
      </c>
      <c r="Z209" s="215" t="str">
        <f>IF($A209="-","-",IF('2A HypothèsesRenouvellement'!$F$20="  cotes d'état /100",(IF(ISNUMBER(X209)=TRUE,(X209*R209),"ICG N/D")),"N'est pas l'option choisie feuille 2A"))</f>
        <v>-</v>
      </c>
      <c r="AA209" s="215" t="str">
        <f t="shared" si="30"/>
        <v>-</v>
      </c>
      <c r="AB209" s="215" t="str">
        <f>IF($A209="-","-",IF('2A HypothèsesRenouvellement'!$F$20="  cotes d'état /5",(IF(ISNUMBER(Y209)=TRUE,(Y209*R209),"Etat/5 N/D")),"N'est pas l'option choisie feuille 2A"))</f>
        <v>-</v>
      </c>
      <c r="AC209" s="215" t="str">
        <f t="shared" si="31"/>
        <v>-</v>
      </c>
      <c r="AD209" s="217" t="str">
        <f>IF('2A HypothèsesRenouvellement'!$D$15="Option 1  ",'3A CalculsActifs'!V209,IF('2A HypothèsesRenouvellement'!$F$20="  Cotes d'état /100",'3A CalculsActifs'!AA209,IF('2A HypothèsesRenouvellement'!$F$20="  Cotes d'état /5",'3A CalculsActifs'!AC209,"ATT:ChoisirOptionFeuille2A")))</f>
        <v>ATT:ChoisirOptionFeuille2A</v>
      </c>
      <c r="AE209" s="209" t="str">
        <f>IF($A209="-","-",(H209/1000*(VLOOKUP(D209,'2A HypothèsesRenouvellement'!$J$6:$L$10,3,FALSE))))</f>
        <v>-</v>
      </c>
      <c r="AF209" s="312" t="str">
        <f t="shared" si="32"/>
        <v>-</v>
      </c>
      <c r="AG209" s="312" t="str">
        <f t="shared" si="33"/>
        <v>-</v>
      </c>
      <c r="AH209" s="218" t="str">
        <f t="shared" si="34"/>
        <v>-</v>
      </c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  <c r="CM209" s="95"/>
      <c r="CN209" s="95"/>
      <c r="CO209" s="95"/>
      <c r="CP209" s="95"/>
      <c r="CQ209" s="95"/>
      <c r="CR209" s="95"/>
      <c r="CS209" s="95"/>
      <c r="CT209" s="95"/>
      <c r="CU209" s="95"/>
      <c r="CV209" s="95"/>
      <c r="CW209" s="95"/>
      <c r="CX209" s="95"/>
      <c r="CY209" s="95"/>
      <c r="CZ209" s="95"/>
      <c r="DA209" s="95"/>
      <c r="DB209" s="95"/>
      <c r="DC209" s="95"/>
      <c r="DD209" s="95"/>
      <c r="DE209" s="95"/>
      <c r="DF209" s="95"/>
      <c r="DG209" s="95"/>
      <c r="DH209" s="95"/>
      <c r="DI209" s="95"/>
      <c r="DJ209" s="95"/>
      <c r="DK209" s="95"/>
      <c r="DL209" s="95"/>
      <c r="DM209" s="95"/>
      <c r="DN209" s="95"/>
      <c r="DO209" s="95"/>
      <c r="DP209" s="95"/>
      <c r="DQ209" s="95"/>
      <c r="DR209" s="95"/>
      <c r="DS209" s="95"/>
      <c r="DT209" s="95"/>
      <c r="DU209" s="95"/>
      <c r="DV209" s="95"/>
      <c r="DW209" s="95"/>
      <c r="DX209" s="95"/>
      <c r="DY209" s="95"/>
      <c r="DZ209" s="95"/>
      <c r="EA209" s="95"/>
      <c r="EB209" s="95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5"/>
      <c r="ER209" s="95"/>
      <c r="ES209" s="95"/>
      <c r="ET209" s="95"/>
      <c r="EU209" s="95"/>
      <c r="EV209" s="95"/>
      <c r="EW209" s="95"/>
      <c r="EX209" s="95"/>
      <c r="EY209" s="95"/>
      <c r="EZ209" s="95"/>
      <c r="FA209" s="95"/>
      <c r="FB209" s="95"/>
      <c r="FC209" s="95"/>
      <c r="FD209" s="95"/>
      <c r="FE209" s="95"/>
      <c r="FF209" s="95"/>
      <c r="FG209" s="95"/>
      <c r="FH209" s="95"/>
      <c r="FI209" s="95"/>
      <c r="FJ209" s="95"/>
      <c r="FK209" s="95"/>
      <c r="FL209" s="95"/>
      <c r="FM209" s="95"/>
      <c r="FN209" s="95"/>
      <c r="FO209" s="95"/>
      <c r="FP209" s="95"/>
      <c r="FQ209" s="95"/>
      <c r="FR209" s="95"/>
      <c r="FS209" s="95"/>
      <c r="FT209" s="95"/>
      <c r="FU209" s="95"/>
      <c r="FV209" s="95"/>
      <c r="FW209" s="95"/>
      <c r="FX209" s="95"/>
      <c r="FY209" s="95"/>
      <c r="FZ209" s="95"/>
      <c r="GA209" s="95"/>
      <c r="GB209" s="95"/>
      <c r="GC209" s="95"/>
      <c r="GD209" s="95"/>
      <c r="GE209" s="95"/>
      <c r="GF209" s="95"/>
      <c r="GG209" s="95"/>
      <c r="GH209" s="95"/>
      <c r="GI209" s="95"/>
      <c r="GJ209" s="95"/>
      <c r="GK209" s="95"/>
      <c r="GL209" s="95"/>
      <c r="GM209" s="95"/>
      <c r="GN209" s="95"/>
      <c r="GO209" s="95"/>
      <c r="GP209" s="95"/>
      <c r="GQ209" s="95"/>
      <c r="GR209" s="95"/>
      <c r="GS209" s="95"/>
      <c r="GT209" s="95"/>
      <c r="GU209" s="95"/>
      <c r="GV209" s="95"/>
      <c r="GW209" s="95"/>
      <c r="GX209" s="95"/>
      <c r="GY209" s="95"/>
      <c r="GZ209" s="95"/>
      <c r="HA209" s="95"/>
      <c r="HB209" s="95"/>
      <c r="HC209" s="95"/>
      <c r="HD209" s="95"/>
      <c r="HE209" s="95"/>
    </row>
    <row r="210" spans="1:213" x14ac:dyDescent="0.25">
      <c r="A210" s="212" t="str">
        <f>IF((ISBLANK('1B DonnéesActifs'!A213)=TRUE),"-",'1B DonnéesActifs'!A213)</f>
        <v>-</v>
      </c>
      <c r="B210" s="213" t="str">
        <f>IF(($A210="-"),"-",IF((ISBLANK('1B DonnéesActifs'!B213)=TRUE),"",'1B DonnéesActifs'!B213))</f>
        <v>-</v>
      </c>
      <c r="C210" s="213" t="str">
        <f>IF(($A210="-"),"-",IF((ISBLANK('1B DonnéesActifs'!C213)=TRUE),"",'1B DonnéesActifs'!C213))</f>
        <v>-</v>
      </c>
      <c r="D210" s="213" t="str">
        <f>IF(($A210="-"),"-",IF((ISBLANK('1B DonnéesActifs'!D213)=TRUE),"",'1B DonnéesActifs'!D213))</f>
        <v>-</v>
      </c>
      <c r="E210" s="213" t="str">
        <f>IF(($A210="-"),"-",IF((ISBLANK('1B DonnéesActifs'!E213)=TRUE),"",'1B DonnéesActifs'!E213))</f>
        <v>-</v>
      </c>
      <c r="F210" s="213" t="str">
        <f>IF(($A210="-"),"-",IF((ISBLANK('1B DonnéesActifs'!F213)=TRUE),"",'1B DonnéesActifs'!F213))</f>
        <v>-</v>
      </c>
      <c r="G210" s="213" t="str">
        <f>IF(($A210="-"),"-",IF((ISBLANK('1B DonnéesActifs'!G213)=TRUE),"",'1B DonnéesActifs'!G213))</f>
        <v>-</v>
      </c>
      <c r="H210" s="213" t="str">
        <f>IF(($A210="-"),"-",IF((ISBLANK('1B DonnéesActifs'!H213)=TRUE),"",'1B DonnéesActifs'!H213))</f>
        <v>-</v>
      </c>
      <c r="I210" s="213" t="str">
        <f>IF(($A210="-"),"-",IF((ISBLANK('1B DonnéesActifs'!I213)=TRUE),"",'1B DonnéesActifs'!I213))</f>
        <v>-</v>
      </c>
      <c r="J210" s="213" t="str">
        <f>IF(($A210="-"),"-",IF((ISBLANK('1B DonnéesActifs'!J213)=TRUE),"",'1B DonnéesActifs'!J213))</f>
        <v>-</v>
      </c>
      <c r="K210" s="213" t="str">
        <f>IF(($A210="-"),"-",IF((ISBLANK('1B DonnéesActifs'!K213)=TRUE),"",'1B DonnéesActifs'!K213))</f>
        <v>-</v>
      </c>
      <c r="L210" s="213" t="str">
        <f>IF(($A210="-"),"-",IF((ISBLANK('1B DonnéesActifs'!L213)=TRUE),"",'1B DonnéesActifs'!L213))</f>
        <v>-</v>
      </c>
      <c r="M210" s="213" t="str">
        <f>IF(($A210="-"),"-",IF((ISBLANK('1B DonnéesActifs'!M213)=TRUE),"",'1B DonnéesActifs'!M213))</f>
        <v>-</v>
      </c>
      <c r="N210" s="213" t="str">
        <f>IF(($A210="-"),"-",IF((ISBLANK('1B DonnéesActifs'!N213)=TRUE),"",'1B DonnéesActifs'!N213))</f>
        <v>-</v>
      </c>
      <c r="O210" s="213" t="str">
        <f>IF(($A210="-"),"-",IF((ISBLANK('1B DonnéesActifs'!O213)=TRUE),"",'1B DonnéesActifs'!O213))</f>
        <v>-</v>
      </c>
      <c r="P210" s="213" t="str">
        <f>IF(($A210="-"),"-",IF((ISBLANK('1B DonnéesActifs'!P213)=TRUE),"",'1B DonnéesActifs'!P213))</f>
        <v>-</v>
      </c>
      <c r="Q210" s="214" t="str">
        <f t="shared" si="28"/>
        <v>-</v>
      </c>
      <c r="R210" s="214" t="str">
        <f>IF($A210="-","-",(_xlfn.IFNA((VLOOKUP($D210,'2A HypothèsesRenouvellement'!$J$6:$K$10,2,FALSE)),"TypeChausséeN/D")))</f>
        <v>-</v>
      </c>
      <c r="S210" s="214" t="str">
        <f t="shared" si="35"/>
        <v>-</v>
      </c>
      <c r="T210" s="214" t="str">
        <f>IF($A210="-","-",(_xlfn.IFNA((VLOOKUP($M210,'2A HypothèsesRenouvellement'!$J$16:$K$25,2,FALSE)),"DernièreInterventionN/D")))</f>
        <v>-</v>
      </c>
      <c r="U210" s="214" t="str">
        <f t="shared" si="29"/>
        <v>-</v>
      </c>
      <c r="V210" s="215" t="str">
        <f t="shared" si="36"/>
        <v>-</v>
      </c>
      <c r="W210" s="215" t="str">
        <f>IF($A210="-","-",IF($O210="","ICG N/D",VLOOKUP($O210,'2A HypothèsesRenouvellement'!$B$33:$B$42,1,TRUE)))</f>
        <v>-</v>
      </c>
      <c r="X210" s="216" t="str">
        <f>IF($A210="-","-",(IF((ISNUMBER(W210)=TRUE),VLOOKUP(W210,'2A HypothèsesRenouvellement'!$B$33:$D$42,3,FALSE),"ICG N/D")))</f>
        <v>-</v>
      </c>
      <c r="Y210" s="216" t="str">
        <f>_xlfn.IFNA(IF($A210="-","-",(IF((P210=""),"Cote /5 N/D",VLOOKUP(P210,'2A HypothèsesRenouvellement'!$F$33:$G$37,2,FALSE)))),"%ParCote/5 Feuille2A N/D")</f>
        <v>-</v>
      </c>
      <c r="Z210" s="215" t="str">
        <f>IF($A210="-","-",IF('2A HypothèsesRenouvellement'!$F$20="  cotes d'état /100",(IF(ISNUMBER(X210)=TRUE,(X210*R210),"ICG N/D")),"N'est pas l'option choisie feuille 2A"))</f>
        <v>-</v>
      </c>
      <c r="AA210" s="215" t="str">
        <f t="shared" si="30"/>
        <v>-</v>
      </c>
      <c r="AB210" s="215" t="str">
        <f>IF($A210="-","-",IF('2A HypothèsesRenouvellement'!$F$20="  cotes d'état /5",(IF(ISNUMBER(Y210)=TRUE,(Y210*R210),"Etat/5 N/D")),"N'est pas l'option choisie feuille 2A"))</f>
        <v>-</v>
      </c>
      <c r="AC210" s="215" t="str">
        <f t="shared" si="31"/>
        <v>-</v>
      </c>
      <c r="AD210" s="217" t="str">
        <f>IF('2A HypothèsesRenouvellement'!$D$15="Option 1  ",'3A CalculsActifs'!V210,IF('2A HypothèsesRenouvellement'!$F$20="  Cotes d'état /100",'3A CalculsActifs'!AA210,IF('2A HypothèsesRenouvellement'!$F$20="  Cotes d'état /5",'3A CalculsActifs'!AC210,"ATT:ChoisirOptionFeuille2A")))</f>
        <v>ATT:ChoisirOptionFeuille2A</v>
      </c>
      <c r="AE210" s="209" t="str">
        <f>IF($A210="-","-",(H210/1000*(VLOOKUP(D210,'2A HypothèsesRenouvellement'!$J$6:$L$10,3,FALSE))))</f>
        <v>-</v>
      </c>
      <c r="AF210" s="312" t="str">
        <f t="shared" si="32"/>
        <v>-</v>
      </c>
      <c r="AG210" s="312" t="str">
        <f t="shared" si="33"/>
        <v>-</v>
      </c>
      <c r="AH210" s="218" t="str">
        <f t="shared" si="34"/>
        <v>-</v>
      </c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95"/>
      <c r="CV210" s="95"/>
      <c r="CW210" s="95"/>
      <c r="CX210" s="95"/>
      <c r="CY210" s="95"/>
      <c r="CZ210" s="95"/>
      <c r="DA210" s="95"/>
      <c r="DB210" s="95"/>
      <c r="DC210" s="95"/>
      <c r="DD210" s="95"/>
      <c r="DE210" s="95"/>
      <c r="DF210" s="95"/>
      <c r="DG210" s="95"/>
      <c r="DH210" s="95"/>
      <c r="DI210" s="95"/>
      <c r="DJ210" s="95"/>
      <c r="DK210" s="95"/>
      <c r="DL210" s="95"/>
      <c r="DM210" s="95"/>
      <c r="DN210" s="95"/>
      <c r="DO210" s="95"/>
      <c r="DP210" s="95"/>
      <c r="DQ210" s="95"/>
      <c r="DR210" s="95"/>
      <c r="DS210" s="95"/>
      <c r="DT210" s="95"/>
      <c r="DU210" s="95"/>
      <c r="DV210" s="95"/>
      <c r="DW210" s="95"/>
      <c r="DX210" s="95"/>
      <c r="DY210" s="95"/>
      <c r="DZ210" s="95"/>
      <c r="EA210" s="95"/>
      <c r="EB210" s="95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5"/>
      <c r="ER210" s="95"/>
      <c r="ES210" s="95"/>
      <c r="ET210" s="95"/>
      <c r="EU210" s="95"/>
      <c r="EV210" s="95"/>
      <c r="EW210" s="95"/>
      <c r="EX210" s="95"/>
      <c r="EY210" s="95"/>
      <c r="EZ210" s="95"/>
      <c r="FA210" s="95"/>
      <c r="FB210" s="95"/>
      <c r="FC210" s="95"/>
      <c r="FD210" s="95"/>
      <c r="FE210" s="95"/>
      <c r="FF210" s="95"/>
      <c r="FG210" s="95"/>
      <c r="FH210" s="95"/>
      <c r="FI210" s="95"/>
      <c r="FJ210" s="95"/>
      <c r="FK210" s="95"/>
      <c r="FL210" s="95"/>
      <c r="FM210" s="95"/>
      <c r="FN210" s="95"/>
      <c r="FO210" s="95"/>
      <c r="FP210" s="95"/>
      <c r="FQ210" s="95"/>
      <c r="FR210" s="95"/>
      <c r="FS210" s="95"/>
      <c r="FT210" s="95"/>
      <c r="FU210" s="95"/>
      <c r="FV210" s="95"/>
      <c r="FW210" s="95"/>
      <c r="FX210" s="95"/>
      <c r="FY210" s="95"/>
      <c r="FZ210" s="95"/>
      <c r="GA210" s="95"/>
      <c r="GB210" s="95"/>
      <c r="GC210" s="95"/>
      <c r="GD210" s="95"/>
      <c r="GE210" s="95"/>
      <c r="GF210" s="95"/>
      <c r="GG210" s="95"/>
      <c r="GH210" s="95"/>
      <c r="GI210" s="95"/>
      <c r="GJ210" s="95"/>
      <c r="GK210" s="95"/>
      <c r="GL210" s="95"/>
      <c r="GM210" s="95"/>
      <c r="GN210" s="95"/>
      <c r="GO210" s="95"/>
      <c r="GP210" s="95"/>
      <c r="GQ210" s="95"/>
      <c r="GR210" s="95"/>
      <c r="GS210" s="95"/>
      <c r="GT210" s="95"/>
      <c r="GU210" s="95"/>
      <c r="GV210" s="95"/>
      <c r="GW210" s="95"/>
      <c r="GX210" s="95"/>
      <c r="GY210" s="95"/>
      <c r="GZ210" s="95"/>
      <c r="HA210" s="95"/>
      <c r="HB210" s="95"/>
      <c r="HC210" s="95"/>
      <c r="HD210" s="95"/>
      <c r="HE210" s="95"/>
    </row>
    <row r="211" spans="1:213" x14ac:dyDescent="0.25">
      <c r="A211" s="212" t="str">
        <f>IF((ISBLANK('1B DonnéesActifs'!A214)=TRUE),"-",'1B DonnéesActifs'!A214)</f>
        <v>-</v>
      </c>
      <c r="B211" s="213" t="str">
        <f>IF(($A211="-"),"-",IF((ISBLANK('1B DonnéesActifs'!B214)=TRUE),"",'1B DonnéesActifs'!B214))</f>
        <v>-</v>
      </c>
      <c r="C211" s="213" t="str">
        <f>IF(($A211="-"),"-",IF((ISBLANK('1B DonnéesActifs'!C214)=TRUE),"",'1B DonnéesActifs'!C214))</f>
        <v>-</v>
      </c>
      <c r="D211" s="213" t="str">
        <f>IF(($A211="-"),"-",IF((ISBLANK('1B DonnéesActifs'!D214)=TRUE),"",'1B DonnéesActifs'!D214))</f>
        <v>-</v>
      </c>
      <c r="E211" s="213" t="str">
        <f>IF(($A211="-"),"-",IF((ISBLANK('1B DonnéesActifs'!E214)=TRUE),"",'1B DonnéesActifs'!E214))</f>
        <v>-</v>
      </c>
      <c r="F211" s="213" t="str">
        <f>IF(($A211="-"),"-",IF((ISBLANK('1B DonnéesActifs'!F214)=TRUE),"",'1B DonnéesActifs'!F214))</f>
        <v>-</v>
      </c>
      <c r="G211" s="213" t="str">
        <f>IF(($A211="-"),"-",IF((ISBLANK('1B DonnéesActifs'!G214)=TRUE),"",'1B DonnéesActifs'!G214))</f>
        <v>-</v>
      </c>
      <c r="H211" s="213" t="str">
        <f>IF(($A211="-"),"-",IF((ISBLANK('1B DonnéesActifs'!H214)=TRUE),"",'1B DonnéesActifs'!H214))</f>
        <v>-</v>
      </c>
      <c r="I211" s="213" t="str">
        <f>IF(($A211="-"),"-",IF((ISBLANK('1B DonnéesActifs'!I214)=TRUE),"",'1B DonnéesActifs'!I214))</f>
        <v>-</v>
      </c>
      <c r="J211" s="213" t="str">
        <f>IF(($A211="-"),"-",IF((ISBLANK('1B DonnéesActifs'!J214)=TRUE),"",'1B DonnéesActifs'!J214))</f>
        <v>-</v>
      </c>
      <c r="K211" s="213" t="str">
        <f>IF(($A211="-"),"-",IF((ISBLANK('1B DonnéesActifs'!K214)=TRUE),"",'1B DonnéesActifs'!K214))</f>
        <v>-</v>
      </c>
      <c r="L211" s="213" t="str">
        <f>IF(($A211="-"),"-",IF((ISBLANK('1B DonnéesActifs'!L214)=TRUE),"",'1B DonnéesActifs'!L214))</f>
        <v>-</v>
      </c>
      <c r="M211" s="213" t="str">
        <f>IF(($A211="-"),"-",IF((ISBLANK('1B DonnéesActifs'!M214)=TRUE),"",'1B DonnéesActifs'!M214))</f>
        <v>-</v>
      </c>
      <c r="N211" s="213" t="str">
        <f>IF(($A211="-"),"-",IF((ISBLANK('1B DonnéesActifs'!N214)=TRUE),"",'1B DonnéesActifs'!N214))</f>
        <v>-</v>
      </c>
      <c r="O211" s="213" t="str">
        <f>IF(($A211="-"),"-",IF((ISBLANK('1B DonnéesActifs'!O214)=TRUE),"",'1B DonnéesActifs'!O214))</f>
        <v>-</v>
      </c>
      <c r="P211" s="213" t="str">
        <f>IF(($A211="-"),"-",IF((ISBLANK('1B DonnéesActifs'!P214)=TRUE),"",'1B DonnéesActifs'!P214))</f>
        <v>-</v>
      </c>
      <c r="Q211" s="214" t="str">
        <f t="shared" si="28"/>
        <v>-</v>
      </c>
      <c r="R211" s="214" t="str">
        <f>IF($A211="-","-",(_xlfn.IFNA((VLOOKUP($D211,'2A HypothèsesRenouvellement'!$J$6:$K$10,2,FALSE)),"TypeChausséeN/D")))</f>
        <v>-</v>
      </c>
      <c r="S211" s="214" t="str">
        <f t="shared" si="35"/>
        <v>-</v>
      </c>
      <c r="T211" s="214" t="str">
        <f>IF($A211="-","-",(_xlfn.IFNA((VLOOKUP($M211,'2A HypothèsesRenouvellement'!$J$16:$K$25,2,FALSE)),"DernièreInterventionN/D")))</f>
        <v>-</v>
      </c>
      <c r="U211" s="214" t="str">
        <f t="shared" si="29"/>
        <v>-</v>
      </c>
      <c r="V211" s="215" t="str">
        <f t="shared" si="36"/>
        <v>-</v>
      </c>
      <c r="W211" s="215" t="str">
        <f>IF($A211="-","-",IF($O211="","ICG N/D",VLOOKUP($O211,'2A HypothèsesRenouvellement'!$B$33:$B$42,1,TRUE)))</f>
        <v>-</v>
      </c>
      <c r="X211" s="216" t="str">
        <f>IF($A211="-","-",(IF((ISNUMBER(W211)=TRUE),VLOOKUP(W211,'2A HypothèsesRenouvellement'!$B$33:$D$42,3,FALSE),"ICG N/D")))</f>
        <v>-</v>
      </c>
      <c r="Y211" s="216" t="str">
        <f>_xlfn.IFNA(IF($A211="-","-",(IF((P211=""),"Cote /5 N/D",VLOOKUP(P211,'2A HypothèsesRenouvellement'!$F$33:$G$37,2,FALSE)))),"%ParCote/5 Feuille2A N/D")</f>
        <v>-</v>
      </c>
      <c r="Z211" s="215" t="str">
        <f>IF($A211="-","-",IF('2A HypothèsesRenouvellement'!$F$20="  cotes d'état /100",(IF(ISNUMBER(X211)=TRUE,(X211*R211),"ICG N/D")),"N'est pas l'option choisie feuille 2A"))</f>
        <v>-</v>
      </c>
      <c r="AA211" s="215" t="str">
        <f t="shared" si="30"/>
        <v>-</v>
      </c>
      <c r="AB211" s="215" t="str">
        <f>IF($A211="-","-",IF('2A HypothèsesRenouvellement'!$F$20="  cotes d'état /5",(IF(ISNUMBER(Y211)=TRUE,(Y211*R211),"Etat/5 N/D")),"N'est pas l'option choisie feuille 2A"))</f>
        <v>-</v>
      </c>
      <c r="AC211" s="215" t="str">
        <f t="shared" si="31"/>
        <v>-</v>
      </c>
      <c r="AD211" s="217" t="str">
        <f>IF('2A HypothèsesRenouvellement'!$D$15="Option 1  ",'3A CalculsActifs'!V211,IF('2A HypothèsesRenouvellement'!$F$20="  Cotes d'état /100",'3A CalculsActifs'!AA211,IF('2A HypothèsesRenouvellement'!$F$20="  Cotes d'état /5",'3A CalculsActifs'!AC211,"ATT:ChoisirOptionFeuille2A")))</f>
        <v>ATT:ChoisirOptionFeuille2A</v>
      </c>
      <c r="AE211" s="209" t="str">
        <f>IF($A211="-","-",(H211/1000*(VLOOKUP(D211,'2A HypothèsesRenouvellement'!$J$6:$L$10,3,FALSE))))</f>
        <v>-</v>
      </c>
      <c r="AF211" s="312" t="str">
        <f t="shared" si="32"/>
        <v>-</v>
      </c>
      <c r="AG211" s="312" t="str">
        <f t="shared" si="33"/>
        <v>-</v>
      </c>
      <c r="AH211" s="218" t="str">
        <f t="shared" si="34"/>
        <v>-</v>
      </c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/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/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  <c r="GD211" s="95"/>
      <c r="GE211" s="95"/>
      <c r="GF211" s="95"/>
      <c r="GG211" s="95"/>
      <c r="GH211" s="95"/>
      <c r="GI211" s="95"/>
      <c r="GJ211" s="95"/>
      <c r="GK211" s="95"/>
      <c r="GL211" s="95"/>
      <c r="GM211" s="95"/>
      <c r="GN211" s="95"/>
      <c r="GO211" s="95"/>
      <c r="GP211" s="95"/>
      <c r="GQ211" s="95"/>
      <c r="GR211" s="95"/>
      <c r="GS211" s="95"/>
      <c r="GT211" s="95"/>
      <c r="GU211" s="95"/>
      <c r="GV211" s="95"/>
      <c r="GW211" s="95"/>
      <c r="GX211" s="95"/>
      <c r="GY211" s="95"/>
      <c r="GZ211" s="95"/>
      <c r="HA211" s="95"/>
      <c r="HB211" s="95"/>
      <c r="HC211" s="95"/>
      <c r="HD211" s="95"/>
      <c r="HE211" s="95"/>
    </row>
    <row r="212" spans="1:213" x14ac:dyDescent="0.25">
      <c r="A212" s="212" t="str">
        <f>IF((ISBLANK('1B DonnéesActifs'!A215)=TRUE),"-",'1B DonnéesActifs'!A215)</f>
        <v>-</v>
      </c>
      <c r="B212" s="213" t="str">
        <f>IF(($A212="-"),"-",IF((ISBLANK('1B DonnéesActifs'!B215)=TRUE),"",'1B DonnéesActifs'!B215))</f>
        <v>-</v>
      </c>
      <c r="C212" s="213" t="str">
        <f>IF(($A212="-"),"-",IF((ISBLANK('1B DonnéesActifs'!C215)=TRUE),"",'1B DonnéesActifs'!C215))</f>
        <v>-</v>
      </c>
      <c r="D212" s="213" t="str">
        <f>IF(($A212="-"),"-",IF((ISBLANK('1B DonnéesActifs'!D215)=TRUE),"",'1B DonnéesActifs'!D215))</f>
        <v>-</v>
      </c>
      <c r="E212" s="213" t="str">
        <f>IF(($A212="-"),"-",IF((ISBLANK('1B DonnéesActifs'!E215)=TRUE),"",'1B DonnéesActifs'!E215))</f>
        <v>-</v>
      </c>
      <c r="F212" s="213" t="str">
        <f>IF(($A212="-"),"-",IF((ISBLANK('1B DonnéesActifs'!F215)=TRUE),"",'1B DonnéesActifs'!F215))</f>
        <v>-</v>
      </c>
      <c r="G212" s="213" t="str">
        <f>IF(($A212="-"),"-",IF((ISBLANK('1B DonnéesActifs'!G215)=TRUE),"",'1B DonnéesActifs'!G215))</f>
        <v>-</v>
      </c>
      <c r="H212" s="213" t="str">
        <f>IF(($A212="-"),"-",IF((ISBLANK('1B DonnéesActifs'!H215)=TRUE),"",'1B DonnéesActifs'!H215))</f>
        <v>-</v>
      </c>
      <c r="I212" s="213" t="str">
        <f>IF(($A212="-"),"-",IF((ISBLANK('1B DonnéesActifs'!I215)=TRUE),"",'1B DonnéesActifs'!I215))</f>
        <v>-</v>
      </c>
      <c r="J212" s="213" t="str">
        <f>IF(($A212="-"),"-",IF((ISBLANK('1B DonnéesActifs'!J215)=TRUE),"",'1B DonnéesActifs'!J215))</f>
        <v>-</v>
      </c>
      <c r="K212" s="213" t="str">
        <f>IF(($A212="-"),"-",IF((ISBLANK('1B DonnéesActifs'!K215)=TRUE),"",'1B DonnéesActifs'!K215))</f>
        <v>-</v>
      </c>
      <c r="L212" s="213" t="str">
        <f>IF(($A212="-"),"-",IF((ISBLANK('1B DonnéesActifs'!L215)=TRUE),"",'1B DonnéesActifs'!L215))</f>
        <v>-</v>
      </c>
      <c r="M212" s="213" t="str">
        <f>IF(($A212="-"),"-",IF((ISBLANK('1B DonnéesActifs'!M215)=TRUE),"",'1B DonnéesActifs'!M215))</f>
        <v>-</v>
      </c>
      <c r="N212" s="213" t="str">
        <f>IF(($A212="-"),"-",IF((ISBLANK('1B DonnéesActifs'!N215)=TRUE),"",'1B DonnéesActifs'!N215))</f>
        <v>-</v>
      </c>
      <c r="O212" s="213" t="str">
        <f>IF(($A212="-"),"-",IF((ISBLANK('1B DonnéesActifs'!O215)=TRUE),"",'1B DonnéesActifs'!O215))</f>
        <v>-</v>
      </c>
      <c r="P212" s="213" t="str">
        <f>IF(($A212="-"),"-",IF((ISBLANK('1B DonnéesActifs'!P215)=TRUE),"",'1B DonnéesActifs'!P215))</f>
        <v>-</v>
      </c>
      <c r="Q212" s="214" t="str">
        <f t="shared" si="28"/>
        <v>-</v>
      </c>
      <c r="R212" s="214" t="str">
        <f>IF($A212="-","-",(_xlfn.IFNA((VLOOKUP($D212,'2A HypothèsesRenouvellement'!$J$6:$K$10,2,FALSE)),"TypeChausséeN/D")))</f>
        <v>-</v>
      </c>
      <c r="S212" s="214" t="str">
        <f t="shared" si="35"/>
        <v>-</v>
      </c>
      <c r="T212" s="214" t="str">
        <f>IF($A212="-","-",(_xlfn.IFNA((VLOOKUP($M212,'2A HypothèsesRenouvellement'!$J$16:$K$25,2,FALSE)),"DernièreInterventionN/D")))</f>
        <v>-</v>
      </c>
      <c r="U212" s="214" t="str">
        <f t="shared" si="29"/>
        <v>-</v>
      </c>
      <c r="V212" s="215" t="str">
        <f t="shared" si="36"/>
        <v>-</v>
      </c>
      <c r="W212" s="215" t="str">
        <f>IF($A212="-","-",IF($O212="","ICG N/D",VLOOKUP($O212,'2A HypothèsesRenouvellement'!$B$33:$B$42,1,TRUE)))</f>
        <v>-</v>
      </c>
      <c r="X212" s="216" t="str">
        <f>IF($A212="-","-",(IF((ISNUMBER(W212)=TRUE),VLOOKUP(W212,'2A HypothèsesRenouvellement'!$B$33:$D$42,3,FALSE),"ICG N/D")))</f>
        <v>-</v>
      </c>
      <c r="Y212" s="216" t="str">
        <f>_xlfn.IFNA(IF($A212="-","-",(IF((P212=""),"Cote /5 N/D",VLOOKUP(P212,'2A HypothèsesRenouvellement'!$F$33:$G$37,2,FALSE)))),"%ParCote/5 Feuille2A N/D")</f>
        <v>-</v>
      </c>
      <c r="Z212" s="215" t="str">
        <f>IF($A212="-","-",IF('2A HypothèsesRenouvellement'!$F$20="  cotes d'état /100",(IF(ISNUMBER(X212)=TRUE,(X212*R212),"ICG N/D")),"N'est pas l'option choisie feuille 2A"))</f>
        <v>-</v>
      </c>
      <c r="AA212" s="215" t="str">
        <f t="shared" si="30"/>
        <v>-</v>
      </c>
      <c r="AB212" s="215" t="str">
        <f>IF($A212="-","-",IF('2A HypothèsesRenouvellement'!$F$20="  cotes d'état /5",(IF(ISNUMBER(Y212)=TRUE,(Y212*R212),"Etat/5 N/D")),"N'est pas l'option choisie feuille 2A"))</f>
        <v>-</v>
      </c>
      <c r="AC212" s="215" t="str">
        <f t="shared" si="31"/>
        <v>-</v>
      </c>
      <c r="AD212" s="217" t="str">
        <f>IF('2A HypothèsesRenouvellement'!$D$15="Option 1  ",'3A CalculsActifs'!V212,IF('2A HypothèsesRenouvellement'!$F$20="  Cotes d'état /100",'3A CalculsActifs'!AA212,IF('2A HypothèsesRenouvellement'!$F$20="  Cotes d'état /5",'3A CalculsActifs'!AC212,"ATT:ChoisirOptionFeuille2A")))</f>
        <v>ATT:ChoisirOptionFeuille2A</v>
      </c>
      <c r="AE212" s="209" t="str">
        <f>IF($A212="-","-",(H212/1000*(VLOOKUP(D212,'2A HypothèsesRenouvellement'!$J$6:$L$10,3,FALSE))))</f>
        <v>-</v>
      </c>
      <c r="AF212" s="312" t="str">
        <f t="shared" si="32"/>
        <v>-</v>
      </c>
      <c r="AG212" s="312" t="str">
        <f t="shared" si="33"/>
        <v>-</v>
      </c>
      <c r="AH212" s="218" t="str">
        <f t="shared" si="34"/>
        <v>-</v>
      </c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  <c r="CM212" s="95"/>
      <c r="CN212" s="95"/>
      <c r="CO212" s="95"/>
      <c r="CP212" s="95"/>
      <c r="CQ212" s="95"/>
      <c r="CR212" s="95"/>
      <c r="CS212" s="95"/>
      <c r="CT212" s="95"/>
      <c r="CU212" s="95"/>
      <c r="CV212" s="95"/>
      <c r="CW212" s="95"/>
      <c r="CX212" s="95"/>
      <c r="CY212" s="95"/>
      <c r="CZ212" s="95"/>
      <c r="DA212" s="95"/>
      <c r="DB212" s="95"/>
      <c r="DC212" s="95"/>
      <c r="DD212" s="95"/>
      <c r="DE212" s="95"/>
      <c r="DF212" s="95"/>
      <c r="DG212" s="95"/>
      <c r="DH212" s="95"/>
      <c r="DI212" s="95"/>
      <c r="DJ212" s="95"/>
      <c r="DK212" s="95"/>
      <c r="DL212" s="95"/>
      <c r="DM212" s="95"/>
      <c r="DN212" s="95"/>
      <c r="DO212" s="95"/>
      <c r="DP212" s="95"/>
      <c r="DQ212" s="95"/>
      <c r="DR212" s="95"/>
      <c r="DS212" s="95"/>
      <c r="DT212" s="95"/>
      <c r="DU212" s="95"/>
      <c r="DV212" s="95"/>
      <c r="DW212" s="95"/>
      <c r="DX212" s="95"/>
      <c r="DY212" s="95"/>
      <c r="DZ212" s="95"/>
      <c r="EA212" s="95"/>
      <c r="EB212" s="95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5"/>
      <c r="ER212" s="95"/>
      <c r="ES212" s="95"/>
      <c r="ET212" s="95"/>
      <c r="EU212" s="95"/>
      <c r="EV212" s="95"/>
      <c r="EW212" s="95"/>
      <c r="EX212" s="95"/>
      <c r="EY212" s="95"/>
      <c r="EZ212" s="95"/>
      <c r="FA212" s="95"/>
      <c r="FB212" s="95"/>
      <c r="FC212" s="95"/>
      <c r="FD212" s="95"/>
      <c r="FE212" s="95"/>
      <c r="FF212" s="95"/>
      <c r="FG212" s="95"/>
      <c r="FH212" s="95"/>
      <c r="FI212" s="95"/>
      <c r="FJ212" s="95"/>
      <c r="FK212" s="95"/>
      <c r="FL212" s="95"/>
      <c r="FM212" s="95"/>
      <c r="FN212" s="95"/>
      <c r="FO212" s="95"/>
      <c r="FP212" s="95"/>
      <c r="FQ212" s="95"/>
      <c r="FR212" s="95"/>
      <c r="FS212" s="95"/>
      <c r="FT212" s="95"/>
      <c r="FU212" s="95"/>
      <c r="FV212" s="95"/>
      <c r="FW212" s="95"/>
      <c r="FX212" s="95"/>
      <c r="FY212" s="95"/>
      <c r="FZ212" s="95"/>
      <c r="GA212" s="95"/>
      <c r="GB212" s="95"/>
      <c r="GC212" s="95"/>
      <c r="GD212" s="95"/>
      <c r="GE212" s="95"/>
      <c r="GF212" s="95"/>
      <c r="GG212" s="95"/>
      <c r="GH212" s="95"/>
      <c r="GI212" s="95"/>
      <c r="GJ212" s="95"/>
      <c r="GK212" s="95"/>
      <c r="GL212" s="95"/>
      <c r="GM212" s="95"/>
      <c r="GN212" s="95"/>
      <c r="GO212" s="95"/>
      <c r="GP212" s="95"/>
      <c r="GQ212" s="95"/>
      <c r="GR212" s="95"/>
      <c r="GS212" s="95"/>
      <c r="GT212" s="95"/>
      <c r="GU212" s="95"/>
      <c r="GV212" s="95"/>
      <c r="GW212" s="95"/>
      <c r="GX212" s="95"/>
      <c r="GY212" s="95"/>
      <c r="GZ212" s="95"/>
      <c r="HA212" s="95"/>
      <c r="HB212" s="95"/>
      <c r="HC212" s="95"/>
      <c r="HD212" s="95"/>
      <c r="HE212" s="95"/>
    </row>
    <row r="213" spans="1:213" x14ac:dyDescent="0.25">
      <c r="A213" s="212" t="str">
        <f>IF((ISBLANK('1B DonnéesActifs'!A216)=TRUE),"-",'1B DonnéesActifs'!A216)</f>
        <v>-</v>
      </c>
      <c r="B213" s="213" t="str">
        <f>IF(($A213="-"),"-",IF((ISBLANK('1B DonnéesActifs'!B216)=TRUE),"",'1B DonnéesActifs'!B216))</f>
        <v>-</v>
      </c>
      <c r="C213" s="213" t="str">
        <f>IF(($A213="-"),"-",IF((ISBLANK('1B DonnéesActifs'!C216)=TRUE),"",'1B DonnéesActifs'!C216))</f>
        <v>-</v>
      </c>
      <c r="D213" s="213" t="str">
        <f>IF(($A213="-"),"-",IF((ISBLANK('1B DonnéesActifs'!D216)=TRUE),"",'1B DonnéesActifs'!D216))</f>
        <v>-</v>
      </c>
      <c r="E213" s="213" t="str">
        <f>IF(($A213="-"),"-",IF((ISBLANK('1B DonnéesActifs'!E216)=TRUE),"",'1B DonnéesActifs'!E216))</f>
        <v>-</v>
      </c>
      <c r="F213" s="213" t="str">
        <f>IF(($A213="-"),"-",IF((ISBLANK('1B DonnéesActifs'!F216)=TRUE),"",'1B DonnéesActifs'!F216))</f>
        <v>-</v>
      </c>
      <c r="G213" s="213" t="str">
        <f>IF(($A213="-"),"-",IF((ISBLANK('1B DonnéesActifs'!G216)=TRUE),"",'1B DonnéesActifs'!G216))</f>
        <v>-</v>
      </c>
      <c r="H213" s="213" t="str">
        <f>IF(($A213="-"),"-",IF((ISBLANK('1B DonnéesActifs'!H216)=TRUE),"",'1B DonnéesActifs'!H216))</f>
        <v>-</v>
      </c>
      <c r="I213" s="213" t="str">
        <f>IF(($A213="-"),"-",IF((ISBLANK('1B DonnéesActifs'!I216)=TRUE),"",'1B DonnéesActifs'!I216))</f>
        <v>-</v>
      </c>
      <c r="J213" s="213" t="str">
        <f>IF(($A213="-"),"-",IF((ISBLANK('1B DonnéesActifs'!J216)=TRUE),"",'1B DonnéesActifs'!J216))</f>
        <v>-</v>
      </c>
      <c r="K213" s="213" t="str">
        <f>IF(($A213="-"),"-",IF((ISBLANK('1B DonnéesActifs'!K216)=TRUE),"",'1B DonnéesActifs'!K216))</f>
        <v>-</v>
      </c>
      <c r="L213" s="213" t="str">
        <f>IF(($A213="-"),"-",IF((ISBLANK('1B DonnéesActifs'!L216)=TRUE),"",'1B DonnéesActifs'!L216))</f>
        <v>-</v>
      </c>
      <c r="M213" s="213" t="str">
        <f>IF(($A213="-"),"-",IF((ISBLANK('1B DonnéesActifs'!M216)=TRUE),"",'1B DonnéesActifs'!M216))</f>
        <v>-</v>
      </c>
      <c r="N213" s="213" t="str">
        <f>IF(($A213="-"),"-",IF((ISBLANK('1B DonnéesActifs'!N216)=TRUE),"",'1B DonnéesActifs'!N216))</f>
        <v>-</v>
      </c>
      <c r="O213" s="213" t="str">
        <f>IF(($A213="-"),"-",IF((ISBLANK('1B DonnéesActifs'!O216)=TRUE),"",'1B DonnéesActifs'!O216))</f>
        <v>-</v>
      </c>
      <c r="P213" s="213" t="str">
        <f>IF(($A213="-"),"-",IF((ISBLANK('1B DonnéesActifs'!P216)=TRUE),"",'1B DonnéesActifs'!P216))</f>
        <v>-</v>
      </c>
      <c r="Q213" s="214" t="str">
        <f t="shared" si="28"/>
        <v>-</v>
      </c>
      <c r="R213" s="214" t="str">
        <f>IF($A213="-","-",(_xlfn.IFNA((VLOOKUP($D213,'2A HypothèsesRenouvellement'!$J$6:$K$10,2,FALSE)),"TypeChausséeN/D")))</f>
        <v>-</v>
      </c>
      <c r="S213" s="214" t="str">
        <f t="shared" si="35"/>
        <v>-</v>
      </c>
      <c r="T213" s="214" t="str">
        <f>IF($A213="-","-",(_xlfn.IFNA((VLOOKUP($M213,'2A HypothèsesRenouvellement'!$J$16:$K$25,2,FALSE)),"DernièreInterventionN/D")))</f>
        <v>-</v>
      </c>
      <c r="U213" s="214" t="str">
        <f t="shared" si="29"/>
        <v>-</v>
      </c>
      <c r="V213" s="215" t="str">
        <f t="shared" si="36"/>
        <v>-</v>
      </c>
      <c r="W213" s="215" t="str">
        <f>IF($A213="-","-",IF($O213="","ICG N/D",VLOOKUP($O213,'2A HypothèsesRenouvellement'!$B$33:$B$42,1,TRUE)))</f>
        <v>-</v>
      </c>
      <c r="X213" s="216" t="str">
        <f>IF($A213="-","-",(IF((ISNUMBER(W213)=TRUE),VLOOKUP(W213,'2A HypothèsesRenouvellement'!$B$33:$D$42,3,FALSE),"ICG N/D")))</f>
        <v>-</v>
      </c>
      <c r="Y213" s="216" t="str">
        <f>_xlfn.IFNA(IF($A213="-","-",(IF((P213=""),"Cote /5 N/D",VLOOKUP(P213,'2A HypothèsesRenouvellement'!$F$33:$G$37,2,FALSE)))),"%ParCote/5 Feuille2A N/D")</f>
        <v>-</v>
      </c>
      <c r="Z213" s="215" t="str">
        <f>IF($A213="-","-",IF('2A HypothèsesRenouvellement'!$F$20="  cotes d'état /100",(IF(ISNUMBER(X213)=TRUE,(X213*R213),"ICG N/D")),"N'est pas l'option choisie feuille 2A"))</f>
        <v>-</v>
      </c>
      <c r="AA213" s="215" t="str">
        <f t="shared" si="30"/>
        <v>-</v>
      </c>
      <c r="AB213" s="215" t="str">
        <f>IF($A213="-","-",IF('2A HypothèsesRenouvellement'!$F$20="  cotes d'état /5",(IF(ISNUMBER(Y213)=TRUE,(Y213*R213),"Etat/5 N/D")),"N'est pas l'option choisie feuille 2A"))</f>
        <v>-</v>
      </c>
      <c r="AC213" s="215" t="str">
        <f t="shared" si="31"/>
        <v>-</v>
      </c>
      <c r="AD213" s="217" t="str">
        <f>IF('2A HypothèsesRenouvellement'!$D$15="Option 1  ",'3A CalculsActifs'!V213,IF('2A HypothèsesRenouvellement'!$F$20="  Cotes d'état /100",'3A CalculsActifs'!AA213,IF('2A HypothèsesRenouvellement'!$F$20="  Cotes d'état /5",'3A CalculsActifs'!AC213,"ATT:ChoisirOptionFeuille2A")))</f>
        <v>ATT:ChoisirOptionFeuille2A</v>
      </c>
      <c r="AE213" s="209" t="str">
        <f>IF($A213="-","-",(H213/1000*(VLOOKUP(D213,'2A HypothèsesRenouvellement'!$J$6:$L$10,3,FALSE))))</f>
        <v>-</v>
      </c>
      <c r="AF213" s="312" t="str">
        <f t="shared" si="32"/>
        <v>-</v>
      </c>
      <c r="AG213" s="312" t="str">
        <f t="shared" si="33"/>
        <v>-</v>
      </c>
      <c r="AH213" s="218" t="str">
        <f t="shared" si="34"/>
        <v>-</v>
      </c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  <c r="CM213" s="95"/>
      <c r="CN213" s="95"/>
      <c r="CO213" s="95"/>
      <c r="CP213" s="95"/>
      <c r="CQ213" s="95"/>
      <c r="CR213" s="95"/>
      <c r="CS213" s="95"/>
      <c r="CT213" s="95"/>
      <c r="CU213" s="95"/>
      <c r="CV213" s="95"/>
      <c r="CW213" s="95"/>
      <c r="CX213" s="95"/>
      <c r="CY213" s="95"/>
      <c r="CZ213" s="95"/>
      <c r="DA213" s="95"/>
      <c r="DB213" s="95"/>
      <c r="DC213" s="95"/>
      <c r="DD213" s="95"/>
      <c r="DE213" s="95"/>
      <c r="DF213" s="95"/>
      <c r="DG213" s="95"/>
      <c r="DH213" s="95"/>
      <c r="DI213" s="95"/>
      <c r="DJ213" s="95"/>
      <c r="DK213" s="95"/>
      <c r="DL213" s="95"/>
      <c r="DM213" s="95"/>
      <c r="DN213" s="95"/>
      <c r="DO213" s="95"/>
      <c r="DP213" s="95"/>
      <c r="DQ213" s="95"/>
      <c r="DR213" s="95"/>
      <c r="DS213" s="95"/>
      <c r="DT213" s="95"/>
      <c r="DU213" s="95"/>
      <c r="DV213" s="95"/>
      <c r="DW213" s="95"/>
      <c r="DX213" s="95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5"/>
      <c r="ER213" s="95"/>
      <c r="ES213" s="95"/>
      <c r="ET213" s="95"/>
      <c r="EU213" s="95"/>
      <c r="EV213" s="95"/>
      <c r="EW213" s="95"/>
      <c r="EX213" s="95"/>
      <c r="EY213" s="95"/>
      <c r="EZ213" s="95"/>
      <c r="FA213" s="95"/>
      <c r="FB213" s="95"/>
      <c r="FC213" s="95"/>
      <c r="FD213" s="95"/>
      <c r="FE213" s="95"/>
      <c r="FF213" s="95"/>
      <c r="FG213" s="95"/>
      <c r="FH213" s="95"/>
      <c r="FI213" s="95"/>
      <c r="FJ213" s="95"/>
      <c r="FK213" s="95"/>
      <c r="FL213" s="95"/>
      <c r="FM213" s="95"/>
      <c r="FN213" s="95"/>
      <c r="FO213" s="95"/>
      <c r="FP213" s="95"/>
      <c r="FQ213" s="95"/>
      <c r="FR213" s="95"/>
      <c r="FS213" s="95"/>
      <c r="FT213" s="95"/>
      <c r="FU213" s="95"/>
      <c r="FV213" s="95"/>
      <c r="FW213" s="95"/>
      <c r="FX213" s="95"/>
      <c r="FY213" s="95"/>
      <c r="FZ213" s="95"/>
      <c r="GA213" s="95"/>
      <c r="GB213" s="95"/>
      <c r="GC213" s="95"/>
      <c r="GD213" s="95"/>
      <c r="GE213" s="95"/>
      <c r="GF213" s="95"/>
      <c r="GG213" s="95"/>
      <c r="GH213" s="95"/>
      <c r="GI213" s="95"/>
      <c r="GJ213" s="95"/>
      <c r="GK213" s="95"/>
      <c r="GL213" s="95"/>
      <c r="GM213" s="95"/>
      <c r="GN213" s="95"/>
      <c r="GO213" s="95"/>
      <c r="GP213" s="95"/>
      <c r="GQ213" s="95"/>
      <c r="GR213" s="95"/>
      <c r="GS213" s="95"/>
      <c r="GT213" s="95"/>
      <c r="GU213" s="95"/>
      <c r="GV213" s="95"/>
      <c r="GW213" s="95"/>
      <c r="GX213" s="95"/>
      <c r="GY213" s="95"/>
      <c r="GZ213" s="95"/>
      <c r="HA213" s="95"/>
      <c r="HB213" s="95"/>
      <c r="HC213" s="95"/>
      <c r="HD213" s="95"/>
      <c r="HE213" s="95"/>
    </row>
    <row r="214" spans="1:213" x14ac:dyDescent="0.25">
      <c r="A214" s="212" t="str">
        <f>IF((ISBLANK('1B DonnéesActifs'!A217)=TRUE),"-",'1B DonnéesActifs'!A217)</f>
        <v>-</v>
      </c>
      <c r="B214" s="213" t="str">
        <f>IF(($A214="-"),"-",IF((ISBLANK('1B DonnéesActifs'!B217)=TRUE),"",'1B DonnéesActifs'!B217))</f>
        <v>-</v>
      </c>
      <c r="C214" s="213" t="str">
        <f>IF(($A214="-"),"-",IF((ISBLANK('1B DonnéesActifs'!C217)=TRUE),"",'1B DonnéesActifs'!C217))</f>
        <v>-</v>
      </c>
      <c r="D214" s="213" t="str">
        <f>IF(($A214="-"),"-",IF((ISBLANK('1B DonnéesActifs'!D217)=TRUE),"",'1B DonnéesActifs'!D217))</f>
        <v>-</v>
      </c>
      <c r="E214" s="213" t="str">
        <f>IF(($A214="-"),"-",IF((ISBLANK('1B DonnéesActifs'!E217)=TRUE),"",'1B DonnéesActifs'!E217))</f>
        <v>-</v>
      </c>
      <c r="F214" s="213" t="str">
        <f>IF(($A214="-"),"-",IF((ISBLANK('1B DonnéesActifs'!F217)=TRUE),"",'1B DonnéesActifs'!F217))</f>
        <v>-</v>
      </c>
      <c r="G214" s="213" t="str">
        <f>IF(($A214="-"),"-",IF((ISBLANK('1B DonnéesActifs'!G217)=TRUE),"",'1B DonnéesActifs'!G217))</f>
        <v>-</v>
      </c>
      <c r="H214" s="213" t="str">
        <f>IF(($A214="-"),"-",IF((ISBLANK('1B DonnéesActifs'!H217)=TRUE),"",'1B DonnéesActifs'!H217))</f>
        <v>-</v>
      </c>
      <c r="I214" s="213" t="str">
        <f>IF(($A214="-"),"-",IF((ISBLANK('1B DonnéesActifs'!I217)=TRUE),"",'1B DonnéesActifs'!I217))</f>
        <v>-</v>
      </c>
      <c r="J214" s="213" t="str">
        <f>IF(($A214="-"),"-",IF((ISBLANK('1B DonnéesActifs'!J217)=TRUE),"",'1B DonnéesActifs'!J217))</f>
        <v>-</v>
      </c>
      <c r="K214" s="213" t="str">
        <f>IF(($A214="-"),"-",IF((ISBLANK('1B DonnéesActifs'!K217)=TRUE),"",'1B DonnéesActifs'!K217))</f>
        <v>-</v>
      </c>
      <c r="L214" s="213" t="str">
        <f>IF(($A214="-"),"-",IF((ISBLANK('1B DonnéesActifs'!L217)=TRUE),"",'1B DonnéesActifs'!L217))</f>
        <v>-</v>
      </c>
      <c r="M214" s="213" t="str">
        <f>IF(($A214="-"),"-",IF((ISBLANK('1B DonnéesActifs'!M217)=TRUE),"",'1B DonnéesActifs'!M217))</f>
        <v>-</v>
      </c>
      <c r="N214" s="213" t="str">
        <f>IF(($A214="-"),"-",IF((ISBLANK('1B DonnéesActifs'!N217)=TRUE),"",'1B DonnéesActifs'!N217))</f>
        <v>-</v>
      </c>
      <c r="O214" s="213" t="str">
        <f>IF(($A214="-"),"-",IF((ISBLANK('1B DonnéesActifs'!O217)=TRUE),"",'1B DonnéesActifs'!O217))</f>
        <v>-</v>
      </c>
      <c r="P214" s="213" t="str">
        <f>IF(($A214="-"),"-",IF((ISBLANK('1B DonnéesActifs'!P217)=TRUE),"",'1B DonnéesActifs'!P217))</f>
        <v>-</v>
      </c>
      <c r="Q214" s="214" t="str">
        <f t="shared" si="28"/>
        <v>-</v>
      </c>
      <c r="R214" s="214" t="str">
        <f>IF($A214="-","-",(_xlfn.IFNA((VLOOKUP($D214,'2A HypothèsesRenouvellement'!$J$6:$K$10,2,FALSE)),"TypeChausséeN/D")))</f>
        <v>-</v>
      </c>
      <c r="S214" s="214" t="str">
        <f t="shared" si="35"/>
        <v>-</v>
      </c>
      <c r="T214" s="214" t="str">
        <f>IF($A214="-","-",(_xlfn.IFNA((VLOOKUP($M214,'2A HypothèsesRenouvellement'!$J$16:$K$25,2,FALSE)),"DernièreInterventionN/D")))</f>
        <v>-</v>
      </c>
      <c r="U214" s="214" t="str">
        <f t="shared" si="29"/>
        <v>-</v>
      </c>
      <c r="V214" s="215" t="str">
        <f t="shared" si="36"/>
        <v>-</v>
      </c>
      <c r="W214" s="215" t="str">
        <f>IF($A214="-","-",IF($O214="","ICG N/D",VLOOKUP($O214,'2A HypothèsesRenouvellement'!$B$33:$B$42,1,TRUE)))</f>
        <v>-</v>
      </c>
      <c r="X214" s="216" t="str">
        <f>IF($A214="-","-",(IF((ISNUMBER(W214)=TRUE),VLOOKUP(W214,'2A HypothèsesRenouvellement'!$B$33:$D$42,3,FALSE),"ICG N/D")))</f>
        <v>-</v>
      </c>
      <c r="Y214" s="216" t="str">
        <f>_xlfn.IFNA(IF($A214="-","-",(IF((P214=""),"Cote /5 N/D",VLOOKUP(P214,'2A HypothèsesRenouvellement'!$F$33:$G$37,2,FALSE)))),"%ParCote/5 Feuille2A N/D")</f>
        <v>-</v>
      </c>
      <c r="Z214" s="215" t="str">
        <f>IF($A214="-","-",IF('2A HypothèsesRenouvellement'!$F$20="  cotes d'état /100",(IF(ISNUMBER(X214)=TRUE,(X214*R214),"ICG N/D")),"N'est pas l'option choisie feuille 2A"))</f>
        <v>-</v>
      </c>
      <c r="AA214" s="215" t="str">
        <f t="shared" si="30"/>
        <v>-</v>
      </c>
      <c r="AB214" s="215" t="str">
        <f>IF($A214="-","-",IF('2A HypothèsesRenouvellement'!$F$20="  cotes d'état /5",(IF(ISNUMBER(Y214)=TRUE,(Y214*R214),"Etat/5 N/D")),"N'est pas l'option choisie feuille 2A"))</f>
        <v>-</v>
      </c>
      <c r="AC214" s="215" t="str">
        <f t="shared" si="31"/>
        <v>-</v>
      </c>
      <c r="AD214" s="217" t="str">
        <f>IF('2A HypothèsesRenouvellement'!$D$15="Option 1  ",'3A CalculsActifs'!V214,IF('2A HypothèsesRenouvellement'!$F$20="  Cotes d'état /100",'3A CalculsActifs'!AA214,IF('2A HypothèsesRenouvellement'!$F$20="  Cotes d'état /5",'3A CalculsActifs'!AC214,"ATT:ChoisirOptionFeuille2A")))</f>
        <v>ATT:ChoisirOptionFeuille2A</v>
      </c>
      <c r="AE214" s="209" t="str">
        <f>IF($A214="-","-",(H214/1000*(VLOOKUP(D214,'2A HypothèsesRenouvellement'!$J$6:$L$10,3,FALSE))))</f>
        <v>-</v>
      </c>
      <c r="AF214" s="312" t="str">
        <f t="shared" si="32"/>
        <v>-</v>
      </c>
      <c r="AG214" s="312" t="str">
        <f t="shared" si="33"/>
        <v>-</v>
      </c>
      <c r="AH214" s="218" t="str">
        <f t="shared" si="34"/>
        <v>-</v>
      </c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  <c r="CM214" s="95"/>
      <c r="CN214" s="95"/>
      <c r="CO214" s="95"/>
      <c r="CP214" s="95"/>
      <c r="CQ214" s="95"/>
      <c r="CR214" s="95"/>
      <c r="CS214" s="95"/>
      <c r="CT214" s="95"/>
      <c r="CU214" s="95"/>
      <c r="CV214" s="95"/>
      <c r="CW214" s="95"/>
      <c r="CX214" s="95"/>
      <c r="CY214" s="95"/>
      <c r="CZ214" s="95"/>
      <c r="DA214" s="95"/>
      <c r="DB214" s="95"/>
      <c r="DC214" s="95"/>
      <c r="DD214" s="95"/>
      <c r="DE214" s="95"/>
      <c r="DF214" s="95"/>
      <c r="DG214" s="95"/>
      <c r="DH214" s="95"/>
      <c r="DI214" s="95"/>
      <c r="DJ214" s="95"/>
      <c r="DK214" s="95"/>
      <c r="DL214" s="95"/>
      <c r="DM214" s="95"/>
      <c r="DN214" s="95"/>
      <c r="DO214" s="95"/>
      <c r="DP214" s="95"/>
      <c r="DQ214" s="95"/>
      <c r="DR214" s="95"/>
      <c r="DS214" s="95"/>
      <c r="DT214" s="95"/>
      <c r="DU214" s="95"/>
      <c r="DV214" s="95"/>
      <c r="DW214" s="95"/>
      <c r="DX214" s="95"/>
      <c r="DY214" s="95"/>
      <c r="DZ214" s="95"/>
      <c r="EA214" s="95"/>
      <c r="EB214" s="95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5"/>
      <c r="ER214" s="95"/>
      <c r="ES214" s="95"/>
      <c r="ET214" s="95"/>
      <c r="EU214" s="95"/>
      <c r="EV214" s="95"/>
      <c r="EW214" s="95"/>
      <c r="EX214" s="95"/>
      <c r="EY214" s="95"/>
      <c r="EZ214" s="95"/>
      <c r="FA214" s="95"/>
      <c r="FB214" s="95"/>
      <c r="FC214" s="95"/>
      <c r="FD214" s="95"/>
      <c r="FE214" s="95"/>
      <c r="FF214" s="95"/>
      <c r="FG214" s="95"/>
      <c r="FH214" s="95"/>
      <c r="FI214" s="95"/>
      <c r="FJ214" s="95"/>
      <c r="FK214" s="95"/>
      <c r="FL214" s="95"/>
      <c r="FM214" s="95"/>
      <c r="FN214" s="95"/>
      <c r="FO214" s="95"/>
      <c r="FP214" s="95"/>
      <c r="FQ214" s="95"/>
      <c r="FR214" s="95"/>
      <c r="FS214" s="95"/>
      <c r="FT214" s="95"/>
      <c r="FU214" s="95"/>
      <c r="FV214" s="95"/>
      <c r="FW214" s="95"/>
      <c r="FX214" s="95"/>
      <c r="FY214" s="95"/>
      <c r="FZ214" s="95"/>
      <c r="GA214" s="95"/>
      <c r="GB214" s="95"/>
      <c r="GC214" s="95"/>
      <c r="GD214" s="95"/>
      <c r="GE214" s="95"/>
      <c r="GF214" s="95"/>
      <c r="GG214" s="95"/>
      <c r="GH214" s="95"/>
      <c r="GI214" s="95"/>
      <c r="GJ214" s="95"/>
      <c r="GK214" s="95"/>
      <c r="GL214" s="95"/>
      <c r="GM214" s="95"/>
      <c r="GN214" s="95"/>
      <c r="GO214" s="95"/>
      <c r="GP214" s="95"/>
      <c r="GQ214" s="95"/>
      <c r="GR214" s="95"/>
      <c r="GS214" s="95"/>
      <c r="GT214" s="95"/>
      <c r="GU214" s="95"/>
      <c r="GV214" s="95"/>
      <c r="GW214" s="95"/>
      <c r="GX214" s="95"/>
      <c r="GY214" s="95"/>
      <c r="GZ214" s="95"/>
      <c r="HA214" s="95"/>
      <c r="HB214" s="95"/>
      <c r="HC214" s="95"/>
      <c r="HD214" s="95"/>
      <c r="HE214" s="95"/>
    </row>
    <row r="215" spans="1:213" x14ac:dyDescent="0.25">
      <c r="A215" s="212" t="str">
        <f>IF((ISBLANK('1B DonnéesActifs'!A218)=TRUE),"-",'1B DonnéesActifs'!A218)</f>
        <v>-</v>
      </c>
      <c r="B215" s="213" t="str">
        <f>IF(($A215="-"),"-",IF((ISBLANK('1B DonnéesActifs'!B218)=TRUE),"",'1B DonnéesActifs'!B218))</f>
        <v>-</v>
      </c>
      <c r="C215" s="213" t="str">
        <f>IF(($A215="-"),"-",IF((ISBLANK('1B DonnéesActifs'!C218)=TRUE),"",'1B DonnéesActifs'!C218))</f>
        <v>-</v>
      </c>
      <c r="D215" s="213" t="str">
        <f>IF(($A215="-"),"-",IF((ISBLANK('1B DonnéesActifs'!D218)=TRUE),"",'1B DonnéesActifs'!D218))</f>
        <v>-</v>
      </c>
      <c r="E215" s="213" t="str">
        <f>IF(($A215="-"),"-",IF((ISBLANK('1B DonnéesActifs'!E218)=TRUE),"",'1B DonnéesActifs'!E218))</f>
        <v>-</v>
      </c>
      <c r="F215" s="213" t="str">
        <f>IF(($A215="-"),"-",IF((ISBLANK('1B DonnéesActifs'!F218)=TRUE),"",'1B DonnéesActifs'!F218))</f>
        <v>-</v>
      </c>
      <c r="G215" s="213" t="str">
        <f>IF(($A215="-"),"-",IF((ISBLANK('1B DonnéesActifs'!G218)=TRUE),"",'1B DonnéesActifs'!G218))</f>
        <v>-</v>
      </c>
      <c r="H215" s="213" t="str">
        <f>IF(($A215="-"),"-",IF((ISBLANK('1B DonnéesActifs'!H218)=TRUE),"",'1B DonnéesActifs'!H218))</f>
        <v>-</v>
      </c>
      <c r="I215" s="213" t="str">
        <f>IF(($A215="-"),"-",IF((ISBLANK('1B DonnéesActifs'!I218)=TRUE),"",'1B DonnéesActifs'!I218))</f>
        <v>-</v>
      </c>
      <c r="J215" s="213" t="str">
        <f>IF(($A215="-"),"-",IF((ISBLANK('1B DonnéesActifs'!J218)=TRUE),"",'1B DonnéesActifs'!J218))</f>
        <v>-</v>
      </c>
      <c r="K215" s="213" t="str">
        <f>IF(($A215="-"),"-",IF((ISBLANK('1B DonnéesActifs'!K218)=TRUE),"",'1B DonnéesActifs'!K218))</f>
        <v>-</v>
      </c>
      <c r="L215" s="213" t="str">
        <f>IF(($A215="-"),"-",IF((ISBLANK('1B DonnéesActifs'!L218)=TRUE),"",'1B DonnéesActifs'!L218))</f>
        <v>-</v>
      </c>
      <c r="M215" s="213" t="str">
        <f>IF(($A215="-"),"-",IF((ISBLANK('1B DonnéesActifs'!M218)=TRUE),"",'1B DonnéesActifs'!M218))</f>
        <v>-</v>
      </c>
      <c r="N215" s="213" t="str">
        <f>IF(($A215="-"),"-",IF((ISBLANK('1B DonnéesActifs'!N218)=TRUE),"",'1B DonnéesActifs'!N218))</f>
        <v>-</v>
      </c>
      <c r="O215" s="213" t="str">
        <f>IF(($A215="-"),"-",IF((ISBLANK('1B DonnéesActifs'!O218)=TRUE),"",'1B DonnéesActifs'!O218))</f>
        <v>-</v>
      </c>
      <c r="P215" s="213" t="str">
        <f>IF(($A215="-"),"-",IF((ISBLANK('1B DonnéesActifs'!P218)=TRUE),"",'1B DonnéesActifs'!P218))</f>
        <v>-</v>
      </c>
      <c r="Q215" s="214" t="str">
        <f t="shared" si="28"/>
        <v>-</v>
      </c>
      <c r="R215" s="214" t="str">
        <f>IF($A215="-","-",(_xlfn.IFNA((VLOOKUP($D215,'2A HypothèsesRenouvellement'!$J$6:$K$10,2,FALSE)),"TypeChausséeN/D")))</f>
        <v>-</v>
      </c>
      <c r="S215" s="214" t="str">
        <f t="shared" si="35"/>
        <v>-</v>
      </c>
      <c r="T215" s="214" t="str">
        <f>IF($A215="-","-",(_xlfn.IFNA((VLOOKUP($M215,'2A HypothèsesRenouvellement'!$J$16:$K$25,2,FALSE)),"DernièreInterventionN/D")))</f>
        <v>-</v>
      </c>
      <c r="U215" s="214" t="str">
        <f t="shared" si="29"/>
        <v>-</v>
      </c>
      <c r="V215" s="215" t="str">
        <f t="shared" si="36"/>
        <v>-</v>
      </c>
      <c r="W215" s="215" t="str">
        <f>IF($A215="-","-",IF($O215="","ICG N/D",VLOOKUP($O215,'2A HypothèsesRenouvellement'!$B$33:$B$42,1,TRUE)))</f>
        <v>-</v>
      </c>
      <c r="X215" s="216" t="str">
        <f>IF($A215="-","-",(IF((ISNUMBER(W215)=TRUE),VLOOKUP(W215,'2A HypothèsesRenouvellement'!$B$33:$D$42,3,FALSE),"ICG N/D")))</f>
        <v>-</v>
      </c>
      <c r="Y215" s="216" t="str">
        <f>_xlfn.IFNA(IF($A215="-","-",(IF((P215=""),"Cote /5 N/D",VLOOKUP(P215,'2A HypothèsesRenouvellement'!$F$33:$G$37,2,FALSE)))),"%ParCote/5 Feuille2A N/D")</f>
        <v>-</v>
      </c>
      <c r="Z215" s="215" t="str">
        <f>IF($A215="-","-",IF('2A HypothèsesRenouvellement'!$F$20="  cotes d'état /100",(IF(ISNUMBER(X215)=TRUE,(X215*R215),"ICG N/D")),"N'est pas l'option choisie feuille 2A"))</f>
        <v>-</v>
      </c>
      <c r="AA215" s="215" t="str">
        <f t="shared" si="30"/>
        <v>-</v>
      </c>
      <c r="AB215" s="215" t="str">
        <f>IF($A215="-","-",IF('2A HypothèsesRenouvellement'!$F$20="  cotes d'état /5",(IF(ISNUMBER(Y215)=TRUE,(Y215*R215),"Etat/5 N/D")),"N'est pas l'option choisie feuille 2A"))</f>
        <v>-</v>
      </c>
      <c r="AC215" s="215" t="str">
        <f t="shared" si="31"/>
        <v>-</v>
      </c>
      <c r="AD215" s="217" t="str">
        <f>IF('2A HypothèsesRenouvellement'!$D$15="Option 1  ",'3A CalculsActifs'!V215,IF('2A HypothèsesRenouvellement'!$F$20="  Cotes d'état /100",'3A CalculsActifs'!AA215,IF('2A HypothèsesRenouvellement'!$F$20="  Cotes d'état /5",'3A CalculsActifs'!AC215,"ATT:ChoisirOptionFeuille2A")))</f>
        <v>ATT:ChoisirOptionFeuille2A</v>
      </c>
      <c r="AE215" s="209" t="str">
        <f>IF($A215="-","-",(H215/1000*(VLOOKUP(D215,'2A HypothèsesRenouvellement'!$J$6:$L$10,3,FALSE))))</f>
        <v>-</v>
      </c>
      <c r="AF215" s="312" t="str">
        <f t="shared" si="32"/>
        <v>-</v>
      </c>
      <c r="AG215" s="312" t="str">
        <f t="shared" si="33"/>
        <v>-</v>
      </c>
      <c r="AH215" s="218" t="str">
        <f t="shared" si="34"/>
        <v>-</v>
      </c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  <c r="CM215" s="95"/>
      <c r="CN215" s="95"/>
      <c r="CO215" s="95"/>
      <c r="CP215" s="95"/>
      <c r="CQ215" s="95"/>
      <c r="CR215" s="95"/>
      <c r="CS215" s="95"/>
      <c r="CT215" s="95"/>
      <c r="CU215" s="95"/>
      <c r="CV215" s="95"/>
      <c r="CW215" s="95"/>
      <c r="CX215" s="95"/>
      <c r="CY215" s="95"/>
      <c r="CZ215" s="95"/>
      <c r="DA215" s="95"/>
      <c r="DB215" s="95"/>
      <c r="DC215" s="95"/>
      <c r="DD215" s="95"/>
      <c r="DE215" s="95"/>
      <c r="DF215" s="95"/>
      <c r="DG215" s="95"/>
      <c r="DH215" s="95"/>
      <c r="DI215" s="95"/>
      <c r="DJ215" s="95"/>
      <c r="DK215" s="95"/>
      <c r="DL215" s="95"/>
      <c r="DM215" s="95"/>
      <c r="DN215" s="95"/>
      <c r="DO215" s="95"/>
      <c r="DP215" s="95"/>
      <c r="DQ215" s="95"/>
      <c r="DR215" s="95"/>
      <c r="DS215" s="95"/>
      <c r="DT215" s="95"/>
      <c r="DU215" s="95"/>
      <c r="DV215" s="95"/>
      <c r="DW215" s="95"/>
      <c r="DX215" s="95"/>
      <c r="DY215" s="95"/>
      <c r="DZ215" s="95"/>
      <c r="EA215" s="95"/>
      <c r="EB215" s="95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5"/>
      <c r="ER215" s="95"/>
      <c r="ES215" s="95"/>
      <c r="ET215" s="95"/>
      <c r="EU215" s="95"/>
      <c r="EV215" s="95"/>
      <c r="EW215" s="95"/>
      <c r="EX215" s="95"/>
      <c r="EY215" s="95"/>
      <c r="EZ215" s="95"/>
      <c r="FA215" s="95"/>
      <c r="FB215" s="95"/>
      <c r="FC215" s="95"/>
      <c r="FD215" s="95"/>
      <c r="FE215" s="95"/>
      <c r="FF215" s="95"/>
      <c r="FG215" s="95"/>
      <c r="FH215" s="95"/>
      <c r="FI215" s="95"/>
      <c r="FJ215" s="95"/>
      <c r="FK215" s="95"/>
      <c r="FL215" s="95"/>
      <c r="FM215" s="95"/>
      <c r="FN215" s="95"/>
      <c r="FO215" s="95"/>
      <c r="FP215" s="95"/>
      <c r="FQ215" s="95"/>
      <c r="FR215" s="95"/>
      <c r="FS215" s="95"/>
      <c r="FT215" s="95"/>
      <c r="FU215" s="95"/>
      <c r="FV215" s="95"/>
      <c r="FW215" s="95"/>
      <c r="FX215" s="95"/>
      <c r="FY215" s="95"/>
      <c r="FZ215" s="95"/>
      <c r="GA215" s="95"/>
      <c r="GB215" s="95"/>
      <c r="GC215" s="95"/>
      <c r="GD215" s="95"/>
      <c r="GE215" s="95"/>
      <c r="GF215" s="95"/>
      <c r="GG215" s="95"/>
      <c r="GH215" s="95"/>
      <c r="GI215" s="95"/>
      <c r="GJ215" s="95"/>
      <c r="GK215" s="95"/>
      <c r="GL215" s="95"/>
      <c r="GM215" s="95"/>
      <c r="GN215" s="95"/>
      <c r="GO215" s="95"/>
      <c r="GP215" s="95"/>
      <c r="GQ215" s="95"/>
      <c r="GR215" s="95"/>
      <c r="GS215" s="95"/>
      <c r="GT215" s="95"/>
      <c r="GU215" s="95"/>
      <c r="GV215" s="95"/>
      <c r="GW215" s="95"/>
      <c r="GX215" s="95"/>
      <c r="GY215" s="95"/>
      <c r="GZ215" s="95"/>
      <c r="HA215" s="95"/>
      <c r="HB215" s="95"/>
      <c r="HC215" s="95"/>
      <c r="HD215" s="95"/>
      <c r="HE215" s="95"/>
    </row>
    <row r="216" spans="1:213" x14ac:dyDescent="0.25">
      <c r="A216" s="212" t="str">
        <f>IF((ISBLANK('1B DonnéesActifs'!A219)=TRUE),"-",'1B DonnéesActifs'!A219)</f>
        <v>-</v>
      </c>
      <c r="B216" s="213" t="str">
        <f>IF(($A216="-"),"-",IF((ISBLANK('1B DonnéesActifs'!B219)=TRUE),"",'1B DonnéesActifs'!B219))</f>
        <v>-</v>
      </c>
      <c r="C216" s="213" t="str">
        <f>IF(($A216="-"),"-",IF((ISBLANK('1B DonnéesActifs'!C219)=TRUE),"",'1B DonnéesActifs'!C219))</f>
        <v>-</v>
      </c>
      <c r="D216" s="213" t="str">
        <f>IF(($A216="-"),"-",IF((ISBLANK('1B DonnéesActifs'!D219)=TRUE),"",'1B DonnéesActifs'!D219))</f>
        <v>-</v>
      </c>
      <c r="E216" s="213" t="str">
        <f>IF(($A216="-"),"-",IF((ISBLANK('1B DonnéesActifs'!E219)=TRUE),"",'1B DonnéesActifs'!E219))</f>
        <v>-</v>
      </c>
      <c r="F216" s="213" t="str">
        <f>IF(($A216="-"),"-",IF((ISBLANK('1B DonnéesActifs'!F219)=TRUE),"",'1B DonnéesActifs'!F219))</f>
        <v>-</v>
      </c>
      <c r="G216" s="213" t="str">
        <f>IF(($A216="-"),"-",IF((ISBLANK('1B DonnéesActifs'!G219)=TRUE),"",'1B DonnéesActifs'!G219))</f>
        <v>-</v>
      </c>
      <c r="H216" s="213" t="str">
        <f>IF(($A216="-"),"-",IF((ISBLANK('1B DonnéesActifs'!H219)=TRUE),"",'1B DonnéesActifs'!H219))</f>
        <v>-</v>
      </c>
      <c r="I216" s="213" t="str">
        <f>IF(($A216="-"),"-",IF((ISBLANK('1B DonnéesActifs'!I219)=TRUE),"",'1B DonnéesActifs'!I219))</f>
        <v>-</v>
      </c>
      <c r="J216" s="213" t="str">
        <f>IF(($A216="-"),"-",IF((ISBLANK('1B DonnéesActifs'!J219)=TRUE),"",'1B DonnéesActifs'!J219))</f>
        <v>-</v>
      </c>
      <c r="K216" s="213" t="str">
        <f>IF(($A216="-"),"-",IF((ISBLANK('1B DonnéesActifs'!K219)=TRUE),"",'1B DonnéesActifs'!K219))</f>
        <v>-</v>
      </c>
      <c r="L216" s="213" t="str">
        <f>IF(($A216="-"),"-",IF((ISBLANK('1B DonnéesActifs'!L219)=TRUE),"",'1B DonnéesActifs'!L219))</f>
        <v>-</v>
      </c>
      <c r="M216" s="213" t="str">
        <f>IF(($A216="-"),"-",IF((ISBLANK('1B DonnéesActifs'!M219)=TRUE),"",'1B DonnéesActifs'!M219))</f>
        <v>-</v>
      </c>
      <c r="N216" s="213" t="str">
        <f>IF(($A216="-"),"-",IF((ISBLANK('1B DonnéesActifs'!N219)=TRUE),"",'1B DonnéesActifs'!N219))</f>
        <v>-</v>
      </c>
      <c r="O216" s="213" t="str">
        <f>IF(($A216="-"),"-",IF((ISBLANK('1B DonnéesActifs'!O219)=TRUE),"",'1B DonnéesActifs'!O219))</f>
        <v>-</v>
      </c>
      <c r="P216" s="213" t="str">
        <f>IF(($A216="-"),"-",IF((ISBLANK('1B DonnéesActifs'!P219)=TRUE),"",'1B DonnéesActifs'!P219))</f>
        <v>-</v>
      </c>
      <c r="Q216" s="214" t="str">
        <f t="shared" si="28"/>
        <v>-</v>
      </c>
      <c r="R216" s="214" t="str">
        <f>IF($A216="-","-",(_xlfn.IFNA((VLOOKUP($D216,'2A HypothèsesRenouvellement'!$J$6:$K$10,2,FALSE)),"TypeChausséeN/D")))</f>
        <v>-</v>
      </c>
      <c r="S216" s="214" t="str">
        <f t="shared" si="35"/>
        <v>-</v>
      </c>
      <c r="T216" s="214" t="str">
        <f>IF($A216="-","-",(_xlfn.IFNA((VLOOKUP($M216,'2A HypothèsesRenouvellement'!$J$16:$K$25,2,FALSE)),"DernièreInterventionN/D")))</f>
        <v>-</v>
      </c>
      <c r="U216" s="214" t="str">
        <f t="shared" si="29"/>
        <v>-</v>
      </c>
      <c r="V216" s="215" t="str">
        <f t="shared" si="36"/>
        <v>-</v>
      </c>
      <c r="W216" s="215" t="str">
        <f>IF($A216="-","-",IF($O216="","ICG N/D",VLOOKUP($O216,'2A HypothèsesRenouvellement'!$B$33:$B$42,1,TRUE)))</f>
        <v>-</v>
      </c>
      <c r="X216" s="216" t="str">
        <f>IF($A216="-","-",(IF((ISNUMBER(W216)=TRUE),VLOOKUP(W216,'2A HypothèsesRenouvellement'!$B$33:$D$42,3,FALSE),"ICG N/D")))</f>
        <v>-</v>
      </c>
      <c r="Y216" s="216" t="str">
        <f>_xlfn.IFNA(IF($A216="-","-",(IF((P216=""),"Cote /5 N/D",VLOOKUP(P216,'2A HypothèsesRenouvellement'!$F$33:$G$37,2,FALSE)))),"%ParCote/5 Feuille2A N/D")</f>
        <v>-</v>
      </c>
      <c r="Z216" s="215" t="str">
        <f>IF($A216="-","-",IF('2A HypothèsesRenouvellement'!$F$20="  cotes d'état /100",(IF(ISNUMBER(X216)=TRUE,(X216*R216),"ICG N/D")),"N'est pas l'option choisie feuille 2A"))</f>
        <v>-</v>
      </c>
      <c r="AA216" s="215" t="str">
        <f t="shared" si="30"/>
        <v>-</v>
      </c>
      <c r="AB216" s="215" t="str">
        <f>IF($A216="-","-",IF('2A HypothèsesRenouvellement'!$F$20="  cotes d'état /5",(IF(ISNUMBER(Y216)=TRUE,(Y216*R216),"Etat/5 N/D")),"N'est pas l'option choisie feuille 2A"))</f>
        <v>-</v>
      </c>
      <c r="AC216" s="215" t="str">
        <f t="shared" si="31"/>
        <v>-</v>
      </c>
      <c r="AD216" s="217" t="str">
        <f>IF('2A HypothèsesRenouvellement'!$D$15="Option 1  ",'3A CalculsActifs'!V216,IF('2A HypothèsesRenouvellement'!$F$20="  Cotes d'état /100",'3A CalculsActifs'!AA216,IF('2A HypothèsesRenouvellement'!$F$20="  Cotes d'état /5",'3A CalculsActifs'!AC216,"ATT:ChoisirOptionFeuille2A")))</f>
        <v>ATT:ChoisirOptionFeuille2A</v>
      </c>
      <c r="AE216" s="209" t="str">
        <f>IF($A216="-","-",(H216/1000*(VLOOKUP(D216,'2A HypothèsesRenouvellement'!$J$6:$L$10,3,FALSE))))</f>
        <v>-</v>
      </c>
      <c r="AF216" s="312" t="str">
        <f t="shared" si="32"/>
        <v>-</v>
      </c>
      <c r="AG216" s="312" t="str">
        <f t="shared" si="33"/>
        <v>-</v>
      </c>
      <c r="AH216" s="218" t="str">
        <f t="shared" si="34"/>
        <v>-</v>
      </c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  <c r="CM216" s="95"/>
      <c r="CN216" s="95"/>
      <c r="CO216" s="95"/>
      <c r="CP216" s="95"/>
      <c r="CQ216" s="95"/>
      <c r="CR216" s="95"/>
      <c r="CS216" s="95"/>
      <c r="CT216" s="95"/>
      <c r="CU216" s="95"/>
      <c r="CV216" s="95"/>
      <c r="CW216" s="95"/>
      <c r="CX216" s="95"/>
      <c r="CY216" s="95"/>
      <c r="CZ216" s="95"/>
      <c r="DA216" s="95"/>
      <c r="DB216" s="95"/>
      <c r="DC216" s="95"/>
      <c r="DD216" s="95"/>
      <c r="DE216" s="95"/>
      <c r="DF216" s="95"/>
      <c r="DG216" s="95"/>
      <c r="DH216" s="95"/>
      <c r="DI216" s="95"/>
      <c r="DJ216" s="95"/>
      <c r="DK216" s="95"/>
      <c r="DL216" s="95"/>
      <c r="DM216" s="95"/>
      <c r="DN216" s="95"/>
      <c r="DO216" s="95"/>
      <c r="DP216" s="95"/>
      <c r="DQ216" s="95"/>
      <c r="DR216" s="95"/>
      <c r="DS216" s="95"/>
      <c r="DT216" s="95"/>
      <c r="DU216" s="95"/>
      <c r="DV216" s="95"/>
      <c r="DW216" s="95"/>
      <c r="DX216" s="95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5"/>
      <c r="ER216" s="95"/>
      <c r="ES216" s="95"/>
      <c r="ET216" s="95"/>
      <c r="EU216" s="95"/>
      <c r="EV216" s="95"/>
      <c r="EW216" s="95"/>
      <c r="EX216" s="95"/>
      <c r="EY216" s="95"/>
      <c r="EZ216" s="95"/>
      <c r="FA216" s="95"/>
      <c r="FB216" s="95"/>
      <c r="FC216" s="95"/>
      <c r="FD216" s="95"/>
      <c r="FE216" s="95"/>
      <c r="FF216" s="95"/>
      <c r="FG216" s="95"/>
      <c r="FH216" s="95"/>
      <c r="FI216" s="95"/>
      <c r="FJ216" s="95"/>
      <c r="FK216" s="95"/>
      <c r="FL216" s="95"/>
      <c r="FM216" s="95"/>
      <c r="FN216" s="95"/>
      <c r="FO216" s="95"/>
      <c r="FP216" s="95"/>
      <c r="FQ216" s="95"/>
      <c r="FR216" s="95"/>
      <c r="FS216" s="95"/>
      <c r="FT216" s="95"/>
      <c r="FU216" s="95"/>
      <c r="FV216" s="95"/>
      <c r="FW216" s="95"/>
      <c r="FX216" s="95"/>
      <c r="FY216" s="95"/>
      <c r="FZ216" s="95"/>
      <c r="GA216" s="95"/>
      <c r="GB216" s="95"/>
      <c r="GC216" s="95"/>
      <c r="GD216" s="95"/>
      <c r="GE216" s="95"/>
      <c r="GF216" s="95"/>
      <c r="GG216" s="95"/>
      <c r="GH216" s="95"/>
      <c r="GI216" s="95"/>
      <c r="GJ216" s="95"/>
      <c r="GK216" s="95"/>
      <c r="GL216" s="95"/>
      <c r="GM216" s="95"/>
      <c r="GN216" s="95"/>
      <c r="GO216" s="95"/>
      <c r="GP216" s="95"/>
      <c r="GQ216" s="95"/>
      <c r="GR216" s="95"/>
      <c r="GS216" s="95"/>
      <c r="GT216" s="95"/>
      <c r="GU216" s="95"/>
      <c r="GV216" s="95"/>
      <c r="GW216" s="95"/>
      <c r="GX216" s="95"/>
      <c r="GY216" s="95"/>
      <c r="GZ216" s="95"/>
      <c r="HA216" s="95"/>
      <c r="HB216" s="95"/>
      <c r="HC216" s="95"/>
      <c r="HD216" s="95"/>
      <c r="HE216" s="95"/>
    </row>
    <row r="217" spans="1:213" x14ac:dyDescent="0.25">
      <c r="A217" s="212" t="str">
        <f>IF((ISBLANK('1B DonnéesActifs'!A220)=TRUE),"-",'1B DonnéesActifs'!A220)</f>
        <v>-</v>
      </c>
      <c r="B217" s="213" t="str">
        <f>IF(($A217="-"),"-",IF((ISBLANK('1B DonnéesActifs'!B220)=TRUE),"",'1B DonnéesActifs'!B220))</f>
        <v>-</v>
      </c>
      <c r="C217" s="213" t="str">
        <f>IF(($A217="-"),"-",IF((ISBLANK('1B DonnéesActifs'!C220)=TRUE),"",'1B DonnéesActifs'!C220))</f>
        <v>-</v>
      </c>
      <c r="D217" s="213" t="str">
        <f>IF(($A217="-"),"-",IF((ISBLANK('1B DonnéesActifs'!D220)=TRUE),"",'1B DonnéesActifs'!D220))</f>
        <v>-</v>
      </c>
      <c r="E217" s="213" t="str">
        <f>IF(($A217="-"),"-",IF((ISBLANK('1B DonnéesActifs'!E220)=TRUE),"",'1B DonnéesActifs'!E220))</f>
        <v>-</v>
      </c>
      <c r="F217" s="213" t="str">
        <f>IF(($A217="-"),"-",IF((ISBLANK('1B DonnéesActifs'!F220)=TRUE),"",'1B DonnéesActifs'!F220))</f>
        <v>-</v>
      </c>
      <c r="G217" s="213" t="str">
        <f>IF(($A217="-"),"-",IF((ISBLANK('1B DonnéesActifs'!G220)=TRUE),"",'1B DonnéesActifs'!G220))</f>
        <v>-</v>
      </c>
      <c r="H217" s="213" t="str">
        <f>IF(($A217="-"),"-",IF((ISBLANK('1B DonnéesActifs'!H220)=TRUE),"",'1B DonnéesActifs'!H220))</f>
        <v>-</v>
      </c>
      <c r="I217" s="213" t="str">
        <f>IF(($A217="-"),"-",IF((ISBLANK('1B DonnéesActifs'!I220)=TRUE),"",'1B DonnéesActifs'!I220))</f>
        <v>-</v>
      </c>
      <c r="J217" s="213" t="str">
        <f>IF(($A217="-"),"-",IF((ISBLANK('1B DonnéesActifs'!J220)=TRUE),"",'1B DonnéesActifs'!J220))</f>
        <v>-</v>
      </c>
      <c r="K217" s="213" t="str">
        <f>IF(($A217="-"),"-",IF((ISBLANK('1B DonnéesActifs'!K220)=TRUE),"",'1B DonnéesActifs'!K220))</f>
        <v>-</v>
      </c>
      <c r="L217" s="213" t="str">
        <f>IF(($A217="-"),"-",IF((ISBLANK('1B DonnéesActifs'!L220)=TRUE),"",'1B DonnéesActifs'!L220))</f>
        <v>-</v>
      </c>
      <c r="M217" s="213" t="str">
        <f>IF(($A217="-"),"-",IF((ISBLANK('1B DonnéesActifs'!M220)=TRUE),"",'1B DonnéesActifs'!M220))</f>
        <v>-</v>
      </c>
      <c r="N217" s="213" t="str">
        <f>IF(($A217="-"),"-",IF((ISBLANK('1B DonnéesActifs'!N220)=TRUE),"",'1B DonnéesActifs'!N220))</f>
        <v>-</v>
      </c>
      <c r="O217" s="213" t="str">
        <f>IF(($A217="-"),"-",IF((ISBLANK('1B DonnéesActifs'!O220)=TRUE),"",'1B DonnéesActifs'!O220))</f>
        <v>-</v>
      </c>
      <c r="P217" s="213" t="str">
        <f>IF(($A217="-"),"-",IF((ISBLANK('1B DonnéesActifs'!P220)=TRUE),"",'1B DonnéesActifs'!P220))</f>
        <v>-</v>
      </c>
      <c r="Q217" s="214" t="str">
        <f t="shared" si="28"/>
        <v>-</v>
      </c>
      <c r="R217" s="214" t="str">
        <f>IF($A217="-","-",(_xlfn.IFNA((VLOOKUP($D217,'2A HypothèsesRenouvellement'!$J$6:$K$10,2,FALSE)),"TypeChausséeN/D")))</f>
        <v>-</v>
      </c>
      <c r="S217" s="214" t="str">
        <f t="shared" si="35"/>
        <v>-</v>
      </c>
      <c r="T217" s="214" t="str">
        <f>IF($A217="-","-",(_xlfn.IFNA((VLOOKUP($M217,'2A HypothèsesRenouvellement'!$J$16:$K$25,2,FALSE)),"DernièreInterventionN/D")))</f>
        <v>-</v>
      </c>
      <c r="U217" s="214" t="str">
        <f t="shared" si="29"/>
        <v>-</v>
      </c>
      <c r="V217" s="215" t="str">
        <f t="shared" si="36"/>
        <v>-</v>
      </c>
      <c r="W217" s="215" t="str">
        <f>IF($A217="-","-",IF($O217="","ICG N/D",VLOOKUP($O217,'2A HypothèsesRenouvellement'!$B$33:$B$42,1,TRUE)))</f>
        <v>-</v>
      </c>
      <c r="X217" s="216" t="str">
        <f>IF($A217="-","-",(IF((ISNUMBER(W217)=TRUE),VLOOKUP(W217,'2A HypothèsesRenouvellement'!$B$33:$D$42,3,FALSE),"ICG N/D")))</f>
        <v>-</v>
      </c>
      <c r="Y217" s="216" t="str">
        <f>_xlfn.IFNA(IF($A217="-","-",(IF((P217=""),"Cote /5 N/D",VLOOKUP(P217,'2A HypothèsesRenouvellement'!$F$33:$G$37,2,FALSE)))),"%ParCote/5 Feuille2A N/D")</f>
        <v>-</v>
      </c>
      <c r="Z217" s="215" t="str">
        <f>IF($A217="-","-",IF('2A HypothèsesRenouvellement'!$F$20="  cotes d'état /100",(IF(ISNUMBER(X217)=TRUE,(X217*R217),"ICG N/D")),"N'est pas l'option choisie feuille 2A"))</f>
        <v>-</v>
      </c>
      <c r="AA217" s="215" t="str">
        <f t="shared" si="30"/>
        <v>-</v>
      </c>
      <c r="AB217" s="215" t="str">
        <f>IF($A217="-","-",IF('2A HypothèsesRenouvellement'!$F$20="  cotes d'état /5",(IF(ISNUMBER(Y217)=TRUE,(Y217*R217),"Etat/5 N/D")),"N'est pas l'option choisie feuille 2A"))</f>
        <v>-</v>
      </c>
      <c r="AC217" s="215" t="str">
        <f t="shared" si="31"/>
        <v>-</v>
      </c>
      <c r="AD217" s="217" t="str">
        <f>IF('2A HypothèsesRenouvellement'!$D$15="Option 1  ",'3A CalculsActifs'!V217,IF('2A HypothèsesRenouvellement'!$F$20="  Cotes d'état /100",'3A CalculsActifs'!AA217,IF('2A HypothèsesRenouvellement'!$F$20="  Cotes d'état /5",'3A CalculsActifs'!AC217,"ATT:ChoisirOptionFeuille2A")))</f>
        <v>ATT:ChoisirOptionFeuille2A</v>
      </c>
      <c r="AE217" s="209" t="str">
        <f>IF($A217="-","-",(H217/1000*(VLOOKUP(D217,'2A HypothèsesRenouvellement'!$J$6:$L$10,3,FALSE))))</f>
        <v>-</v>
      </c>
      <c r="AF217" s="312" t="str">
        <f t="shared" si="32"/>
        <v>-</v>
      </c>
      <c r="AG217" s="312" t="str">
        <f t="shared" si="33"/>
        <v>-</v>
      </c>
      <c r="AH217" s="218" t="str">
        <f t="shared" si="34"/>
        <v>-</v>
      </c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  <c r="CM217" s="95"/>
      <c r="CN217" s="95"/>
      <c r="CO217" s="95"/>
      <c r="CP217" s="95"/>
      <c r="CQ217" s="95"/>
      <c r="CR217" s="95"/>
      <c r="CS217" s="95"/>
      <c r="CT217" s="95"/>
      <c r="CU217" s="95"/>
      <c r="CV217" s="95"/>
      <c r="CW217" s="95"/>
      <c r="CX217" s="95"/>
      <c r="CY217" s="95"/>
      <c r="CZ217" s="95"/>
      <c r="DA217" s="95"/>
      <c r="DB217" s="95"/>
      <c r="DC217" s="95"/>
      <c r="DD217" s="95"/>
      <c r="DE217" s="95"/>
      <c r="DF217" s="95"/>
      <c r="DG217" s="95"/>
      <c r="DH217" s="95"/>
      <c r="DI217" s="95"/>
      <c r="DJ217" s="95"/>
      <c r="DK217" s="95"/>
      <c r="DL217" s="95"/>
      <c r="DM217" s="95"/>
      <c r="DN217" s="95"/>
      <c r="DO217" s="95"/>
      <c r="DP217" s="95"/>
      <c r="DQ217" s="95"/>
      <c r="DR217" s="95"/>
      <c r="DS217" s="95"/>
      <c r="DT217" s="95"/>
      <c r="DU217" s="95"/>
      <c r="DV217" s="95"/>
      <c r="DW217" s="95"/>
      <c r="DX217" s="95"/>
      <c r="DY217" s="95"/>
      <c r="DZ217" s="95"/>
      <c r="EA217" s="95"/>
      <c r="EB217" s="95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5"/>
      <c r="ER217" s="95"/>
      <c r="ES217" s="95"/>
      <c r="ET217" s="95"/>
      <c r="EU217" s="95"/>
      <c r="EV217" s="95"/>
      <c r="EW217" s="95"/>
      <c r="EX217" s="95"/>
      <c r="EY217" s="95"/>
      <c r="EZ217" s="95"/>
      <c r="FA217" s="95"/>
      <c r="FB217" s="95"/>
      <c r="FC217" s="95"/>
      <c r="FD217" s="95"/>
      <c r="FE217" s="95"/>
      <c r="FF217" s="95"/>
      <c r="FG217" s="95"/>
      <c r="FH217" s="95"/>
      <c r="FI217" s="95"/>
      <c r="FJ217" s="95"/>
      <c r="FK217" s="95"/>
      <c r="FL217" s="95"/>
      <c r="FM217" s="95"/>
      <c r="FN217" s="95"/>
      <c r="FO217" s="95"/>
      <c r="FP217" s="95"/>
      <c r="FQ217" s="95"/>
      <c r="FR217" s="95"/>
      <c r="FS217" s="95"/>
      <c r="FT217" s="95"/>
      <c r="FU217" s="95"/>
      <c r="FV217" s="95"/>
      <c r="FW217" s="95"/>
      <c r="FX217" s="95"/>
      <c r="FY217" s="95"/>
      <c r="FZ217" s="95"/>
      <c r="GA217" s="95"/>
      <c r="GB217" s="95"/>
      <c r="GC217" s="95"/>
      <c r="GD217" s="95"/>
      <c r="GE217" s="95"/>
      <c r="GF217" s="95"/>
      <c r="GG217" s="95"/>
      <c r="GH217" s="95"/>
      <c r="GI217" s="95"/>
      <c r="GJ217" s="95"/>
      <c r="GK217" s="95"/>
      <c r="GL217" s="95"/>
      <c r="GM217" s="95"/>
      <c r="GN217" s="95"/>
      <c r="GO217" s="95"/>
      <c r="GP217" s="95"/>
      <c r="GQ217" s="95"/>
      <c r="GR217" s="95"/>
      <c r="GS217" s="95"/>
      <c r="GT217" s="95"/>
      <c r="GU217" s="95"/>
      <c r="GV217" s="95"/>
      <c r="GW217" s="95"/>
      <c r="GX217" s="95"/>
      <c r="GY217" s="95"/>
      <c r="GZ217" s="95"/>
      <c r="HA217" s="95"/>
      <c r="HB217" s="95"/>
      <c r="HC217" s="95"/>
      <c r="HD217" s="95"/>
      <c r="HE217" s="95"/>
    </row>
    <row r="218" spans="1:213" x14ac:dyDescent="0.25">
      <c r="A218" s="212" t="str">
        <f>IF((ISBLANK('1B DonnéesActifs'!A221)=TRUE),"-",'1B DonnéesActifs'!A221)</f>
        <v>-</v>
      </c>
      <c r="B218" s="213" t="str">
        <f>IF(($A218="-"),"-",IF((ISBLANK('1B DonnéesActifs'!B221)=TRUE),"",'1B DonnéesActifs'!B221))</f>
        <v>-</v>
      </c>
      <c r="C218" s="213" t="str">
        <f>IF(($A218="-"),"-",IF((ISBLANK('1B DonnéesActifs'!C221)=TRUE),"",'1B DonnéesActifs'!C221))</f>
        <v>-</v>
      </c>
      <c r="D218" s="213" t="str">
        <f>IF(($A218="-"),"-",IF((ISBLANK('1B DonnéesActifs'!D221)=TRUE),"",'1B DonnéesActifs'!D221))</f>
        <v>-</v>
      </c>
      <c r="E218" s="213" t="str">
        <f>IF(($A218="-"),"-",IF((ISBLANK('1B DonnéesActifs'!E221)=TRUE),"",'1B DonnéesActifs'!E221))</f>
        <v>-</v>
      </c>
      <c r="F218" s="213" t="str">
        <f>IF(($A218="-"),"-",IF((ISBLANK('1B DonnéesActifs'!F221)=TRUE),"",'1B DonnéesActifs'!F221))</f>
        <v>-</v>
      </c>
      <c r="G218" s="213" t="str">
        <f>IF(($A218="-"),"-",IF((ISBLANK('1B DonnéesActifs'!G221)=TRUE),"",'1B DonnéesActifs'!G221))</f>
        <v>-</v>
      </c>
      <c r="H218" s="213" t="str">
        <f>IF(($A218="-"),"-",IF((ISBLANK('1B DonnéesActifs'!H221)=TRUE),"",'1B DonnéesActifs'!H221))</f>
        <v>-</v>
      </c>
      <c r="I218" s="213" t="str">
        <f>IF(($A218="-"),"-",IF((ISBLANK('1B DonnéesActifs'!I221)=TRUE),"",'1B DonnéesActifs'!I221))</f>
        <v>-</v>
      </c>
      <c r="J218" s="213" t="str">
        <f>IF(($A218="-"),"-",IF((ISBLANK('1B DonnéesActifs'!J221)=TRUE),"",'1B DonnéesActifs'!J221))</f>
        <v>-</v>
      </c>
      <c r="K218" s="213" t="str">
        <f>IF(($A218="-"),"-",IF((ISBLANK('1B DonnéesActifs'!K221)=TRUE),"",'1B DonnéesActifs'!K221))</f>
        <v>-</v>
      </c>
      <c r="L218" s="213" t="str">
        <f>IF(($A218="-"),"-",IF((ISBLANK('1B DonnéesActifs'!L221)=TRUE),"",'1B DonnéesActifs'!L221))</f>
        <v>-</v>
      </c>
      <c r="M218" s="213" t="str">
        <f>IF(($A218="-"),"-",IF((ISBLANK('1B DonnéesActifs'!M221)=TRUE),"",'1B DonnéesActifs'!M221))</f>
        <v>-</v>
      </c>
      <c r="N218" s="213" t="str">
        <f>IF(($A218="-"),"-",IF((ISBLANK('1B DonnéesActifs'!N221)=TRUE),"",'1B DonnéesActifs'!N221))</f>
        <v>-</v>
      </c>
      <c r="O218" s="213" t="str">
        <f>IF(($A218="-"),"-",IF((ISBLANK('1B DonnéesActifs'!O221)=TRUE),"",'1B DonnéesActifs'!O221))</f>
        <v>-</v>
      </c>
      <c r="P218" s="213" t="str">
        <f>IF(($A218="-"),"-",IF((ISBLANK('1B DonnéesActifs'!P221)=TRUE),"",'1B DonnéesActifs'!P221))</f>
        <v>-</v>
      </c>
      <c r="Q218" s="214" t="str">
        <f t="shared" si="28"/>
        <v>-</v>
      </c>
      <c r="R218" s="214" t="str">
        <f>IF($A218="-","-",(_xlfn.IFNA((VLOOKUP($D218,'2A HypothèsesRenouvellement'!$J$6:$K$10,2,FALSE)),"TypeChausséeN/D")))</f>
        <v>-</v>
      </c>
      <c r="S218" s="214" t="str">
        <f t="shared" si="35"/>
        <v>-</v>
      </c>
      <c r="T218" s="214" t="str">
        <f>IF($A218="-","-",(_xlfn.IFNA((VLOOKUP($M218,'2A HypothèsesRenouvellement'!$J$16:$K$25,2,FALSE)),"DernièreInterventionN/D")))</f>
        <v>-</v>
      </c>
      <c r="U218" s="214" t="str">
        <f t="shared" si="29"/>
        <v>-</v>
      </c>
      <c r="V218" s="215" t="str">
        <f t="shared" si="36"/>
        <v>-</v>
      </c>
      <c r="W218" s="215" t="str">
        <f>IF($A218="-","-",IF($O218="","ICG N/D",VLOOKUP($O218,'2A HypothèsesRenouvellement'!$B$33:$B$42,1,TRUE)))</f>
        <v>-</v>
      </c>
      <c r="X218" s="216" t="str">
        <f>IF($A218="-","-",(IF((ISNUMBER(W218)=TRUE),VLOOKUP(W218,'2A HypothèsesRenouvellement'!$B$33:$D$42,3,FALSE),"ICG N/D")))</f>
        <v>-</v>
      </c>
      <c r="Y218" s="216" t="str">
        <f>_xlfn.IFNA(IF($A218="-","-",(IF((P218=""),"Cote /5 N/D",VLOOKUP(P218,'2A HypothèsesRenouvellement'!$F$33:$G$37,2,FALSE)))),"%ParCote/5 Feuille2A N/D")</f>
        <v>-</v>
      </c>
      <c r="Z218" s="215" t="str">
        <f>IF($A218="-","-",IF('2A HypothèsesRenouvellement'!$F$20="  cotes d'état /100",(IF(ISNUMBER(X218)=TRUE,(X218*R218),"ICG N/D")),"N'est pas l'option choisie feuille 2A"))</f>
        <v>-</v>
      </c>
      <c r="AA218" s="215" t="str">
        <f t="shared" si="30"/>
        <v>-</v>
      </c>
      <c r="AB218" s="215" t="str">
        <f>IF($A218="-","-",IF('2A HypothèsesRenouvellement'!$F$20="  cotes d'état /5",(IF(ISNUMBER(Y218)=TRUE,(Y218*R218),"Etat/5 N/D")),"N'est pas l'option choisie feuille 2A"))</f>
        <v>-</v>
      </c>
      <c r="AC218" s="215" t="str">
        <f t="shared" si="31"/>
        <v>-</v>
      </c>
      <c r="AD218" s="217" t="str">
        <f>IF('2A HypothèsesRenouvellement'!$D$15="Option 1  ",'3A CalculsActifs'!V218,IF('2A HypothèsesRenouvellement'!$F$20="  Cotes d'état /100",'3A CalculsActifs'!AA218,IF('2A HypothèsesRenouvellement'!$F$20="  Cotes d'état /5",'3A CalculsActifs'!AC218,"ATT:ChoisirOptionFeuille2A")))</f>
        <v>ATT:ChoisirOptionFeuille2A</v>
      </c>
      <c r="AE218" s="209" t="str">
        <f>IF($A218="-","-",(H218/1000*(VLOOKUP(D218,'2A HypothèsesRenouvellement'!$J$6:$L$10,3,FALSE))))</f>
        <v>-</v>
      </c>
      <c r="AF218" s="312" t="str">
        <f t="shared" si="32"/>
        <v>-</v>
      </c>
      <c r="AG218" s="312" t="str">
        <f t="shared" si="33"/>
        <v>-</v>
      </c>
      <c r="AH218" s="218" t="str">
        <f t="shared" si="34"/>
        <v>-</v>
      </c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  <c r="CM218" s="95"/>
      <c r="CN218" s="95"/>
      <c r="CO218" s="95"/>
      <c r="CP218" s="95"/>
      <c r="CQ218" s="95"/>
      <c r="CR218" s="95"/>
      <c r="CS218" s="95"/>
      <c r="CT218" s="95"/>
      <c r="CU218" s="95"/>
      <c r="CV218" s="95"/>
      <c r="CW218" s="95"/>
      <c r="CX218" s="95"/>
      <c r="CY218" s="95"/>
      <c r="CZ218" s="95"/>
      <c r="DA218" s="95"/>
      <c r="DB218" s="95"/>
      <c r="DC218" s="95"/>
      <c r="DD218" s="95"/>
      <c r="DE218" s="95"/>
      <c r="DF218" s="95"/>
      <c r="DG218" s="95"/>
      <c r="DH218" s="95"/>
      <c r="DI218" s="95"/>
      <c r="DJ218" s="95"/>
      <c r="DK218" s="95"/>
      <c r="DL218" s="95"/>
      <c r="DM218" s="95"/>
      <c r="DN218" s="95"/>
      <c r="DO218" s="95"/>
      <c r="DP218" s="95"/>
      <c r="DQ218" s="95"/>
      <c r="DR218" s="95"/>
      <c r="DS218" s="95"/>
      <c r="DT218" s="95"/>
      <c r="DU218" s="95"/>
      <c r="DV218" s="95"/>
      <c r="DW218" s="95"/>
      <c r="DX218" s="95"/>
      <c r="DY218" s="95"/>
      <c r="DZ218" s="95"/>
      <c r="EA218" s="95"/>
      <c r="EB218" s="95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  <c r="EY218" s="95"/>
      <c r="EZ218" s="95"/>
      <c r="FA218" s="95"/>
      <c r="FB218" s="95"/>
      <c r="FC218" s="95"/>
      <c r="FD218" s="95"/>
      <c r="FE218" s="95"/>
      <c r="FF218" s="95"/>
      <c r="FG218" s="95"/>
      <c r="FH218" s="95"/>
      <c r="FI218" s="95"/>
      <c r="FJ218" s="95"/>
      <c r="FK218" s="95"/>
      <c r="FL218" s="95"/>
      <c r="FM218" s="95"/>
      <c r="FN218" s="95"/>
      <c r="FO218" s="95"/>
      <c r="FP218" s="95"/>
      <c r="FQ218" s="95"/>
      <c r="FR218" s="95"/>
      <c r="FS218" s="95"/>
      <c r="FT218" s="95"/>
      <c r="FU218" s="95"/>
      <c r="FV218" s="95"/>
      <c r="FW218" s="95"/>
      <c r="FX218" s="95"/>
      <c r="FY218" s="95"/>
      <c r="FZ218" s="95"/>
      <c r="GA218" s="95"/>
      <c r="GB218" s="95"/>
      <c r="GC218" s="95"/>
      <c r="GD218" s="95"/>
      <c r="GE218" s="95"/>
      <c r="GF218" s="95"/>
      <c r="GG218" s="95"/>
      <c r="GH218" s="95"/>
      <c r="GI218" s="95"/>
      <c r="GJ218" s="95"/>
      <c r="GK218" s="95"/>
      <c r="GL218" s="95"/>
      <c r="GM218" s="95"/>
      <c r="GN218" s="95"/>
      <c r="GO218" s="95"/>
      <c r="GP218" s="95"/>
      <c r="GQ218" s="95"/>
      <c r="GR218" s="95"/>
      <c r="GS218" s="95"/>
      <c r="GT218" s="95"/>
      <c r="GU218" s="95"/>
      <c r="GV218" s="95"/>
      <c r="GW218" s="95"/>
      <c r="GX218" s="95"/>
      <c r="GY218" s="95"/>
      <c r="GZ218" s="95"/>
      <c r="HA218" s="95"/>
      <c r="HB218" s="95"/>
      <c r="HC218" s="95"/>
      <c r="HD218" s="95"/>
      <c r="HE218" s="95"/>
    </row>
    <row r="219" spans="1:213" x14ac:dyDescent="0.25">
      <c r="A219" s="212" t="str">
        <f>IF((ISBLANK('1B DonnéesActifs'!A222)=TRUE),"-",'1B DonnéesActifs'!A222)</f>
        <v>-</v>
      </c>
      <c r="B219" s="213" t="str">
        <f>IF(($A219="-"),"-",IF((ISBLANK('1B DonnéesActifs'!B222)=TRUE),"",'1B DonnéesActifs'!B222))</f>
        <v>-</v>
      </c>
      <c r="C219" s="213" t="str">
        <f>IF(($A219="-"),"-",IF((ISBLANK('1B DonnéesActifs'!C222)=TRUE),"",'1B DonnéesActifs'!C222))</f>
        <v>-</v>
      </c>
      <c r="D219" s="213" t="str">
        <f>IF(($A219="-"),"-",IF((ISBLANK('1B DonnéesActifs'!D222)=TRUE),"",'1B DonnéesActifs'!D222))</f>
        <v>-</v>
      </c>
      <c r="E219" s="213" t="str">
        <f>IF(($A219="-"),"-",IF((ISBLANK('1B DonnéesActifs'!E222)=TRUE),"",'1B DonnéesActifs'!E222))</f>
        <v>-</v>
      </c>
      <c r="F219" s="213" t="str">
        <f>IF(($A219="-"),"-",IF((ISBLANK('1B DonnéesActifs'!F222)=TRUE),"",'1B DonnéesActifs'!F222))</f>
        <v>-</v>
      </c>
      <c r="G219" s="213" t="str">
        <f>IF(($A219="-"),"-",IF((ISBLANK('1B DonnéesActifs'!G222)=TRUE),"",'1B DonnéesActifs'!G222))</f>
        <v>-</v>
      </c>
      <c r="H219" s="213" t="str">
        <f>IF(($A219="-"),"-",IF((ISBLANK('1B DonnéesActifs'!H222)=TRUE),"",'1B DonnéesActifs'!H222))</f>
        <v>-</v>
      </c>
      <c r="I219" s="213" t="str">
        <f>IF(($A219="-"),"-",IF((ISBLANK('1B DonnéesActifs'!I222)=TRUE),"",'1B DonnéesActifs'!I222))</f>
        <v>-</v>
      </c>
      <c r="J219" s="213" t="str">
        <f>IF(($A219="-"),"-",IF((ISBLANK('1B DonnéesActifs'!J222)=TRUE),"",'1B DonnéesActifs'!J222))</f>
        <v>-</v>
      </c>
      <c r="K219" s="213" t="str">
        <f>IF(($A219="-"),"-",IF((ISBLANK('1B DonnéesActifs'!K222)=TRUE),"",'1B DonnéesActifs'!K222))</f>
        <v>-</v>
      </c>
      <c r="L219" s="213" t="str">
        <f>IF(($A219="-"),"-",IF((ISBLANK('1B DonnéesActifs'!L222)=TRUE),"",'1B DonnéesActifs'!L222))</f>
        <v>-</v>
      </c>
      <c r="M219" s="213" t="str">
        <f>IF(($A219="-"),"-",IF((ISBLANK('1B DonnéesActifs'!M222)=TRUE),"",'1B DonnéesActifs'!M222))</f>
        <v>-</v>
      </c>
      <c r="N219" s="213" t="str">
        <f>IF(($A219="-"),"-",IF((ISBLANK('1B DonnéesActifs'!N222)=TRUE),"",'1B DonnéesActifs'!N222))</f>
        <v>-</v>
      </c>
      <c r="O219" s="213" t="str">
        <f>IF(($A219="-"),"-",IF((ISBLANK('1B DonnéesActifs'!O222)=TRUE),"",'1B DonnéesActifs'!O222))</f>
        <v>-</v>
      </c>
      <c r="P219" s="213" t="str">
        <f>IF(($A219="-"),"-",IF((ISBLANK('1B DonnéesActifs'!P222)=TRUE),"",'1B DonnéesActifs'!P222))</f>
        <v>-</v>
      </c>
      <c r="Q219" s="214" t="str">
        <f t="shared" si="28"/>
        <v>-</v>
      </c>
      <c r="R219" s="214" t="str">
        <f>IF($A219="-","-",(_xlfn.IFNA((VLOOKUP($D219,'2A HypothèsesRenouvellement'!$J$6:$K$10,2,FALSE)),"TypeChausséeN/D")))</f>
        <v>-</v>
      </c>
      <c r="S219" s="214" t="str">
        <f t="shared" si="35"/>
        <v>-</v>
      </c>
      <c r="T219" s="214" t="str">
        <f>IF($A219="-","-",(_xlfn.IFNA((VLOOKUP($M219,'2A HypothèsesRenouvellement'!$J$16:$K$25,2,FALSE)),"DernièreInterventionN/D")))</f>
        <v>-</v>
      </c>
      <c r="U219" s="214" t="str">
        <f t="shared" si="29"/>
        <v>-</v>
      </c>
      <c r="V219" s="215" t="str">
        <f t="shared" si="36"/>
        <v>-</v>
      </c>
      <c r="W219" s="215" t="str">
        <f>IF($A219="-","-",IF($O219="","ICG N/D",VLOOKUP($O219,'2A HypothèsesRenouvellement'!$B$33:$B$42,1,TRUE)))</f>
        <v>-</v>
      </c>
      <c r="X219" s="216" t="str">
        <f>IF($A219="-","-",(IF((ISNUMBER(W219)=TRUE),VLOOKUP(W219,'2A HypothèsesRenouvellement'!$B$33:$D$42,3,FALSE),"ICG N/D")))</f>
        <v>-</v>
      </c>
      <c r="Y219" s="216" t="str">
        <f>_xlfn.IFNA(IF($A219="-","-",(IF((P219=""),"Cote /5 N/D",VLOOKUP(P219,'2A HypothèsesRenouvellement'!$F$33:$G$37,2,FALSE)))),"%ParCote/5 Feuille2A N/D")</f>
        <v>-</v>
      </c>
      <c r="Z219" s="215" t="str">
        <f>IF($A219="-","-",IF('2A HypothèsesRenouvellement'!$F$20="  cotes d'état /100",(IF(ISNUMBER(X219)=TRUE,(X219*R219),"ICG N/D")),"N'est pas l'option choisie feuille 2A"))</f>
        <v>-</v>
      </c>
      <c r="AA219" s="215" t="str">
        <f t="shared" si="30"/>
        <v>-</v>
      </c>
      <c r="AB219" s="215" t="str">
        <f>IF($A219="-","-",IF('2A HypothèsesRenouvellement'!$F$20="  cotes d'état /5",(IF(ISNUMBER(Y219)=TRUE,(Y219*R219),"Etat/5 N/D")),"N'est pas l'option choisie feuille 2A"))</f>
        <v>-</v>
      </c>
      <c r="AC219" s="215" t="str">
        <f t="shared" si="31"/>
        <v>-</v>
      </c>
      <c r="AD219" s="217" t="str">
        <f>IF('2A HypothèsesRenouvellement'!$D$15="Option 1  ",'3A CalculsActifs'!V219,IF('2A HypothèsesRenouvellement'!$F$20="  Cotes d'état /100",'3A CalculsActifs'!AA219,IF('2A HypothèsesRenouvellement'!$F$20="  Cotes d'état /5",'3A CalculsActifs'!AC219,"ATT:ChoisirOptionFeuille2A")))</f>
        <v>ATT:ChoisirOptionFeuille2A</v>
      </c>
      <c r="AE219" s="209" t="str">
        <f>IF($A219="-","-",(H219/1000*(VLOOKUP(D219,'2A HypothèsesRenouvellement'!$J$6:$L$10,3,FALSE))))</f>
        <v>-</v>
      </c>
      <c r="AF219" s="312" t="str">
        <f t="shared" si="32"/>
        <v>-</v>
      </c>
      <c r="AG219" s="312" t="str">
        <f t="shared" si="33"/>
        <v>-</v>
      </c>
      <c r="AH219" s="218" t="str">
        <f t="shared" si="34"/>
        <v>-</v>
      </c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  <c r="CM219" s="95"/>
      <c r="CN219" s="95"/>
      <c r="CO219" s="95"/>
      <c r="CP219" s="95"/>
      <c r="CQ219" s="95"/>
      <c r="CR219" s="95"/>
      <c r="CS219" s="95"/>
      <c r="CT219" s="95"/>
      <c r="CU219" s="95"/>
      <c r="CV219" s="95"/>
      <c r="CW219" s="95"/>
      <c r="CX219" s="95"/>
      <c r="CY219" s="95"/>
      <c r="CZ219" s="95"/>
      <c r="DA219" s="95"/>
      <c r="DB219" s="95"/>
      <c r="DC219" s="95"/>
      <c r="DD219" s="95"/>
      <c r="DE219" s="95"/>
      <c r="DF219" s="95"/>
      <c r="DG219" s="95"/>
      <c r="DH219" s="95"/>
      <c r="DI219" s="95"/>
      <c r="DJ219" s="95"/>
      <c r="DK219" s="95"/>
      <c r="DL219" s="95"/>
      <c r="DM219" s="95"/>
      <c r="DN219" s="95"/>
      <c r="DO219" s="95"/>
      <c r="DP219" s="95"/>
      <c r="DQ219" s="95"/>
      <c r="DR219" s="95"/>
      <c r="DS219" s="95"/>
      <c r="DT219" s="95"/>
      <c r="DU219" s="95"/>
      <c r="DV219" s="95"/>
      <c r="DW219" s="95"/>
      <c r="DX219" s="95"/>
      <c r="DY219" s="95"/>
      <c r="DZ219" s="95"/>
      <c r="EA219" s="95"/>
      <c r="EB219" s="95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5"/>
      <c r="ER219" s="95"/>
      <c r="ES219" s="95"/>
      <c r="ET219" s="95"/>
      <c r="EU219" s="95"/>
      <c r="EV219" s="95"/>
      <c r="EW219" s="95"/>
      <c r="EX219" s="95"/>
      <c r="EY219" s="95"/>
      <c r="EZ219" s="95"/>
      <c r="FA219" s="95"/>
      <c r="FB219" s="95"/>
      <c r="FC219" s="95"/>
      <c r="FD219" s="95"/>
      <c r="FE219" s="95"/>
      <c r="FF219" s="95"/>
      <c r="FG219" s="95"/>
      <c r="FH219" s="95"/>
      <c r="FI219" s="95"/>
      <c r="FJ219" s="95"/>
      <c r="FK219" s="95"/>
      <c r="FL219" s="95"/>
      <c r="FM219" s="95"/>
      <c r="FN219" s="95"/>
      <c r="FO219" s="95"/>
      <c r="FP219" s="95"/>
      <c r="FQ219" s="95"/>
      <c r="FR219" s="95"/>
      <c r="FS219" s="95"/>
      <c r="FT219" s="95"/>
      <c r="FU219" s="95"/>
      <c r="FV219" s="95"/>
      <c r="FW219" s="95"/>
      <c r="FX219" s="95"/>
      <c r="FY219" s="95"/>
      <c r="FZ219" s="95"/>
      <c r="GA219" s="95"/>
      <c r="GB219" s="95"/>
      <c r="GC219" s="95"/>
      <c r="GD219" s="95"/>
      <c r="GE219" s="95"/>
      <c r="GF219" s="95"/>
      <c r="GG219" s="95"/>
      <c r="GH219" s="95"/>
      <c r="GI219" s="95"/>
      <c r="GJ219" s="95"/>
      <c r="GK219" s="95"/>
      <c r="GL219" s="95"/>
      <c r="GM219" s="95"/>
      <c r="GN219" s="95"/>
      <c r="GO219" s="95"/>
      <c r="GP219" s="95"/>
      <c r="GQ219" s="95"/>
      <c r="GR219" s="95"/>
      <c r="GS219" s="95"/>
      <c r="GT219" s="95"/>
      <c r="GU219" s="95"/>
      <c r="GV219" s="95"/>
      <c r="GW219" s="95"/>
      <c r="GX219" s="95"/>
      <c r="GY219" s="95"/>
      <c r="GZ219" s="95"/>
      <c r="HA219" s="95"/>
      <c r="HB219" s="95"/>
      <c r="HC219" s="95"/>
      <c r="HD219" s="95"/>
      <c r="HE219" s="95"/>
    </row>
    <row r="220" spans="1:213" x14ac:dyDescent="0.25">
      <c r="A220" s="212" t="str">
        <f>IF((ISBLANK('1B DonnéesActifs'!A223)=TRUE),"-",'1B DonnéesActifs'!A223)</f>
        <v>-</v>
      </c>
      <c r="B220" s="213" t="str">
        <f>IF(($A220="-"),"-",IF((ISBLANK('1B DonnéesActifs'!B223)=TRUE),"",'1B DonnéesActifs'!B223))</f>
        <v>-</v>
      </c>
      <c r="C220" s="213" t="str">
        <f>IF(($A220="-"),"-",IF((ISBLANK('1B DonnéesActifs'!C223)=TRUE),"",'1B DonnéesActifs'!C223))</f>
        <v>-</v>
      </c>
      <c r="D220" s="213" t="str">
        <f>IF(($A220="-"),"-",IF((ISBLANK('1B DonnéesActifs'!D223)=TRUE),"",'1B DonnéesActifs'!D223))</f>
        <v>-</v>
      </c>
      <c r="E220" s="213" t="str">
        <f>IF(($A220="-"),"-",IF((ISBLANK('1B DonnéesActifs'!E223)=TRUE),"",'1B DonnéesActifs'!E223))</f>
        <v>-</v>
      </c>
      <c r="F220" s="213" t="str">
        <f>IF(($A220="-"),"-",IF((ISBLANK('1B DonnéesActifs'!F223)=TRUE),"",'1B DonnéesActifs'!F223))</f>
        <v>-</v>
      </c>
      <c r="G220" s="213" t="str">
        <f>IF(($A220="-"),"-",IF((ISBLANK('1B DonnéesActifs'!G223)=TRUE),"",'1B DonnéesActifs'!G223))</f>
        <v>-</v>
      </c>
      <c r="H220" s="213" t="str">
        <f>IF(($A220="-"),"-",IF((ISBLANK('1B DonnéesActifs'!H223)=TRUE),"",'1B DonnéesActifs'!H223))</f>
        <v>-</v>
      </c>
      <c r="I220" s="213" t="str">
        <f>IF(($A220="-"),"-",IF((ISBLANK('1B DonnéesActifs'!I223)=TRUE),"",'1B DonnéesActifs'!I223))</f>
        <v>-</v>
      </c>
      <c r="J220" s="213" t="str">
        <f>IF(($A220="-"),"-",IF((ISBLANK('1B DonnéesActifs'!J223)=TRUE),"",'1B DonnéesActifs'!J223))</f>
        <v>-</v>
      </c>
      <c r="K220" s="213" t="str">
        <f>IF(($A220="-"),"-",IF((ISBLANK('1B DonnéesActifs'!K223)=TRUE),"",'1B DonnéesActifs'!K223))</f>
        <v>-</v>
      </c>
      <c r="L220" s="213" t="str">
        <f>IF(($A220="-"),"-",IF((ISBLANK('1B DonnéesActifs'!L223)=TRUE),"",'1B DonnéesActifs'!L223))</f>
        <v>-</v>
      </c>
      <c r="M220" s="213" t="str">
        <f>IF(($A220="-"),"-",IF((ISBLANK('1B DonnéesActifs'!M223)=TRUE),"",'1B DonnéesActifs'!M223))</f>
        <v>-</v>
      </c>
      <c r="N220" s="213" t="str">
        <f>IF(($A220="-"),"-",IF((ISBLANK('1B DonnéesActifs'!N223)=TRUE),"",'1B DonnéesActifs'!N223))</f>
        <v>-</v>
      </c>
      <c r="O220" s="213" t="str">
        <f>IF(($A220="-"),"-",IF((ISBLANK('1B DonnéesActifs'!O223)=TRUE),"",'1B DonnéesActifs'!O223))</f>
        <v>-</v>
      </c>
      <c r="P220" s="213" t="str">
        <f>IF(($A220="-"),"-",IF((ISBLANK('1B DonnéesActifs'!P223)=TRUE),"",'1B DonnéesActifs'!P223))</f>
        <v>-</v>
      </c>
      <c r="Q220" s="214" t="str">
        <f t="shared" si="28"/>
        <v>-</v>
      </c>
      <c r="R220" s="214" t="str">
        <f>IF($A220="-","-",(_xlfn.IFNA((VLOOKUP($D220,'2A HypothèsesRenouvellement'!$J$6:$K$10,2,FALSE)),"TypeChausséeN/D")))</f>
        <v>-</v>
      </c>
      <c r="S220" s="214" t="str">
        <f t="shared" si="35"/>
        <v>-</v>
      </c>
      <c r="T220" s="214" t="str">
        <f>IF($A220="-","-",(_xlfn.IFNA((VLOOKUP($M220,'2A HypothèsesRenouvellement'!$J$16:$K$25,2,FALSE)),"DernièreInterventionN/D")))</f>
        <v>-</v>
      </c>
      <c r="U220" s="214" t="str">
        <f t="shared" si="29"/>
        <v>-</v>
      </c>
      <c r="V220" s="215" t="str">
        <f t="shared" si="36"/>
        <v>-</v>
      </c>
      <c r="W220" s="215" t="str">
        <f>IF($A220="-","-",IF($O220="","ICG N/D",VLOOKUP($O220,'2A HypothèsesRenouvellement'!$B$33:$B$42,1,TRUE)))</f>
        <v>-</v>
      </c>
      <c r="X220" s="216" t="str">
        <f>IF($A220="-","-",(IF((ISNUMBER(W220)=TRUE),VLOOKUP(W220,'2A HypothèsesRenouvellement'!$B$33:$D$42,3,FALSE),"ICG N/D")))</f>
        <v>-</v>
      </c>
      <c r="Y220" s="216" t="str">
        <f>_xlfn.IFNA(IF($A220="-","-",(IF((P220=""),"Cote /5 N/D",VLOOKUP(P220,'2A HypothèsesRenouvellement'!$F$33:$G$37,2,FALSE)))),"%ParCote/5 Feuille2A N/D")</f>
        <v>-</v>
      </c>
      <c r="Z220" s="215" t="str">
        <f>IF($A220="-","-",IF('2A HypothèsesRenouvellement'!$F$20="  cotes d'état /100",(IF(ISNUMBER(X220)=TRUE,(X220*R220),"ICG N/D")),"N'est pas l'option choisie feuille 2A"))</f>
        <v>-</v>
      </c>
      <c r="AA220" s="215" t="str">
        <f t="shared" si="30"/>
        <v>-</v>
      </c>
      <c r="AB220" s="215" t="str">
        <f>IF($A220="-","-",IF('2A HypothèsesRenouvellement'!$F$20="  cotes d'état /5",(IF(ISNUMBER(Y220)=TRUE,(Y220*R220),"Etat/5 N/D")),"N'est pas l'option choisie feuille 2A"))</f>
        <v>-</v>
      </c>
      <c r="AC220" s="215" t="str">
        <f t="shared" si="31"/>
        <v>-</v>
      </c>
      <c r="AD220" s="217" t="str">
        <f>IF('2A HypothèsesRenouvellement'!$D$15="Option 1  ",'3A CalculsActifs'!V220,IF('2A HypothèsesRenouvellement'!$F$20="  Cotes d'état /100",'3A CalculsActifs'!AA220,IF('2A HypothèsesRenouvellement'!$F$20="  Cotes d'état /5",'3A CalculsActifs'!AC220,"ATT:ChoisirOptionFeuille2A")))</f>
        <v>ATT:ChoisirOptionFeuille2A</v>
      </c>
      <c r="AE220" s="209" t="str">
        <f>IF($A220="-","-",(H220/1000*(VLOOKUP(D220,'2A HypothèsesRenouvellement'!$J$6:$L$10,3,FALSE))))</f>
        <v>-</v>
      </c>
      <c r="AF220" s="312" t="str">
        <f t="shared" si="32"/>
        <v>-</v>
      </c>
      <c r="AG220" s="312" t="str">
        <f t="shared" si="33"/>
        <v>-</v>
      </c>
      <c r="AH220" s="218" t="str">
        <f t="shared" si="34"/>
        <v>-</v>
      </c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  <c r="CM220" s="95"/>
      <c r="CN220" s="95"/>
      <c r="CO220" s="95"/>
      <c r="CP220" s="95"/>
      <c r="CQ220" s="95"/>
      <c r="CR220" s="95"/>
      <c r="CS220" s="95"/>
      <c r="CT220" s="95"/>
      <c r="CU220" s="95"/>
      <c r="CV220" s="95"/>
      <c r="CW220" s="95"/>
      <c r="CX220" s="95"/>
      <c r="CY220" s="95"/>
      <c r="CZ220" s="95"/>
      <c r="DA220" s="95"/>
      <c r="DB220" s="95"/>
      <c r="DC220" s="95"/>
      <c r="DD220" s="95"/>
      <c r="DE220" s="95"/>
      <c r="DF220" s="95"/>
      <c r="DG220" s="95"/>
      <c r="DH220" s="95"/>
      <c r="DI220" s="95"/>
      <c r="DJ220" s="95"/>
      <c r="DK220" s="95"/>
      <c r="DL220" s="95"/>
      <c r="DM220" s="95"/>
      <c r="DN220" s="95"/>
      <c r="DO220" s="95"/>
      <c r="DP220" s="95"/>
      <c r="DQ220" s="95"/>
      <c r="DR220" s="95"/>
      <c r="DS220" s="95"/>
      <c r="DT220" s="95"/>
      <c r="DU220" s="95"/>
      <c r="DV220" s="95"/>
      <c r="DW220" s="95"/>
      <c r="DX220" s="95"/>
      <c r="DY220" s="95"/>
      <c r="DZ220" s="95"/>
      <c r="EA220" s="95"/>
      <c r="EB220" s="95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5"/>
      <c r="ER220" s="95"/>
      <c r="ES220" s="95"/>
      <c r="ET220" s="95"/>
      <c r="EU220" s="95"/>
      <c r="EV220" s="95"/>
      <c r="EW220" s="95"/>
      <c r="EX220" s="95"/>
      <c r="EY220" s="95"/>
      <c r="EZ220" s="95"/>
      <c r="FA220" s="95"/>
      <c r="FB220" s="95"/>
      <c r="FC220" s="95"/>
      <c r="FD220" s="95"/>
      <c r="FE220" s="95"/>
      <c r="FF220" s="95"/>
      <c r="FG220" s="95"/>
      <c r="FH220" s="95"/>
      <c r="FI220" s="95"/>
      <c r="FJ220" s="95"/>
      <c r="FK220" s="95"/>
      <c r="FL220" s="95"/>
      <c r="FM220" s="95"/>
      <c r="FN220" s="95"/>
      <c r="FO220" s="95"/>
      <c r="FP220" s="95"/>
      <c r="FQ220" s="95"/>
      <c r="FR220" s="95"/>
      <c r="FS220" s="95"/>
      <c r="FT220" s="95"/>
      <c r="FU220" s="95"/>
      <c r="FV220" s="95"/>
      <c r="FW220" s="95"/>
      <c r="FX220" s="95"/>
      <c r="FY220" s="95"/>
      <c r="FZ220" s="95"/>
      <c r="GA220" s="95"/>
      <c r="GB220" s="95"/>
      <c r="GC220" s="95"/>
      <c r="GD220" s="95"/>
      <c r="GE220" s="95"/>
      <c r="GF220" s="95"/>
      <c r="GG220" s="95"/>
      <c r="GH220" s="95"/>
      <c r="GI220" s="95"/>
      <c r="GJ220" s="95"/>
      <c r="GK220" s="95"/>
      <c r="GL220" s="95"/>
      <c r="GM220" s="95"/>
      <c r="GN220" s="95"/>
      <c r="GO220" s="95"/>
      <c r="GP220" s="95"/>
      <c r="GQ220" s="95"/>
      <c r="GR220" s="95"/>
      <c r="GS220" s="95"/>
      <c r="GT220" s="95"/>
      <c r="GU220" s="95"/>
      <c r="GV220" s="95"/>
      <c r="GW220" s="95"/>
      <c r="GX220" s="95"/>
      <c r="GY220" s="95"/>
      <c r="GZ220" s="95"/>
      <c r="HA220" s="95"/>
      <c r="HB220" s="95"/>
      <c r="HC220" s="95"/>
      <c r="HD220" s="95"/>
      <c r="HE220" s="95"/>
    </row>
    <row r="221" spans="1:213" x14ac:dyDescent="0.25">
      <c r="A221" s="212" t="str">
        <f>IF((ISBLANK('1B DonnéesActifs'!A224)=TRUE),"-",'1B DonnéesActifs'!A224)</f>
        <v>-</v>
      </c>
      <c r="B221" s="213" t="str">
        <f>IF(($A221="-"),"-",IF((ISBLANK('1B DonnéesActifs'!B224)=TRUE),"",'1B DonnéesActifs'!B224))</f>
        <v>-</v>
      </c>
      <c r="C221" s="213" t="str">
        <f>IF(($A221="-"),"-",IF((ISBLANK('1B DonnéesActifs'!C224)=TRUE),"",'1B DonnéesActifs'!C224))</f>
        <v>-</v>
      </c>
      <c r="D221" s="213" t="str">
        <f>IF(($A221="-"),"-",IF((ISBLANK('1B DonnéesActifs'!D224)=TRUE),"",'1B DonnéesActifs'!D224))</f>
        <v>-</v>
      </c>
      <c r="E221" s="213" t="str">
        <f>IF(($A221="-"),"-",IF((ISBLANK('1B DonnéesActifs'!E224)=TRUE),"",'1B DonnéesActifs'!E224))</f>
        <v>-</v>
      </c>
      <c r="F221" s="213" t="str">
        <f>IF(($A221="-"),"-",IF((ISBLANK('1B DonnéesActifs'!F224)=TRUE),"",'1B DonnéesActifs'!F224))</f>
        <v>-</v>
      </c>
      <c r="G221" s="213" t="str">
        <f>IF(($A221="-"),"-",IF((ISBLANK('1B DonnéesActifs'!G224)=TRUE),"",'1B DonnéesActifs'!G224))</f>
        <v>-</v>
      </c>
      <c r="H221" s="213" t="str">
        <f>IF(($A221="-"),"-",IF((ISBLANK('1B DonnéesActifs'!H224)=TRUE),"",'1B DonnéesActifs'!H224))</f>
        <v>-</v>
      </c>
      <c r="I221" s="213" t="str">
        <f>IF(($A221="-"),"-",IF((ISBLANK('1B DonnéesActifs'!I224)=TRUE),"",'1B DonnéesActifs'!I224))</f>
        <v>-</v>
      </c>
      <c r="J221" s="213" t="str">
        <f>IF(($A221="-"),"-",IF((ISBLANK('1B DonnéesActifs'!J224)=TRUE),"",'1B DonnéesActifs'!J224))</f>
        <v>-</v>
      </c>
      <c r="K221" s="213" t="str">
        <f>IF(($A221="-"),"-",IF((ISBLANK('1B DonnéesActifs'!K224)=TRUE),"",'1B DonnéesActifs'!K224))</f>
        <v>-</v>
      </c>
      <c r="L221" s="213" t="str">
        <f>IF(($A221="-"),"-",IF((ISBLANK('1B DonnéesActifs'!L224)=TRUE),"",'1B DonnéesActifs'!L224))</f>
        <v>-</v>
      </c>
      <c r="M221" s="213" t="str">
        <f>IF(($A221="-"),"-",IF((ISBLANK('1B DonnéesActifs'!M224)=TRUE),"",'1B DonnéesActifs'!M224))</f>
        <v>-</v>
      </c>
      <c r="N221" s="213" t="str">
        <f>IF(($A221="-"),"-",IF((ISBLANK('1B DonnéesActifs'!N224)=TRUE),"",'1B DonnéesActifs'!N224))</f>
        <v>-</v>
      </c>
      <c r="O221" s="213" t="str">
        <f>IF(($A221="-"),"-",IF((ISBLANK('1B DonnéesActifs'!O224)=TRUE),"",'1B DonnéesActifs'!O224))</f>
        <v>-</v>
      </c>
      <c r="P221" s="213" t="str">
        <f>IF(($A221="-"),"-",IF((ISBLANK('1B DonnéesActifs'!P224)=TRUE),"",'1B DonnéesActifs'!P224))</f>
        <v>-</v>
      </c>
      <c r="Q221" s="214" t="str">
        <f t="shared" si="28"/>
        <v>-</v>
      </c>
      <c r="R221" s="214" t="str">
        <f>IF($A221="-","-",(_xlfn.IFNA((VLOOKUP($D221,'2A HypothèsesRenouvellement'!$J$6:$K$10,2,FALSE)),"TypeChausséeN/D")))</f>
        <v>-</v>
      </c>
      <c r="S221" s="214" t="str">
        <f t="shared" si="35"/>
        <v>-</v>
      </c>
      <c r="T221" s="214" t="str">
        <f>IF($A221="-","-",(_xlfn.IFNA((VLOOKUP($M221,'2A HypothèsesRenouvellement'!$J$16:$K$25,2,FALSE)),"DernièreInterventionN/D")))</f>
        <v>-</v>
      </c>
      <c r="U221" s="214" t="str">
        <f t="shared" si="29"/>
        <v>-</v>
      </c>
      <c r="V221" s="215" t="str">
        <f t="shared" si="36"/>
        <v>-</v>
      </c>
      <c r="W221" s="215" t="str">
        <f>IF($A221="-","-",IF($O221="","ICG N/D",VLOOKUP($O221,'2A HypothèsesRenouvellement'!$B$33:$B$42,1,TRUE)))</f>
        <v>-</v>
      </c>
      <c r="X221" s="216" t="str">
        <f>IF($A221="-","-",(IF((ISNUMBER(W221)=TRUE),VLOOKUP(W221,'2A HypothèsesRenouvellement'!$B$33:$D$42,3,FALSE),"ICG N/D")))</f>
        <v>-</v>
      </c>
      <c r="Y221" s="216" t="str">
        <f>_xlfn.IFNA(IF($A221="-","-",(IF((P221=""),"Cote /5 N/D",VLOOKUP(P221,'2A HypothèsesRenouvellement'!$F$33:$G$37,2,FALSE)))),"%ParCote/5 Feuille2A N/D")</f>
        <v>-</v>
      </c>
      <c r="Z221" s="215" t="str">
        <f>IF($A221="-","-",IF('2A HypothèsesRenouvellement'!$F$20="  cotes d'état /100",(IF(ISNUMBER(X221)=TRUE,(X221*R221),"ICG N/D")),"N'est pas l'option choisie feuille 2A"))</f>
        <v>-</v>
      </c>
      <c r="AA221" s="215" t="str">
        <f t="shared" si="30"/>
        <v>-</v>
      </c>
      <c r="AB221" s="215" t="str">
        <f>IF($A221="-","-",IF('2A HypothèsesRenouvellement'!$F$20="  cotes d'état /5",(IF(ISNUMBER(Y221)=TRUE,(Y221*R221),"Etat/5 N/D")),"N'est pas l'option choisie feuille 2A"))</f>
        <v>-</v>
      </c>
      <c r="AC221" s="215" t="str">
        <f t="shared" si="31"/>
        <v>-</v>
      </c>
      <c r="AD221" s="217" t="str">
        <f>IF('2A HypothèsesRenouvellement'!$D$15="Option 1  ",'3A CalculsActifs'!V221,IF('2A HypothèsesRenouvellement'!$F$20="  Cotes d'état /100",'3A CalculsActifs'!AA221,IF('2A HypothèsesRenouvellement'!$F$20="  Cotes d'état /5",'3A CalculsActifs'!AC221,"ATT:ChoisirOptionFeuille2A")))</f>
        <v>ATT:ChoisirOptionFeuille2A</v>
      </c>
      <c r="AE221" s="209" t="str">
        <f>IF($A221="-","-",(H221/1000*(VLOOKUP(D221,'2A HypothèsesRenouvellement'!$J$6:$L$10,3,FALSE))))</f>
        <v>-</v>
      </c>
      <c r="AF221" s="312" t="str">
        <f t="shared" si="32"/>
        <v>-</v>
      </c>
      <c r="AG221" s="312" t="str">
        <f t="shared" si="33"/>
        <v>-</v>
      </c>
      <c r="AH221" s="218" t="str">
        <f t="shared" si="34"/>
        <v>-</v>
      </c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  <c r="CM221" s="95"/>
      <c r="CN221" s="95"/>
      <c r="CO221" s="95"/>
      <c r="CP221" s="95"/>
      <c r="CQ221" s="95"/>
      <c r="CR221" s="95"/>
      <c r="CS221" s="95"/>
      <c r="CT221" s="95"/>
      <c r="CU221" s="95"/>
      <c r="CV221" s="95"/>
      <c r="CW221" s="95"/>
      <c r="CX221" s="95"/>
      <c r="CY221" s="95"/>
      <c r="CZ221" s="95"/>
      <c r="DA221" s="95"/>
      <c r="DB221" s="95"/>
      <c r="DC221" s="95"/>
      <c r="DD221" s="95"/>
      <c r="DE221" s="95"/>
      <c r="DF221" s="95"/>
      <c r="DG221" s="95"/>
      <c r="DH221" s="95"/>
      <c r="DI221" s="95"/>
      <c r="DJ221" s="95"/>
      <c r="DK221" s="95"/>
      <c r="DL221" s="95"/>
      <c r="DM221" s="95"/>
      <c r="DN221" s="95"/>
      <c r="DO221" s="95"/>
      <c r="DP221" s="95"/>
      <c r="DQ221" s="95"/>
      <c r="DR221" s="95"/>
      <c r="DS221" s="95"/>
      <c r="DT221" s="95"/>
      <c r="DU221" s="95"/>
      <c r="DV221" s="95"/>
      <c r="DW221" s="95"/>
      <c r="DX221" s="95"/>
      <c r="DY221" s="95"/>
      <c r="DZ221" s="95"/>
      <c r="EA221" s="95"/>
      <c r="EB221" s="95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5"/>
      <c r="ER221" s="95"/>
      <c r="ES221" s="95"/>
      <c r="ET221" s="95"/>
      <c r="EU221" s="95"/>
      <c r="EV221" s="95"/>
      <c r="EW221" s="95"/>
      <c r="EX221" s="95"/>
      <c r="EY221" s="95"/>
      <c r="EZ221" s="95"/>
      <c r="FA221" s="95"/>
      <c r="FB221" s="95"/>
      <c r="FC221" s="95"/>
      <c r="FD221" s="95"/>
      <c r="FE221" s="95"/>
      <c r="FF221" s="95"/>
      <c r="FG221" s="95"/>
      <c r="FH221" s="95"/>
      <c r="FI221" s="95"/>
      <c r="FJ221" s="95"/>
      <c r="FK221" s="95"/>
      <c r="FL221" s="95"/>
      <c r="FM221" s="95"/>
      <c r="FN221" s="95"/>
      <c r="FO221" s="95"/>
      <c r="FP221" s="95"/>
      <c r="FQ221" s="95"/>
      <c r="FR221" s="95"/>
      <c r="FS221" s="95"/>
      <c r="FT221" s="95"/>
      <c r="FU221" s="95"/>
      <c r="FV221" s="95"/>
      <c r="FW221" s="95"/>
      <c r="FX221" s="95"/>
      <c r="FY221" s="95"/>
      <c r="FZ221" s="95"/>
      <c r="GA221" s="95"/>
      <c r="GB221" s="95"/>
      <c r="GC221" s="95"/>
      <c r="GD221" s="95"/>
      <c r="GE221" s="95"/>
      <c r="GF221" s="95"/>
      <c r="GG221" s="95"/>
      <c r="GH221" s="95"/>
      <c r="GI221" s="95"/>
      <c r="GJ221" s="95"/>
      <c r="GK221" s="95"/>
      <c r="GL221" s="95"/>
      <c r="GM221" s="95"/>
      <c r="GN221" s="95"/>
      <c r="GO221" s="95"/>
      <c r="GP221" s="95"/>
      <c r="GQ221" s="95"/>
      <c r="GR221" s="95"/>
      <c r="GS221" s="95"/>
      <c r="GT221" s="95"/>
      <c r="GU221" s="95"/>
      <c r="GV221" s="95"/>
      <c r="GW221" s="95"/>
      <c r="GX221" s="95"/>
      <c r="GY221" s="95"/>
      <c r="GZ221" s="95"/>
      <c r="HA221" s="95"/>
      <c r="HB221" s="95"/>
      <c r="HC221" s="95"/>
      <c r="HD221" s="95"/>
      <c r="HE221" s="95"/>
    </row>
    <row r="222" spans="1:213" x14ac:dyDescent="0.25">
      <c r="A222" s="212" t="str">
        <f>IF((ISBLANK('1B DonnéesActifs'!A225)=TRUE),"-",'1B DonnéesActifs'!A225)</f>
        <v>-</v>
      </c>
      <c r="B222" s="213" t="str">
        <f>IF(($A222="-"),"-",IF((ISBLANK('1B DonnéesActifs'!B225)=TRUE),"",'1B DonnéesActifs'!B225))</f>
        <v>-</v>
      </c>
      <c r="C222" s="213" t="str">
        <f>IF(($A222="-"),"-",IF((ISBLANK('1B DonnéesActifs'!C225)=TRUE),"",'1B DonnéesActifs'!C225))</f>
        <v>-</v>
      </c>
      <c r="D222" s="213" t="str">
        <f>IF(($A222="-"),"-",IF((ISBLANK('1B DonnéesActifs'!D225)=TRUE),"",'1B DonnéesActifs'!D225))</f>
        <v>-</v>
      </c>
      <c r="E222" s="213" t="str">
        <f>IF(($A222="-"),"-",IF((ISBLANK('1B DonnéesActifs'!E225)=TRUE),"",'1B DonnéesActifs'!E225))</f>
        <v>-</v>
      </c>
      <c r="F222" s="213" t="str">
        <f>IF(($A222="-"),"-",IF((ISBLANK('1B DonnéesActifs'!F225)=TRUE),"",'1B DonnéesActifs'!F225))</f>
        <v>-</v>
      </c>
      <c r="G222" s="213" t="str">
        <f>IF(($A222="-"),"-",IF((ISBLANK('1B DonnéesActifs'!G225)=TRUE),"",'1B DonnéesActifs'!G225))</f>
        <v>-</v>
      </c>
      <c r="H222" s="213" t="str">
        <f>IF(($A222="-"),"-",IF((ISBLANK('1B DonnéesActifs'!H225)=TRUE),"",'1B DonnéesActifs'!H225))</f>
        <v>-</v>
      </c>
      <c r="I222" s="213" t="str">
        <f>IF(($A222="-"),"-",IF((ISBLANK('1B DonnéesActifs'!I225)=TRUE),"",'1B DonnéesActifs'!I225))</f>
        <v>-</v>
      </c>
      <c r="J222" s="213" t="str">
        <f>IF(($A222="-"),"-",IF((ISBLANK('1B DonnéesActifs'!J225)=TRUE),"",'1B DonnéesActifs'!J225))</f>
        <v>-</v>
      </c>
      <c r="K222" s="213" t="str">
        <f>IF(($A222="-"),"-",IF((ISBLANK('1B DonnéesActifs'!K225)=TRUE),"",'1B DonnéesActifs'!K225))</f>
        <v>-</v>
      </c>
      <c r="L222" s="213" t="str">
        <f>IF(($A222="-"),"-",IF((ISBLANK('1B DonnéesActifs'!L225)=TRUE),"",'1B DonnéesActifs'!L225))</f>
        <v>-</v>
      </c>
      <c r="M222" s="213" t="str">
        <f>IF(($A222="-"),"-",IF((ISBLANK('1B DonnéesActifs'!M225)=TRUE),"",'1B DonnéesActifs'!M225))</f>
        <v>-</v>
      </c>
      <c r="N222" s="213" t="str">
        <f>IF(($A222="-"),"-",IF((ISBLANK('1B DonnéesActifs'!N225)=TRUE),"",'1B DonnéesActifs'!N225))</f>
        <v>-</v>
      </c>
      <c r="O222" s="213" t="str">
        <f>IF(($A222="-"),"-",IF((ISBLANK('1B DonnéesActifs'!O225)=TRUE),"",'1B DonnéesActifs'!O225))</f>
        <v>-</v>
      </c>
      <c r="P222" s="213" t="str">
        <f>IF(($A222="-"),"-",IF((ISBLANK('1B DonnéesActifs'!P225)=TRUE),"",'1B DonnéesActifs'!P225))</f>
        <v>-</v>
      </c>
      <c r="Q222" s="214" t="str">
        <f t="shared" si="28"/>
        <v>-</v>
      </c>
      <c r="R222" s="214" t="str">
        <f>IF($A222="-","-",(_xlfn.IFNA((VLOOKUP($D222,'2A HypothèsesRenouvellement'!$J$6:$K$10,2,FALSE)),"TypeChausséeN/D")))</f>
        <v>-</v>
      </c>
      <c r="S222" s="214" t="str">
        <f t="shared" si="35"/>
        <v>-</v>
      </c>
      <c r="T222" s="214" t="str">
        <f>IF($A222="-","-",(_xlfn.IFNA((VLOOKUP($M222,'2A HypothèsesRenouvellement'!$J$16:$K$25,2,FALSE)),"DernièreInterventionN/D")))</f>
        <v>-</v>
      </c>
      <c r="U222" s="214" t="str">
        <f t="shared" si="29"/>
        <v>-</v>
      </c>
      <c r="V222" s="215" t="str">
        <f t="shared" si="36"/>
        <v>-</v>
      </c>
      <c r="W222" s="215" t="str">
        <f>IF($A222="-","-",IF($O222="","ICG N/D",VLOOKUP($O222,'2A HypothèsesRenouvellement'!$B$33:$B$42,1,TRUE)))</f>
        <v>-</v>
      </c>
      <c r="X222" s="216" t="str">
        <f>IF($A222="-","-",(IF((ISNUMBER(W222)=TRUE),VLOOKUP(W222,'2A HypothèsesRenouvellement'!$B$33:$D$42,3,FALSE),"ICG N/D")))</f>
        <v>-</v>
      </c>
      <c r="Y222" s="216" t="str">
        <f>_xlfn.IFNA(IF($A222="-","-",(IF((P222=""),"Cote /5 N/D",VLOOKUP(P222,'2A HypothèsesRenouvellement'!$F$33:$G$37,2,FALSE)))),"%ParCote/5 Feuille2A N/D")</f>
        <v>-</v>
      </c>
      <c r="Z222" s="215" t="str">
        <f>IF($A222="-","-",IF('2A HypothèsesRenouvellement'!$F$20="  cotes d'état /100",(IF(ISNUMBER(X222)=TRUE,(X222*R222),"ICG N/D")),"N'est pas l'option choisie feuille 2A"))</f>
        <v>-</v>
      </c>
      <c r="AA222" s="215" t="str">
        <f t="shared" si="30"/>
        <v>-</v>
      </c>
      <c r="AB222" s="215" t="str">
        <f>IF($A222="-","-",IF('2A HypothèsesRenouvellement'!$F$20="  cotes d'état /5",(IF(ISNUMBER(Y222)=TRUE,(Y222*R222),"Etat/5 N/D")),"N'est pas l'option choisie feuille 2A"))</f>
        <v>-</v>
      </c>
      <c r="AC222" s="215" t="str">
        <f t="shared" si="31"/>
        <v>-</v>
      </c>
      <c r="AD222" s="217" t="str">
        <f>IF('2A HypothèsesRenouvellement'!$D$15="Option 1  ",'3A CalculsActifs'!V222,IF('2A HypothèsesRenouvellement'!$F$20="  Cotes d'état /100",'3A CalculsActifs'!AA222,IF('2A HypothèsesRenouvellement'!$F$20="  Cotes d'état /5",'3A CalculsActifs'!AC222,"ATT:ChoisirOptionFeuille2A")))</f>
        <v>ATT:ChoisirOptionFeuille2A</v>
      </c>
      <c r="AE222" s="209" t="str">
        <f>IF($A222="-","-",(H222/1000*(VLOOKUP(D222,'2A HypothèsesRenouvellement'!$J$6:$L$10,3,FALSE))))</f>
        <v>-</v>
      </c>
      <c r="AF222" s="312" t="str">
        <f t="shared" si="32"/>
        <v>-</v>
      </c>
      <c r="AG222" s="312" t="str">
        <f t="shared" si="33"/>
        <v>-</v>
      </c>
      <c r="AH222" s="218" t="str">
        <f t="shared" si="34"/>
        <v>-</v>
      </c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  <c r="CM222" s="95"/>
      <c r="CN222" s="95"/>
      <c r="CO222" s="95"/>
      <c r="CP222" s="95"/>
      <c r="CQ222" s="95"/>
      <c r="CR222" s="95"/>
      <c r="CS222" s="95"/>
      <c r="CT222" s="95"/>
      <c r="CU222" s="95"/>
      <c r="CV222" s="95"/>
      <c r="CW222" s="95"/>
      <c r="CX222" s="95"/>
      <c r="CY222" s="95"/>
      <c r="CZ222" s="95"/>
      <c r="DA222" s="95"/>
      <c r="DB222" s="95"/>
      <c r="DC222" s="95"/>
      <c r="DD222" s="95"/>
      <c r="DE222" s="95"/>
      <c r="DF222" s="95"/>
      <c r="DG222" s="95"/>
      <c r="DH222" s="95"/>
      <c r="DI222" s="95"/>
      <c r="DJ222" s="95"/>
      <c r="DK222" s="95"/>
      <c r="DL222" s="95"/>
      <c r="DM222" s="95"/>
      <c r="DN222" s="95"/>
      <c r="DO222" s="95"/>
      <c r="DP222" s="95"/>
      <c r="DQ222" s="95"/>
      <c r="DR222" s="95"/>
      <c r="DS222" s="95"/>
      <c r="DT222" s="95"/>
      <c r="DU222" s="95"/>
      <c r="DV222" s="95"/>
      <c r="DW222" s="95"/>
      <c r="DX222" s="95"/>
      <c r="DY222" s="95"/>
      <c r="DZ222" s="95"/>
      <c r="EA222" s="95"/>
      <c r="EB222" s="95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5"/>
      <c r="ER222" s="95"/>
      <c r="ES222" s="95"/>
      <c r="ET222" s="95"/>
      <c r="EU222" s="95"/>
      <c r="EV222" s="95"/>
      <c r="EW222" s="95"/>
      <c r="EX222" s="95"/>
      <c r="EY222" s="95"/>
      <c r="EZ222" s="95"/>
      <c r="FA222" s="95"/>
      <c r="FB222" s="95"/>
      <c r="FC222" s="95"/>
      <c r="FD222" s="95"/>
      <c r="FE222" s="95"/>
      <c r="FF222" s="95"/>
      <c r="FG222" s="95"/>
      <c r="FH222" s="95"/>
      <c r="FI222" s="95"/>
      <c r="FJ222" s="95"/>
      <c r="FK222" s="95"/>
      <c r="FL222" s="95"/>
      <c r="FM222" s="95"/>
      <c r="FN222" s="95"/>
      <c r="FO222" s="95"/>
      <c r="FP222" s="95"/>
      <c r="FQ222" s="95"/>
      <c r="FR222" s="95"/>
      <c r="FS222" s="95"/>
      <c r="FT222" s="95"/>
      <c r="FU222" s="95"/>
      <c r="FV222" s="95"/>
      <c r="FW222" s="95"/>
      <c r="FX222" s="95"/>
      <c r="FY222" s="95"/>
      <c r="FZ222" s="95"/>
      <c r="GA222" s="95"/>
      <c r="GB222" s="95"/>
      <c r="GC222" s="95"/>
      <c r="GD222" s="95"/>
      <c r="GE222" s="95"/>
      <c r="GF222" s="95"/>
      <c r="GG222" s="95"/>
      <c r="GH222" s="95"/>
      <c r="GI222" s="95"/>
      <c r="GJ222" s="95"/>
      <c r="GK222" s="95"/>
      <c r="GL222" s="95"/>
      <c r="GM222" s="95"/>
      <c r="GN222" s="95"/>
      <c r="GO222" s="95"/>
      <c r="GP222" s="95"/>
      <c r="GQ222" s="95"/>
      <c r="GR222" s="95"/>
      <c r="GS222" s="95"/>
      <c r="GT222" s="95"/>
      <c r="GU222" s="95"/>
      <c r="GV222" s="95"/>
      <c r="GW222" s="95"/>
      <c r="GX222" s="95"/>
      <c r="GY222" s="95"/>
      <c r="GZ222" s="95"/>
      <c r="HA222" s="95"/>
      <c r="HB222" s="95"/>
      <c r="HC222" s="95"/>
      <c r="HD222" s="95"/>
      <c r="HE222" s="95"/>
    </row>
    <row r="223" spans="1:213" x14ac:dyDescent="0.25">
      <c r="A223" s="212" t="str">
        <f>IF((ISBLANK('1B DonnéesActifs'!A226)=TRUE),"-",'1B DonnéesActifs'!A226)</f>
        <v>-</v>
      </c>
      <c r="B223" s="213" t="str">
        <f>IF(($A223="-"),"-",IF((ISBLANK('1B DonnéesActifs'!B226)=TRUE),"",'1B DonnéesActifs'!B226))</f>
        <v>-</v>
      </c>
      <c r="C223" s="213" t="str">
        <f>IF(($A223="-"),"-",IF((ISBLANK('1B DonnéesActifs'!C226)=TRUE),"",'1B DonnéesActifs'!C226))</f>
        <v>-</v>
      </c>
      <c r="D223" s="213" t="str">
        <f>IF(($A223="-"),"-",IF((ISBLANK('1B DonnéesActifs'!D226)=TRUE),"",'1B DonnéesActifs'!D226))</f>
        <v>-</v>
      </c>
      <c r="E223" s="213" t="str">
        <f>IF(($A223="-"),"-",IF((ISBLANK('1B DonnéesActifs'!E226)=TRUE),"",'1B DonnéesActifs'!E226))</f>
        <v>-</v>
      </c>
      <c r="F223" s="213" t="str">
        <f>IF(($A223="-"),"-",IF((ISBLANK('1B DonnéesActifs'!F226)=TRUE),"",'1B DonnéesActifs'!F226))</f>
        <v>-</v>
      </c>
      <c r="G223" s="213" t="str">
        <f>IF(($A223="-"),"-",IF((ISBLANK('1B DonnéesActifs'!G226)=TRUE),"",'1B DonnéesActifs'!G226))</f>
        <v>-</v>
      </c>
      <c r="H223" s="213" t="str">
        <f>IF(($A223="-"),"-",IF((ISBLANK('1B DonnéesActifs'!H226)=TRUE),"",'1B DonnéesActifs'!H226))</f>
        <v>-</v>
      </c>
      <c r="I223" s="213" t="str">
        <f>IF(($A223="-"),"-",IF((ISBLANK('1B DonnéesActifs'!I226)=TRUE),"",'1B DonnéesActifs'!I226))</f>
        <v>-</v>
      </c>
      <c r="J223" s="213" t="str">
        <f>IF(($A223="-"),"-",IF((ISBLANK('1B DonnéesActifs'!J226)=TRUE),"",'1B DonnéesActifs'!J226))</f>
        <v>-</v>
      </c>
      <c r="K223" s="213" t="str">
        <f>IF(($A223="-"),"-",IF((ISBLANK('1B DonnéesActifs'!K226)=TRUE),"",'1B DonnéesActifs'!K226))</f>
        <v>-</v>
      </c>
      <c r="L223" s="213" t="str">
        <f>IF(($A223="-"),"-",IF((ISBLANK('1B DonnéesActifs'!L226)=TRUE),"",'1B DonnéesActifs'!L226))</f>
        <v>-</v>
      </c>
      <c r="M223" s="213" t="str">
        <f>IF(($A223="-"),"-",IF((ISBLANK('1B DonnéesActifs'!M226)=TRUE),"",'1B DonnéesActifs'!M226))</f>
        <v>-</v>
      </c>
      <c r="N223" s="213" t="str">
        <f>IF(($A223="-"),"-",IF((ISBLANK('1B DonnéesActifs'!N226)=TRUE),"",'1B DonnéesActifs'!N226))</f>
        <v>-</v>
      </c>
      <c r="O223" s="213" t="str">
        <f>IF(($A223="-"),"-",IF((ISBLANK('1B DonnéesActifs'!O226)=TRUE),"",'1B DonnéesActifs'!O226))</f>
        <v>-</v>
      </c>
      <c r="P223" s="213" t="str">
        <f>IF(($A223="-"),"-",IF((ISBLANK('1B DonnéesActifs'!P226)=TRUE),"",'1B DonnéesActifs'!P226))</f>
        <v>-</v>
      </c>
      <c r="Q223" s="214" t="str">
        <f t="shared" si="28"/>
        <v>-</v>
      </c>
      <c r="R223" s="214" t="str">
        <f>IF($A223="-","-",(_xlfn.IFNA((VLOOKUP($D223,'2A HypothèsesRenouvellement'!$J$6:$K$10,2,FALSE)),"TypeChausséeN/D")))</f>
        <v>-</v>
      </c>
      <c r="S223" s="214" t="str">
        <f t="shared" si="35"/>
        <v>-</v>
      </c>
      <c r="T223" s="214" t="str">
        <f>IF($A223="-","-",(_xlfn.IFNA((VLOOKUP($M223,'2A HypothèsesRenouvellement'!$J$16:$K$25,2,FALSE)),"DernièreInterventionN/D")))</f>
        <v>-</v>
      </c>
      <c r="U223" s="214" t="str">
        <f t="shared" si="29"/>
        <v>-</v>
      </c>
      <c r="V223" s="215" t="str">
        <f t="shared" si="36"/>
        <v>-</v>
      </c>
      <c r="W223" s="215" t="str">
        <f>IF($A223="-","-",IF($O223="","ICG N/D",VLOOKUP($O223,'2A HypothèsesRenouvellement'!$B$33:$B$42,1,TRUE)))</f>
        <v>-</v>
      </c>
      <c r="X223" s="216" t="str">
        <f>IF($A223="-","-",(IF((ISNUMBER(W223)=TRUE),VLOOKUP(W223,'2A HypothèsesRenouvellement'!$B$33:$D$42,3,FALSE),"ICG N/D")))</f>
        <v>-</v>
      </c>
      <c r="Y223" s="216" t="str">
        <f>_xlfn.IFNA(IF($A223="-","-",(IF((P223=""),"Cote /5 N/D",VLOOKUP(P223,'2A HypothèsesRenouvellement'!$F$33:$G$37,2,FALSE)))),"%ParCote/5 Feuille2A N/D")</f>
        <v>-</v>
      </c>
      <c r="Z223" s="215" t="str">
        <f>IF($A223="-","-",IF('2A HypothèsesRenouvellement'!$F$20="  cotes d'état /100",(IF(ISNUMBER(X223)=TRUE,(X223*R223),"ICG N/D")),"N'est pas l'option choisie feuille 2A"))</f>
        <v>-</v>
      </c>
      <c r="AA223" s="215" t="str">
        <f t="shared" si="30"/>
        <v>-</v>
      </c>
      <c r="AB223" s="215" t="str">
        <f>IF($A223="-","-",IF('2A HypothèsesRenouvellement'!$F$20="  cotes d'état /5",(IF(ISNUMBER(Y223)=TRUE,(Y223*R223),"Etat/5 N/D")),"N'est pas l'option choisie feuille 2A"))</f>
        <v>-</v>
      </c>
      <c r="AC223" s="215" t="str">
        <f t="shared" si="31"/>
        <v>-</v>
      </c>
      <c r="AD223" s="217" t="str">
        <f>IF('2A HypothèsesRenouvellement'!$D$15="Option 1  ",'3A CalculsActifs'!V223,IF('2A HypothèsesRenouvellement'!$F$20="  Cotes d'état /100",'3A CalculsActifs'!AA223,IF('2A HypothèsesRenouvellement'!$F$20="  Cotes d'état /5",'3A CalculsActifs'!AC223,"ATT:ChoisirOptionFeuille2A")))</f>
        <v>ATT:ChoisirOptionFeuille2A</v>
      </c>
      <c r="AE223" s="209" t="str">
        <f>IF($A223="-","-",(H223/1000*(VLOOKUP(D223,'2A HypothèsesRenouvellement'!$J$6:$L$10,3,FALSE))))</f>
        <v>-</v>
      </c>
      <c r="AF223" s="312" t="str">
        <f t="shared" si="32"/>
        <v>-</v>
      </c>
      <c r="AG223" s="312" t="str">
        <f t="shared" si="33"/>
        <v>-</v>
      </c>
      <c r="AH223" s="218" t="str">
        <f t="shared" si="34"/>
        <v>-</v>
      </c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  <c r="CM223" s="95"/>
      <c r="CN223" s="95"/>
      <c r="CO223" s="95"/>
      <c r="CP223" s="95"/>
      <c r="CQ223" s="95"/>
      <c r="CR223" s="95"/>
      <c r="CS223" s="95"/>
      <c r="CT223" s="95"/>
      <c r="CU223" s="95"/>
      <c r="CV223" s="95"/>
      <c r="CW223" s="95"/>
      <c r="CX223" s="95"/>
      <c r="CY223" s="95"/>
      <c r="CZ223" s="95"/>
      <c r="DA223" s="95"/>
      <c r="DB223" s="95"/>
      <c r="DC223" s="95"/>
      <c r="DD223" s="95"/>
      <c r="DE223" s="95"/>
      <c r="DF223" s="95"/>
      <c r="DG223" s="95"/>
      <c r="DH223" s="95"/>
      <c r="DI223" s="95"/>
      <c r="DJ223" s="95"/>
      <c r="DK223" s="95"/>
      <c r="DL223" s="95"/>
      <c r="DM223" s="95"/>
      <c r="DN223" s="95"/>
      <c r="DO223" s="95"/>
      <c r="DP223" s="95"/>
      <c r="DQ223" s="95"/>
      <c r="DR223" s="95"/>
      <c r="DS223" s="95"/>
      <c r="DT223" s="95"/>
      <c r="DU223" s="95"/>
      <c r="DV223" s="95"/>
      <c r="DW223" s="95"/>
      <c r="DX223" s="95"/>
      <c r="DY223" s="95"/>
      <c r="DZ223" s="95"/>
      <c r="EA223" s="95"/>
      <c r="EB223" s="95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5"/>
      <c r="ER223" s="95"/>
      <c r="ES223" s="95"/>
      <c r="ET223" s="95"/>
      <c r="EU223" s="95"/>
      <c r="EV223" s="95"/>
      <c r="EW223" s="95"/>
      <c r="EX223" s="95"/>
      <c r="EY223" s="95"/>
      <c r="EZ223" s="95"/>
      <c r="FA223" s="95"/>
      <c r="FB223" s="95"/>
      <c r="FC223" s="95"/>
      <c r="FD223" s="95"/>
      <c r="FE223" s="95"/>
      <c r="FF223" s="95"/>
      <c r="FG223" s="95"/>
      <c r="FH223" s="95"/>
      <c r="FI223" s="95"/>
      <c r="FJ223" s="95"/>
      <c r="FK223" s="95"/>
      <c r="FL223" s="95"/>
      <c r="FM223" s="95"/>
      <c r="FN223" s="95"/>
      <c r="FO223" s="95"/>
      <c r="FP223" s="95"/>
      <c r="FQ223" s="95"/>
      <c r="FR223" s="95"/>
      <c r="FS223" s="95"/>
      <c r="FT223" s="95"/>
      <c r="FU223" s="95"/>
      <c r="FV223" s="95"/>
      <c r="FW223" s="95"/>
      <c r="FX223" s="95"/>
      <c r="FY223" s="95"/>
      <c r="FZ223" s="95"/>
      <c r="GA223" s="95"/>
      <c r="GB223" s="95"/>
      <c r="GC223" s="95"/>
      <c r="GD223" s="95"/>
      <c r="GE223" s="95"/>
      <c r="GF223" s="95"/>
      <c r="GG223" s="95"/>
      <c r="GH223" s="95"/>
      <c r="GI223" s="95"/>
      <c r="GJ223" s="95"/>
      <c r="GK223" s="95"/>
      <c r="GL223" s="95"/>
      <c r="GM223" s="95"/>
      <c r="GN223" s="95"/>
      <c r="GO223" s="95"/>
      <c r="GP223" s="95"/>
      <c r="GQ223" s="95"/>
      <c r="GR223" s="95"/>
      <c r="GS223" s="95"/>
      <c r="GT223" s="95"/>
      <c r="GU223" s="95"/>
      <c r="GV223" s="95"/>
      <c r="GW223" s="95"/>
      <c r="GX223" s="95"/>
      <c r="GY223" s="95"/>
      <c r="GZ223" s="95"/>
      <c r="HA223" s="95"/>
      <c r="HB223" s="95"/>
      <c r="HC223" s="95"/>
      <c r="HD223" s="95"/>
      <c r="HE223" s="95"/>
    </row>
    <row r="224" spans="1:213" x14ac:dyDescent="0.25">
      <c r="A224" s="212" t="str">
        <f>IF((ISBLANK('1B DonnéesActifs'!A227)=TRUE),"-",'1B DonnéesActifs'!A227)</f>
        <v>-</v>
      </c>
      <c r="B224" s="213" t="str">
        <f>IF(($A224="-"),"-",IF((ISBLANK('1B DonnéesActifs'!B227)=TRUE),"",'1B DonnéesActifs'!B227))</f>
        <v>-</v>
      </c>
      <c r="C224" s="213" t="str">
        <f>IF(($A224="-"),"-",IF((ISBLANK('1B DonnéesActifs'!C227)=TRUE),"",'1B DonnéesActifs'!C227))</f>
        <v>-</v>
      </c>
      <c r="D224" s="213" t="str">
        <f>IF(($A224="-"),"-",IF((ISBLANK('1B DonnéesActifs'!D227)=TRUE),"",'1B DonnéesActifs'!D227))</f>
        <v>-</v>
      </c>
      <c r="E224" s="213" t="str">
        <f>IF(($A224="-"),"-",IF((ISBLANK('1B DonnéesActifs'!E227)=TRUE),"",'1B DonnéesActifs'!E227))</f>
        <v>-</v>
      </c>
      <c r="F224" s="213" t="str">
        <f>IF(($A224="-"),"-",IF((ISBLANK('1B DonnéesActifs'!F227)=TRUE),"",'1B DonnéesActifs'!F227))</f>
        <v>-</v>
      </c>
      <c r="G224" s="213" t="str">
        <f>IF(($A224="-"),"-",IF((ISBLANK('1B DonnéesActifs'!G227)=TRUE),"",'1B DonnéesActifs'!G227))</f>
        <v>-</v>
      </c>
      <c r="H224" s="213" t="str">
        <f>IF(($A224="-"),"-",IF((ISBLANK('1B DonnéesActifs'!H227)=TRUE),"",'1B DonnéesActifs'!H227))</f>
        <v>-</v>
      </c>
      <c r="I224" s="213" t="str">
        <f>IF(($A224="-"),"-",IF((ISBLANK('1B DonnéesActifs'!I227)=TRUE),"",'1B DonnéesActifs'!I227))</f>
        <v>-</v>
      </c>
      <c r="J224" s="213" t="str">
        <f>IF(($A224="-"),"-",IF((ISBLANK('1B DonnéesActifs'!J227)=TRUE),"",'1B DonnéesActifs'!J227))</f>
        <v>-</v>
      </c>
      <c r="K224" s="213" t="str">
        <f>IF(($A224="-"),"-",IF((ISBLANK('1B DonnéesActifs'!K227)=TRUE),"",'1B DonnéesActifs'!K227))</f>
        <v>-</v>
      </c>
      <c r="L224" s="213" t="str">
        <f>IF(($A224="-"),"-",IF((ISBLANK('1B DonnéesActifs'!L227)=TRUE),"",'1B DonnéesActifs'!L227))</f>
        <v>-</v>
      </c>
      <c r="M224" s="213" t="str">
        <f>IF(($A224="-"),"-",IF((ISBLANK('1B DonnéesActifs'!M227)=TRUE),"",'1B DonnéesActifs'!M227))</f>
        <v>-</v>
      </c>
      <c r="N224" s="213" t="str">
        <f>IF(($A224="-"),"-",IF((ISBLANK('1B DonnéesActifs'!N227)=TRUE),"",'1B DonnéesActifs'!N227))</f>
        <v>-</v>
      </c>
      <c r="O224" s="213" t="str">
        <f>IF(($A224="-"),"-",IF((ISBLANK('1B DonnéesActifs'!O227)=TRUE),"",'1B DonnéesActifs'!O227))</f>
        <v>-</v>
      </c>
      <c r="P224" s="213" t="str">
        <f>IF(($A224="-"),"-",IF((ISBLANK('1B DonnéesActifs'!P227)=TRUE),"",'1B DonnéesActifs'!P227))</f>
        <v>-</v>
      </c>
      <c r="Q224" s="214" t="str">
        <f t="shared" si="28"/>
        <v>-</v>
      </c>
      <c r="R224" s="214" t="str">
        <f>IF($A224="-","-",(_xlfn.IFNA((VLOOKUP($D224,'2A HypothèsesRenouvellement'!$J$6:$K$10,2,FALSE)),"TypeChausséeN/D")))</f>
        <v>-</v>
      </c>
      <c r="S224" s="214" t="str">
        <f t="shared" si="35"/>
        <v>-</v>
      </c>
      <c r="T224" s="214" t="str">
        <f>IF($A224="-","-",(_xlfn.IFNA((VLOOKUP($M224,'2A HypothèsesRenouvellement'!$J$16:$K$25,2,FALSE)),"DernièreInterventionN/D")))</f>
        <v>-</v>
      </c>
      <c r="U224" s="214" t="str">
        <f t="shared" si="29"/>
        <v>-</v>
      </c>
      <c r="V224" s="215" t="str">
        <f t="shared" si="36"/>
        <v>-</v>
      </c>
      <c r="W224" s="215" t="str">
        <f>IF($A224="-","-",IF($O224="","ICG N/D",VLOOKUP($O224,'2A HypothèsesRenouvellement'!$B$33:$B$42,1,TRUE)))</f>
        <v>-</v>
      </c>
      <c r="X224" s="216" t="str">
        <f>IF($A224="-","-",(IF((ISNUMBER(W224)=TRUE),VLOOKUP(W224,'2A HypothèsesRenouvellement'!$B$33:$D$42,3,FALSE),"ICG N/D")))</f>
        <v>-</v>
      </c>
      <c r="Y224" s="216" t="str">
        <f>_xlfn.IFNA(IF($A224="-","-",(IF((P224=""),"Cote /5 N/D",VLOOKUP(P224,'2A HypothèsesRenouvellement'!$F$33:$G$37,2,FALSE)))),"%ParCote/5 Feuille2A N/D")</f>
        <v>-</v>
      </c>
      <c r="Z224" s="215" t="str">
        <f>IF($A224="-","-",IF('2A HypothèsesRenouvellement'!$F$20="  cotes d'état /100",(IF(ISNUMBER(X224)=TRUE,(X224*R224),"ICG N/D")),"N'est pas l'option choisie feuille 2A"))</f>
        <v>-</v>
      </c>
      <c r="AA224" s="215" t="str">
        <f t="shared" si="30"/>
        <v>-</v>
      </c>
      <c r="AB224" s="215" t="str">
        <f>IF($A224="-","-",IF('2A HypothèsesRenouvellement'!$F$20="  cotes d'état /5",(IF(ISNUMBER(Y224)=TRUE,(Y224*R224),"Etat/5 N/D")),"N'est pas l'option choisie feuille 2A"))</f>
        <v>-</v>
      </c>
      <c r="AC224" s="215" t="str">
        <f t="shared" si="31"/>
        <v>-</v>
      </c>
      <c r="AD224" s="217" t="str">
        <f>IF('2A HypothèsesRenouvellement'!$D$15="Option 1  ",'3A CalculsActifs'!V224,IF('2A HypothèsesRenouvellement'!$F$20="  Cotes d'état /100",'3A CalculsActifs'!AA224,IF('2A HypothèsesRenouvellement'!$F$20="  Cotes d'état /5",'3A CalculsActifs'!AC224,"ATT:ChoisirOptionFeuille2A")))</f>
        <v>ATT:ChoisirOptionFeuille2A</v>
      </c>
      <c r="AE224" s="209" t="str">
        <f>IF($A224="-","-",(H224/1000*(VLOOKUP(D224,'2A HypothèsesRenouvellement'!$J$6:$L$10,3,FALSE))))</f>
        <v>-</v>
      </c>
      <c r="AF224" s="312" t="str">
        <f t="shared" si="32"/>
        <v>-</v>
      </c>
      <c r="AG224" s="312" t="str">
        <f t="shared" si="33"/>
        <v>-</v>
      </c>
      <c r="AH224" s="218" t="str">
        <f t="shared" si="34"/>
        <v>-</v>
      </c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  <c r="CM224" s="95"/>
      <c r="CN224" s="95"/>
      <c r="CO224" s="95"/>
      <c r="CP224" s="95"/>
      <c r="CQ224" s="95"/>
      <c r="CR224" s="95"/>
      <c r="CS224" s="95"/>
      <c r="CT224" s="95"/>
      <c r="CU224" s="95"/>
      <c r="CV224" s="95"/>
      <c r="CW224" s="95"/>
      <c r="CX224" s="95"/>
      <c r="CY224" s="95"/>
      <c r="CZ224" s="95"/>
      <c r="DA224" s="95"/>
      <c r="DB224" s="95"/>
      <c r="DC224" s="95"/>
      <c r="DD224" s="95"/>
      <c r="DE224" s="95"/>
      <c r="DF224" s="95"/>
      <c r="DG224" s="95"/>
      <c r="DH224" s="95"/>
      <c r="DI224" s="95"/>
      <c r="DJ224" s="95"/>
      <c r="DK224" s="95"/>
      <c r="DL224" s="95"/>
      <c r="DM224" s="95"/>
      <c r="DN224" s="95"/>
      <c r="DO224" s="95"/>
      <c r="DP224" s="95"/>
      <c r="DQ224" s="95"/>
      <c r="DR224" s="95"/>
      <c r="DS224" s="95"/>
      <c r="DT224" s="95"/>
      <c r="DU224" s="95"/>
      <c r="DV224" s="95"/>
      <c r="DW224" s="95"/>
      <c r="DX224" s="95"/>
      <c r="DY224" s="95"/>
      <c r="DZ224" s="95"/>
      <c r="EA224" s="95"/>
      <c r="EB224" s="95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5"/>
      <c r="ER224" s="95"/>
      <c r="ES224" s="95"/>
      <c r="ET224" s="95"/>
      <c r="EU224" s="95"/>
      <c r="EV224" s="95"/>
      <c r="EW224" s="95"/>
      <c r="EX224" s="95"/>
      <c r="EY224" s="95"/>
      <c r="EZ224" s="95"/>
      <c r="FA224" s="95"/>
      <c r="FB224" s="95"/>
      <c r="FC224" s="95"/>
      <c r="FD224" s="95"/>
      <c r="FE224" s="95"/>
      <c r="FF224" s="95"/>
      <c r="FG224" s="95"/>
      <c r="FH224" s="95"/>
      <c r="FI224" s="95"/>
      <c r="FJ224" s="95"/>
      <c r="FK224" s="95"/>
      <c r="FL224" s="95"/>
      <c r="FM224" s="95"/>
      <c r="FN224" s="95"/>
      <c r="FO224" s="95"/>
      <c r="FP224" s="95"/>
      <c r="FQ224" s="95"/>
      <c r="FR224" s="95"/>
      <c r="FS224" s="95"/>
      <c r="FT224" s="95"/>
      <c r="FU224" s="95"/>
      <c r="FV224" s="95"/>
      <c r="FW224" s="95"/>
      <c r="FX224" s="95"/>
      <c r="FY224" s="95"/>
      <c r="FZ224" s="95"/>
      <c r="GA224" s="95"/>
      <c r="GB224" s="95"/>
      <c r="GC224" s="95"/>
      <c r="GD224" s="95"/>
      <c r="GE224" s="95"/>
      <c r="GF224" s="95"/>
      <c r="GG224" s="95"/>
      <c r="GH224" s="95"/>
      <c r="GI224" s="95"/>
      <c r="GJ224" s="95"/>
      <c r="GK224" s="95"/>
      <c r="GL224" s="95"/>
      <c r="GM224" s="95"/>
      <c r="GN224" s="95"/>
      <c r="GO224" s="95"/>
      <c r="GP224" s="95"/>
      <c r="GQ224" s="95"/>
      <c r="GR224" s="95"/>
      <c r="GS224" s="95"/>
      <c r="GT224" s="95"/>
      <c r="GU224" s="95"/>
      <c r="GV224" s="95"/>
      <c r="GW224" s="95"/>
      <c r="GX224" s="95"/>
      <c r="GY224" s="95"/>
      <c r="GZ224" s="95"/>
      <c r="HA224" s="95"/>
      <c r="HB224" s="95"/>
      <c r="HC224" s="95"/>
      <c r="HD224" s="95"/>
      <c r="HE224" s="95"/>
    </row>
    <row r="225" spans="1:213" x14ac:dyDescent="0.25">
      <c r="A225" s="212" t="str">
        <f>IF((ISBLANK('1B DonnéesActifs'!A228)=TRUE),"-",'1B DonnéesActifs'!A228)</f>
        <v>-</v>
      </c>
      <c r="B225" s="213" t="str">
        <f>IF(($A225="-"),"-",IF((ISBLANK('1B DonnéesActifs'!B228)=TRUE),"",'1B DonnéesActifs'!B228))</f>
        <v>-</v>
      </c>
      <c r="C225" s="213" t="str">
        <f>IF(($A225="-"),"-",IF((ISBLANK('1B DonnéesActifs'!C228)=TRUE),"",'1B DonnéesActifs'!C228))</f>
        <v>-</v>
      </c>
      <c r="D225" s="213" t="str">
        <f>IF(($A225="-"),"-",IF((ISBLANK('1B DonnéesActifs'!D228)=TRUE),"",'1B DonnéesActifs'!D228))</f>
        <v>-</v>
      </c>
      <c r="E225" s="213" t="str">
        <f>IF(($A225="-"),"-",IF((ISBLANK('1B DonnéesActifs'!E228)=TRUE),"",'1B DonnéesActifs'!E228))</f>
        <v>-</v>
      </c>
      <c r="F225" s="213" t="str">
        <f>IF(($A225="-"),"-",IF((ISBLANK('1B DonnéesActifs'!F228)=TRUE),"",'1B DonnéesActifs'!F228))</f>
        <v>-</v>
      </c>
      <c r="G225" s="213" t="str">
        <f>IF(($A225="-"),"-",IF((ISBLANK('1B DonnéesActifs'!G228)=TRUE),"",'1B DonnéesActifs'!G228))</f>
        <v>-</v>
      </c>
      <c r="H225" s="213" t="str">
        <f>IF(($A225="-"),"-",IF((ISBLANK('1B DonnéesActifs'!H228)=TRUE),"",'1B DonnéesActifs'!H228))</f>
        <v>-</v>
      </c>
      <c r="I225" s="213" t="str">
        <f>IF(($A225="-"),"-",IF((ISBLANK('1B DonnéesActifs'!I228)=TRUE),"",'1B DonnéesActifs'!I228))</f>
        <v>-</v>
      </c>
      <c r="J225" s="213" t="str">
        <f>IF(($A225="-"),"-",IF((ISBLANK('1B DonnéesActifs'!J228)=TRUE),"",'1B DonnéesActifs'!J228))</f>
        <v>-</v>
      </c>
      <c r="K225" s="213" t="str">
        <f>IF(($A225="-"),"-",IF((ISBLANK('1B DonnéesActifs'!K228)=TRUE),"",'1B DonnéesActifs'!K228))</f>
        <v>-</v>
      </c>
      <c r="L225" s="213" t="str">
        <f>IF(($A225="-"),"-",IF((ISBLANK('1B DonnéesActifs'!L228)=TRUE),"",'1B DonnéesActifs'!L228))</f>
        <v>-</v>
      </c>
      <c r="M225" s="213" t="str">
        <f>IF(($A225="-"),"-",IF((ISBLANK('1B DonnéesActifs'!M228)=TRUE),"",'1B DonnéesActifs'!M228))</f>
        <v>-</v>
      </c>
      <c r="N225" s="213" t="str">
        <f>IF(($A225="-"),"-",IF((ISBLANK('1B DonnéesActifs'!N228)=TRUE),"",'1B DonnéesActifs'!N228))</f>
        <v>-</v>
      </c>
      <c r="O225" s="213" t="str">
        <f>IF(($A225="-"),"-",IF((ISBLANK('1B DonnéesActifs'!O228)=TRUE),"",'1B DonnéesActifs'!O228))</f>
        <v>-</v>
      </c>
      <c r="P225" s="213" t="str">
        <f>IF(($A225="-"),"-",IF((ISBLANK('1B DonnéesActifs'!P228)=TRUE),"",'1B DonnéesActifs'!P228))</f>
        <v>-</v>
      </c>
      <c r="Q225" s="214" t="str">
        <f t="shared" si="28"/>
        <v>-</v>
      </c>
      <c r="R225" s="214" t="str">
        <f>IF($A225="-","-",(_xlfn.IFNA((VLOOKUP($D225,'2A HypothèsesRenouvellement'!$J$6:$K$10,2,FALSE)),"TypeChausséeN/D")))</f>
        <v>-</v>
      </c>
      <c r="S225" s="214" t="str">
        <f t="shared" si="35"/>
        <v>-</v>
      </c>
      <c r="T225" s="214" t="str">
        <f>IF($A225="-","-",(_xlfn.IFNA((VLOOKUP($M225,'2A HypothèsesRenouvellement'!$J$16:$K$25,2,FALSE)),"DernièreInterventionN/D")))</f>
        <v>-</v>
      </c>
      <c r="U225" s="214" t="str">
        <f t="shared" si="29"/>
        <v>-</v>
      </c>
      <c r="V225" s="215" t="str">
        <f t="shared" si="36"/>
        <v>-</v>
      </c>
      <c r="W225" s="215" t="str">
        <f>IF($A225="-","-",IF($O225="","ICG N/D",VLOOKUP($O225,'2A HypothèsesRenouvellement'!$B$33:$B$42,1,TRUE)))</f>
        <v>-</v>
      </c>
      <c r="X225" s="216" t="str">
        <f>IF($A225="-","-",(IF((ISNUMBER(W225)=TRUE),VLOOKUP(W225,'2A HypothèsesRenouvellement'!$B$33:$D$42,3,FALSE),"ICG N/D")))</f>
        <v>-</v>
      </c>
      <c r="Y225" s="216" t="str">
        <f>_xlfn.IFNA(IF($A225="-","-",(IF((P225=""),"Cote /5 N/D",VLOOKUP(P225,'2A HypothèsesRenouvellement'!$F$33:$G$37,2,FALSE)))),"%ParCote/5 Feuille2A N/D")</f>
        <v>-</v>
      </c>
      <c r="Z225" s="215" t="str">
        <f>IF($A225="-","-",IF('2A HypothèsesRenouvellement'!$F$20="  cotes d'état /100",(IF(ISNUMBER(X225)=TRUE,(X225*R225),"ICG N/D")),"N'est pas l'option choisie feuille 2A"))</f>
        <v>-</v>
      </c>
      <c r="AA225" s="215" t="str">
        <f t="shared" si="30"/>
        <v>-</v>
      </c>
      <c r="AB225" s="215" t="str">
        <f>IF($A225="-","-",IF('2A HypothèsesRenouvellement'!$F$20="  cotes d'état /5",(IF(ISNUMBER(Y225)=TRUE,(Y225*R225),"Etat/5 N/D")),"N'est pas l'option choisie feuille 2A"))</f>
        <v>-</v>
      </c>
      <c r="AC225" s="215" t="str">
        <f t="shared" si="31"/>
        <v>-</v>
      </c>
      <c r="AD225" s="217" t="str">
        <f>IF('2A HypothèsesRenouvellement'!$D$15="Option 1  ",'3A CalculsActifs'!V225,IF('2A HypothèsesRenouvellement'!$F$20="  Cotes d'état /100",'3A CalculsActifs'!AA225,IF('2A HypothèsesRenouvellement'!$F$20="  Cotes d'état /5",'3A CalculsActifs'!AC225,"ATT:ChoisirOptionFeuille2A")))</f>
        <v>ATT:ChoisirOptionFeuille2A</v>
      </c>
      <c r="AE225" s="209" t="str">
        <f>IF($A225="-","-",(H225/1000*(VLOOKUP(D225,'2A HypothèsesRenouvellement'!$J$6:$L$10,3,FALSE))))</f>
        <v>-</v>
      </c>
      <c r="AF225" s="312" t="str">
        <f t="shared" si="32"/>
        <v>-</v>
      </c>
      <c r="AG225" s="312" t="str">
        <f t="shared" si="33"/>
        <v>-</v>
      </c>
      <c r="AH225" s="218" t="str">
        <f t="shared" si="34"/>
        <v>-</v>
      </c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  <c r="CM225" s="95"/>
      <c r="CN225" s="95"/>
      <c r="CO225" s="95"/>
      <c r="CP225" s="95"/>
      <c r="CQ225" s="95"/>
      <c r="CR225" s="95"/>
      <c r="CS225" s="95"/>
      <c r="CT225" s="95"/>
      <c r="CU225" s="95"/>
      <c r="CV225" s="95"/>
      <c r="CW225" s="95"/>
      <c r="CX225" s="95"/>
      <c r="CY225" s="95"/>
      <c r="CZ225" s="95"/>
      <c r="DA225" s="95"/>
      <c r="DB225" s="95"/>
      <c r="DC225" s="95"/>
      <c r="DD225" s="95"/>
      <c r="DE225" s="95"/>
      <c r="DF225" s="95"/>
      <c r="DG225" s="95"/>
      <c r="DH225" s="95"/>
      <c r="DI225" s="95"/>
      <c r="DJ225" s="95"/>
      <c r="DK225" s="95"/>
      <c r="DL225" s="95"/>
      <c r="DM225" s="95"/>
      <c r="DN225" s="95"/>
      <c r="DO225" s="95"/>
      <c r="DP225" s="95"/>
      <c r="DQ225" s="95"/>
      <c r="DR225" s="95"/>
      <c r="DS225" s="95"/>
      <c r="DT225" s="95"/>
      <c r="DU225" s="95"/>
      <c r="DV225" s="95"/>
      <c r="DW225" s="95"/>
      <c r="DX225" s="95"/>
      <c r="DY225" s="95"/>
      <c r="DZ225" s="95"/>
      <c r="EA225" s="95"/>
      <c r="EB225" s="95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5"/>
      <c r="ER225" s="95"/>
      <c r="ES225" s="95"/>
      <c r="ET225" s="95"/>
      <c r="EU225" s="95"/>
      <c r="EV225" s="95"/>
      <c r="EW225" s="95"/>
      <c r="EX225" s="95"/>
      <c r="EY225" s="95"/>
      <c r="EZ225" s="95"/>
      <c r="FA225" s="95"/>
      <c r="FB225" s="95"/>
      <c r="FC225" s="95"/>
      <c r="FD225" s="95"/>
      <c r="FE225" s="95"/>
      <c r="FF225" s="95"/>
      <c r="FG225" s="95"/>
      <c r="FH225" s="95"/>
      <c r="FI225" s="95"/>
      <c r="FJ225" s="95"/>
      <c r="FK225" s="95"/>
      <c r="FL225" s="95"/>
      <c r="FM225" s="95"/>
      <c r="FN225" s="95"/>
      <c r="FO225" s="95"/>
      <c r="FP225" s="95"/>
      <c r="FQ225" s="95"/>
      <c r="FR225" s="95"/>
      <c r="FS225" s="95"/>
      <c r="FT225" s="95"/>
      <c r="FU225" s="95"/>
      <c r="FV225" s="95"/>
      <c r="FW225" s="95"/>
      <c r="FX225" s="95"/>
      <c r="FY225" s="95"/>
      <c r="FZ225" s="95"/>
      <c r="GA225" s="95"/>
      <c r="GB225" s="95"/>
      <c r="GC225" s="95"/>
      <c r="GD225" s="95"/>
      <c r="GE225" s="95"/>
      <c r="GF225" s="95"/>
      <c r="GG225" s="95"/>
      <c r="GH225" s="95"/>
      <c r="GI225" s="95"/>
      <c r="GJ225" s="95"/>
      <c r="GK225" s="95"/>
      <c r="GL225" s="95"/>
      <c r="GM225" s="95"/>
      <c r="GN225" s="95"/>
      <c r="GO225" s="95"/>
      <c r="GP225" s="95"/>
      <c r="GQ225" s="95"/>
      <c r="GR225" s="95"/>
      <c r="GS225" s="95"/>
      <c r="GT225" s="95"/>
      <c r="GU225" s="95"/>
      <c r="GV225" s="95"/>
      <c r="GW225" s="95"/>
      <c r="GX225" s="95"/>
      <c r="GY225" s="95"/>
      <c r="GZ225" s="95"/>
      <c r="HA225" s="95"/>
      <c r="HB225" s="95"/>
      <c r="HC225" s="95"/>
      <c r="HD225" s="95"/>
      <c r="HE225" s="95"/>
    </row>
    <row r="226" spans="1:213" x14ac:dyDescent="0.25">
      <c r="A226" s="212" t="str">
        <f>IF((ISBLANK('1B DonnéesActifs'!A229)=TRUE),"-",'1B DonnéesActifs'!A229)</f>
        <v>-</v>
      </c>
      <c r="B226" s="213" t="str">
        <f>IF(($A226="-"),"-",IF((ISBLANK('1B DonnéesActifs'!B229)=TRUE),"",'1B DonnéesActifs'!B229))</f>
        <v>-</v>
      </c>
      <c r="C226" s="213" t="str">
        <f>IF(($A226="-"),"-",IF((ISBLANK('1B DonnéesActifs'!C229)=TRUE),"",'1B DonnéesActifs'!C229))</f>
        <v>-</v>
      </c>
      <c r="D226" s="213" t="str">
        <f>IF(($A226="-"),"-",IF((ISBLANK('1B DonnéesActifs'!D229)=TRUE),"",'1B DonnéesActifs'!D229))</f>
        <v>-</v>
      </c>
      <c r="E226" s="213" t="str">
        <f>IF(($A226="-"),"-",IF((ISBLANK('1B DonnéesActifs'!E229)=TRUE),"",'1B DonnéesActifs'!E229))</f>
        <v>-</v>
      </c>
      <c r="F226" s="213" t="str">
        <f>IF(($A226="-"),"-",IF((ISBLANK('1B DonnéesActifs'!F229)=TRUE),"",'1B DonnéesActifs'!F229))</f>
        <v>-</v>
      </c>
      <c r="G226" s="213" t="str">
        <f>IF(($A226="-"),"-",IF((ISBLANK('1B DonnéesActifs'!G229)=TRUE),"",'1B DonnéesActifs'!G229))</f>
        <v>-</v>
      </c>
      <c r="H226" s="213" t="str">
        <f>IF(($A226="-"),"-",IF((ISBLANK('1B DonnéesActifs'!H229)=TRUE),"",'1B DonnéesActifs'!H229))</f>
        <v>-</v>
      </c>
      <c r="I226" s="213" t="str">
        <f>IF(($A226="-"),"-",IF((ISBLANK('1B DonnéesActifs'!I229)=TRUE),"",'1B DonnéesActifs'!I229))</f>
        <v>-</v>
      </c>
      <c r="J226" s="213" t="str">
        <f>IF(($A226="-"),"-",IF((ISBLANK('1B DonnéesActifs'!J229)=TRUE),"",'1B DonnéesActifs'!J229))</f>
        <v>-</v>
      </c>
      <c r="K226" s="213" t="str">
        <f>IF(($A226="-"),"-",IF((ISBLANK('1B DonnéesActifs'!K229)=TRUE),"",'1B DonnéesActifs'!K229))</f>
        <v>-</v>
      </c>
      <c r="L226" s="213" t="str">
        <f>IF(($A226="-"),"-",IF((ISBLANK('1B DonnéesActifs'!L229)=TRUE),"",'1B DonnéesActifs'!L229))</f>
        <v>-</v>
      </c>
      <c r="M226" s="213" t="str">
        <f>IF(($A226="-"),"-",IF((ISBLANK('1B DonnéesActifs'!M229)=TRUE),"",'1B DonnéesActifs'!M229))</f>
        <v>-</v>
      </c>
      <c r="N226" s="213" t="str">
        <f>IF(($A226="-"),"-",IF((ISBLANK('1B DonnéesActifs'!N229)=TRUE),"",'1B DonnéesActifs'!N229))</f>
        <v>-</v>
      </c>
      <c r="O226" s="213" t="str">
        <f>IF(($A226="-"),"-",IF((ISBLANK('1B DonnéesActifs'!O229)=TRUE),"",'1B DonnéesActifs'!O229))</f>
        <v>-</v>
      </c>
      <c r="P226" s="213" t="str">
        <f>IF(($A226="-"),"-",IF((ISBLANK('1B DonnéesActifs'!P229)=TRUE),"",'1B DonnéesActifs'!P229))</f>
        <v>-</v>
      </c>
      <c r="Q226" s="214" t="str">
        <f t="shared" si="28"/>
        <v>-</v>
      </c>
      <c r="R226" s="214" t="str">
        <f>IF($A226="-","-",(_xlfn.IFNA((VLOOKUP($D226,'2A HypothèsesRenouvellement'!$J$6:$K$10,2,FALSE)),"TypeChausséeN/D")))</f>
        <v>-</v>
      </c>
      <c r="S226" s="214" t="str">
        <f t="shared" si="35"/>
        <v>-</v>
      </c>
      <c r="T226" s="214" t="str">
        <f>IF($A226="-","-",(_xlfn.IFNA((VLOOKUP($M226,'2A HypothèsesRenouvellement'!$J$16:$K$25,2,FALSE)),"DernièreInterventionN/D")))</f>
        <v>-</v>
      </c>
      <c r="U226" s="214" t="str">
        <f t="shared" si="29"/>
        <v>-</v>
      </c>
      <c r="V226" s="215" t="str">
        <f t="shared" si="36"/>
        <v>-</v>
      </c>
      <c r="W226" s="215" t="str">
        <f>IF($A226="-","-",IF($O226="","ICG N/D",VLOOKUP($O226,'2A HypothèsesRenouvellement'!$B$33:$B$42,1,TRUE)))</f>
        <v>-</v>
      </c>
      <c r="X226" s="216" t="str">
        <f>IF($A226="-","-",(IF((ISNUMBER(W226)=TRUE),VLOOKUP(W226,'2A HypothèsesRenouvellement'!$B$33:$D$42,3,FALSE),"ICG N/D")))</f>
        <v>-</v>
      </c>
      <c r="Y226" s="216" t="str">
        <f>_xlfn.IFNA(IF($A226="-","-",(IF((P226=""),"Cote /5 N/D",VLOOKUP(P226,'2A HypothèsesRenouvellement'!$F$33:$G$37,2,FALSE)))),"%ParCote/5 Feuille2A N/D")</f>
        <v>-</v>
      </c>
      <c r="Z226" s="215" t="str">
        <f>IF($A226="-","-",IF('2A HypothèsesRenouvellement'!$F$20="  cotes d'état /100",(IF(ISNUMBER(X226)=TRUE,(X226*R226),"ICG N/D")),"N'est pas l'option choisie feuille 2A"))</f>
        <v>-</v>
      </c>
      <c r="AA226" s="215" t="str">
        <f t="shared" si="30"/>
        <v>-</v>
      </c>
      <c r="AB226" s="215" t="str">
        <f>IF($A226="-","-",IF('2A HypothèsesRenouvellement'!$F$20="  cotes d'état /5",(IF(ISNUMBER(Y226)=TRUE,(Y226*R226),"Etat/5 N/D")),"N'est pas l'option choisie feuille 2A"))</f>
        <v>-</v>
      </c>
      <c r="AC226" s="215" t="str">
        <f t="shared" si="31"/>
        <v>-</v>
      </c>
      <c r="AD226" s="217" t="str">
        <f>IF('2A HypothèsesRenouvellement'!$D$15="Option 1  ",'3A CalculsActifs'!V226,IF('2A HypothèsesRenouvellement'!$F$20="  Cotes d'état /100",'3A CalculsActifs'!AA226,IF('2A HypothèsesRenouvellement'!$F$20="  Cotes d'état /5",'3A CalculsActifs'!AC226,"ATT:ChoisirOptionFeuille2A")))</f>
        <v>ATT:ChoisirOptionFeuille2A</v>
      </c>
      <c r="AE226" s="209" t="str">
        <f>IF($A226="-","-",(H226/1000*(VLOOKUP(D226,'2A HypothèsesRenouvellement'!$J$6:$L$10,3,FALSE))))</f>
        <v>-</v>
      </c>
      <c r="AF226" s="312" t="str">
        <f t="shared" si="32"/>
        <v>-</v>
      </c>
      <c r="AG226" s="312" t="str">
        <f t="shared" si="33"/>
        <v>-</v>
      </c>
      <c r="AH226" s="218" t="str">
        <f t="shared" si="34"/>
        <v>-</v>
      </c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  <c r="CM226" s="95"/>
      <c r="CN226" s="95"/>
      <c r="CO226" s="95"/>
      <c r="CP226" s="95"/>
      <c r="CQ226" s="95"/>
      <c r="CR226" s="95"/>
      <c r="CS226" s="95"/>
      <c r="CT226" s="95"/>
      <c r="CU226" s="95"/>
      <c r="CV226" s="95"/>
      <c r="CW226" s="95"/>
      <c r="CX226" s="95"/>
      <c r="CY226" s="95"/>
      <c r="CZ226" s="95"/>
      <c r="DA226" s="95"/>
      <c r="DB226" s="95"/>
      <c r="DC226" s="95"/>
      <c r="DD226" s="95"/>
      <c r="DE226" s="95"/>
      <c r="DF226" s="95"/>
      <c r="DG226" s="95"/>
      <c r="DH226" s="95"/>
      <c r="DI226" s="95"/>
      <c r="DJ226" s="95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/>
      <c r="DU226" s="95"/>
      <c r="DV226" s="95"/>
      <c r="DW226" s="95"/>
      <c r="DX226" s="95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5"/>
      <c r="ER226" s="95"/>
      <c r="ES226" s="95"/>
      <c r="ET226" s="95"/>
      <c r="EU226" s="95"/>
      <c r="EV226" s="95"/>
      <c r="EW226" s="95"/>
      <c r="EX226" s="95"/>
      <c r="EY226" s="95"/>
      <c r="EZ226" s="95"/>
      <c r="FA226" s="95"/>
      <c r="FB226" s="95"/>
      <c r="FC226" s="95"/>
      <c r="FD226" s="95"/>
      <c r="FE226" s="95"/>
      <c r="FF226" s="95"/>
      <c r="FG226" s="95"/>
      <c r="FH226" s="95"/>
      <c r="FI226" s="95"/>
      <c r="FJ226" s="95"/>
      <c r="FK226" s="95"/>
      <c r="FL226" s="95"/>
      <c r="FM226" s="95"/>
      <c r="FN226" s="95"/>
      <c r="FO226" s="95"/>
      <c r="FP226" s="95"/>
      <c r="FQ226" s="95"/>
      <c r="FR226" s="95"/>
      <c r="FS226" s="95"/>
      <c r="FT226" s="95"/>
      <c r="FU226" s="95"/>
      <c r="FV226" s="95"/>
      <c r="FW226" s="95"/>
      <c r="FX226" s="95"/>
      <c r="FY226" s="95"/>
      <c r="FZ226" s="95"/>
      <c r="GA226" s="95"/>
      <c r="GB226" s="95"/>
      <c r="GC226" s="95"/>
      <c r="GD226" s="95"/>
      <c r="GE226" s="95"/>
      <c r="GF226" s="95"/>
      <c r="GG226" s="95"/>
      <c r="GH226" s="95"/>
      <c r="GI226" s="95"/>
      <c r="GJ226" s="95"/>
      <c r="GK226" s="95"/>
      <c r="GL226" s="95"/>
      <c r="GM226" s="95"/>
      <c r="GN226" s="95"/>
      <c r="GO226" s="95"/>
      <c r="GP226" s="95"/>
      <c r="GQ226" s="95"/>
      <c r="GR226" s="95"/>
      <c r="GS226" s="95"/>
      <c r="GT226" s="95"/>
      <c r="GU226" s="95"/>
      <c r="GV226" s="95"/>
      <c r="GW226" s="95"/>
      <c r="GX226" s="95"/>
      <c r="GY226" s="95"/>
      <c r="GZ226" s="95"/>
      <c r="HA226" s="95"/>
      <c r="HB226" s="95"/>
      <c r="HC226" s="95"/>
      <c r="HD226" s="95"/>
      <c r="HE226" s="95"/>
    </row>
    <row r="227" spans="1:213" x14ac:dyDescent="0.25">
      <c r="A227" s="212" t="str">
        <f>IF((ISBLANK('1B DonnéesActifs'!A230)=TRUE),"-",'1B DonnéesActifs'!A230)</f>
        <v>-</v>
      </c>
      <c r="B227" s="213" t="str">
        <f>IF(($A227="-"),"-",IF((ISBLANK('1B DonnéesActifs'!B230)=TRUE),"",'1B DonnéesActifs'!B230))</f>
        <v>-</v>
      </c>
      <c r="C227" s="213" t="str">
        <f>IF(($A227="-"),"-",IF((ISBLANK('1B DonnéesActifs'!C230)=TRUE),"",'1B DonnéesActifs'!C230))</f>
        <v>-</v>
      </c>
      <c r="D227" s="213" t="str">
        <f>IF(($A227="-"),"-",IF((ISBLANK('1B DonnéesActifs'!D230)=TRUE),"",'1B DonnéesActifs'!D230))</f>
        <v>-</v>
      </c>
      <c r="E227" s="213" t="str">
        <f>IF(($A227="-"),"-",IF((ISBLANK('1B DonnéesActifs'!E230)=TRUE),"",'1B DonnéesActifs'!E230))</f>
        <v>-</v>
      </c>
      <c r="F227" s="213" t="str">
        <f>IF(($A227="-"),"-",IF((ISBLANK('1B DonnéesActifs'!F230)=TRUE),"",'1B DonnéesActifs'!F230))</f>
        <v>-</v>
      </c>
      <c r="G227" s="213" t="str">
        <f>IF(($A227="-"),"-",IF((ISBLANK('1B DonnéesActifs'!G230)=TRUE),"",'1B DonnéesActifs'!G230))</f>
        <v>-</v>
      </c>
      <c r="H227" s="213" t="str">
        <f>IF(($A227="-"),"-",IF((ISBLANK('1B DonnéesActifs'!H230)=TRUE),"",'1B DonnéesActifs'!H230))</f>
        <v>-</v>
      </c>
      <c r="I227" s="213" t="str">
        <f>IF(($A227="-"),"-",IF((ISBLANK('1B DonnéesActifs'!I230)=TRUE),"",'1B DonnéesActifs'!I230))</f>
        <v>-</v>
      </c>
      <c r="J227" s="213" t="str">
        <f>IF(($A227="-"),"-",IF((ISBLANK('1B DonnéesActifs'!J230)=TRUE),"",'1B DonnéesActifs'!J230))</f>
        <v>-</v>
      </c>
      <c r="K227" s="213" t="str">
        <f>IF(($A227="-"),"-",IF((ISBLANK('1B DonnéesActifs'!K230)=TRUE),"",'1B DonnéesActifs'!K230))</f>
        <v>-</v>
      </c>
      <c r="L227" s="213" t="str">
        <f>IF(($A227="-"),"-",IF((ISBLANK('1B DonnéesActifs'!L230)=TRUE),"",'1B DonnéesActifs'!L230))</f>
        <v>-</v>
      </c>
      <c r="M227" s="213" t="str">
        <f>IF(($A227="-"),"-",IF((ISBLANK('1B DonnéesActifs'!M230)=TRUE),"",'1B DonnéesActifs'!M230))</f>
        <v>-</v>
      </c>
      <c r="N227" s="213" t="str">
        <f>IF(($A227="-"),"-",IF((ISBLANK('1B DonnéesActifs'!N230)=TRUE),"",'1B DonnéesActifs'!N230))</f>
        <v>-</v>
      </c>
      <c r="O227" s="213" t="str">
        <f>IF(($A227="-"),"-",IF((ISBLANK('1B DonnéesActifs'!O230)=TRUE),"",'1B DonnéesActifs'!O230))</f>
        <v>-</v>
      </c>
      <c r="P227" s="213" t="str">
        <f>IF(($A227="-"),"-",IF((ISBLANK('1B DonnéesActifs'!P230)=TRUE),"",'1B DonnéesActifs'!P230))</f>
        <v>-</v>
      </c>
      <c r="Q227" s="214" t="str">
        <f t="shared" si="28"/>
        <v>-</v>
      </c>
      <c r="R227" s="214" t="str">
        <f>IF($A227="-","-",(_xlfn.IFNA((VLOOKUP($D227,'2A HypothèsesRenouvellement'!$J$6:$K$10,2,FALSE)),"TypeChausséeN/D")))</f>
        <v>-</v>
      </c>
      <c r="S227" s="214" t="str">
        <f t="shared" si="35"/>
        <v>-</v>
      </c>
      <c r="T227" s="214" t="str">
        <f>IF($A227="-","-",(_xlfn.IFNA((VLOOKUP($M227,'2A HypothèsesRenouvellement'!$J$16:$K$25,2,FALSE)),"DernièreInterventionN/D")))</f>
        <v>-</v>
      </c>
      <c r="U227" s="214" t="str">
        <f t="shared" si="29"/>
        <v>-</v>
      </c>
      <c r="V227" s="215" t="str">
        <f t="shared" si="36"/>
        <v>-</v>
      </c>
      <c r="W227" s="215" t="str">
        <f>IF($A227="-","-",IF($O227="","ICG N/D",VLOOKUP($O227,'2A HypothèsesRenouvellement'!$B$33:$B$42,1,TRUE)))</f>
        <v>-</v>
      </c>
      <c r="X227" s="216" t="str">
        <f>IF($A227="-","-",(IF((ISNUMBER(W227)=TRUE),VLOOKUP(W227,'2A HypothèsesRenouvellement'!$B$33:$D$42,3,FALSE),"ICG N/D")))</f>
        <v>-</v>
      </c>
      <c r="Y227" s="216" t="str">
        <f>_xlfn.IFNA(IF($A227="-","-",(IF((P227=""),"Cote /5 N/D",VLOOKUP(P227,'2A HypothèsesRenouvellement'!$F$33:$G$37,2,FALSE)))),"%ParCote/5 Feuille2A N/D")</f>
        <v>-</v>
      </c>
      <c r="Z227" s="215" t="str">
        <f>IF($A227="-","-",IF('2A HypothèsesRenouvellement'!$F$20="  cotes d'état /100",(IF(ISNUMBER(X227)=TRUE,(X227*R227),"ICG N/D")),"N'est pas l'option choisie feuille 2A"))</f>
        <v>-</v>
      </c>
      <c r="AA227" s="215" t="str">
        <f t="shared" si="30"/>
        <v>-</v>
      </c>
      <c r="AB227" s="215" t="str">
        <f>IF($A227="-","-",IF('2A HypothèsesRenouvellement'!$F$20="  cotes d'état /5",(IF(ISNUMBER(Y227)=TRUE,(Y227*R227),"Etat/5 N/D")),"N'est pas l'option choisie feuille 2A"))</f>
        <v>-</v>
      </c>
      <c r="AC227" s="215" t="str">
        <f t="shared" si="31"/>
        <v>-</v>
      </c>
      <c r="AD227" s="217" t="str">
        <f>IF('2A HypothèsesRenouvellement'!$D$15="Option 1  ",'3A CalculsActifs'!V227,IF('2A HypothèsesRenouvellement'!$F$20="  Cotes d'état /100",'3A CalculsActifs'!AA227,IF('2A HypothèsesRenouvellement'!$F$20="  Cotes d'état /5",'3A CalculsActifs'!AC227,"ATT:ChoisirOptionFeuille2A")))</f>
        <v>ATT:ChoisirOptionFeuille2A</v>
      </c>
      <c r="AE227" s="209" t="str">
        <f>IF($A227="-","-",(H227/1000*(VLOOKUP(D227,'2A HypothèsesRenouvellement'!$J$6:$L$10,3,FALSE))))</f>
        <v>-</v>
      </c>
      <c r="AF227" s="312" t="str">
        <f t="shared" si="32"/>
        <v>-</v>
      </c>
      <c r="AG227" s="312" t="str">
        <f t="shared" si="33"/>
        <v>-</v>
      </c>
      <c r="AH227" s="218" t="str">
        <f t="shared" si="34"/>
        <v>-</v>
      </c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  <c r="CM227" s="95"/>
      <c r="CN227" s="95"/>
      <c r="CO227" s="95"/>
      <c r="CP227" s="95"/>
      <c r="CQ227" s="95"/>
      <c r="CR227" s="95"/>
      <c r="CS227" s="95"/>
      <c r="CT227" s="95"/>
      <c r="CU227" s="95"/>
      <c r="CV227" s="95"/>
      <c r="CW227" s="95"/>
      <c r="CX227" s="95"/>
      <c r="CY227" s="95"/>
      <c r="CZ227" s="95"/>
      <c r="DA227" s="95"/>
      <c r="DB227" s="95"/>
      <c r="DC227" s="95"/>
      <c r="DD227" s="95"/>
      <c r="DE227" s="95"/>
      <c r="DF227" s="95"/>
      <c r="DG227" s="95"/>
      <c r="DH227" s="95"/>
      <c r="DI227" s="95"/>
      <c r="DJ227" s="95"/>
      <c r="DK227" s="95"/>
      <c r="DL227" s="95"/>
      <c r="DM227" s="95"/>
      <c r="DN227" s="95"/>
      <c r="DO227" s="95"/>
      <c r="DP227" s="95"/>
      <c r="DQ227" s="95"/>
      <c r="DR227" s="95"/>
      <c r="DS227" s="95"/>
      <c r="DT227" s="95"/>
      <c r="DU227" s="95"/>
      <c r="DV227" s="95"/>
      <c r="DW227" s="95"/>
      <c r="DX227" s="95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5"/>
      <c r="ER227" s="95"/>
      <c r="ES227" s="95"/>
      <c r="ET227" s="95"/>
      <c r="EU227" s="95"/>
      <c r="EV227" s="95"/>
      <c r="EW227" s="95"/>
      <c r="EX227" s="95"/>
      <c r="EY227" s="95"/>
      <c r="EZ227" s="95"/>
      <c r="FA227" s="95"/>
      <c r="FB227" s="95"/>
      <c r="FC227" s="95"/>
      <c r="FD227" s="95"/>
      <c r="FE227" s="95"/>
      <c r="FF227" s="95"/>
      <c r="FG227" s="95"/>
      <c r="FH227" s="95"/>
      <c r="FI227" s="95"/>
      <c r="FJ227" s="95"/>
      <c r="FK227" s="95"/>
      <c r="FL227" s="95"/>
      <c r="FM227" s="95"/>
      <c r="FN227" s="95"/>
      <c r="FO227" s="95"/>
      <c r="FP227" s="95"/>
      <c r="FQ227" s="95"/>
      <c r="FR227" s="95"/>
      <c r="FS227" s="95"/>
      <c r="FT227" s="95"/>
      <c r="FU227" s="95"/>
      <c r="FV227" s="95"/>
      <c r="FW227" s="95"/>
      <c r="FX227" s="95"/>
      <c r="FY227" s="95"/>
      <c r="FZ227" s="95"/>
      <c r="GA227" s="95"/>
      <c r="GB227" s="95"/>
      <c r="GC227" s="95"/>
      <c r="GD227" s="95"/>
      <c r="GE227" s="95"/>
      <c r="GF227" s="95"/>
      <c r="GG227" s="95"/>
      <c r="GH227" s="95"/>
      <c r="GI227" s="95"/>
      <c r="GJ227" s="95"/>
      <c r="GK227" s="95"/>
      <c r="GL227" s="95"/>
      <c r="GM227" s="95"/>
      <c r="GN227" s="95"/>
      <c r="GO227" s="95"/>
      <c r="GP227" s="95"/>
      <c r="GQ227" s="95"/>
      <c r="GR227" s="95"/>
      <c r="GS227" s="95"/>
      <c r="GT227" s="95"/>
      <c r="GU227" s="95"/>
      <c r="GV227" s="95"/>
      <c r="GW227" s="95"/>
      <c r="GX227" s="95"/>
      <c r="GY227" s="95"/>
      <c r="GZ227" s="95"/>
      <c r="HA227" s="95"/>
      <c r="HB227" s="95"/>
      <c r="HC227" s="95"/>
      <c r="HD227" s="95"/>
      <c r="HE227" s="95"/>
    </row>
    <row r="228" spans="1:213" x14ac:dyDescent="0.25">
      <c r="A228" s="212" t="str">
        <f>IF((ISBLANK('1B DonnéesActifs'!A231)=TRUE),"-",'1B DonnéesActifs'!A231)</f>
        <v>-</v>
      </c>
      <c r="B228" s="213" t="str">
        <f>IF(($A228="-"),"-",IF((ISBLANK('1B DonnéesActifs'!B231)=TRUE),"",'1B DonnéesActifs'!B231))</f>
        <v>-</v>
      </c>
      <c r="C228" s="213" t="str">
        <f>IF(($A228="-"),"-",IF((ISBLANK('1B DonnéesActifs'!C231)=TRUE),"",'1B DonnéesActifs'!C231))</f>
        <v>-</v>
      </c>
      <c r="D228" s="213" t="str">
        <f>IF(($A228="-"),"-",IF((ISBLANK('1B DonnéesActifs'!D231)=TRUE),"",'1B DonnéesActifs'!D231))</f>
        <v>-</v>
      </c>
      <c r="E228" s="213" t="str">
        <f>IF(($A228="-"),"-",IF((ISBLANK('1B DonnéesActifs'!E231)=TRUE),"",'1B DonnéesActifs'!E231))</f>
        <v>-</v>
      </c>
      <c r="F228" s="213" t="str">
        <f>IF(($A228="-"),"-",IF((ISBLANK('1B DonnéesActifs'!F231)=TRUE),"",'1B DonnéesActifs'!F231))</f>
        <v>-</v>
      </c>
      <c r="G228" s="213" t="str">
        <f>IF(($A228="-"),"-",IF((ISBLANK('1B DonnéesActifs'!G231)=TRUE),"",'1B DonnéesActifs'!G231))</f>
        <v>-</v>
      </c>
      <c r="H228" s="213" t="str">
        <f>IF(($A228="-"),"-",IF((ISBLANK('1B DonnéesActifs'!H231)=TRUE),"",'1B DonnéesActifs'!H231))</f>
        <v>-</v>
      </c>
      <c r="I228" s="213" t="str">
        <f>IF(($A228="-"),"-",IF((ISBLANK('1B DonnéesActifs'!I231)=TRUE),"",'1B DonnéesActifs'!I231))</f>
        <v>-</v>
      </c>
      <c r="J228" s="213" t="str">
        <f>IF(($A228="-"),"-",IF((ISBLANK('1B DonnéesActifs'!J231)=TRUE),"",'1B DonnéesActifs'!J231))</f>
        <v>-</v>
      </c>
      <c r="K228" s="213" t="str">
        <f>IF(($A228="-"),"-",IF((ISBLANK('1B DonnéesActifs'!K231)=TRUE),"",'1B DonnéesActifs'!K231))</f>
        <v>-</v>
      </c>
      <c r="L228" s="213" t="str">
        <f>IF(($A228="-"),"-",IF((ISBLANK('1B DonnéesActifs'!L231)=TRUE),"",'1B DonnéesActifs'!L231))</f>
        <v>-</v>
      </c>
      <c r="M228" s="213" t="str">
        <f>IF(($A228="-"),"-",IF((ISBLANK('1B DonnéesActifs'!M231)=TRUE),"",'1B DonnéesActifs'!M231))</f>
        <v>-</v>
      </c>
      <c r="N228" s="213" t="str">
        <f>IF(($A228="-"),"-",IF((ISBLANK('1B DonnéesActifs'!N231)=TRUE),"",'1B DonnéesActifs'!N231))</f>
        <v>-</v>
      </c>
      <c r="O228" s="213" t="str">
        <f>IF(($A228="-"),"-",IF((ISBLANK('1B DonnéesActifs'!O231)=TRUE),"",'1B DonnéesActifs'!O231))</f>
        <v>-</v>
      </c>
      <c r="P228" s="213" t="str">
        <f>IF(($A228="-"),"-",IF((ISBLANK('1B DonnéesActifs'!P231)=TRUE),"",'1B DonnéesActifs'!P231))</f>
        <v>-</v>
      </c>
      <c r="Q228" s="214" t="str">
        <f t="shared" si="28"/>
        <v>-</v>
      </c>
      <c r="R228" s="214" t="str">
        <f>IF($A228="-","-",(_xlfn.IFNA((VLOOKUP($D228,'2A HypothèsesRenouvellement'!$J$6:$K$10,2,FALSE)),"TypeChausséeN/D")))</f>
        <v>-</v>
      </c>
      <c r="S228" s="214" t="str">
        <f t="shared" si="35"/>
        <v>-</v>
      </c>
      <c r="T228" s="214" t="str">
        <f>IF($A228="-","-",(_xlfn.IFNA((VLOOKUP($M228,'2A HypothèsesRenouvellement'!$J$16:$K$25,2,FALSE)),"DernièreInterventionN/D")))</f>
        <v>-</v>
      </c>
      <c r="U228" s="214" t="str">
        <f t="shared" si="29"/>
        <v>-</v>
      </c>
      <c r="V228" s="215" t="str">
        <f t="shared" si="36"/>
        <v>-</v>
      </c>
      <c r="W228" s="215" t="str">
        <f>IF($A228="-","-",IF($O228="","ICG N/D",VLOOKUP($O228,'2A HypothèsesRenouvellement'!$B$33:$B$42,1,TRUE)))</f>
        <v>-</v>
      </c>
      <c r="X228" s="216" t="str">
        <f>IF($A228="-","-",(IF((ISNUMBER(W228)=TRUE),VLOOKUP(W228,'2A HypothèsesRenouvellement'!$B$33:$D$42,3,FALSE),"ICG N/D")))</f>
        <v>-</v>
      </c>
      <c r="Y228" s="216" t="str">
        <f>_xlfn.IFNA(IF($A228="-","-",(IF((P228=""),"Cote /5 N/D",VLOOKUP(P228,'2A HypothèsesRenouvellement'!$F$33:$G$37,2,FALSE)))),"%ParCote/5 Feuille2A N/D")</f>
        <v>-</v>
      </c>
      <c r="Z228" s="215" t="str">
        <f>IF($A228="-","-",IF('2A HypothèsesRenouvellement'!$F$20="  cotes d'état /100",(IF(ISNUMBER(X228)=TRUE,(X228*R228),"ICG N/D")),"N'est pas l'option choisie feuille 2A"))</f>
        <v>-</v>
      </c>
      <c r="AA228" s="215" t="str">
        <f t="shared" si="30"/>
        <v>-</v>
      </c>
      <c r="AB228" s="215" t="str">
        <f>IF($A228="-","-",IF('2A HypothèsesRenouvellement'!$F$20="  cotes d'état /5",(IF(ISNUMBER(Y228)=TRUE,(Y228*R228),"Etat/5 N/D")),"N'est pas l'option choisie feuille 2A"))</f>
        <v>-</v>
      </c>
      <c r="AC228" s="215" t="str">
        <f t="shared" si="31"/>
        <v>-</v>
      </c>
      <c r="AD228" s="217" t="str">
        <f>IF('2A HypothèsesRenouvellement'!$D$15="Option 1  ",'3A CalculsActifs'!V228,IF('2A HypothèsesRenouvellement'!$F$20="  Cotes d'état /100",'3A CalculsActifs'!AA228,IF('2A HypothèsesRenouvellement'!$F$20="  Cotes d'état /5",'3A CalculsActifs'!AC228,"ATT:ChoisirOptionFeuille2A")))</f>
        <v>ATT:ChoisirOptionFeuille2A</v>
      </c>
      <c r="AE228" s="209" t="str">
        <f>IF($A228="-","-",(H228/1000*(VLOOKUP(D228,'2A HypothèsesRenouvellement'!$J$6:$L$10,3,FALSE))))</f>
        <v>-</v>
      </c>
      <c r="AF228" s="312" t="str">
        <f t="shared" si="32"/>
        <v>-</v>
      </c>
      <c r="AG228" s="312" t="str">
        <f t="shared" si="33"/>
        <v>-</v>
      </c>
      <c r="AH228" s="218" t="str">
        <f t="shared" si="34"/>
        <v>-</v>
      </c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  <c r="CM228" s="95"/>
      <c r="CN228" s="95"/>
      <c r="CO228" s="95"/>
      <c r="CP228" s="95"/>
      <c r="CQ228" s="95"/>
      <c r="CR228" s="95"/>
      <c r="CS228" s="95"/>
      <c r="CT228" s="95"/>
      <c r="CU228" s="95"/>
      <c r="CV228" s="95"/>
      <c r="CW228" s="95"/>
      <c r="CX228" s="95"/>
      <c r="CY228" s="95"/>
      <c r="CZ228" s="95"/>
      <c r="DA228" s="95"/>
      <c r="DB228" s="95"/>
      <c r="DC228" s="95"/>
      <c r="DD228" s="95"/>
      <c r="DE228" s="95"/>
      <c r="DF228" s="95"/>
      <c r="DG228" s="95"/>
      <c r="DH228" s="95"/>
      <c r="DI228" s="95"/>
      <c r="DJ228" s="95"/>
      <c r="DK228" s="95"/>
      <c r="DL228" s="95"/>
      <c r="DM228" s="95"/>
      <c r="DN228" s="95"/>
      <c r="DO228" s="95"/>
      <c r="DP228" s="95"/>
      <c r="DQ228" s="95"/>
      <c r="DR228" s="95"/>
      <c r="DS228" s="95"/>
      <c r="DT228" s="95"/>
      <c r="DU228" s="95"/>
      <c r="DV228" s="95"/>
      <c r="DW228" s="95"/>
      <c r="DX228" s="95"/>
      <c r="DY228" s="95"/>
      <c r="DZ228" s="95"/>
      <c r="EA228" s="95"/>
      <c r="EB228" s="95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5"/>
      <c r="ER228" s="95"/>
      <c r="ES228" s="95"/>
      <c r="ET228" s="95"/>
      <c r="EU228" s="95"/>
      <c r="EV228" s="95"/>
      <c r="EW228" s="95"/>
      <c r="EX228" s="95"/>
      <c r="EY228" s="95"/>
      <c r="EZ228" s="95"/>
      <c r="FA228" s="95"/>
      <c r="FB228" s="95"/>
      <c r="FC228" s="95"/>
      <c r="FD228" s="95"/>
      <c r="FE228" s="95"/>
      <c r="FF228" s="95"/>
      <c r="FG228" s="95"/>
      <c r="FH228" s="95"/>
      <c r="FI228" s="95"/>
      <c r="FJ228" s="95"/>
      <c r="FK228" s="95"/>
      <c r="FL228" s="95"/>
      <c r="FM228" s="95"/>
      <c r="FN228" s="95"/>
      <c r="FO228" s="95"/>
      <c r="FP228" s="95"/>
      <c r="FQ228" s="95"/>
      <c r="FR228" s="95"/>
      <c r="FS228" s="95"/>
      <c r="FT228" s="95"/>
      <c r="FU228" s="95"/>
      <c r="FV228" s="95"/>
      <c r="FW228" s="95"/>
      <c r="FX228" s="95"/>
      <c r="FY228" s="95"/>
      <c r="FZ228" s="95"/>
      <c r="GA228" s="95"/>
      <c r="GB228" s="95"/>
      <c r="GC228" s="95"/>
      <c r="GD228" s="95"/>
      <c r="GE228" s="95"/>
      <c r="GF228" s="95"/>
      <c r="GG228" s="95"/>
      <c r="GH228" s="95"/>
      <c r="GI228" s="95"/>
      <c r="GJ228" s="95"/>
      <c r="GK228" s="95"/>
      <c r="GL228" s="95"/>
      <c r="GM228" s="95"/>
      <c r="GN228" s="95"/>
      <c r="GO228" s="95"/>
      <c r="GP228" s="95"/>
      <c r="GQ228" s="95"/>
      <c r="GR228" s="95"/>
      <c r="GS228" s="95"/>
      <c r="GT228" s="95"/>
      <c r="GU228" s="95"/>
      <c r="GV228" s="95"/>
      <c r="GW228" s="95"/>
      <c r="GX228" s="95"/>
      <c r="GY228" s="95"/>
      <c r="GZ228" s="95"/>
      <c r="HA228" s="95"/>
      <c r="HB228" s="95"/>
      <c r="HC228" s="95"/>
      <c r="HD228" s="95"/>
      <c r="HE228" s="95"/>
    </row>
    <row r="229" spans="1:213" x14ac:dyDescent="0.25">
      <c r="A229" s="212" t="str">
        <f>IF((ISBLANK('1B DonnéesActifs'!A232)=TRUE),"-",'1B DonnéesActifs'!A232)</f>
        <v>-</v>
      </c>
      <c r="B229" s="213" t="str">
        <f>IF(($A229="-"),"-",IF((ISBLANK('1B DonnéesActifs'!B232)=TRUE),"",'1B DonnéesActifs'!B232))</f>
        <v>-</v>
      </c>
      <c r="C229" s="213" t="str">
        <f>IF(($A229="-"),"-",IF((ISBLANK('1B DonnéesActifs'!C232)=TRUE),"",'1B DonnéesActifs'!C232))</f>
        <v>-</v>
      </c>
      <c r="D229" s="213" t="str">
        <f>IF(($A229="-"),"-",IF((ISBLANK('1B DonnéesActifs'!D232)=TRUE),"",'1B DonnéesActifs'!D232))</f>
        <v>-</v>
      </c>
      <c r="E229" s="213" t="str">
        <f>IF(($A229="-"),"-",IF((ISBLANK('1B DonnéesActifs'!E232)=TRUE),"",'1B DonnéesActifs'!E232))</f>
        <v>-</v>
      </c>
      <c r="F229" s="213" t="str">
        <f>IF(($A229="-"),"-",IF((ISBLANK('1B DonnéesActifs'!F232)=TRUE),"",'1B DonnéesActifs'!F232))</f>
        <v>-</v>
      </c>
      <c r="G229" s="213" t="str">
        <f>IF(($A229="-"),"-",IF((ISBLANK('1B DonnéesActifs'!G232)=TRUE),"",'1B DonnéesActifs'!G232))</f>
        <v>-</v>
      </c>
      <c r="H229" s="213" t="str">
        <f>IF(($A229="-"),"-",IF((ISBLANK('1B DonnéesActifs'!H232)=TRUE),"",'1B DonnéesActifs'!H232))</f>
        <v>-</v>
      </c>
      <c r="I229" s="213" t="str">
        <f>IF(($A229="-"),"-",IF((ISBLANK('1B DonnéesActifs'!I232)=TRUE),"",'1B DonnéesActifs'!I232))</f>
        <v>-</v>
      </c>
      <c r="J229" s="213" t="str">
        <f>IF(($A229="-"),"-",IF((ISBLANK('1B DonnéesActifs'!J232)=TRUE),"",'1B DonnéesActifs'!J232))</f>
        <v>-</v>
      </c>
      <c r="K229" s="213" t="str">
        <f>IF(($A229="-"),"-",IF((ISBLANK('1B DonnéesActifs'!K232)=TRUE),"",'1B DonnéesActifs'!K232))</f>
        <v>-</v>
      </c>
      <c r="L229" s="213" t="str">
        <f>IF(($A229="-"),"-",IF((ISBLANK('1B DonnéesActifs'!L232)=TRUE),"",'1B DonnéesActifs'!L232))</f>
        <v>-</v>
      </c>
      <c r="M229" s="213" t="str">
        <f>IF(($A229="-"),"-",IF((ISBLANK('1B DonnéesActifs'!M232)=TRUE),"",'1B DonnéesActifs'!M232))</f>
        <v>-</v>
      </c>
      <c r="N229" s="213" t="str">
        <f>IF(($A229="-"),"-",IF((ISBLANK('1B DonnéesActifs'!N232)=TRUE),"",'1B DonnéesActifs'!N232))</f>
        <v>-</v>
      </c>
      <c r="O229" s="213" t="str">
        <f>IF(($A229="-"),"-",IF((ISBLANK('1B DonnéesActifs'!O232)=TRUE),"",'1B DonnéesActifs'!O232))</f>
        <v>-</v>
      </c>
      <c r="P229" s="213" t="str">
        <f>IF(($A229="-"),"-",IF((ISBLANK('1B DonnéesActifs'!P232)=TRUE),"",'1B DonnéesActifs'!P232))</f>
        <v>-</v>
      </c>
      <c r="Q229" s="214" t="str">
        <f t="shared" si="28"/>
        <v>-</v>
      </c>
      <c r="R229" s="214" t="str">
        <f>IF($A229="-","-",(_xlfn.IFNA((VLOOKUP($D229,'2A HypothèsesRenouvellement'!$J$6:$K$10,2,FALSE)),"TypeChausséeN/D")))</f>
        <v>-</v>
      </c>
      <c r="S229" s="214" t="str">
        <f t="shared" si="35"/>
        <v>-</v>
      </c>
      <c r="T229" s="214" t="str">
        <f>IF($A229="-","-",(_xlfn.IFNA((VLOOKUP($M229,'2A HypothèsesRenouvellement'!$J$16:$K$25,2,FALSE)),"DernièreInterventionN/D")))</f>
        <v>-</v>
      </c>
      <c r="U229" s="214" t="str">
        <f t="shared" si="29"/>
        <v>-</v>
      </c>
      <c r="V229" s="215" t="str">
        <f t="shared" si="36"/>
        <v>-</v>
      </c>
      <c r="W229" s="215" t="str">
        <f>IF($A229="-","-",IF($O229="","ICG N/D",VLOOKUP($O229,'2A HypothèsesRenouvellement'!$B$33:$B$42,1,TRUE)))</f>
        <v>-</v>
      </c>
      <c r="X229" s="216" t="str">
        <f>IF($A229="-","-",(IF((ISNUMBER(W229)=TRUE),VLOOKUP(W229,'2A HypothèsesRenouvellement'!$B$33:$D$42,3,FALSE),"ICG N/D")))</f>
        <v>-</v>
      </c>
      <c r="Y229" s="216" t="str">
        <f>_xlfn.IFNA(IF($A229="-","-",(IF((P229=""),"Cote /5 N/D",VLOOKUP(P229,'2A HypothèsesRenouvellement'!$F$33:$G$37,2,FALSE)))),"%ParCote/5 Feuille2A N/D")</f>
        <v>-</v>
      </c>
      <c r="Z229" s="215" t="str">
        <f>IF($A229="-","-",IF('2A HypothèsesRenouvellement'!$F$20="  cotes d'état /100",(IF(ISNUMBER(X229)=TRUE,(X229*R229),"ICG N/D")),"N'est pas l'option choisie feuille 2A"))</f>
        <v>-</v>
      </c>
      <c r="AA229" s="215" t="str">
        <f t="shared" si="30"/>
        <v>-</v>
      </c>
      <c r="AB229" s="215" t="str">
        <f>IF($A229="-","-",IF('2A HypothèsesRenouvellement'!$F$20="  cotes d'état /5",(IF(ISNUMBER(Y229)=TRUE,(Y229*R229),"Etat/5 N/D")),"N'est pas l'option choisie feuille 2A"))</f>
        <v>-</v>
      </c>
      <c r="AC229" s="215" t="str">
        <f t="shared" si="31"/>
        <v>-</v>
      </c>
      <c r="AD229" s="217" t="str">
        <f>IF('2A HypothèsesRenouvellement'!$D$15="Option 1  ",'3A CalculsActifs'!V229,IF('2A HypothèsesRenouvellement'!$F$20="  Cotes d'état /100",'3A CalculsActifs'!AA229,IF('2A HypothèsesRenouvellement'!$F$20="  Cotes d'état /5",'3A CalculsActifs'!AC229,"ATT:ChoisirOptionFeuille2A")))</f>
        <v>ATT:ChoisirOptionFeuille2A</v>
      </c>
      <c r="AE229" s="209" t="str">
        <f>IF($A229="-","-",(H229/1000*(VLOOKUP(D229,'2A HypothèsesRenouvellement'!$J$6:$L$10,3,FALSE))))</f>
        <v>-</v>
      </c>
      <c r="AF229" s="312" t="str">
        <f t="shared" si="32"/>
        <v>-</v>
      </c>
      <c r="AG229" s="312" t="str">
        <f t="shared" si="33"/>
        <v>-</v>
      </c>
      <c r="AH229" s="218" t="str">
        <f t="shared" si="34"/>
        <v>-</v>
      </c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  <c r="CM229" s="95"/>
      <c r="CN229" s="95"/>
      <c r="CO229" s="95"/>
      <c r="CP229" s="95"/>
      <c r="CQ229" s="95"/>
      <c r="CR229" s="95"/>
      <c r="CS229" s="95"/>
      <c r="CT229" s="95"/>
      <c r="CU229" s="95"/>
      <c r="CV229" s="95"/>
      <c r="CW229" s="95"/>
      <c r="CX229" s="95"/>
      <c r="CY229" s="95"/>
      <c r="CZ229" s="95"/>
      <c r="DA229" s="95"/>
      <c r="DB229" s="95"/>
      <c r="DC229" s="95"/>
      <c r="DD229" s="95"/>
      <c r="DE229" s="95"/>
      <c r="DF229" s="95"/>
      <c r="DG229" s="95"/>
      <c r="DH229" s="95"/>
      <c r="DI229" s="95"/>
      <c r="DJ229" s="95"/>
      <c r="DK229" s="95"/>
      <c r="DL229" s="95"/>
      <c r="DM229" s="95"/>
      <c r="DN229" s="95"/>
      <c r="DO229" s="95"/>
      <c r="DP229" s="95"/>
      <c r="DQ229" s="95"/>
      <c r="DR229" s="95"/>
      <c r="DS229" s="95"/>
      <c r="DT229" s="95"/>
      <c r="DU229" s="95"/>
      <c r="DV229" s="95"/>
      <c r="DW229" s="95"/>
      <c r="DX229" s="95"/>
      <c r="DY229" s="95"/>
      <c r="DZ229" s="95"/>
      <c r="EA229" s="95"/>
      <c r="EB229" s="95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5"/>
      <c r="ER229" s="95"/>
      <c r="ES229" s="95"/>
      <c r="ET229" s="95"/>
      <c r="EU229" s="95"/>
      <c r="EV229" s="95"/>
      <c r="EW229" s="95"/>
      <c r="EX229" s="95"/>
      <c r="EY229" s="95"/>
      <c r="EZ229" s="95"/>
      <c r="FA229" s="95"/>
      <c r="FB229" s="95"/>
      <c r="FC229" s="95"/>
      <c r="FD229" s="95"/>
      <c r="FE229" s="95"/>
      <c r="FF229" s="95"/>
      <c r="FG229" s="95"/>
      <c r="FH229" s="95"/>
      <c r="FI229" s="95"/>
      <c r="FJ229" s="95"/>
      <c r="FK229" s="95"/>
      <c r="FL229" s="95"/>
      <c r="FM229" s="95"/>
      <c r="FN229" s="95"/>
      <c r="FO229" s="95"/>
      <c r="FP229" s="95"/>
      <c r="FQ229" s="95"/>
      <c r="FR229" s="95"/>
      <c r="FS229" s="95"/>
      <c r="FT229" s="95"/>
      <c r="FU229" s="95"/>
      <c r="FV229" s="95"/>
      <c r="FW229" s="95"/>
      <c r="FX229" s="95"/>
      <c r="FY229" s="95"/>
      <c r="FZ229" s="95"/>
      <c r="GA229" s="95"/>
      <c r="GB229" s="95"/>
      <c r="GC229" s="95"/>
      <c r="GD229" s="95"/>
      <c r="GE229" s="95"/>
      <c r="GF229" s="95"/>
      <c r="GG229" s="95"/>
      <c r="GH229" s="95"/>
      <c r="GI229" s="95"/>
      <c r="GJ229" s="95"/>
      <c r="GK229" s="95"/>
      <c r="GL229" s="95"/>
      <c r="GM229" s="95"/>
      <c r="GN229" s="95"/>
      <c r="GO229" s="95"/>
      <c r="GP229" s="95"/>
      <c r="GQ229" s="95"/>
      <c r="GR229" s="95"/>
      <c r="GS229" s="95"/>
      <c r="GT229" s="95"/>
      <c r="GU229" s="95"/>
      <c r="GV229" s="95"/>
      <c r="GW229" s="95"/>
      <c r="GX229" s="95"/>
      <c r="GY229" s="95"/>
      <c r="GZ229" s="95"/>
      <c r="HA229" s="95"/>
      <c r="HB229" s="95"/>
      <c r="HC229" s="95"/>
      <c r="HD229" s="95"/>
      <c r="HE229" s="95"/>
    </row>
    <row r="230" spans="1:213" x14ac:dyDescent="0.25">
      <c r="A230" s="212" t="str">
        <f>IF((ISBLANK('1B DonnéesActifs'!A233)=TRUE),"-",'1B DonnéesActifs'!A233)</f>
        <v>-</v>
      </c>
      <c r="B230" s="213" t="str">
        <f>IF(($A230="-"),"-",IF((ISBLANK('1B DonnéesActifs'!B233)=TRUE),"",'1B DonnéesActifs'!B233))</f>
        <v>-</v>
      </c>
      <c r="C230" s="213" t="str">
        <f>IF(($A230="-"),"-",IF((ISBLANK('1B DonnéesActifs'!C233)=TRUE),"",'1B DonnéesActifs'!C233))</f>
        <v>-</v>
      </c>
      <c r="D230" s="213" t="str">
        <f>IF(($A230="-"),"-",IF((ISBLANK('1B DonnéesActifs'!D233)=TRUE),"",'1B DonnéesActifs'!D233))</f>
        <v>-</v>
      </c>
      <c r="E230" s="213" t="str">
        <f>IF(($A230="-"),"-",IF((ISBLANK('1B DonnéesActifs'!E233)=TRUE),"",'1B DonnéesActifs'!E233))</f>
        <v>-</v>
      </c>
      <c r="F230" s="213" t="str">
        <f>IF(($A230="-"),"-",IF((ISBLANK('1B DonnéesActifs'!F233)=TRUE),"",'1B DonnéesActifs'!F233))</f>
        <v>-</v>
      </c>
      <c r="G230" s="213" t="str">
        <f>IF(($A230="-"),"-",IF((ISBLANK('1B DonnéesActifs'!G233)=TRUE),"",'1B DonnéesActifs'!G233))</f>
        <v>-</v>
      </c>
      <c r="H230" s="213" t="str">
        <f>IF(($A230="-"),"-",IF((ISBLANK('1B DonnéesActifs'!H233)=TRUE),"",'1B DonnéesActifs'!H233))</f>
        <v>-</v>
      </c>
      <c r="I230" s="213" t="str">
        <f>IF(($A230="-"),"-",IF((ISBLANK('1B DonnéesActifs'!I233)=TRUE),"",'1B DonnéesActifs'!I233))</f>
        <v>-</v>
      </c>
      <c r="J230" s="213" t="str">
        <f>IF(($A230="-"),"-",IF((ISBLANK('1B DonnéesActifs'!J233)=TRUE),"",'1B DonnéesActifs'!J233))</f>
        <v>-</v>
      </c>
      <c r="K230" s="213" t="str">
        <f>IF(($A230="-"),"-",IF((ISBLANK('1B DonnéesActifs'!K233)=TRUE),"",'1B DonnéesActifs'!K233))</f>
        <v>-</v>
      </c>
      <c r="L230" s="213" t="str">
        <f>IF(($A230="-"),"-",IF((ISBLANK('1B DonnéesActifs'!L233)=TRUE),"",'1B DonnéesActifs'!L233))</f>
        <v>-</v>
      </c>
      <c r="M230" s="213" t="str">
        <f>IF(($A230="-"),"-",IF((ISBLANK('1B DonnéesActifs'!M233)=TRUE),"",'1B DonnéesActifs'!M233))</f>
        <v>-</v>
      </c>
      <c r="N230" s="213" t="str">
        <f>IF(($A230="-"),"-",IF((ISBLANK('1B DonnéesActifs'!N233)=TRUE),"",'1B DonnéesActifs'!N233))</f>
        <v>-</v>
      </c>
      <c r="O230" s="213" t="str">
        <f>IF(($A230="-"),"-",IF((ISBLANK('1B DonnéesActifs'!O233)=TRUE),"",'1B DonnéesActifs'!O233))</f>
        <v>-</v>
      </c>
      <c r="P230" s="213" t="str">
        <f>IF(($A230="-"),"-",IF((ISBLANK('1B DonnéesActifs'!P233)=TRUE),"",'1B DonnéesActifs'!P233))</f>
        <v>-</v>
      </c>
      <c r="Q230" s="214" t="str">
        <f t="shared" si="28"/>
        <v>-</v>
      </c>
      <c r="R230" s="214" t="str">
        <f>IF($A230="-","-",(_xlfn.IFNA((VLOOKUP($D230,'2A HypothèsesRenouvellement'!$J$6:$K$10,2,FALSE)),"TypeChausséeN/D")))</f>
        <v>-</v>
      </c>
      <c r="S230" s="214" t="str">
        <f t="shared" si="35"/>
        <v>-</v>
      </c>
      <c r="T230" s="214" t="str">
        <f>IF($A230="-","-",(_xlfn.IFNA((VLOOKUP($M230,'2A HypothèsesRenouvellement'!$J$16:$K$25,2,FALSE)),"DernièreInterventionN/D")))</f>
        <v>-</v>
      </c>
      <c r="U230" s="214" t="str">
        <f t="shared" si="29"/>
        <v>-</v>
      </c>
      <c r="V230" s="215" t="str">
        <f t="shared" si="36"/>
        <v>-</v>
      </c>
      <c r="W230" s="215" t="str">
        <f>IF($A230="-","-",IF($O230="","ICG N/D",VLOOKUP($O230,'2A HypothèsesRenouvellement'!$B$33:$B$42,1,TRUE)))</f>
        <v>-</v>
      </c>
      <c r="X230" s="216" t="str">
        <f>IF($A230="-","-",(IF((ISNUMBER(W230)=TRUE),VLOOKUP(W230,'2A HypothèsesRenouvellement'!$B$33:$D$42,3,FALSE),"ICG N/D")))</f>
        <v>-</v>
      </c>
      <c r="Y230" s="216" t="str">
        <f>_xlfn.IFNA(IF($A230="-","-",(IF((P230=""),"Cote /5 N/D",VLOOKUP(P230,'2A HypothèsesRenouvellement'!$F$33:$G$37,2,FALSE)))),"%ParCote/5 Feuille2A N/D")</f>
        <v>-</v>
      </c>
      <c r="Z230" s="215" t="str">
        <f>IF($A230="-","-",IF('2A HypothèsesRenouvellement'!$F$20="  cotes d'état /100",(IF(ISNUMBER(X230)=TRUE,(X230*R230),"ICG N/D")),"N'est pas l'option choisie feuille 2A"))</f>
        <v>-</v>
      </c>
      <c r="AA230" s="215" t="str">
        <f t="shared" si="30"/>
        <v>-</v>
      </c>
      <c r="AB230" s="215" t="str">
        <f>IF($A230="-","-",IF('2A HypothèsesRenouvellement'!$F$20="  cotes d'état /5",(IF(ISNUMBER(Y230)=TRUE,(Y230*R230),"Etat/5 N/D")),"N'est pas l'option choisie feuille 2A"))</f>
        <v>-</v>
      </c>
      <c r="AC230" s="215" t="str">
        <f t="shared" si="31"/>
        <v>-</v>
      </c>
      <c r="AD230" s="217" t="str">
        <f>IF('2A HypothèsesRenouvellement'!$D$15="Option 1  ",'3A CalculsActifs'!V230,IF('2A HypothèsesRenouvellement'!$F$20="  Cotes d'état /100",'3A CalculsActifs'!AA230,IF('2A HypothèsesRenouvellement'!$F$20="  Cotes d'état /5",'3A CalculsActifs'!AC230,"ATT:ChoisirOptionFeuille2A")))</f>
        <v>ATT:ChoisirOptionFeuille2A</v>
      </c>
      <c r="AE230" s="209" t="str">
        <f>IF($A230="-","-",(H230/1000*(VLOOKUP(D230,'2A HypothèsesRenouvellement'!$J$6:$L$10,3,FALSE))))</f>
        <v>-</v>
      </c>
      <c r="AF230" s="312" t="str">
        <f t="shared" si="32"/>
        <v>-</v>
      </c>
      <c r="AG230" s="312" t="str">
        <f t="shared" si="33"/>
        <v>-</v>
      </c>
      <c r="AH230" s="218" t="str">
        <f t="shared" si="34"/>
        <v>-</v>
      </c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  <c r="CM230" s="95"/>
      <c r="CN230" s="95"/>
      <c r="CO230" s="95"/>
      <c r="CP230" s="95"/>
      <c r="CQ230" s="95"/>
      <c r="CR230" s="95"/>
      <c r="CS230" s="95"/>
      <c r="CT230" s="95"/>
      <c r="CU230" s="95"/>
      <c r="CV230" s="95"/>
      <c r="CW230" s="95"/>
      <c r="CX230" s="95"/>
      <c r="CY230" s="95"/>
      <c r="CZ230" s="95"/>
      <c r="DA230" s="95"/>
      <c r="DB230" s="95"/>
      <c r="DC230" s="95"/>
      <c r="DD230" s="95"/>
      <c r="DE230" s="95"/>
      <c r="DF230" s="95"/>
      <c r="DG230" s="95"/>
      <c r="DH230" s="95"/>
      <c r="DI230" s="95"/>
      <c r="DJ230" s="95"/>
      <c r="DK230" s="95"/>
      <c r="DL230" s="95"/>
      <c r="DM230" s="95"/>
      <c r="DN230" s="95"/>
      <c r="DO230" s="95"/>
      <c r="DP230" s="95"/>
      <c r="DQ230" s="95"/>
      <c r="DR230" s="95"/>
      <c r="DS230" s="95"/>
      <c r="DT230" s="95"/>
      <c r="DU230" s="95"/>
      <c r="DV230" s="95"/>
      <c r="DW230" s="95"/>
      <c r="DX230" s="95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5"/>
      <c r="ER230" s="95"/>
      <c r="ES230" s="95"/>
      <c r="ET230" s="95"/>
      <c r="EU230" s="95"/>
      <c r="EV230" s="95"/>
      <c r="EW230" s="95"/>
      <c r="EX230" s="95"/>
      <c r="EY230" s="95"/>
      <c r="EZ230" s="95"/>
      <c r="FA230" s="95"/>
      <c r="FB230" s="95"/>
      <c r="FC230" s="95"/>
      <c r="FD230" s="95"/>
      <c r="FE230" s="95"/>
      <c r="FF230" s="95"/>
      <c r="FG230" s="95"/>
      <c r="FH230" s="95"/>
      <c r="FI230" s="95"/>
      <c r="FJ230" s="95"/>
      <c r="FK230" s="95"/>
      <c r="FL230" s="95"/>
      <c r="FM230" s="95"/>
      <c r="FN230" s="95"/>
      <c r="FO230" s="95"/>
      <c r="FP230" s="95"/>
      <c r="FQ230" s="95"/>
      <c r="FR230" s="95"/>
      <c r="FS230" s="95"/>
      <c r="FT230" s="95"/>
      <c r="FU230" s="95"/>
      <c r="FV230" s="95"/>
      <c r="FW230" s="95"/>
      <c r="FX230" s="95"/>
      <c r="FY230" s="95"/>
      <c r="FZ230" s="95"/>
      <c r="GA230" s="95"/>
      <c r="GB230" s="95"/>
      <c r="GC230" s="95"/>
      <c r="GD230" s="95"/>
      <c r="GE230" s="95"/>
      <c r="GF230" s="95"/>
      <c r="GG230" s="95"/>
      <c r="GH230" s="95"/>
      <c r="GI230" s="95"/>
      <c r="GJ230" s="95"/>
      <c r="GK230" s="95"/>
      <c r="GL230" s="95"/>
      <c r="GM230" s="95"/>
      <c r="GN230" s="95"/>
      <c r="GO230" s="95"/>
      <c r="GP230" s="95"/>
      <c r="GQ230" s="95"/>
      <c r="GR230" s="95"/>
      <c r="GS230" s="95"/>
      <c r="GT230" s="95"/>
      <c r="GU230" s="95"/>
      <c r="GV230" s="95"/>
      <c r="GW230" s="95"/>
      <c r="GX230" s="95"/>
      <c r="GY230" s="95"/>
      <c r="GZ230" s="95"/>
      <c r="HA230" s="95"/>
      <c r="HB230" s="95"/>
      <c r="HC230" s="95"/>
      <c r="HD230" s="95"/>
      <c r="HE230" s="95"/>
    </row>
    <row r="231" spans="1:213" x14ac:dyDescent="0.25">
      <c r="A231" s="212" t="str">
        <f>IF((ISBLANK('1B DonnéesActifs'!A234)=TRUE),"-",'1B DonnéesActifs'!A234)</f>
        <v>-</v>
      </c>
      <c r="B231" s="213" t="str">
        <f>IF(($A231="-"),"-",IF((ISBLANK('1B DonnéesActifs'!B234)=TRUE),"",'1B DonnéesActifs'!B234))</f>
        <v>-</v>
      </c>
      <c r="C231" s="213" t="str">
        <f>IF(($A231="-"),"-",IF((ISBLANK('1B DonnéesActifs'!C234)=TRUE),"",'1B DonnéesActifs'!C234))</f>
        <v>-</v>
      </c>
      <c r="D231" s="213" t="str">
        <f>IF(($A231="-"),"-",IF((ISBLANK('1B DonnéesActifs'!D234)=TRUE),"",'1B DonnéesActifs'!D234))</f>
        <v>-</v>
      </c>
      <c r="E231" s="213" t="str">
        <f>IF(($A231="-"),"-",IF((ISBLANK('1B DonnéesActifs'!E234)=TRUE),"",'1B DonnéesActifs'!E234))</f>
        <v>-</v>
      </c>
      <c r="F231" s="213" t="str">
        <f>IF(($A231="-"),"-",IF((ISBLANK('1B DonnéesActifs'!F234)=TRUE),"",'1B DonnéesActifs'!F234))</f>
        <v>-</v>
      </c>
      <c r="G231" s="213" t="str">
        <f>IF(($A231="-"),"-",IF((ISBLANK('1B DonnéesActifs'!G234)=TRUE),"",'1B DonnéesActifs'!G234))</f>
        <v>-</v>
      </c>
      <c r="H231" s="213" t="str">
        <f>IF(($A231="-"),"-",IF((ISBLANK('1B DonnéesActifs'!H234)=TRUE),"",'1B DonnéesActifs'!H234))</f>
        <v>-</v>
      </c>
      <c r="I231" s="213" t="str">
        <f>IF(($A231="-"),"-",IF((ISBLANK('1B DonnéesActifs'!I234)=TRUE),"",'1B DonnéesActifs'!I234))</f>
        <v>-</v>
      </c>
      <c r="J231" s="213" t="str">
        <f>IF(($A231="-"),"-",IF((ISBLANK('1B DonnéesActifs'!J234)=TRUE),"",'1B DonnéesActifs'!J234))</f>
        <v>-</v>
      </c>
      <c r="K231" s="213" t="str">
        <f>IF(($A231="-"),"-",IF((ISBLANK('1B DonnéesActifs'!K234)=TRUE),"",'1B DonnéesActifs'!K234))</f>
        <v>-</v>
      </c>
      <c r="L231" s="213" t="str">
        <f>IF(($A231="-"),"-",IF((ISBLANK('1B DonnéesActifs'!L234)=TRUE),"",'1B DonnéesActifs'!L234))</f>
        <v>-</v>
      </c>
      <c r="M231" s="213" t="str">
        <f>IF(($A231="-"),"-",IF((ISBLANK('1B DonnéesActifs'!M234)=TRUE),"",'1B DonnéesActifs'!M234))</f>
        <v>-</v>
      </c>
      <c r="N231" s="213" t="str">
        <f>IF(($A231="-"),"-",IF((ISBLANK('1B DonnéesActifs'!N234)=TRUE),"",'1B DonnéesActifs'!N234))</f>
        <v>-</v>
      </c>
      <c r="O231" s="213" t="str">
        <f>IF(($A231="-"),"-",IF((ISBLANK('1B DonnéesActifs'!O234)=TRUE),"",'1B DonnéesActifs'!O234))</f>
        <v>-</v>
      </c>
      <c r="P231" s="213" t="str">
        <f>IF(($A231="-"),"-",IF((ISBLANK('1B DonnéesActifs'!P234)=TRUE),"",'1B DonnéesActifs'!P234))</f>
        <v>-</v>
      </c>
      <c r="Q231" s="214" t="str">
        <f t="shared" si="28"/>
        <v>-</v>
      </c>
      <c r="R231" s="214" t="str">
        <f>IF($A231="-","-",(_xlfn.IFNA((VLOOKUP($D231,'2A HypothèsesRenouvellement'!$J$6:$K$10,2,FALSE)),"TypeChausséeN/D")))</f>
        <v>-</v>
      </c>
      <c r="S231" s="214" t="str">
        <f t="shared" si="35"/>
        <v>-</v>
      </c>
      <c r="T231" s="214" t="str">
        <f>IF($A231="-","-",(_xlfn.IFNA((VLOOKUP($M231,'2A HypothèsesRenouvellement'!$J$16:$K$25,2,FALSE)),"DernièreInterventionN/D")))</f>
        <v>-</v>
      </c>
      <c r="U231" s="214" t="str">
        <f t="shared" si="29"/>
        <v>-</v>
      </c>
      <c r="V231" s="215" t="str">
        <f t="shared" si="36"/>
        <v>-</v>
      </c>
      <c r="W231" s="215" t="str">
        <f>IF($A231="-","-",IF($O231="","ICG N/D",VLOOKUP($O231,'2A HypothèsesRenouvellement'!$B$33:$B$42,1,TRUE)))</f>
        <v>-</v>
      </c>
      <c r="X231" s="216" t="str">
        <f>IF($A231="-","-",(IF((ISNUMBER(W231)=TRUE),VLOOKUP(W231,'2A HypothèsesRenouvellement'!$B$33:$D$42,3,FALSE),"ICG N/D")))</f>
        <v>-</v>
      </c>
      <c r="Y231" s="216" t="str">
        <f>_xlfn.IFNA(IF($A231="-","-",(IF((P231=""),"Cote /5 N/D",VLOOKUP(P231,'2A HypothèsesRenouvellement'!$F$33:$G$37,2,FALSE)))),"%ParCote/5 Feuille2A N/D")</f>
        <v>-</v>
      </c>
      <c r="Z231" s="215" t="str">
        <f>IF($A231="-","-",IF('2A HypothèsesRenouvellement'!$F$20="  cotes d'état /100",(IF(ISNUMBER(X231)=TRUE,(X231*R231),"ICG N/D")),"N'est pas l'option choisie feuille 2A"))</f>
        <v>-</v>
      </c>
      <c r="AA231" s="215" t="str">
        <f t="shared" si="30"/>
        <v>-</v>
      </c>
      <c r="AB231" s="215" t="str">
        <f>IF($A231="-","-",IF('2A HypothèsesRenouvellement'!$F$20="  cotes d'état /5",(IF(ISNUMBER(Y231)=TRUE,(Y231*R231),"Etat/5 N/D")),"N'est pas l'option choisie feuille 2A"))</f>
        <v>-</v>
      </c>
      <c r="AC231" s="215" t="str">
        <f t="shared" si="31"/>
        <v>-</v>
      </c>
      <c r="AD231" s="217" t="str">
        <f>IF('2A HypothèsesRenouvellement'!$D$15="Option 1  ",'3A CalculsActifs'!V231,IF('2A HypothèsesRenouvellement'!$F$20="  Cotes d'état /100",'3A CalculsActifs'!AA231,IF('2A HypothèsesRenouvellement'!$F$20="  Cotes d'état /5",'3A CalculsActifs'!AC231,"ATT:ChoisirOptionFeuille2A")))</f>
        <v>ATT:ChoisirOptionFeuille2A</v>
      </c>
      <c r="AE231" s="209" t="str">
        <f>IF($A231="-","-",(H231/1000*(VLOOKUP(D231,'2A HypothèsesRenouvellement'!$J$6:$L$10,3,FALSE))))</f>
        <v>-</v>
      </c>
      <c r="AF231" s="312" t="str">
        <f t="shared" si="32"/>
        <v>-</v>
      </c>
      <c r="AG231" s="312" t="str">
        <f t="shared" si="33"/>
        <v>-</v>
      </c>
      <c r="AH231" s="218" t="str">
        <f t="shared" si="34"/>
        <v>-</v>
      </c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  <c r="CM231" s="95"/>
      <c r="CN231" s="95"/>
      <c r="CO231" s="95"/>
      <c r="CP231" s="95"/>
      <c r="CQ231" s="95"/>
      <c r="CR231" s="95"/>
      <c r="CS231" s="95"/>
      <c r="CT231" s="95"/>
      <c r="CU231" s="95"/>
      <c r="CV231" s="95"/>
      <c r="CW231" s="95"/>
      <c r="CX231" s="95"/>
      <c r="CY231" s="95"/>
      <c r="CZ231" s="95"/>
      <c r="DA231" s="95"/>
      <c r="DB231" s="95"/>
      <c r="DC231" s="95"/>
      <c r="DD231" s="95"/>
      <c r="DE231" s="95"/>
      <c r="DF231" s="95"/>
      <c r="DG231" s="95"/>
      <c r="DH231" s="95"/>
      <c r="DI231" s="95"/>
      <c r="DJ231" s="95"/>
      <c r="DK231" s="95"/>
      <c r="DL231" s="95"/>
      <c r="DM231" s="95"/>
      <c r="DN231" s="95"/>
      <c r="DO231" s="95"/>
      <c r="DP231" s="95"/>
      <c r="DQ231" s="95"/>
      <c r="DR231" s="95"/>
      <c r="DS231" s="95"/>
      <c r="DT231" s="95"/>
      <c r="DU231" s="95"/>
      <c r="DV231" s="95"/>
      <c r="DW231" s="95"/>
      <c r="DX231" s="95"/>
      <c r="DY231" s="95"/>
      <c r="DZ231" s="95"/>
      <c r="EA231" s="95"/>
      <c r="EB231" s="95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5"/>
      <c r="ER231" s="95"/>
      <c r="ES231" s="95"/>
      <c r="ET231" s="95"/>
      <c r="EU231" s="95"/>
      <c r="EV231" s="95"/>
      <c r="EW231" s="95"/>
      <c r="EX231" s="95"/>
      <c r="EY231" s="95"/>
      <c r="EZ231" s="95"/>
      <c r="FA231" s="95"/>
      <c r="FB231" s="95"/>
      <c r="FC231" s="95"/>
      <c r="FD231" s="95"/>
      <c r="FE231" s="95"/>
      <c r="FF231" s="95"/>
      <c r="FG231" s="95"/>
      <c r="FH231" s="95"/>
      <c r="FI231" s="95"/>
      <c r="FJ231" s="95"/>
      <c r="FK231" s="95"/>
      <c r="FL231" s="95"/>
      <c r="FM231" s="95"/>
      <c r="FN231" s="95"/>
      <c r="FO231" s="95"/>
      <c r="FP231" s="95"/>
      <c r="FQ231" s="95"/>
      <c r="FR231" s="95"/>
      <c r="FS231" s="95"/>
      <c r="FT231" s="95"/>
      <c r="FU231" s="95"/>
      <c r="FV231" s="95"/>
      <c r="FW231" s="95"/>
      <c r="FX231" s="95"/>
      <c r="FY231" s="95"/>
      <c r="FZ231" s="95"/>
      <c r="GA231" s="95"/>
      <c r="GB231" s="95"/>
      <c r="GC231" s="95"/>
      <c r="GD231" s="95"/>
      <c r="GE231" s="95"/>
      <c r="GF231" s="95"/>
      <c r="GG231" s="95"/>
      <c r="GH231" s="95"/>
      <c r="GI231" s="95"/>
      <c r="GJ231" s="95"/>
      <c r="GK231" s="95"/>
      <c r="GL231" s="95"/>
      <c r="GM231" s="95"/>
      <c r="GN231" s="95"/>
      <c r="GO231" s="95"/>
      <c r="GP231" s="95"/>
      <c r="GQ231" s="95"/>
      <c r="GR231" s="95"/>
      <c r="GS231" s="95"/>
      <c r="GT231" s="95"/>
      <c r="GU231" s="95"/>
      <c r="GV231" s="95"/>
      <c r="GW231" s="95"/>
      <c r="GX231" s="95"/>
      <c r="GY231" s="95"/>
      <c r="GZ231" s="95"/>
      <c r="HA231" s="95"/>
      <c r="HB231" s="95"/>
      <c r="HC231" s="95"/>
      <c r="HD231" s="95"/>
      <c r="HE231" s="95"/>
    </row>
    <row r="232" spans="1:213" x14ac:dyDescent="0.25">
      <c r="A232" s="212" t="str">
        <f>IF((ISBLANK('1B DonnéesActifs'!A235)=TRUE),"-",'1B DonnéesActifs'!A235)</f>
        <v>-</v>
      </c>
      <c r="B232" s="213" t="str">
        <f>IF(($A232="-"),"-",IF((ISBLANK('1B DonnéesActifs'!B235)=TRUE),"",'1B DonnéesActifs'!B235))</f>
        <v>-</v>
      </c>
      <c r="C232" s="213" t="str">
        <f>IF(($A232="-"),"-",IF((ISBLANK('1B DonnéesActifs'!C235)=TRUE),"",'1B DonnéesActifs'!C235))</f>
        <v>-</v>
      </c>
      <c r="D232" s="213" t="str">
        <f>IF(($A232="-"),"-",IF((ISBLANK('1B DonnéesActifs'!D235)=TRUE),"",'1B DonnéesActifs'!D235))</f>
        <v>-</v>
      </c>
      <c r="E232" s="213" t="str">
        <f>IF(($A232="-"),"-",IF((ISBLANK('1B DonnéesActifs'!E235)=TRUE),"",'1B DonnéesActifs'!E235))</f>
        <v>-</v>
      </c>
      <c r="F232" s="213" t="str">
        <f>IF(($A232="-"),"-",IF((ISBLANK('1B DonnéesActifs'!F235)=TRUE),"",'1B DonnéesActifs'!F235))</f>
        <v>-</v>
      </c>
      <c r="G232" s="213" t="str">
        <f>IF(($A232="-"),"-",IF((ISBLANK('1B DonnéesActifs'!G235)=TRUE),"",'1B DonnéesActifs'!G235))</f>
        <v>-</v>
      </c>
      <c r="H232" s="213" t="str">
        <f>IF(($A232="-"),"-",IF((ISBLANK('1B DonnéesActifs'!H235)=TRUE),"",'1B DonnéesActifs'!H235))</f>
        <v>-</v>
      </c>
      <c r="I232" s="213" t="str">
        <f>IF(($A232="-"),"-",IF((ISBLANK('1B DonnéesActifs'!I235)=TRUE),"",'1B DonnéesActifs'!I235))</f>
        <v>-</v>
      </c>
      <c r="J232" s="213" t="str">
        <f>IF(($A232="-"),"-",IF((ISBLANK('1B DonnéesActifs'!J235)=TRUE),"",'1B DonnéesActifs'!J235))</f>
        <v>-</v>
      </c>
      <c r="K232" s="213" t="str">
        <f>IF(($A232="-"),"-",IF((ISBLANK('1B DonnéesActifs'!K235)=TRUE),"",'1B DonnéesActifs'!K235))</f>
        <v>-</v>
      </c>
      <c r="L232" s="213" t="str">
        <f>IF(($A232="-"),"-",IF((ISBLANK('1B DonnéesActifs'!L235)=TRUE),"",'1B DonnéesActifs'!L235))</f>
        <v>-</v>
      </c>
      <c r="M232" s="213" t="str">
        <f>IF(($A232="-"),"-",IF((ISBLANK('1B DonnéesActifs'!M235)=TRUE),"",'1B DonnéesActifs'!M235))</f>
        <v>-</v>
      </c>
      <c r="N232" s="213" t="str">
        <f>IF(($A232="-"),"-",IF((ISBLANK('1B DonnéesActifs'!N235)=TRUE),"",'1B DonnéesActifs'!N235))</f>
        <v>-</v>
      </c>
      <c r="O232" s="213" t="str">
        <f>IF(($A232="-"),"-",IF((ISBLANK('1B DonnéesActifs'!O235)=TRUE),"",'1B DonnéesActifs'!O235))</f>
        <v>-</v>
      </c>
      <c r="P232" s="213" t="str">
        <f>IF(($A232="-"),"-",IF((ISBLANK('1B DonnéesActifs'!P235)=TRUE),"",'1B DonnéesActifs'!P235))</f>
        <v>-</v>
      </c>
      <c r="Q232" s="214" t="str">
        <f t="shared" si="28"/>
        <v>-</v>
      </c>
      <c r="R232" s="214" t="str">
        <f>IF($A232="-","-",(_xlfn.IFNA((VLOOKUP($D232,'2A HypothèsesRenouvellement'!$J$6:$K$10,2,FALSE)),"TypeChausséeN/D")))</f>
        <v>-</v>
      </c>
      <c r="S232" s="214" t="str">
        <f t="shared" si="35"/>
        <v>-</v>
      </c>
      <c r="T232" s="214" t="str">
        <f>IF($A232="-","-",(_xlfn.IFNA((VLOOKUP($M232,'2A HypothèsesRenouvellement'!$J$16:$K$25,2,FALSE)),"DernièreInterventionN/D")))</f>
        <v>-</v>
      </c>
      <c r="U232" s="214" t="str">
        <f t="shared" si="29"/>
        <v>-</v>
      </c>
      <c r="V232" s="215" t="str">
        <f t="shared" si="36"/>
        <v>-</v>
      </c>
      <c r="W232" s="215" t="str">
        <f>IF($A232="-","-",IF($O232="","ICG N/D",VLOOKUP($O232,'2A HypothèsesRenouvellement'!$B$33:$B$42,1,TRUE)))</f>
        <v>-</v>
      </c>
      <c r="X232" s="216" t="str">
        <f>IF($A232="-","-",(IF((ISNUMBER(W232)=TRUE),VLOOKUP(W232,'2A HypothèsesRenouvellement'!$B$33:$D$42,3,FALSE),"ICG N/D")))</f>
        <v>-</v>
      </c>
      <c r="Y232" s="216" t="str">
        <f>_xlfn.IFNA(IF($A232="-","-",(IF((P232=""),"Cote /5 N/D",VLOOKUP(P232,'2A HypothèsesRenouvellement'!$F$33:$G$37,2,FALSE)))),"%ParCote/5 Feuille2A N/D")</f>
        <v>-</v>
      </c>
      <c r="Z232" s="215" t="str">
        <f>IF($A232="-","-",IF('2A HypothèsesRenouvellement'!$F$20="  cotes d'état /100",(IF(ISNUMBER(X232)=TRUE,(X232*R232),"ICG N/D")),"N'est pas l'option choisie feuille 2A"))</f>
        <v>-</v>
      </c>
      <c r="AA232" s="215" t="str">
        <f t="shared" si="30"/>
        <v>-</v>
      </c>
      <c r="AB232" s="215" t="str">
        <f>IF($A232="-","-",IF('2A HypothèsesRenouvellement'!$F$20="  cotes d'état /5",(IF(ISNUMBER(Y232)=TRUE,(Y232*R232),"Etat/5 N/D")),"N'est pas l'option choisie feuille 2A"))</f>
        <v>-</v>
      </c>
      <c r="AC232" s="215" t="str">
        <f t="shared" si="31"/>
        <v>-</v>
      </c>
      <c r="AD232" s="217" t="str">
        <f>IF('2A HypothèsesRenouvellement'!$D$15="Option 1  ",'3A CalculsActifs'!V232,IF('2A HypothèsesRenouvellement'!$F$20="  Cotes d'état /100",'3A CalculsActifs'!AA232,IF('2A HypothèsesRenouvellement'!$F$20="  Cotes d'état /5",'3A CalculsActifs'!AC232,"ATT:ChoisirOptionFeuille2A")))</f>
        <v>ATT:ChoisirOptionFeuille2A</v>
      </c>
      <c r="AE232" s="209" t="str">
        <f>IF($A232="-","-",(H232/1000*(VLOOKUP(D232,'2A HypothèsesRenouvellement'!$J$6:$L$10,3,FALSE))))</f>
        <v>-</v>
      </c>
      <c r="AF232" s="312" t="str">
        <f t="shared" si="32"/>
        <v>-</v>
      </c>
      <c r="AG232" s="312" t="str">
        <f t="shared" si="33"/>
        <v>-</v>
      </c>
      <c r="AH232" s="218" t="str">
        <f t="shared" si="34"/>
        <v>-</v>
      </c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  <c r="CM232" s="95"/>
      <c r="CN232" s="95"/>
      <c r="CO232" s="95"/>
      <c r="CP232" s="95"/>
      <c r="CQ232" s="95"/>
      <c r="CR232" s="95"/>
      <c r="CS232" s="95"/>
      <c r="CT232" s="95"/>
      <c r="CU232" s="95"/>
      <c r="CV232" s="95"/>
      <c r="CW232" s="95"/>
      <c r="CX232" s="95"/>
      <c r="CY232" s="95"/>
      <c r="CZ232" s="95"/>
      <c r="DA232" s="95"/>
      <c r="DB232" s="95"/>
      <c r="DC232" s="95"/>
      <c r="DD232" s="95"/>
      <c r="DE232" s="95"/>
      <c r="DF232" s="95"/>
      <c r="DG232" s="95"/>
      <c r="DH232" s="95"/>
      <c r="DI232" s="95"/>
      <c r="DJ232" s="95"/>
      <c r="DK232" s="95"/>
      <c r="DL232" s="95"/>
      <c r="DM232" s="95"/>
      <c r="DN232" s="95"/>
      <c r="DO232" s="95"/>
      <c r="DP232" s="95"/>
      <c r="DQ232" s="95"/>
      <c r="DR232" s="95"/>
      <c r="DS232" s="95"/>
      <c r="DT232" s="95"/>
      <c r="DU232" s="95"/>
      <c r="DV232" s="95"/>
      <c r="DW232" s="95"/>
      <c r="DX232" s="95"/>
      <c r="DY232" s="95"/>
      <c r="DZ232" s="95"/>
      <c r="EA232" s="95"/>
      <c r="EB232" s="95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5"/>
      <c r="ER232" s="95"/>
      <c r="ES232" s="95"/>
      <c r="ET232" s="95"/>
      <c r="EU232" s="95"/>
      <c r="EV232" s="95"/>
      <c r="EW232" s="95"/>
      <c r="EX232" s="95"/>
      <c r="EY232" s="95"/>
      <c r="EZ232" s="95"/>
      <c r="FA232" s="95"/>
      <c r="FB232" s="95"/>
      <c r="FC232" s="95"/>
      <c r="FD232" s="95"/>
      <c r="FE232" s="95"/>
      <c r="FF232" s="95"/>
      <c r="FG232" s="95"/>
      <c r="FH232" s="95"/>
      <c r="FI232" s="95"/>
      <c r="FJ232" s="95"/>
      <c r="FK232" s="95"/>
      <c r="FL232" s="95"/>
      <c r="FM232" s="95"/>
      <c r="FN232" s="95"/>
      <c r="FO232" s="95"/>
      <c r="FP232" s="95"/>
      <c r="FQ232" s="95"/>
      <c r="FR232" s="95"/>
      <c r="FS232" s="95"/>
      <c r="FT232" s="95"/>
      <c r="FU232" s="95"/>
      <c r="FV232" s="95"/>
      <c r="FW232" s="95"/>
      <c r="FX232" s="95"/>
      <c r="FY232" s="95"/>
      <c r="FZ232" s="95"/>
      <c r="GA232" s="95"/>
      <c r="GB232" s="95"/>
      <c r="GC232" s="95"/>
      <c r="GD232" s="95"/>
      <c r="GE232" s="95"/>
      <c r="GF232" s="95"/>
      <c r="GG232" s="95"/>
      <c r="GH232" s="95"/>
      <c r="GI232" s="95"/>
      <c r="GJ232" s="95"/>
      <c r="GK232" s="95"/>
      <c r="GL232" s="95"/>
      <c r="GM232" s="95"/>
      <c r="GN232" s="95"/>
      <c r="GO232" s="95"/>
      <c r="GP232" s="95"/>
      <c r="GQ232" s="95"/>
      <c r="GR232" s="95"/>
      <c r="GS232" s="95"/>
      <c r="GT232" s="95"/>
      <c r="GU232" s="95"/>
      <c r="GV232" s="95"/>
      <c r="GW232" s="95"/>
      <c r="GX232" s="95"/>
      <c r="GY232" s="95"/>
      <c r="GZ232" s="95"/>
      <c r="HA232" s="95"/>
      <c r="HB232" s="95"/>
      <c r="HC232" s="95"/>
      <c r="HD232" s="95"/>
      <c r="HE232" s="95"/>
    </row>
    <row r="233" spans="1:213" x14ac:dyDescent="0.25">
      <c r="A233" s="212" t="str">
        <f>IF((ISBLANK('1B DonnéesActifs'!A236)=TRUE),"-",'1B DonnéesActifs'!A236)</f>
        <v>-</v>
      </c>
      <c r="B233" s="213" t="str">
        <f>IF(($A233="-"),"-",IF((ISBLANK('1B DonnéesActifs'!B236)=TRUE),"",'1B DonnéesActifs'!B236))</f>
        <v>-</v>
      </c>
      <c r="C233" s="213" t="str">
        <f>IF(($A233="-"),"-",IF((ISBLANK('1B DonnéesActifs'!C236)=TRUE),"",'1B DonnéesActifs'!C236))</f>
        <v>-</v>
      </c>
      <c r="D233" s="213" t="str">
        <f>IF(($A233="-"),"-",IF((ISBLANK('1B DonnéesActifs'!D236)=TRUE),"",'1B DonnéesActifs'!D236))</f>
        <v>-</v>
      </c>
      <c r="E233" s="213" t="str">
        <f>IF(($A233="-"),"-",IF((ISBLANK('1B DonnéesActifs'!E236)=TRUE),"",'1B DonnéesActifs'!E236))</f>
        <v>-</v>
      </c>
      <c r="F233" s="213" t="str">
        <f>IF(($A233="-"),"-",IF((ISBLANK('1B DonnéesActifs'!F236)=TRUE),"",'1B DonnéesActifs'!F236))</f>
        <v>-</v>
      </c>
      <c r="G233" s="213" t="str">
        <f>IF(($A233="-"),"-",IF((ISBLANK('1B DonnéesActifs'!G236)=TRUE),"",'1B DonnéesActifs'!G236))</f>
        <v>-</v>
      </c>
      <c r="H233" s="213" t="str">
        <f>IF(($A233="-"),"-",IF((ISBLANK('1B DonnéesActifs'!H236)=TRUE),"",'1B DonnéesActifs'!H236))</f>
        <v>-</v>
      </c>
      <c r="I233" s="213" t="str">
        <f>IF(($A233="-"),"-",IF((ISBLANK('1B DonnéesActifs'!I236)=TRUE),"",'1B DonnéesActifs'!I236))</f>
        <v>-</v>
      </c>
      <c r="J233" s="213" t="str">
        <f>IF(($A233="-"),"-",IF((ISBLANK('1B DonnéesActifs'!J236)=TRUE),"",'1B DonnéesActifs'!J236))</f>
        <v>-</v>
      </c>
      <c r="K233" s="213" t="str">
        <f>IF(($A233="-"),"-",IF((ISBLANK('1B DonnéesActifs'!K236)=TRUE),"",'1B DonnéesActifs'!K236))</f>
        <v>-</v>
      </c>
      <c r="L233" s="213" t="str">
        <f>IF(($A233="-"),"-",IF((ISBLANK('1B DonnéesActifs'!L236)=TRUE),"",'1B DonnéesActifs'!L236))</f>
        <v>-</v>
      </c>
      <c r="M233" s="213" t="str">
        <f>IF(($A233="-"),"-",IF((ISBLANK('1B DonnéesActifs'!M236)=TRUE),"",'1B DonnéesActifs'!M236))</f>
        <v>-</v>
      </c>
      <c r="N233" s="213" t="str">
        <f>IF(($A233="-"),"-",IF((ISBLANK('1B DonnéesActifs'!N236)=TRUE),"",'1B DonnéesActifs'!N236))</f>
        <v>-</v>
      </c>
      <c r="O233" s="213" t="str">
        <f>IF(($A233="-"),"-",IF((ISBLANK('1B DonnéesActifs'!O236)=TRUE),"",'1B DonnéesActifs'!O236))</f>
        <v>-</v>
      </c>
      <c r="P233" s="213" t="str">
        <f>IF(($A233="-"),"-",IF((ISBLANK('1B DonnéesActifs'!P236)=TRUE),"",'1B DonnéesActifs'!P236))</f>
        <v>-</v>
      </c>
      <c r="Q233" s="214" t="str">
        <f t="shared" si="28"/>
        <v>-</v>
      </c>
      <c r="R233" s="214" t="str">
        <f>IF($A233="-","-",(_xlfn.IFNA((VLOOKUP($D233,'2A HypothèsesRenouvellement'!$J$6:$K$10,2,FALSE)),"TypeChausséeN/D")))</f>
        <v>-</v>
      </c>
      <c r="S233" s="214" t="str">
        <f t="shared" si="35"/>
        <v>-</v>
      </c>
      <c r="T233" s="214" t="str">
        <f>IF($A233="-","-",(_xlfn.IFNA((VLOOKUP($M233,'2A HypothèsesRenouvellement'!$J$16:$K$25,2,FALSE)),"DernièreInterventionN/D")))</f>
        <v>-</v>
      </c>
      <c r="U233" s="214" t="str">
        <f t="shared" si="29"/>
        <v>-</v>
      </c>
      <c r="V233" s="215" t="str">
        <f t="shared" si="36"/>
        <v>-</v>
      </c>
      <c r="W233" s="215" t="str">
        <f>IF($A233="-","-",IF($O233="","ICG N/D",VLOOKUP($O233,'2A HypothèsesRenouvellement'!$B$33:$B$42,1,TRUE)))</f>
        <v>-</v>
      </c>
      <c r="X233" s="216" t="str">
        <f>IF($A233="-","-",(IF((ISNUMBER(W233)=TRUE),VLOOKUP(W233,'2A HypothèsesRenouvellement'!$B$33:$D$42,3,FALSE),"ICG N/D")))</f>
        <v>-</v>
      </c>
      <c r="Y233" s="216" t="str">
        <f>_xlfn.IFNA(IF($A233="-","-",(IF((P233=""),"Cote /5 N/D",VLOOKUP(P233,'2A HypothèsesRenouvellement'!$F$33:$G$37,2,FALSE)))),"%ParCote/5 Feuille2A N/D")</f>
        <v>-</v>
      </c>
      <c r="Z233" s="215" t="str">
        <f>IF($A233="-","-",IF('2A HypothèsesRenouvellement'!$F$20="  cotes d'état /100",(IF(ISNUMBER(X233)=TRUE,(X233*R233),"ICG N/D")),"N'est pas l'option choisie feuille 2A"))</f>
        <v>-</v>
      </c>
      <c r="AA233" s="215" t="str">
        <f t="shared" si="30"/>
        <v>-</v>
      </c>
      <c r="AB233" s="215" t="str">
        <f>IF($A233="-","-",IF('2A HypothèsesRenouvellement'!$F$20="  cotes d'état /5",(IF(ISNUMBER(Y233)=TRUE,(Y233*R233),"Etat/5 N/D")),"N'est pas l'option choisie feuille 2A"))</f>
        <v>-</v>
      </c>
      <c r="AC233" s="215" t="str">
        <f t="shared" si="31"/>
        <v>-</v>
      </c>
      <c r="AD233" s="217" t="str">
        <f>IF('2A HypothèsesRenouvellement'!$D$15="Option 1  ",'3A CalculsActifs'!V233,IF('2A HypothèsesRenouvellement'!$F$20="  Cotes d'état /100",'3A CalculsActifs'!AA233,IF('2A HypothèsesRenouvellement'!$F$20="  Cotes d'état /5",'3A CalculsActifs'!AC233,"ATT:ChoisirOptionFeuille2A")))</f>
        <v>ATT:ChoisirOptionFeuille2A</v>
      </c>
      <c r="AE233" s="209" t="str">
        <f>IF($A233="-","-",(H233/1000*(VLOOKUP(D233,'2A HypothèsesRenouvellement'!$J$6:$L$10,3,FALSE))))</f>
        <v>-</v>
      </c>
      <c r="AF233" s="312" t="str">
        <f t="shared" si="32"/>
        <v>-</v>
      </c>
      <c r="AG233" s="312" t="str">
        <f t="shared" si="33"/>
        <v>-</v>
      </c>
      <c r="AH233" s="218" t="str">
        <f t="shared" si="34"/>
        <v>-</v>
      </c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  <c r="CM233" s="95"/>
      <c r="CN233" s="95"/>
      <c r="CO233" s="95"/>
      <c r="CP233" s="95"/>
      <c r="CQ233" s="95"/>
      <c r="CR233" s="95"/>
      <c r="CS233" s="95"/>
      <c r="CT233" s="95"/>
      <c r="CU233" s="95"/>
      <c r="CV233" s="95"/>
      <c r="CW233" s="95"/>
      <c r="CX233" s="95"/>
      <c r="CY233" s="95"/>
      <c r="CZ233" s="95"/>
      <c r="DA233" s="95"/>
      <c r="DB233" s="95"/>
      <c r="DC233" s="95"/>
      <c r="DD233" s="95"/>
      <c r="DE233" s="95"/>
      <c r="DF233" s="95"/>
      <c r="DG233" s="95"/>
      <c r="DH233" s="95"/>
      <c r="DI233" s="95"/>
      <c r="DJ233" s="95"/>
      <c r="DK233" s="95"/>
      <c r="DL233" s="95"/>
      <c r="DM233" s="95"/>
      <c r="DN233" s="95"/>
      <c r="DO233" s="95"/>
      <c r="DP233" s="95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  <c r="EA233" s="95"/>
      <c r="EB233" s="95"/>
      <c r="EC233" s="95"/>
      <c r="ED233" s="95"/>
      <c r="EE233" s="95"/>
      <c r="EF233" s="95"/>
      <c r="EG233" s="95"/>
      <c r="EH233" s="95"/>
      <c r="EI233" s="95"/>
      <c r="EJ233" s="95"/>
      <c r="EK233" s="95"/>
      <c r="EL233" s="95"/>
      <c r="EM233" s="95"/>
      <c r="EN233" s="95"/>
      <c r="EO233" s="95"/>
      <c r="EP233" s="95"/>
      <c r="EQ233" s="95"/>
      <c r="ER233" s="95"/>
      <c r="ES233" s="95"/>
      <c r="ET233" s="95"/>
      <c r="EU233" s="95"/>
      <c r="EV233" s="95"/>
      <c r="EW233" s="95"/>
      <c r="EX233" s="95"/>
      <c r="EY233" s="95"/>
      <c r="EZ233" s="95"/>
      <c r="FA233" s="95"/>
      <c r="FB233" s="95"/>
      <c r="FC233" s="95"/>
      <c r="FD233" s="95"/>
      <c r="FE233" s="95"/>
      <c r="FF233" s="95"/>
      <c r="FG233" s="95"/>
      <c r="FH233" s="95"/>
      <c r="FI233" s="95"/>
      <c r="FJ233" s="95"/>
      <c r="FK233" s="95"/>
      <c r="FL233" s="95"/>
      <c r="FM233" s="95"/>
      <c r="FN233" s="95"/>
      <c r="FO233" s="95"/>
      <c r="FP233" s="95"/>
      <c r="FQ233" s="95"/>
      <c r="FR233" s="95"/>
      <c r="FS233" s="95"/>
      <c r="FT233" s="95"/>
      <c r="FU233" s="95"/>
      <c r="FV233" s="95"/>
      <c r="FW233" s="95"/>
      <c r="FX233" s="95"/>
      <c r="FY233" s="95"/>
      <c r="FZ233" s="95"/>
      <c r="GA233" s="95"/>
      <c r="GB233" s="95"/>
      <c r="GC233" s="95"/>
      <c r="GD233" s="95"/>
      <c r="GE233" s="95"/>
      <c r="GF233" s="95"/>
      <c r="GG233" s="95"/>
      <c r="GH233" s="95"/>
      <c r="GI233" s="95"/>
      <c r="GJ233" s="95"/>
      <c r="GK233" s="95"/>
      <c r="GL233" s="95"/>
      <c r="GM233" s="95"/>
      <c r="GN233" s="95"/>
      <c r="GO233" s="95"/>
      <c r="GP233" s="95"/>
      <c r="GQ233" s="95"/>
      <c r="GR233" s="95"/>
      <c r="GS233" s="95"/>
      <c r="GT233" s="95"/>
      <c r="GU233" s="95"/>
      <c r="GV233" s="95"/>
      <c r="GW233" s="95"/>
      <c r="GX233" s="95"/>
      <c r="GY233" s="95"/>
      <c r="GZ233" s="95"/>
      <c r="HA233" s="95"/>
      <c r="HB233" s="95"/>
      <c r="HC233" s="95"/>
      <c r="HD233" s="95"/>
      <c r="HE233" s="95"/>
    </row>
    <row r="234" spans="1:213" x14ac:dyDescent="0.25">
      <c r="A234" s="212" t="str">
        <f>IF((ISBLANK('1B DonnéesActifs'!A237)=TRUE),"-",'1B DonnéesActifs'!A237)</f>
        <v>-</v>
      </c>
      <c r="B234" s="213" t="str">
        <f>IF(($A234="-"),"-",IF((ISBLANK('1B DonnéesActifs'!B237)=TRUE),"",'1B DonnéesActifs'!B237))</f>
        <v>-</v>
      </c>
      <c r="C234" s="213" t="str">
        <f>IF(($A234="-"),"-",IF((ISBLANK('1B DonnéesActifs'!C237)=TRUE),"",'1B DonnéesActifs'!C237))</f>
        <v>-</v>
      </c>
      <c r="D234" s="213" t="str">
        <f>IF(($A234="-"),"-",IF((ISBLANK('1B DonnéesActifs'!D237)=TRUE),"",'1B DonnéesActifs'!D237))</f>
        <v>-</v>
      </c>
      <c r="E234" s="213" t="str">
        <f>IF(($A234="-"),"-",IF((ISBLANK('1B DonnéesActifs'!E237)=TRUE),"",'1B DonnéesActifs'!E237))</f>
        <v>-</v>
      </c>
      <c r="F234" s="213" t="str">
        <f>IF(($A234="-"),"-",IF((ISBLANK('1B DonnéesActifs'!F237)=TRUE),"",'1B DonnéesActifs'!F237))</f>
        <v>-</v>
      </c>
      <c r="G234" s="213" t="str">
        <f>IF(($A234="-"),"-",IF((ISBLANK('1B DonnéesActifs'!G237)=TRUE),"",'1B DonnéesActifs'!G237))</f>
        <v>-</v>
      </c>
      <c r="H234" s="213" t="str">
        <f>IF(($A234="-"),"-",IF((ISBLANK('1B DonnéesActifs'!H237)=TRUE),"",'1B DonnéesActifs'!H237))</f>
        <v>-</v>
      </c>
      <c r="I234" s="213" t="str">
        <f>IF(($A234="-"),"-",IF((ISBLANK('1B DonnéesActifs'!I237)=TRUE),"",'1B DonnéesActifs'!I237))</f>
        <v>-</v>
      </c>
      <c r="J234" s="213" t="str">
        <f>IF(($A234="-"),"-",IF((ISBLANK('1B DonnéesActifs'!J237)=TRUE),"",'1B DonnéesActifs'!J237))</f>
        <v>-</v>
      </c>
      <c r="K234" s="213" t="str">
        <f>IF(($A234="-"),"-",IF((ISBLANK('1B DonnéesActifs'!K237)=TRUE),"",'1B DonnéesActifs'!K237))</f>
        <v>-</v>
      </c>
      <c r="L234" s="213" t="str">
        <f>IF(($A234="-"),"-",IF((ISBLANK('1B DonnéesActifs'!L237)=TRUE),"",'1B DonnéesActifs'!L237))</f>
        <v>-</v>
      </c>
      <c r="M234" s="213" t="str">
        <f>IF(($A234="-"),"-",IF((ISBLANK('1B DonnéesActifs'!M237)=TRUE),"",'1B DonnéesActifs'!M237))</f>
        <v>-</v>
      </c>
      <c r="N234" s="213" t="str">
        <f>IF(($A234="-"),"-",IF((ISBLANK('1B DonnéesActifs'!N237)=TRUE),"",'1B DonnéesActifs'!N237))</f>
        <v>-</v>
      </c>
      <c r="O234" s="213" t="str">
        <f>IF(($A234="-"),"-",IF((ISBLANK('1B DonnéesActifs'!O237)=TRUE),"",'1B DonnéesActifs'!O237))</f>
        <v>-</v>
      </c>
      <c r="P234" s="213" t="str">
        <f>IF(($A234="-"),"-",IF((ISBLANK('1B DonnéesActifs'!P237)=TRUE),"",'1B DonnéesActifs'!P237))</f>
        <v>-</v>
      </c>
      <c r="Q234" s="214" t="str">
        <f t="shared" si="28"/>
        <v>-</v>
      </c>
      <c r="R234" s="214" t="str">
        <f>IF($A234="-","-",(_xlfn.IFNA((VLOOKUP($D234,'2A HypothèsesRenouvellement'!$J$6:$K$10,2,FALSE)),"TypeChausséeN/D")))</f>
        <v>-</v>
      </c>
      <c r="S234" s="214" t="str">
        <f t="shared" si="35"/>
        <v>-</v>
      </c>
      <c r="T234" s="214" t="str">
        <f>IF($A234="-","-",(_xlfn.IFNA((VLOOKUP($M234,'2A HypothèsesRenouvellement'!$J$16:$K$25,2,FALSE)),"DernièreInterventionN/D")))</f>
        <v>-</v>
      </c>
      <c r="U234" s="214" t="str">
        <f t="shared" si="29"/>
        <v>-</v>
      </c>
      <c r="V234" s="215" t="str">
        <f t="shared" si="36"/>
        <v>-</v>
      </c>
      <c r="W234" s="215" t="str">
        <f>IF($A234="-","-",IF($O234="","ICG N/D",VLOOKUP($O234,'2A HypothèsesRenouvellement'!$B$33:$B$42,1,TRUE)))</f>
        <v>-</v>
      </c>
      <c r="X234" s="216" t="str">
        <f>IF($A234="-","-",(IF((ISNUMBER(W234)=TRUE),VLOOKUP(W234,'2A HypothèsesRenouvellement'!$B$33:$D$42,3,FALSE),"ICG N/D")))</f>
        <v>-</v>
      </c>
      <c r="Y234" s="216" t="str">
        <f>_xlfn.IFNA(IF($A234="-","-",(IF((P234=""),"Cote /5 N/D",VLOOKUP(P234,'2A HypothèsesRenouvellement'!$F$33:$G$37,2,FALSE)))),"%ParCote/5 Feuille2A N/D")</f>
        <v>-</v>
      </c>
      <c r="Z234" s="215" t="str">
        <f>IF($A234="-","-",IF('2A HypothèsesRenouvellement'!$F$20="  cotes d'état /100",(IF(ISNUMBER(X234)=TRUE,(X234*R234),"ICG N/D")),"N'est pas l'option choisie feuille 2A"))</f>
        <v>-</v>
      </c>
      <c r="AA234" s="215" t="str">
        <f t="shared" si="30"/>
        <v>-</v>
      </c>
      <c r="AB234" s="215" t="str">
        <f>IF($A234="-","-",IF('2A HypothèsesRenouvellement'!$F$20="  cotes d'état /5",(IF(ISNUMBER(Y234)=TRUE,(Y234*R234),"Etat/5 N/D")),"N'est pas l'option choisie feuille 2A"))</f>
        <v>-</v>
      </c>
      <c r="AC234" s="215" t="str">
        <f t="shared" si="31"/>
        <v>-</v>
      </c>
      <c r="AD234" s="217" t="str">
        <f>IF('2A HypothèsesRenouvellement'!$D$15="Option 1  ",'3A CalculsActifs'!V234,IF('2A HypothèsesRenouvellement'!$F$20="  Cotes d'état /100",'3A CalculsActifs'!AA234,IF('2A HypothèsesRenouvellement'!$F$20="  Cotes d'état /5",'3A CalculsActifs'!AC234,"ATT:ChoisirOptionFeuille2A")))</f>
        <v>ATT:ChoisirOptionFeuille2A</v>
      </c>
      <c r="AE234" s="209" t="str">
        <f>IF($A234="-","-",(H234/1000*(VLOOKUP(D234,'2A HypothèsesRenouvellement'!$J$6:$L$10,3,FALSE))))</f>
        <v>-</v>
      </c>
      <c r="AF234" s="312" t="str">
        <f t="shared" si="32"/>
        <v>-</v>
      </c>
      <c r="AG234" s="312" t="str">
        <f t="shared" si="33"/>
        <v>-</v>
      </c>
      <c r="AH234" s="218" t="str">
        <f t="shared" si="34"/>
        <v>-</v>
      </c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  <c r="CM234" s="95"/>
      <c r="CN234" s="95"/>
      <c r="CO234" s="95"/>
      <c r="CP234" s="95"/>
      <c r="CQ234" s="95"/>
      <c r="CR234" s="95"/>
      <c r="CS234" s="95"/>
      <c r="CT234" s="95"/>
      <c r="CU234" s="95"/>
      <c r="CV234" s="95"/>
      <c r="CW234" s="95"/>
      <c r="CX234" s="95"/>
      <c r="CY234" s="95"/>
      <c r="CZ234" s="95"/>
      <c r="DA234" s="95"/>
      <c r="DB234" s="95"/>
      <c r="DC234" s="95"/>
      <c r="DD234" s="95"/>
      <c r="DE234" s="95"/>
      <c r="DF234" s="95"/>
      <c r="DG234" s="95"/>
      <c r="DH234" s="95"/>
      <c r="DI234" s="95"/>
      <c r="DJ234" s="95"/>
      <c r="DK234" s="95"/>
      <c r="DL234" s="95"/>
      <c r="DM234" s="95"/>
      <c r="DN234" s="95"/>
      <c r="DO234" s="95"/>
      <c r="DP234" s="95"/>
      <c r="DQ234" s="95"/>
      <c r="DR234" s="95"/>
      <c r="DS234" s="95"/>
      <c r="DT234" s="95"/>
      <c r="DU234" s="95"/>
      <c r="DV234" s="95"/>
      <c r="DW234" s="95"/>
      <c r="DX234" s="95"/>
      <c r="DY234" s="95"/>
      <c r="DZ234" s="95"/>
      <c r="EA234" s="95"/>
      <c r="EB234" s="95"/>
      <c r="EC234" s="95"/>
      <c r="ED234" s="95"/>
      <c r="EE234" s="95"/>
      <c r="EF234" s="95"/>
      <c r="EG234" s="95"/>
      <c r="EH234" s="95"/>
      <c r="EI234" s="95"/>
      <c r="EJ234" s="95"/>
      <c r="EK234" s="95"/>
      <c r="EL234" s="95"/>
      <c r="EM234" s="95"/>
      <c r="EN234" s="95"/>
      <c r="EO234" s="95"/>
      <c r="EP234" s="95"/>
      <c r="EQ234" s="95"/>
      <c r="ER234" s="95"/>
      <c r="ES234" s="95"/>
      <c r="ET234" s="95"/>
      <c r="EU234" s="95"/>
      <c r="EV234" s="95"/>
      <c r="EW234" s="95"/>
      <c r="EX234" s="95"/>
      <c r="EY234" s="95"/>
      <c r="EZ234" s="95"/>
      <c r="FA234" s="95"/>
      <c r="FB234" s="95"/>
      <c r="FC234" s="95"/>
      <c r="FD234" s="95"/>
      <c r="FE234" s="95"/>
      <c r="FF234" s="95"/>
      <c r="FG234" s="95"/>
      <c r="FH234" s="95"/>
      <c r="FI234" s="95"/>
      <c r="FJ234" s="95"/>
      <c r="FK234" s="95"/>
      <c r="FL234" s="95"/>
      <c r="FM234" s="95"/>
      <c r="FN234" s="95"/>
      <c r="FO234" s="95"/>
      <c r="FP234" s="95"/>
      <c r="FQ234" s="95"/>
      <c r="FR234" s="95"/>
      <c r="FS234" s="95"/>
      <c r="FT234" s="95"/>
      <c r="FU234" s="95"/>
      <c r="FV234" s="95"/>
      <c r="FW234" s="95"/>
      <c r="FX234" s="95"/>
      <c r="FY234" s="95"/>
      <c r="FZ234" s="95"/>
      <c r="GA234" s="95"/>
      <c r="GB234" s="95"/>
      <c r="GC234" s="95"/>
      <c r="GD234" s="95"/>
      <c r="GE234" s="95"/>
      <c r="GF234" s="95"/>
      <c r="GG234" s="95"/>
      <c r="GH234" s="95"/>
      <c r="GI234" s="95"/>
      <c r="GJ234" s="95"/>
      <c r="GK234" s="95"/>
      <c r="GL234" s="95"/>
      <c r="GM234" s="95"/>
      <c r="GN234" s="95"/>
      <c r="GO234" s="95"/>
      <c r="GP234" s="95"/>
      <c r="GQ234" s="95"/>
      <c r="GR234" s="95"/>
      <c r="GS234" s="95"/>
      <c r="GT234" s="95"/>
      <c r="GU234" s="95"/>
      <c r="GV234" s="95"/>
      <c r="GW234" s="95"/>
      <c r="GX234" s="95"/>
      <c r="GY234" s="95"/>
      <c r="GZ234" s="95"/>
      <c r="HA234" s="95"/>
      <c r="HB234" s="95"/>
      <c r="HC234" s="95"/>
      <c r="HD234" s="95"/>
      <c r="HE234" s="95"/>
    </row>
    <row r="235" spans="1:213" x14ac:dyDescent="0.25">
      <c r="A235" s="212" t="str">
        <f>IF((ISBLANK('1B DonnéesActifs'!A238)=TRUE),"-",'1B DonnéesActifs'!A238)</f>
        <v>-</v>
      </c>
      <c r="B235" s="213" t="str">
        <f>IF(($A235="-"),"-",IF((ISBLANK('1B DonnéesActifs'!B238)=TRUE),"",'1B DonnéesActifs'!B238))</f>
        <v>-</v>
      </c>
      <c r="C235" s="213" t="str">
        <f>IF(($A235="-"),"-",IF((ISBLANK('1B DonnéesActifs'!C238)=TRUE),"",'1B DonnéesActifs'!C238))</f>
        <v>-</v>
      </c>
      <c r="D235" s="213" t="str">
        <f>IF(($A235="-"),"-",IF((ISBLANK('1B DonnéesActifs'!D238)=TRUE),"",'1B DonnéesActifs'!D238))</f>
        <v>-</v>
      </c>
      <c r="E235" s="213" t="str">
        <f>IF(($A235="-"),"-",IF((ISBLANK('1B DonnéesActifs'!E238)=TRUE),"",'1B DonnéesActifs'!E238))</f>
        <v>-</v>
      </c>
      <c r="F235" s="213" t="str">
        <f>IF(($A235="-"),"-",IF((ISBLANK('1B DonnéesActifs'!F238)=TRUE),"",'1B DonnéesActifs'!F238))</f>
        <v>-</v>
      </c>
      <c r="G235" s="213" t="str">
        <f>IF(($A235="-"),"-",IF((ISBLANK('1B DonnéesActifs'!G238)=TRUE),"",'1B DonnéesActifs'!G238))</f>
        <v>-</v>
      </c>
      <c r="H235" s="213" t="str">
        <f>IF(($A235="-"),"-",IF((ISBLANK('1B DonnéesActifs'!H238)=TRUE),"",'1B DonnéesActifs'!H238))</f>
        <v>-</v>
      </c>
      <c r="I235" s="213" t="str">
        <f>IF(($A235="-"),"-",IF((ISBLANK('1B DonnéesActifs'!I238)=TRUE),"",'1B DonnéesActifs'!I238))</f>
        <v>-</v>
      </c>
      <c r="J235" s="213" t="str">
        <f>IF(($A235="-"),"-",IF((ISBLANK('1B DonnéesActifs'!J238)=TRUE),"",'1B DonnéesActifs'!J238))</f>
        <v>-</v>
      </c>
      <c r="K235" s="213" t="str">
        <f>IF(($A235="-"),"-",IF((ISBLANK('1B DonnéesActifs'!K238)=TRUE),"",'1B DonnéesActifs'!K238))</f>
        <v>-</v>
      </c>
      <c r="L235" s="213" t="str">
        <f>IF(($A235="-"),"-",IF((ISBLANK('1B DonnéesActifs'!L238)=TRUE),"",'1B DonnéesActifs'!L238))</f>
        <v>-</v>
      </c>
      <c r="M235" s="213" t="str">
        <f>IF(($A235="-"),"-",IF((ISBLANK('1B DonnéesActifs'!M238)=TRUE),"",'1B DonnéesActifs'!M238))</f>
        <v>-</v>
      </c>
      <c r="N235" s="213" t="str">
        <f>IF(($A235="-"),"-",IF((ISBLANK('1B DonnéesActifs'!N238)=TRUE),"",'1B DonnéesActifs'!N238))</f>
        <v>-</v>
      </c>
      <c r="O235" s="213" t="str">
        <f>IF(($A235="-"),"-",IF((ISBLANK('1B DonnéesActifs'!O238)=TRUE),"",'1B DonnéesActifs'!O238))</f>
        <v>-</v>
      </c>
      <c r="P235" s="213" t="str">
        <f>IF(($A235="-"),"-",IF((ISBLANK('1B DonnéesActifs'!P238)=TRUE),"",'1B DonnéesActifs'!P238))</f>
        <v>-</v>
      </c>
      <c r="Q235" s="214" t="str">
        <f t="shared" si="28"/>
        <v>-</v>
      </c>
      <c r="R235" s="214" t="str">
        <f>IF($A235="-","-",(_xlfn.IFNA((VLOOKUP($D235,'2A HypothèsesRenouvellement'!$J$6:$K$10,2,FALSE)),"TypeChausséeN/D")))</f>
        <v>-</v>
      </c>
      <c r="S235" s="214" t="str">
        <f t="shared" si="35"/>
        <v>-</v>
      </c>
      <c r="T235" s="214" t="str">
        <f>IF($A235="-","-",(_xlfn.IFNA((VLOOKUP($M235,'2A HypothèsesRenouvellement'!$J$16:$K$25,2,FALSE)),"DernièreInterventionN/D")))</f>
        <v>-</v>
      </c>
      <c r="U235" s="214" t="str">
        <f t="shared" si="29"/>
        <v>-</v>
      </c>
      <c r="V235" s="215" t="str">
        <f t="shared" si="36"/>
        <v>-</v>
      </c>
      <c r="W235" s="215" t="str">
        <f>IF($A235="-","-",IF($O235="","ICG N/D",VLOOKUP($O235,'2A HypothèsesRenouvellement'!$B$33:$B$42,1,TRUE)))</f>
        <v>-</v>
      </c>
      <c r="X235" s="216" t="str">
        <f>IF($A235="-","-",(IF((ISNUMBER(W235)=TRUE),VLOOKUP(W235,'2A HypothèsesRenouvellement'!$B$33:$D$42,3,FALSE),"ICG N/D")))</f>
        <v>-</v>
      </c>
      <c r="Y235" s="216" t="str">
        <f>_xlfn.IFNA(IF($A235="-","-",(IF((P235=""),"Cote /5 N/D",VLOOKUP(P235,'2A HypothèsesRenouvellement'!$F$33:$G$37,2,FALSE)))),"%ParCote/5 Feuille2A N/D")</f>
        <v>-</v>
      </c>
      <c r="Z235" s="215" t="str">
        <f>IF($A235="-","-",IF('2A HypothèsesRenouvellement'!$F$20="  cotes d'état /100",(IF(ISNUMBER(X235)=TRUE,(X235*R235),"ICG N/D")),"N'est pas l'option choisie feuille 2A"))</f>
        <v>-</v>
      </c>
      <c r="AA235" s="215" t="str">
        <f t="shared" si="30"/>
        <v>-</v>
      </c>
      <c r="AB235" s="215" t="str">
        <f>IF($A235="-","-",IF('2A HypothèsesRenouvellement'!$F$20="  cotes d'état /5",(IF(ISNUMBER(Y235)=TRUE,(Y235*R235),"Etat/5 N/D")),"N'est pas l'option choisie feuille 2A"))</f>
        <v>-</v>
      </c>
      <c r="AC235" s="215" t="str">
        <f t="shared" si="31"/>
        <v>-</v>
      </c>
      <c r="AD235" s="217" t="str">
        <f>IF('2A HypothèsesRenouvellement'!$D$15="Option 1  ",'3A CalculsActifs'!V235,IF('2A HypothèsesRenouvellement'!$F$20="  Cotes d'état /100",'3A CalculsActifs'!AA235,IF('2A HypothèsesRenouvellement'!$F$20="  Cotes d'état /5",'3A CalculsActifs'!AC235,"ATT:ChoisirOptionFeuille2A")))</f>
        <v>ATT:ChoisirOptionFeuille2A</v>
      </c>
      <c r="AE235" s="209" t="str">
        <f>IF($A235="-","-",(H235/1000*(VLOOKUP(D235,'2A HypothèsesRenouvellement'!$J$6:$L$10,3,FALSE))))</f>
        <v>-</v>
      </c>
      <c r="AF235" s="312" t="str">
        <f t="shared" si="32"/>
        <v>-</v>
      </c>
      <c r="AG235" s="312" t="str">
        <f t="shared" si="33"/>
        <v>-</v>
      </c>
      <c r="AH235" s="218" t="str">
        <f t="shared" si="34"/>
        <v>-</v>
      </c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  <c r="CM235" s="95"/>
      <c r="CN235" s="95"/>
      <c r="CO235" s="95"/>
      <c r="CP235" s="95"/>
      <c r="CQ235" s="95"/>
      <c r="CR235" s="95"/>
      <c r="CS235" s="95"/>
      <c r="CT235" s="95"/>
      <c r="CU235" s="95"/>
      <c r="CV235" s="95"/>
      <c r="CW235" s="95"/>
      <c r="CX235" s="95"/>
      <c r="CY235" s="95"/>
      <c r="CZ235" s="95"/>
      <c r="DA235" s="95"/>
      <c r="DB235" s="95"/>
      <c r="DC235" s="95"/>
      <c r="DD235" s="95"/>
      <c r="DE235" s="95"/>
      <c r="DF235" s="95"/>
      <c r="DG235" s="95"/>
      <c r="DH235" s="95"/>
      <c r="DI235" s="95"/>
      <c r="DJ235" s="95"/>
      <c r="DK235" s="95"/>
      <c r="DL235" s="95"/>
      <c r="DM235" s="95"/>
      <c r="DN235" s="95"/>
      <c r="DO235" s="95"/>
      <c r="DP235" s="95"/>
      <c r="DQ235" s="95"/>
      <c r="DR235" s="95"/>
      <c r="DS235" s="95"/>
      <c r="DT235" s="95"/>
      <c r="DU235" s="95"/>
      <c r="DV235" s="95"/>
      <c r="DW235" s="95"/>
      <c r="DX235" s="95"/>
      <c r="DY235" s="95"/>
      <c r="DZ235" s="95"/>
      <c r="EA235" s="95"/>
      <c r="EB235" s="95"/>
      <c r="EC235" s="95"/>
      <c r="ED235" s="95"/>
      <c r="EE235" s="95"/>
      <c r="EF235" s="95"/>
      <c r="EG235" s="95"/>
      <c r="EH235" s="95"/>
      <c r="EI235" s="95"/>
      <c r="EJ235" s="95"/>
      <c r="EK235" s="95"/>
      <c r="EL235" s="95"/>
      <c r="EM235" s="95"/>
      <c r="EN235" s="95"/>
      <c r="EO235" s="95"/>
      <c r="EP235" s="95"/>
      <c r="EQ235" s="95"/>
      <c r="ER235" s="95"/>
      <c r="ES235" s="95"/>
      <c r="ET235" s="95"/>
      <c r="EU235" s="95"/>
      <c r="EV235" s="95"/>
      <c r="EW235" s="95"/>
      <c r="EX235" s="95"/>
      <c r="EY235" s="95"/>
      <c r="EZ235" s="95"/>
      <c r="FA235" s="95"/>
      <c r="FB235" s="95"/>
      <c r="FC235" s="95"/>
      <c r="FD235" s="95"/>
      <c r="FE235" s="95"/>
      <c r="FF235" s="95"/>
      <c r="FG235" s="95"/>
      <c r="FH235" s="95"/>
      <c r="FI235" s="95"/>
      <c r="FJ235" s="95"/>
      <c r="FK235" s="95"/>
      <c r="FL235" s="95"/>
      <c r="FM235" s="95"/>
      <c r="FN235" s="95"/>
      <c r="FO235" s="95"/>
      <c r="FP235" s="95"/>
      <c r="FQ235" s="95"/>
      <c r="FR235" s="95"/>
      <c r="FS235" s="95"/>
      <c r="FT235" s="95"/>
      <c r="FU235" s="95"/>
      <c r="FV235" s="95"/>
      <c r="FW235" s="95"/>
      <c r="FX235" s="95"/>
      <c r="FY235" s="95"/>
      <c r="FZ235" s="95"/>
      <c r="GA235" s="95"/>
      <c r="GB235" s="95"/>
      <c r="GC235" s="95"/>
      <c r="GD235" s="95"/>
      <c r="GE235" s="95"/>
      <c r="GF235" s="95"/>
      <c r="GG235" s="95"/>
      <c r="GH235" s="95"/>
      <c r="GI235" s="95"/>
      <c r="GJ235" s="95"/>
      <c r="GK235" s="95"/>
      <c r="GL235" s="95"/>
      <c r="GM235" s="95"/>
      <c r="GN235" s="95"/>
      <c r="GO235" s="95"/>
      <c r="GP235" s="95"/>
      <c r="GQ235" s="95"/>
      <c r="GR235" s="95"/>
      <c r="GS235" s="95"/>
      <c r="GT235" s="95"/>
      <c r="GU235" s="95"/>
      <c r="GV235" s="95"/>
      <c r="GW235" s="95"/>
      <c r="GX235" s="95"/>
      <c r="GY235" s="95"/>
      <c r="GZ235" s="95"/>
      <c r="HA235" s="95"/>
      <c r="HB235" s="95"/>
      <c r="HC235" s="95"/>
      <c r="HD235" s="95"/>
      <c r="HE235" s="95"/>
    </row>
    <row r="236" spans="1:213" x14ac:dyDescent="0.25">
      <c r="A236" s="212" t="str">
        <f>IF((ISBLANK('1B DonnéesActifs'!A239)=TRUE),"-",'1B DonnéesActifs'!A239)</f>
        <v>-</v>
      </c>
      <c r="B236" s="213" t="str">
        <f>IF(($A236="-"),"-",IF((ISBLANK('1B DonnéesActifs'!B239)=TRUE),"",'1B DonnéesActifs'!B239))</f>
        <v>-</v>
      </c>
      <c r="C236" s="213" t="str">
        <f>IF(($A236="-"),"-",IF((ISBLANK('1B DonnéesActifs'!C239)=TRUE),"",'1B DonnéesActifs'!C239))</f>
        <v>-</v>
      </c>
      <c r="D236" s="213" t="str">
        <f>IF(($A236="-"),"-",IF((ISBLANK('1B DonnéesActifs'!D239)=TRUE),"",'1B DonnéesActifs'!D239))</f>
        <v>-</v>
      </c>
      <c r="E236" s="213" t="str">
        <f>IF(($A236="-"),"-",IF((ISBLANK('1B DonnéesActifs'!E239)=TRUE),"",'1B DonnéesActifs'!E239))</f>
        <v>-</v>
      </c>
      <c r="F236" s="213" t="str">
        <f>IF(($A236="-"),"-",IF((ISBLANK('1B DonnéesActifs'!F239)=TRUE),"",'1B DonnéesActifs'!F239))</f>
        <v>-</v>
      </c>
      <c r="G236" s="213" t="str">
        <f>IF(($A236="-"),"-",IF((ISBLANK('1B DonnéesActifs'!G239)=TRUE),"",'1B DonnéesActifs'!G239))</f>
        <v>-</v>
      </c>
      <c r="H236" s="213" t="str">
        <f>IF(($A236="-"),"-",IF((ISBLANK('1B DonnéesActifs'!H239)=TRUE),"",'1B DonnéesActifs'!H239))</f>
        <v>-</v>
      </c>
      <c r="I236" s="213" t="str">
        <f>IF(($A236="-"),"-",IF((ISBLANK('1B DonnéesActifs'!I239)=TRUE),"",'1B DonnéesActifs'!I239))</f>
        <v>-</v>
      </c>
      <c r="J236" s="213" t="str">
        <f>IF(($A236="-"),"-",IF((ISBLANK('1B DonnéesActifs'!J239)=TRUE),"",'1B DonnéesActifs'!J239))</f>
        <v>-</v>
      </c>
      <c r="K236" s="213" t="str">
        <f>IF(($A236="-"),"-",IF((ISBLANK('1B DonnéesActifs'!K239)=TRUE),"",'1B DonnéesActifs'!K239))</f>
        <v>-</v>
      </c>
      <c r="L236" s="213" t="str">
        <f>IF(($A236="-"),"-",IF((ISBLANK('1B DonnéesActifs'!L239)=TRUE),"",'1B DonnéesActifs'!L239))</f>
        <v>-</v>
      </c>
      <c r="M236" s="213" t="str">
        <f>IF(($A236="-"),"-",IF((ISBLANK('1B DonnéesActifs'!M239)=TRUE),"",'1B DonnéesActifs'!M239))</f>
        <v>-</v>
      </c>
      <c r="N236" s="213" t="str">
        <f>IF(($A236="-"),"-",IF((ISBLANK('1B DonnéesActifs'!N239)=TRUE),"",'1B DonnéesActifs'!N239))</f>
        <v>-</v>
      </c>
      <c r="O236" s="213" t="str">
        <f>IF(($A236="-"),"-",IF((ISBLANK('1B DonnéesActifs'!O239)=TRUE),"",'1B DonnéesActifs'!O239))</f>
        <v>-</v>
      </c>
      <c r="P236" s="213" t="str">
        <f>IF(($A236="-"),"-",IF((ISBLANK('1B DonnéesActifs'!P239)=TRUE),"",'1B DonnéesActifs'!P239))</f>
        <v>-</v>
      </c>
      <c r="Q236" s="214" t="str">
        <f t="shared" si="28"/>
        <v>-</v>
      </c>
      <c r="R236" s="214" t="str">
        <f>IF($A236="-","-",(_xlfn.IFNA((VLOOKUP($D236,'2A HypothèsesRenouvellement'!$J$6:$K$10,2,FALSE)),"TypeChausséeN/D")))</f>
        <v>-</v>
      </c>
      <c r="S236" s="214" t="str">
        <f t="shared" si="35"/>
        <v>-</v>
      </c>
      <c r="T236" s="214" t="str">
        <f>IF($A236="-","-",(_xlfn.IFNA((VLOOKUP($M236,'2A HypothèsesRenouvellement'!$J$16:$K$25,2,FALSE)),"DernièreInterventionN/D")))</f>
        <v>-</v>
      </c>
      <c r="U236" s="214" t="str">
        <f t="shared" si="29"/>
        <v>-</v>
      </c>
      <c r="V236" s="215" t="str">
        <f t="shared" si="36"/>
        <v>-</v>
      </c>
      <c r="W236" s="215" t="str">
        <f>IF($A236="-","-",IF($O236="","ICG N/D",VLOOKUP($O236,'2A HypothèsesRenouvellement'!$B$33:$B$42,1,TRUE)))</f>
        <v>-</v>
      </c>
      <c r="X236" s="216" t="str">
        <f>IF($A236="-","-",(IF((ISNUMBER(W236)=TRUE),VLOOKUP(W236,'2A HypothèsesRenouvellement'!$B$33:$D$42,3,FALSE),"ICG N/D")))</f>
        <v>-</v>
      </c>
      <c r="Y236" s="216" t="str">
        <f>_xlfn.IFNA(IF($A236="-","-",(IF((P236=""),"Cote /5 N/D",VLOOKUP(P236,'2A HypothèsesRenouvellement'!$F$33:$G$37,2,FALSE)))),"%ParCote/5 Feuille2A N/D")</f>
        <v>-</v>
      </c>
      <c r="Z236" s="215" t="str">
        <f>IF($A236="-","-",IF('2A HypothèsesRenouvellement'!$F$20="  cotes d'état /100",(IF(ISNUMBER(X236)=TRUE,(X236*R236),"ICG N/D")),"N'est pas l'option choisie feuille 2A"))</f>
        <v>-</v>
      </c>
      <c r="AA236" s="215" t="str">
        <f t="shared" si="30"/>
        <v>-</v>
      </c>
      <c r="AB236" s="215" t="str">
        <f>IF($A236="-","-",IF('2A HypothèsesRenouvellement'!$F$20="  cotes d'état /5",(IF(ISNUMBER(Y236)=TRUE,(Y236*R236),"Etat/5 N/D")),"N'est pas l'option choisie feuille 2A"))</f>
        <v>-</v>
      </c>
      <c r="AC236" s="215" t="str">
        <f t="shared" si="31"/>
        <v>-</v>
      </c>
      <c r="AD236" s="217" t="str">
        <f>IF('2A HypothèsesRenouvellement'!$D$15="Option 1  ",'3A CalculsActifs'!V236,IF('2A HypothèsesRenouvellement'!$F$20="  Cotes d'état /100",'3A CalculsActifs'!AA236,IF('2A HypothèsesRenouvellement'!$F$20="  Cotes d'état /5",'3A CalculsActifs'!AC236,"ATT:ChoisirOptionFeuille2A")))</f>
        <v>ATT:ChoisirOptionFeuille2A</v>
      </c>
      <c r="AE236" s="209" t="str">
        <f>IF($A236="-","-",(H236/1000*(VLOOKUP(D236,'2A HypothèsesRenouvellement'!$J$6:$L$10,3,FALSE))))</f>
        <v>-</v>
      </c>
      <c r="AF236" s="312" t="str">
        <f t="shared" si="32"/>
        <v>-</v>
      </c>
      <c r="AG236" s="312" t="str">
        <f t="shared" si="33"/>
        <v>-</v>
      </c>
      <c r="AH236" s="218" t="str">
        <f t="shared" si="34"/>
        <v>-</v>
      </c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  <c r="CM236" s="95"/>
      <c r="CN236" s="95"/>
      <c r="CO236" s="95"/>
      <c r="CP236" s="95"/>
      <c r="CQ236" s="95"/>
      <c r="CR236" s="95"/>
      <c r="CS236" s="95"/>
      <c r="CT236" s="95"/>
      <c r="CU236" s="95"/>
      <c r="CV236" s="95"/>
      <c r="CW236" s="95"/>
      <c r="CX236" s="95"/>
      <c r="CY236" s="95"/>
      <c r="CZ236" s="95"/>
      <c r="DA236" s="95"/>
      <c r="DB236" s="95"/>
      <c r="DC236" s="95"/>
      <c r="DD236" s="95"/>
      <c r="DE236" s="95"/>
      <c r="DF236" s="95"/>
      <c r="DG236" s="95"/>
      <c r="DH236" s="95"/>
      <c r="DI236" s="95"/>
      <c r="DJ236" s="95"/>
      <c r="DK236" s="95"/>
      <c r="DL236" s="95"/>
      <c r="DM236" s="95"/>
      <c r="DN236" s="95"/>
      <c r="DO236" s="95"/>
      <c r="DP236" s="95"/>
      <c r="DQ236" s="95"/>
      <c r="DR236" s="95"/>
      <c r="DS236" s="95"/>
      <c r="DT236" s="95"/>
      <c r="DU236" s="95"/>
      <c r="DV236" s="95"/>
      <c r="DW236" s="95"/>
      <c r="DX236" s="95"/>
      <c r="DY236" s="95"/>
      <c r="DZ236" s="95"/>
      <c r="EA236" s="95"/>
      <c r="EB236" s="95"/>
      <c r="EC236" s="95"/>
      <c r="ED236" s="95"/>
      <c r="EE236" s="95"/>
      <c r="EF236" s="95"/>
      <c r="EG236" s="95"/>
      <c r="EH236" s="95"/>
      <c r="EI236" s="95"/>
      <c r="EJ236" s="95"/>
      <c r="EK236" s="95"/>
      <c r="EL236" s="95"/>
      <c r="EM236" s="95"/>
      <c r="EN236" s="95"/>
      <c r="EO236" s="95"/>
      <c r="EP236" s="95"/>
      <c r="EQ236" s="95"/>
      <c r="ER236" s="95"/>
      <c r="ES236" s="95"/>
      <c r="ET236" s="95"/>
      <c r="EU236" s="95"/>
      <c r="EV236" s="95"/>
      <c r="EW236" s="95"/>
      <c r="EX236" s="95"/>
      <c r="EY236" s="95"/>
      <c r="EZ236" s="95"/>
      <c r="FA236" s="95"/>
      <c r="FB236" s="95"/>
      <c r="FC236" s="95"/>
      <c r="FD236" s="95"/>
      <c r="FE236" s="95"/>
      <c r="FF236" s="95"/>
      <c r="FG236" s="95"/>
      <c r="FH236" s="95"/>
      <c r="FI236" s="95"/>
      <c r="FJ236" s="95"/>
      <c r="FK236" s="95"/>
      <c r="FL236" s="95"/>
      <c r="FM236" s="95"/>
      <c r="FN236" s="95"/>
      <c r="FO236" s="95"/>
      <c r="FP236" s="95"/>
      <c r="FQ236" s="95"/>
      <c r="FR236" s="95"/>
      <c r="FS236" s="95"/>
      <c r="FT236" s="95"/>
      <c r="FU236" s="95"/>
      <c r="FV236" s="95"/>
      <c r="FW236" s="95"/>
      <c r="FX236" s="95"/>
      <c r="FY236" s="95"/>
      <c r="FZ236" s="95"/>
      <c r="GA236" s="95"/>
      <c r="GB236" s="95"/>
      <c r="GC236" s="95"/>
      <c r="GD236" s="95"/>
      <c r="GE236" s="95"/>
      <c r="GF236" s="95"/>
      <c r="GG236" s="95"/>
      <c r="GH236" s="95"/>
      <c r="GI236" s="95"/>
      <c r="GJ236" s="95"/>
      <c r="GK236" s="95"/>
      <c r="GL236" s="95"/>
      <c r="GM236" s="95"/>
      <c r="GN236" s="95"/>
      <c r="GO236" s="95"/>
      <c r="GP236" s="95"/>
      <c r="GQ236" s="95"/>
      <c r="GR236" s="95"/>
      <c r="GS236" s="95"/>
      <c r="GT236" s="95"/>
      <c r="GU236" s="95"/>
      <c r="GV236" s="95"/>
      <c r="GW236" s="95"/>
      <c r="GX236" s="95"/>
      <c r="GY236" s="95"/>
      <c r="GZ236" s="95"/>
      <c r="HA236" s="95"/>
      <c r="HB236" s="95"/>
      <c r="HC236" s="95"/>
      <c r="HD236" s="95"/>
      <c r="HE236" s="95"/>
    </row>
    <row r="237" spans="1:213" x14ac:dyDescent="0.25">
      <c r="A237" s="212" t="str">
        <f>IF((ISBLANK('1B DonnéesActifs'!A240)=TRUE),"-",'1B DonnéesActifs'!A240)</f>
        <v>-</v>
      </c>
      <c r="B237" s="213" t="str">
        <f>IF(($A237="-"),"-",IF((ISBLANK('1B DonnéesActifs'!B240)=TRUE),"",'1B DonnéesActifs'!B240))</f>
        <v>-</v>
      </c>
      <c r="C237" s="213" t="str">
        <f>IF(($A237="-"),"-",IF((ISBLANK('1B DonnéesActifs'!C240)=TRUE),"",'1B DonnéesActifs'!C240))</f>
        <v>-</v>
      </c>
      <c r="D237" s="213" t="str">
        <f>IF(($A237="-"),"-",IF((ISBLANK('1B DonnéesActifs'!D240)=TRUE),"",'1B DonnéesActifs'!D240))</f>
        <v>-</v>
      </c>
      <c r="E237" s="213" t="str">
        <f>IF(($A237="-"),"-",IF((ISBLANK('1B DonnéesActifs'!E240)=TRUE),"",'1B DonnéesActifs'!E240))</f>
        <v>-</v>
      </c>
      <c r="F237" s="213" t="str">
        <f>IF(($A237="-"),"-",IF((ISBLANK('1B DonnéesActifs'!F240)=TRUE),"",'1B DonnéesActifs'!F240))</f>
        <v>-</v>
      </c>
      <c r="G237" s="213" t="str">
        <f>IF(($A237="-"),"-",IF((ISBLANK('1B DonnéesActifs'!G240)=TRUE),"",'1B DonnéesActifs'!G240))</f>
        <v>-</v>
      </c>
      <c r="H237" s="213" t="str">
        <f>IF(($A237="-"),"-",IF((ISBLANK('1B DonnéesActifs'!H240)=TRUE),"",'1B DonnéesActifs'!H240))</f>
        <v>-</v>
      </c>
      <c r="I237" s="213" t="str">
        <f>IF(($A237="-"),"-",IF((ISBLANK('1B DonnéesActifs'!I240)=TRUE),"",'1B DonnéesActifs'!I240))</f>
        <v>-</v>
      </c>
      <c r="J237" s="213" t="str">
        <f>IF(($A237="-"),"-",IF((ISBLANK('1B DonnéesActifs'!J240)=TRUE),"",'1B DonnéesActifs'!J240))</f>
        <v>-</v>
      </c>
      <c r="K237" s="213" t="str">
        <f>IF(($A237="-"),"-",IF((ISBLANK('1B DonnéesActifs'!K240)=TRUE),"",'1B DonnéesActifs'!K240))</f>
        <v>-</v>
      </c>
      <c r="L237" s="213" t="str">
        <f>IF(($A237="-"),"-",IF((ISBLANK('1B DonnéesActifs'!L240)=TRUE),"",'1B DonnéesActifs'!L240))</f>
        <v>-</v>
      </c>
      <c r="M237" s="213" t="str">
        <f>IF(($A237="-"),"-",IF((ISBLANK('1B DonnéesActifs'!M240)=TRUE),"",'1B DonnéesActifs'!M240))</f>
        <v>-</v>
      </c>
      <c r="N237" s="213" t="str">
        <f>IF(($A237="-"),"-",IF((ISBLANK('1B DonnéesActifs'!N240)=TRUE),"",'1B DonnéesActifs'!N240))</f>
        <v>-</v>
      </c>
      <c r="O237" s="213" t="str">
        <f>IF(($A237="-"),"-",IF((ISBLANK('1B DonnéesActifs'!O240)=TRUE),"",'1B DonnéesActifs'!O240))</f>
        <v>-</v>
      </c>
      <c r="P237" s="213" t="str">
        <f>IF(($A237="-"),"-",IF((ISBLANK('1B DonnéesActifs'!P240)=TRUE),"",'1B DonnéesActifs'!P240))</f>
        <v>-</v>
      </c>
      <c r="Q237" s="214" t="str">
        <f t="shared" si="28"/>
        <v>-</v>
      </c>
      <c r="R237" s="214" t="str">
        <f>IF($A237="-","-",(_xlfn.IFNA((VLOOKUP($D237,'2A HypothèsesRenouvellement'!$J$6:$K$10,2,FALSE)),"TypeChausséeN/D")))</f>
        <v>-</v>
      </c>
      <c r="S237" s="214" t="str">
        <f t="shared" si="35"/>
        <v>-</v>
      </c>
      <c r="T237" s="214" t="str">
        <f>IF($A237="-","-",(_xlfn.IFNA((VLOOKUP($M237,'2A HypothèsesRenouvellement'!$J$16:$K$25,2,FALSE)),"DernièreInterventionN/D")))</f>
        <v>-</v>
      </c>
      <c r="U237" s="214" t="str">
        <f t="shared" si="29"/>
        <v>-</v>
      </c>
      <c r="V237" s="215" t="str">
        <f t="shared" si="36"/>
        <v>-</v>
      </c>
      <c r="W237" s="215" t="str">
        <f>IF($A237="-","-",IF($O237="","ICG N/D",VLOOKUP($O237,'2A HypothèsesRenouvellement'!$B$33:$B$42,1,TRUE)))</f>
        <v>-</v>
      </c>
      <c r="X237" s="216" t="str">
        <f>IF($A237="-","-",(IF((ISNUMBER(W237)=TRUE),VLOOKUP(W237,'2A HypothèsesRenouvellement'!$B$33:$D$42,3,FALSE),"ICG N/D")))</f>
        <v>-</v>
      </c>
      <c r="Y237" s="216" t="str">
        <f>_xlfn.IFNA(IF($A237="-","-",(IF((P237=""),"Cote /5 N/D",VLOOKUP(P237,'2A HypothèsesRenouvellement'!$F$33:$G$37,2,FALSE)))),"%ParCote/5 Feuille2A N/D")</f>
        <v>-</v>
      </c>
      <c r="Z237" s="215" t="str">
        <f>IF($A237="-","-",IF('2A HypothèsesRenouvellement'!$F$20="  cotes d'état /100",(IF(ISNUMBER(X237)=TRUE,(X237*R237),"ICG N/D")),"N'est pas l'option choisie feuille 2A"))</f>
        <v>-</v>
      </c>
      <c r="AA237" s="215" t="str">
        <f t="shared" si="30"/>
        <v>-</v>
      </c>
      <c r="AB237" s="215" t="str">
        <f>IF($A237="-","-",IF('2A HypothèsesRenouvellement'!$F$20="  cotes d'état /5",(IF(ISNUMBER(Y237)=TRUE,(Y237*R237),"Etat/5 N/D")),"N'est pas l'option choisie feuille 2A"))</f>
        <v>-</v>
      </c>
      <c r="AC237" s="215" t="str">
        <f t="shared" si="31"/>
        <v>-</v>
      </c>
      <c r="AD237" s="217" t="str">
        <f>IF('2A HypothèsesRenouvellement'!$D$15="Option 1  ",'3A CalculsActifs'!V237,IF('2A HypothèsesRenouvellement'!$F$20="  Cotes d'état /100",'3A CalculsActifs'!AA237,IF('2A HypothèsesRenouvellement'!$F$20="  Cotes d'état /5",'3A CalculsActifs'!AC237,"ATT:ChoisirOptionFeuille2A")))</f>
        <v>ATT:ChoisirOptionFeuille2A</v>
      </c>
      <c r="AE237" s="209" t="str">
        <f>IF($A237="-","-",(H237/1000*(VLOOKUP(D237,'2A HypothèsesRenouvellement'!$J$6:$L$10,3,FALSE))))</f>
        <v>-</v>
      </c>
      <c r="AF237" s="312" t="str">
        <f t="shared" si="32"/>
        <v>-</v>
      </c>
      <c r="AG237" s="312" t="str">
        <f t="shared" si="33"/>
        <v>-</v>
      </c>
      <c r="AH237" s="218" t="str">
        <f t="shared" si="34"/>
        <v>-</v>
      </c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  <c r="CM237" s="95"/>
      <c r="CN237" s="95"/>
      <c r="CO237" s="95"/>
      <c r="CP237" s="95"/>
      <c r="CQ237" s="95"/>
      <c r="CR237" s="95"/>
      <c r="CS237" s="95"/>
      <c r="CT237" s="95"/>
      <c r="CU237" s="95"/>
      <c r="CV237" s="95"/>
      <c r="CW237" s="95"/>
      <c r="CX237" s="95"/>
      <c r="CY237" s="95"/>
      <c r="CZ237" s="95"/>
      <c r="DA237" s="95"/>
      <c r="DB237" s="95"/>
      <c r="DC237" s="95"/>
      <c r="DD237" s="95"/>
      <c r="DE237" s="95"/>
      <c r="DF237" s="95"/>
      <c r="DG237" s="95"/>
      <c r="DH237" s="95"/>
      <c r="DI237" s="95"/>
      <c r="DJ237" s="95"/>
      <c r="DK237" s="95"/>
      <c r="DL237" s="95"/>
      <c r="DM237" s="95"/>
      <c r="DN237" s="95"/>
      <c r="DO237" s="95"/>
      <c r="DP237" s="95"/>
      <c r="DQ237" s="95"/>
      <c r="DR237" s="95"/>
      <c r="DS237" s="95"/>
      <c r="DT237" s="95"/>
      <c r="DU237" s="95"/>
      <c r="DV237" s="95"/>
      <c r="DW237" s="95"/>
      <c r="DX237" s="95"/>
      <c r="DY237" s="95"/>
      <c r="DZ237" s="95"/>
      <c r="EA237" s="95"/>
      <c r="EB237" s="95"/>
      <c r="EC237" s="95"/>
      <c r="ED237" s="95"/>
      <c r="EE237" s="95"/>
      <c r="EF237" s="95"/>
      <c r="EG237" s="95"/>
      <c r="EH237" s="95"/>
      <c r="EI237" s="95"/>
      <c r="EJ237" s="95"/>
      <c r="EK237" s="95"/>
      <c r="EL237" s="95"/>
      <c r="EM237" s="95"/>
      <c r="EN237" s="95"/>
      <c r="EO237" s="95"/>
      <c r="EP237" s="95"/>
      <c r="EQ237" s="95"/>
      <c r="ER237" s="95"/>
      <c r="ES237" s="95"/>
      <c r="ET237" s="95"/>
      <c r="EU237" s="95"/>
      <c r="EV237" s="95"/>
      <c r="EW237" s="95"/>
      <c r="EX237" s="95"/>
      <c r="EY237" s="95"/>
      <c r="EZ237" s="95"/>
      <c r="FA237" s="95"/>
      <c r="FB237" s="95"/>
      <c r="FC237" s="95"/>
      <c r="FD237" s="95"/>
      <c r="FE237" s="95"/>
      <c r="FF237" s="95"/>
      <c r="FG237" s="95"/>
      <c r="FH237" s="95"/>
      <c r="FI237" s="95"/>
      <c r="FJ237" s="95"/>
      <c r="FK237" s="95"/>
      <c r="FL237" s="95"/>
      <c r="FM237" s="95"/>
      <c r="FN237" s="95"/>
      <c r="FO237" s="95"/>
      <c r="FP237" s="95"/>
      <c r="FQ237" s="95"/>
      <c r="FR237" s="95"/>
      <c r="FS237" s="95"/>
      <c r="FT237" s="95"/>
      <c r="FU237" s="95"/>
      <c r="FV237" s="95"/>
      <c r="FW237" s="95"/>
      <c r="FX237" s="95"/>
      <c r="FY237" s="95"/>
      <c r="FZ237" s="95"/>
      <c r="GA237" s="95"/>
      <c r="GB237" s="95"/>
      <c r="GC237" s="95"/>
      <c r="GD237" s="95"/>
      <c r="GE237" s="95"/>
      <c r="GF237" s="95"/>
      <c r="GG237" s="95"/>
      <c r="GH237" s="95"/>
      <c r="GI237" s="95"/>
      <c r="GJ237" s="95"/>
      <c r="GK237" s="95"/>
      <c r="GL237" s="95"/>
      <c r="GM237" s="95"/>
      <c r="GN237" s="95"/>
      <c r="GO237" s="95"/>
      <c r="GP237" s="95"/>
      <c r="GQ237" s="95"/>
      <c r="GR237" s="95"/>
      <c r="GS237" s="95"/>
      <c r="GT237" s="95"/>
      <c r="GU237" s="95"/>
      <c r="GV237" s="95"/>
      <c r="GW237" s="95"/>
      <c r="GX237" s="95"/>
      <c r="GY237" s="95"/>
      <c r="GZ237" s="95"/>
      <c r="HA237" s="95"/>
      <c r="HB237" s="95"/>
      <c r="HC237" s="95"/>
      <c r="HD237" s="95"/>
      <c r="HE237" s="95"/>
    </row>
    <row r="238" spans="1:213" x14ac:dyDescent="0.25">
      <c r="A238" s="212" t="str">
        <f>IF((ISBLANK('1B DonnéesActifs'!A241)=TRUE),"-",'1B DonnéesActifs'!A241)</f>
        <v>-</v>
      </c>
      <c r="B238" s="213" t="str">
        <f>IF(($A238="-"),"-",IF((ISBLANK('1B DonnéesActifs'!B241)=TRUE),"",'1B DonnéesActifs'!B241))</f>
        <v>-</v>
      </c>
      <c r="C238" s="213" t="str">
        <f>IF(($A238="-"),"-",IF((ISBLANK('1B DonnéesActifs'!C241)=TRUE),"",'1B DonnéesActifs'!C241))</f>
        <v>-</v>
      </c>
      <c r="D238" s="213" t="str">
        <f>IF(($A238="-"),"-",IF((ISBLANK('1B DonnéesActifs'!D241)=TRUE),"",'1B DonnéesActifs'!D241))</f>
        <v>-</v>
      </c>
      <c r="E238" s="213" t="str">
        <f>IF(($A238="-"),"-",IF((ISBLANK('1B DonnéesActifs'!E241)=TRUE),"",'1B DonnéesActifs'!E241))</f>
        <v>-</v>
      </c>
      <c r="F238" s="213" t="str">
        <f>IF(($A238="-"),"-",IF((ISBLANK('1B DonnéesActifs'!F241)=TRUE),"",'1B DonnéesActifs'!F241))</f>
        <v>-</v>
      </c>
      <c r="G238" s="213" t="str">
        <f>IF(($A238="-"),"-",IF((ISBLANK('1B DonnéesActifs'!G241)=TRUE),"",'1B DonnéesActifs'!G241))</f>
        <v>-</v>
      </c>
      <c r="H238" s="213" t="str">
        <f>IF(($A238="-"),"-",IF((ISBLANK('1B DonnéesActifs'!H241)=TRUE),"",'1B DonnéesActifs'!H241))</f>
        <v>-</v>
      </c>
      <c r="I238" s="213" t="str">
        <f>IF(($A238="-"),"-",IF((ISBLANK('1B DonnéesActifs'!I241)=TRUE),"",'1B DonnéesActifs'!I241))</f>
        <v>-</v>
      </c>
      <c r="J238" s="213" t="str">
        <f>IF(($A238="-"),"-",IF((ISBLANK('1B DonnéesActifs'!J241)=TRUE),"",'1B DonnéesActifs'!J241))</f>
        <v>-</v>
      </c>
      <c r="K238" s="213" t="str">
        <f>IF(($A238="-"),"-",IF((ISBLANK('1B DonnéesActifs'!K241)=TRUE),"",'1B DonnéesActifs'!K241))</f>
        <v>-</v>
      </c>
      <c r="L238" s="213" t="str">
        <f>IF(($A238="-"),"-",IF((ISBLANK('1B DonnéesActifs'!L241)=TRUE),"",'1B DonnéesActifs'!L241))</f>
        <v>-</v>
      </c>
      <c r="M238" s="213" t="str">
        <f>IF(($A238="-"),"-",IF((ISBLANK('1B DonnéesActifs'!M241)=TRUE),"",'1B DonnéesActifs'!M241))</f>
        <v>-</v>
      </c>
      <c r="N238" s="213" t="str">
        <f>IF(($A238="-"),"-",IF((ISBLANK('1B DonnéesActifs'!N241)=TRUE),"",'1B DonnéesActifs'!N241))</f>
        <v>-</v>
      </c>
      <c r="O238" s="213" t="str">
        <f>IF(($A238="-"),"-",IF((ISBLANK('1B DonnéesActifs'!O241)=TRUE),"",'1B DonnéesActifs'!O241))</f>
        <v>-</v>
      </c>
      <c r="P238" s="213" t="str">
        <f>IF(($A238="-"),"-",IF((ISBLANK('1B DonnéesActifs'!P241)=TRUE),"",'1B DonnéesActifs'!P241))</f>
        <v>-</v>
      </c>
      <c r="Q238" s="214" t="str">
        <f t="shared" si="28"/>
        <v>-</v>
      </c>
      <c r="R238" s="214" t="str">
        <f>IF($A238="-","-",(_xlfn.IFNA((VLOOKUP($D238,'2A HypothèsesRenouvellement'!$J$6:$K$10,2,FALSE)),"TypeChausséeN/D")))</f>
        <v>-</v>
      </c>
      <c r="S238" s="214" t="str">
        <f t="shared" si="35"/>
        <v>-</v>
      </c>
      <c r="T238" s="214" t="str">
        <f>IF($A238="-","-",(_xlfn.IFNA((VLOOKUP($M238,'2A HypothèsesRenouvellement'!$J$16:$K$25,2,FALSE)),"DernièreInterventionN/D")))</f>
        <v>-</v>
      </c>
      <c r="U238" s="214" t="str">
        <f t="shared" si="29"/>
        <v>-</v>
      </c>
      <c r="V238" s="215" t="str">
        <f t="shared" si="36"/>
        <v>-</v>
      </c>
      <c r="W238" s="215" t="str">
        <f>IF($A238="-","-",IF($O238="","ICG N/D",VLOOKUP($O238,'2A HypothèsesRenouvellement'!$B$33:$B$42,1,TRUE)))</f>
        <v>-</v>
      </c>
      <c r="X238" s="216" t="str">
        <f>IF($A238="-","-",(IF((ISNUMBER(W238)=TRUE),VLOOKUP(W238,'2A HypothèsesRenouvellement'!$B$33:$D$42,3,FALSE),"ICG N/D")))</f>
        <v>-</v>
      </c>
      <c r="Y238" s="216" t="str">
        <f>_xlfn.IFNA(IF($A238="-","-",(IF((P238=""),"Cote /5 N/D",VLOOKUP(P238,'2A HypothèsesRenouvellement'!$F$33:$G$37,2,FALSE)))),"%ParCote/5 Feuille2A N/D")</f>
        <v>-</v>
      </c>
      <c r="Z238" s="215" t="str">
        <f>IF($A238="-","-",IF('2A HypothèsesRenouvellement'!$F$20="  cotes d'état /100",(IF(ISNUMBER(X238)=TRUE,(X238*R238),"ICG N/D")),"N'est pas l'option choisie feuille 2A"))</f>
        <v>-</v>
      </c>
      <c r="AA238" s="215" t="str">
        <f t="shared" si="30"/>
        <v>-</v>
      </c>
      <c r="AB238" s="215" t="str">
        <f>IF($A238="-","-",IF('2A HypothèsesRenouvellement'!$F$20="  cotes d'état /5",(IF(ISNUMBER(Y238)=TRUE,(Y238*R238),"Etat/5 N/D")),"N'est pas l'option choisie feuille 2A"))</f>
        <v>-</v>
      </c>
      <c r="AC238" s="215" t="str">
        <f t="shared" si="31"/>
        <v>-</v>
      </c>
      <c r="AD238" s="217" t="str">
        <f>IF('2A HypothèsesRenouvellement'!$D$15="Option 1  ",'3A CalculsActifs'!V238,IF('2A HypothèsesRenouvellement'!$F$20="  Cotes d'état /100",'3A CalculsActifs'!AA238,IF('2A HypothèsesRenouvellement'!$F$20="  Cotes d'état /5",'3A CalculsActifs'!AC238,"ATT:ChoisirOptionFeuille2A")))</f>
        <v>ATT:ChoisirOptionFeuille2A</v>
      </c>
      <c r="AE238" s="209" t="str">
        <f>IF($A238="-","-",(H238/1000*(VLOOKUP(D238,'2A HypothèsesRenouvellement'!$J$6:$L$10,3,FALSE))))</f>
        <v>-</v>
      </c>
      <c r="AF238" s="312" t="str">
        <f t="shared" si="32"/>
        <v>-</v>
      </c>
      <c r="AG238" s="312" t="str">
        <f t="shared" si="33"/>
        <v>-</v>
      </c>
      <c r="AH238" s="218" t="str">
        <f t="shared" si="34"/>
        <v>-</v>
      </c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  <c r="CM238" s="95"/>
      <c r="CN238" s="95"/>
      <c r="CO238" s="95"/>
      <c r="CP238" s="95"/>
      <c r="CQ238" s="95"/>
      <c r="CR238" s="95"/>
      <c r="CS238" s="95"/>
      <c r="CT238" s="95"/>
      <c r="CU238" s="95"/>
      <c r="CV238" s="95"/>
      <c r="CW238" s="95"/>
      <c r="CX238" s="95"/>
      <c r="CY238" s="95"/>
      <c r="CZ238" s="95"/>
      <c r="DA238" s="95"/>
      <c r="DB238" s="95"/>
      <c r="DC238" s="95"/>
      <c r="DD238" s="95"/>
      <c r="DE238" s="95"/>
      <c r="DF238" s="95"/>
      <c r="DG238" s="95"/>
      <c r="DH238" s="95"/>
      <c r="DI238" s="95"/>
      <c r="DJ238" s="95"/>
      <c r="DK238" s="95"/>
      <c r="DL238" s="95"/>
      <c r="DM238" s="95"/>
      <c r="DN238" s="95"/>
      <c r="DO238" s="95"/>
      <c r="DP238" s="95"/>
      <c r="DQ238" s="95"/>
      <c r="DR238" s="95"/>
      <c r="DS238" s="95"/>
      <c r="DT238" s="95"/>
      <c r="DU238" s="95"/>
      <c r="DV238" s="95"/>
      <c r="DW238" s="95"/>
      <c r="DX238" s="95"/>
      <c r="DY238" s="95"/>
      <c r="DZ238" s="95"/>
      <c r="EA238" s="95"/>
      <c r="EB238" s="95"/>
      <c r="EC238" s="95"/>
      <c r="ED238" s="95"/>
      <c r="EE238" s="95"/>
      <c r="EF238" s="95"/>
      <c r="EG238" s="95"/>
      <c r="EH238" s="95"/>
      <c r="EI238" s="95"/>
      <c r="EJ238" s="95"/>
      <c r="EK238" s="95"/>
      <c r="EL238" s="95"/>
      <c r="EM238" s="95"/>
      <c r="EN238" s="95"/>
      <c r="EO238" s="95"/>
      <c r="EP238" s="95"/>
      <c r="EQ238" s="95"/>
      <c r="ER238" s="95"/>
      <c r="ES238" s="95"/>
      <c r="ET238" s="95"/>
      <c r="EU238" s="95"/>
      <c r="EV238" s="95"/>
      <c r="EW238" s="95"/>
      <c r="EX238" s="95"/>
      <c r="EY238" s="95"/>
      <c r="EZ238" s="95"/>
      <c r="FA238" s="95"/>
      <c r="FB238" s="95"/>
      <c r="FC238" s="95"/>
      <c r="FD238" s="95"/>
      <c r="FE238" s="95"/>
      <c r="FF238" s="95"/>
      <c r="FG238" s="95"/>
      <c r="FH238" s="95"/>
      <c r="FI238" s="95"/>
      <c r="FJ238" s="95"/>
      <c r="FK238" s="95"/>
      <c r="FL238" s="95"/>
      <c r="FM238" s="95"/>
      <c r="FN238" s="95"/>
      <c r="FO238" s="95"/>
      <c r="FP238" s="95"/>
      <c r="FQ238" s="95"/>
      <c r="FR238" s="95"/>
      <c r="FS238" s="95"/>
      <c r="FT238" s="95"/>
      <c r="FU238" s="95"/>
      <c r="FV238" s="95"/>
      <c r="FW238" s="95"/>
      <c r="FX238" s="95"/>
      <c r="FY238" s="95"/>
      <c r="FZ238" s="95"/>
      <c r="GA238" s="95"/>
      <c r="GB238" s="95"/>
      <c r="GC238" s="95"/>
      <c r="GD238" s="95"/>
      <c r="GE238" s="95"/>
      <c r="GF238" s="95"/>
      <c r="GG238" s="95"/>
      <c r="GH238" s="95"/>
      <c r="GI238" s="95"/>
      <c r="GJ238" s="95"/>
      <c r="GK238" s="95"/>
      <c r="GL238" s="95"/>
      <c r="GM238" s="95"/>
      <c r="GN238" s="95"/>
      <c r="GO238" s="95"/>
      <c r="GP238" s="95"/>
      <c r="GQ238" s="95"/>
      <c r="GR238" s="95"/>
      <c r="GS238" s="95"/>
      <c r="GT238" s="95"/>
      <c r="GU238" s="95"/>
      <c r="GV238" s="95"/>
      <c r="GW238" s="95"/>
      <c r="GX238" s="95"/>
      <c r="GY238" s="95"/>
      <c r="GZ238" s="95"/>
      <c r="HA238" s="95"/>
      <c r="HB238" s="95"/>
      <c r="HC238" s="95"/>
      <c r="HD238" s="95"/>
      <c r="HE238" s="95"/>
    </row>
    <row r="239" spans="1:213" x14ac:dyDescent="0.25">
      <c r="A239" s="212" t="str">
        <f>IF((ISBLANK('1B DonnéesActifs'!A242)=TRUE),"-",'1B DonnéesActifs'!A242)</f>
        <v>-</v>
      </c>
      <c r="B239" s="213" t="str">
        <f>IF(($A239="-"),"-",IF((ISBLANK('1B DonnéesActifs'!B242)=TRUE),"",'1B DonnéesActifs'!B242))</f>
        <v>-</v>
      </c>
      <c r="C239" s="213" t="str">
        <f>IF(($A239="-"),"-",IF((ISBLANK('1B DonnéesActifs'!C242)=TRUE),"",'1B DonnéesActifs'!C242))</f>
        <v>-</v>
      </c>
      <c r="D239" s="213" t="str">
        <f>IF(($A239="-"),"-",IF((ISBLANK('1B DonnéesActifs'!D242)=TRUE),"",'1B DonnéesActifs'!D242))</f>
        <v>-</v>
      </c>
      <c r="E239" s="213" t="str">
        <f>IF(($A239="-"),"-",IF((ISBLANK('1B DonnéesActifs'!E242)=TRUE),"",'1B DonnéesActifs'!E242))</f>
        <v>-</v>
      </c>
      <c r="F239" s="213" t="str">
        <f>IF(($A239="-"),"-",IF((ISBLANK('1B DonnéesActifs'!F242)=TRUE),"",'1B DonnéesActifs'!F242))</f>
        <v>-</v>
      </c>
      <c r="G239" s="213" t="str">
        <f>IF(($A239="-"),"-",IF((ISBLANK('1B DonnéesActifs'!G242)=TRUE),"",'1B DonnéesActifs'!G242))</f>
        <v>-</v>
      </c>
      <c r="H239" s="213" t="str">
        <f>IF(($A239="-"),"-",IF((ISBLANK('1B DonnéesActifs'!H242)=TRUE),"",'1B DonnéesActifs'!H242))</f>
        <v>-</v>
      </c>
      <c r="I239" s="213" t="str">
        <f>IF(($A239="-"),"-",IF((ISBLANK('1B DonnéesActifs'!I242)=TRUE),"",'1B DonnéesActifs'!I242))</f>
        <v>-</v>
      </c>
      <c r="J239" s="213" t="str">
        <f>IF(($A239="-"),"-",IF((ISBLANK('1B DonnéesActifs'!J242)=TRUE),"",'1B DonnéesActifs'!J242))</f>
        <v>-</v>
      </c>
      <c r="K239" s="213" t="str">
        <f>IF(($A239="-"),"-",IF((ISBLANK('1B DonnéesActifs'!K242)=TRUE),"",'1B DonnéesActifs'!K242))</f>
        <v>-</v>
      </c>
      <c r="L239" s="213" t="str">
        <f>IF(($A239="-"),"-",IF((ISBLANK('1B DonnéesActifs'!L242)=TRUE),"",'1B DonnéesActifs'!L242))</f>
        <v>-</v>
      </c>
      <c r="M239" s="213" t="str">
        <f>IF(($A239="-"),"-",IF((ISBLANK('1B DonnéesActifs'!M242)=TRUE),"",'1B DonnéesActifs'!M242))</f>
        <v>-</v>
      </c>
      <c r="N239" s="213" t="str">
        <f>IF(($A239="-"),"-",IF((ISBLANK('1B DonnéesActifs'!N242)=TRUE),"",'1B DonnéesActifs'!N242))</f>
        <v>-</v>
      </c>
      <c r="O239" s="213" t="str">
        <f>IF(($A239="-"),"-",IF((ISBLANK('1B DonnéesActifs'!O242)=TRUE),"",'1B DonnéesActifs'!O242))</f>
        <v>-</v>
      </c>
      <c r="P239" s="213" t="str">
        <f>IF(($A239="-"),"-",IF((ISBLANK('1B DonnéesActifs'!P242)=TRUE),"",'1B DonnéesActifs'!P242))</f>
        <v>-</v>
      </c>
      <c r="Q239" s="214" t="str">
        <f t="shared" si="28"/>
        <v>-</v>
      </c>
      <c r="R239" s="214" t="str">
        <f>IF($A239="-","-",(_xlfn.IFNA((VLOOKUP($D239,'2A HypothèsesRenouvellement'!$J$6:$K$10,2,FALSE)),"TypeChausséeN/D")))</f>
        <v>-</v>
      </c>
      <c r="S239" s="214" t="str">
        <f t="shared" si="35"/>
        <v>-</v>
      </c>
      <c r="T239" s="214" t="str">
        <f>IF($A239="-","-",(_xlfn.IFNA((VLOOKUP($M239,'2A HypothèsesRenouvellement'!$J$16:$K$25,2,FALSE)),"DernièreInterventionN/D")))</f>
        <v>-</v>
      </c>
      <c r="U239" s="214" t="str">
        <f t="shared" si="29"/>
        <v>-</v>
      </c>
      <c r="V239" s="215" t="str">
        <f t="shared" si="36"/>
        <v>-</v>
      </c>
      <c r="W239" s="215" t="str">
        <f>IF($A239="-","-",IF($O239="","ICG N/D",VLOOKUP($O239,'2A HypothèsesRenouvellement'!$B$33:$B$42,1,TRUE)))</f>
        <v>-</v>
      </c>
      <c r="X239" s="216" t="str">
        <f>IF($A239="-","-",(IF((ISNUMBER(W239)=TRUE),VLOOKUP(W239,'2A HypothèsesRenouvellement'!$B$33:$D$42,3,FALSE),"ICG N/D")))</f>
        <v>-</v>
      </c>
      <c r="Y239" s="216" t="str">
        <f>_xlfn.IFNA(IF($A239="-","-",(IF((P239=""),"Cote /5 N/D",VLOOKUP(P239,'2A HypothèsesRenouvellement'!$F$33:$G$37,2,FALSE)))),"%ParCote/5 Feuille2A N/D")</f>
        <v>-</v>
      </c>
      <c r="Z239" s="215" t="str">
        <f>IF($A239="-","-",IF('2A HypothèsesRenouvellement'!$F$20="  cotes d'état /100",(IF(ISNUMBER(X239)=TRUE,(X239*R239),"ICG N/D")),"N'est pas l'option choisie feuille 2A"))</f>
        <v>-</v>
      </c>
      <c r="AA239" s="215" t="str">
        <f t="shared" si="30"/>
        <v>-</v>
      </c>
      <c r="AB239" s="215" t="str">
        <f>IF($A239="-","-",IF('2A HypothèsesRenouvellement'!$F$20="  cotes d'état /5",(IF(ISNUMBER(Y239)=TRUE,(Y239*R239),"Etat/5 N/D")),"N'est pas l'option choisie feuille 2A"))</f>
        <v>-</v>
      </c>
      <c r="AC239" s="215" t="str">
        <f t="shared" si="31"/>
        <v>-</v>
      </c>
      <c r="AD239" s="217" t="str">
        <f>IF('2A HypothèsesRenouvellement'!$D$15="Option 1  ",'3A CalculsActifs'!V239,IF('2A HypothèsesRenouvellement'!$F$20="  Cotes d'état /100",'3A CalculsActifs'!AA239,IF('2A HypothèsesRenouvellement'!$F$20="  Cotes d'état /5",'3A CalculsActifs'!AC239,"ATT:ChoisirOptionFeuille2A")))</f>
        <v>ATT:ChoisirOptionFeuille2A</v>
      </c>
      <c r="AE239" s="209" t="str">
        <f>IF($A239="-","-",(H239/1000*(VLOOKUP(D239,'2A HypothèsesRenouvellement'!$J$6:$L$10,3,FALSE))))</f>
        <v>-</v>
      </c>
      <c r="AF239" s="312" t="str">
        <f t="shared" si="32"/>
        <v>-</v>
      </c>
      <c r="AG239" s="312" t="str">
        <f t="shared" si="33"/>
        <v>-</v>
      </c>
      <c r="AH239" s="218" t="str">
        <f t="shared" si="34"/>
        <v>-</v>
      </c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  <c r="CM239" s="95"/>
      <c r="CN239" s="95"/>
      <c r="CO239" s="95"/>
      <c r="CP239" s="95"/>
      <c r="CQ239" s="95"/>
      <c r="CR239" s="95"/>
      <c r="CS239" s="95"/>
      <c r="CT239" s="95"/>
      <c r="CU239" s="95"/>
      <c r="CV239" s="95"/>
      <c r="CW239" s="95"/>
      <c r="CX239" s="95"/>
      <c r="CY239" s="95"/>
      <c r="CZ239" s="95"/>
      <c r="DA239" s="95"/>
      <c r="DB239" s="95"/>
      <c r="DC239" s="95"/>
      <c r="DD239" s="95"/>
      <c r="DE239" s="95"/>
      <c r="DF239" s="95"/>
      <c r="DG239" s="95"/>
      <c r="DH239" s="95"/>
      <c r="DI239" s="95"/>
      <c r="DJ239" s="95"/>
      <c r="DK239" s="95"/>
      <c r="DL239" s="95"/>
      <c r="DM239" s="95"/>
      <c r="DN239" s="95"/>
      <c r="DO239" s="95"/>
      <c r="DP239" s="95"/>
      <c r="DQ239" s="95"/>
      <c r="DR239" s="95"/>
      <c r="DS239" s="95"/>
      <c r="DT239" s="95"/>
      <c r="DU239" s="95"/>
      <c r="DV239" s="95"/>
      <c r="DW239" s="95"/>
      <c r="DX239" s="95"/>
      <c r="DY239" s="95"/>
      <c r="DZ239" s="95"/>
      <c r="EA239" s="95"/>
      <c r="EB239" s="95"/>
      <c r="EC239" s="95"/>
      <c r="ED239" s="95"/>
      <c r="EE239" s="95"/>
      <c r="EF239" s="95"/>
      <c r="EG239" s="95"/>
      <c r="EH239" s="95"/>
      <c r="EI239" s="95"/>
      <c r="EJ239" s="95"/>
      <c r="EK239" s="95"/>
      <c r="EL239" s="95"/>
      <c r="EM239" s="95"/>
      <c r="EN239" s="95"/>
      <c r="EO239" s="95"/>
      <c r="EP239" s="95"/>
      <c r="EQ239" s="95"/>
      <c r="ER239" s="95"/>
      <c r="ES239" s="95"/>
      <c r="ET239" s="95"/>
      <c r="EU239" s="95"/>
      <c r="EV239" s="95"/>
      <c r="EW239" s="95"/>
      <c r="EX239" s="95"/>
      <c r="EY239" s="95"/>
      <c r="EZ239" s="95"/>
      <c r="FA239" s="95"/>
      <c r="FB239" s="95"/>
      <c r="FC239" s="95"/>
      <c r="FD239" s="95"/>
      <c r="FE239" s="95"/>
      <c r="FF239" s="95"/>
      <c r="FG239" s="95"/>
      <c r="FH239" s="95"/>
      <c r="FI239" s="95"/>
      <c r="FJ239" s="95"/>
      <c r="FK239" s="95"/>
      <c r="FL239" s="95"/>
      <c r="FM239" s="95"/>
      <c r="FN239" s="95"/>
      <c r="FO239" s="95"/>
      <c r="FP239" s="95"/>
      <c r="FQ239" s="95"/>
      <c r="FR239" s="95"/>
      <c r="FS239" s="95"/>
      <c r="FT239" s="95"/>
      <c r="FU239" s="95"/>
      <c r="FV239" s="95"/>
      <c r="FW239" s="95"/>
      <c r="FX239" s="95"/>
      <c r="FY239" s="95"/>
      <c r="FZ239" s="95"/>
      <c r="GA239" s="95"/>
      <c r="GB239" s="95"/>
      <c r="GC239" s="95"/>
      <c r="GD239" s="95"/>
      <c r="GE239" s="95"/>
      <c r="GF239" s="95"/>
      <c r="GG239" s="95"/>
      <c r="GH239" s="95"/>
      <c r="GI239" s="95"/>
      <c r="GJ239" s="95"/>
      <c r="GK239" s="95"/>
      <c r="GL239" s="95"/>
      <c r="GM239" s="95"/>
      <c r="GN239" s="95"/>
      <c r="GO239" s="95"/>
      <c r="GP239" s="95"/>
      <c r="GQ239" s="95"/>
      <c r="GR239" s="95"/>
      <c r="GS239" s="95"/>
      <c r="GT239" s="95"/>
      <c r="GU239" s="95"/>
      <c r="GV239" s="95"/>
      <c r="GW239" s="95"/>
      <c r="GX239" s="95"/>
      <c r="GY239" s="95"/>
      <c r="GZ239" s="95"/>
      <c r="HA239" s="95"/>
      <c r="HB239" s="95"/>
      <c r="HC239" s="95"/>
      <c r="HD239" s="95"/>
      <c r="HE239" s="95"/>
    </row>
    <row r="240" spans="1:213" x14ac:dyDescent="0.25">
      <c r="A240" s="212" t="str">
        <f>IF((ISBLANK('1B DonnéesActifs'!A243)=TRUE),"-",'1B DonnéesActifs'!A243)</f>
        <v>-</v>
      </c>
      <c r="B240" s="213" t="str">
        <f>IF(($A240="-"),"-",IF((ISBLANK('1B DonnéesActifs'!B243)=TRUE),"",'1B DonnéesActifs'!B243))</f>
        <v>-</v>
      </c>
      <c r="C240" s="213" t="str">
        <f>IF(($A240="-"),"-",IF((ISBLANK('1B DonnéesActifs'!C243)=TRUE),"",'1B DonnéesActifs'!C243))</f>
        <v>-</v>
      </c>
      <c r="D240" s="213" t="str">
        <f>IF(($A240="-"),"-",IF((ISBLANK('1B DonnéesActifs'!D243)=TRUE),"",'1B DonnéesActifs'!D243))</f>
        <v>-</v>
      </c>
      <c r="E240" s="213" t="str">
        <f>IF(($A240="-"),"-",IF((ISBLANK('1B DonnéesActifs'!E243)=TRUE),"",'1B DonnéesActifs'!E243))</f>
        <v>-</v>
      </c>
      <c r="F240" s="213" t="str">
        <f>IF(($A240="-"),"-",IF((ISBLANK('1B DonnéesActifs'!F243)=TRUE),"",'1B DonnéesActifs'!F243))</f>
        <v>-</v>
      </c>
      <c r="G240" s="213" t="str">
        <f>IF(($A240="-"),"-",IF((ISBLANK('1B DonnéesActifs'!G243)=TRUE),"",'1B DonnéesActifs'!G243))</f>
        <v>-</v>
      </c>
      <c r="H240" s="213" t="str">
        <f>IF(($A240="-"),"-",IF((ISBLANK('1B DonnéesActifs'!H243)=TRUE),"",'1B DonnéesActifs'!H243))</f>
        <v>-</v>
      </c>
      <c r="I240" s="213" t="str">
        <f>IF(($A240="-"),"-",IF((ISBLANK('1B DonnéesActifs'!I243)=TRUE),"",'1B DonnéesActifs'!I243))</f>
        <v>-</v>
      </c>
      <c r="J240" s="213" t="str">
        <f>IF(($A240="-"),"-",IF((ISBLANK('1B DonnéesActifs'!J243)=TRUE),"",'1B DonnéesActifs'!J243))</f>
        <v>-</v>
      </c>
      <c r="K240" s="213" t="str">
        <f>IF(($A240="-"),"-",IF((ISBLANK('1B DonnéesActifs'!K243)=TRUE),"",'1B DonnéesActifs'!K243))</f>
        <v>-</v>
      </c>
      <c r="L240" s="213" t="str">
        <f>IF(($A240="-"),"-",IF((ISBLANK('1B DonnéesActifs'!L243)=TRUE),"",'1B DonnéesActifs'!L243))</f>
        <v>-</v>
      </c>
      <c r="M240" s="213" t="str">
        <f>IF(($A240="-"),"-",IF((ISBLANK('1B DonnéesActifs'!M243)=TRUE),"",'1B DonnéesActifs'!M243))</f>
        <v>-</v>
      </c>
      <c r="N240" s="213" t="str">
        <f>IF(($A240="-"),"-",IF((ISBLANK('1B DonnéesActifs'!N243)=TRUE),"",'1B DonnéesActifs'!N243))</f>
        <v>-</v>
      </c>
      <c r="O240" s="213" t="str">
        <f>IF(($A240="-"),"-",IF((ISBLANK('1B DonnéesActifs'!O243)=TRUE),"",'1B DonnéesActifs'!O243))</f>
        <v>-</v>
      </c>
      <c r="P240" s="213" t="str">
        <f>IF(($A240="-"),"-",IF((ISBLANK('1B DonnéesActifs'!P243)=TRUE),"",'1B DonnéesActifs'!P243))</f>
        <v>-</v>
      </c>
      <c r="Q240" s="214" t="str">
        <f t="shared" si="28"/>
        <v>-</v>
      </c>
      <c r="R240" s="214" t="str">
        <f>IF($A240="-","-",(_xlfn.IFNA((VLOOKUP($D240,'2A HypothèsesRenouvellement'!$J$6:$K$10,2,FALSE)),"TypeChausséeN/D")))</f>
        <v>-</v>
      </c>
      <c r="S240" s="214" t="str">
        <f t="shared" si="35"/>
        <v>-</v>
      </c>
      <c r="T240" s="214" t="str">
        <f>IF($A240="-","-",(_xlfn.IFNA((VLOOKUP($M240,'2A HypothèsesRenouvellement'!$J$16:$K$25,2,FALSE)),"DernièreInterventionN/D")))</f>
        <v>-</v>
      </c>
      <c r="U240" s="214" t="str">
        <f t="shared" si="29"/>
        <v>-</v>
      </c>
      <c r="V240" s="215" t="str">
        <f t="shared" si="36"/>
        <v>-</v>
      </c>
      <c r="W240" s="215" t="str">
        <f>IF($A240="-","-",IF($O240="","ICG N/D",VLOOKUP($O240,'2A HypothèsesRenouvellement'!$B$33:$B$42,1,TRUE)))</f>
        <v>-</v>
      </c>
      <c r="X240" s="216" t="str">
        <f>IF($A240="-","-",(IF((ISNUMBER(W240)=TRUE),VLOOKUP(W240,'2A HypothèsesRenouvellement'!$B$33:$D$42,3,FALSE),"ICG N/D")))</f>
        <v>-</v>
      </c>
      <c r="Y240" s="216" t="str">
        <f>_xlfn.IFNA(IF($A240="-","-",(IF((P240=""),"Cote /5 N/D",VLOOKUP(P240,'2A HypothèsesRenouvellement'!$F$33:$G$37,2,FALSE)))),"%ParCote/5 Feuille2A N/D")</f>
        <v>-</v>
      </c>
      <c r="Z240" s="215" t="str">
        <f>IF($A240="-","-",IF('2A HypothèsesRenouvellement'!$F$20="  cotes d'état /100",(IF(ISNUMBER(X240)=TRUE,(X240*R240),"ICG N/D")),"N'est pas l'option choisie feuille 2A"))</f>
        <v>-</v>
      </c>
      <c r="AA240" s="215" t="str">
        <f t="shared" si="30"/>
        <v>-</v>
      </c>
      <c r="AB240" s="215" t="str">
        <f>IF($A240="-","-",IF('2A HypothèsesRenouvellement'!$F$20="  cotes d'état /5",(IF(ISNUMBER(Y240)=TRUE,(Y240*R240),"Etat/5 N/D")),"N'est pas l'option choisie feuille 2A"))</f>
        <v>-</v>
      </c>
      <c r="AC240" s="215" t="str">
        <f t="shared" si="31"/>
        <v>-</v>
      </c>
      <c r="AD240" s="217" t="str">
        <f>IF('2A HypothèsesRenouvellement'!$D$15="Option 1  ",'3A CalculsActifs'!V240,IF('2A HypothèsesRenouvellement'!$F$20="  Cotes d'état /100",'3A CalculsActifs'!AA240,IF('2A HypothèsesRenouvellement'!$F$20="  Cotes d'état /5",'3A CalculsActifs'!AC240,"ATT:ChoisirOptionFeuille2A")))</f>
        <v>ATT:ChoisirOptionFeuille2A</v>
      </c>
      <c r="AE240" s="209" t="str">
        <f>IF($A240="-","-",(H240/1000*(VLOOKUP(D240,'2A HypothèsesRenouvellement'!$J$6:$L$10,3,FALSE))))</f>
        <v>-</v>
      </c>
      <c r="AF240" s="312" t="str">
        <f t="shared" si="32"/>
        <v>-</v>
      </c>
      <c r="AG240" s="312" t="str">
        <f t="shared" si="33"/>
        <v>-</v>
      </c>
      <c r="AH240" s="218" t="str">
        <f t="shared" si="34"/>
        <v>-</v>
      </c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95"/>
      <c r="DE240" s="95"/>
      <c r="DF240" s="95"/>
      <c r="DG240" s="95"/>
      <c r="DH240" s="95"/>
      <c r="DI240" s="95"/>
      <c r="DJ240" s="95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  <c r="EA240" s="95"/>
      <c r="EB240" s="95"/>
      <c r="EC240" s="95"/>
      <c r="ED240" s="95"/>
      <c r="EE240" s="95"/>
      <c r="EF240" s="95"/>
      <c r="EG240" s="95"/>
      <c r="EH240" s="95"/>
      <c r="EI240" s="95"/>
      <c r="EJ240" s="95"/>
      <c r="EK240" s="95"/>
      <c r="EL240" s="95"/>
      <c r="EM240" s="95"/>
      <c r="EN240" s="95"/>
      <c r="EO240" s="95"/>
      <c r="EP240" s="95"/>
      <c r="EQ240" s="95"/>
      <c r="ER240" s="95"/>
      <c r="ES240" s="95"/>
      <c r="ET240" s="95"/>
      <c r="EU240" s="95"/>
      <c r="EV240" s="95"/>
      <c r="EW240" s="95"/>
      <c r="EX240" s="95"/>
      <c r="EY240" s="95"/>
      <c r="EZ240" s="95"/>
      <c r="FA240" s="95"/>
      <c r="FB240" s="95"/>
      <c r="FC240" s="95"/>
      <c r="FD240" s="95"/>
      <c r="FE240" s="95"/>
      <c r="FF240" s="95"/>
      <c r="FG240" s="95"/>
      <c r="FH240" s="95"/>
      <c r="FI240" s="95"/>
      <c r="FJ240" s="95"/>
      <c r="FK240" s="95"/>
      <c r="FL240" s="95"/>
      <c r="FM240" s="95"/>
      <c r="FN240" s="95"/>
      <c r="FO240" s="95"/>
      <c r="FP240" s="95"/>
      <c r="FQ240" s="95"/>
      <c r="FR240" s="95"/>
      <c r="FS240" s="95"/>
      <c r="FT240" s="95"/>
      <c r="FU240" s="95"/>
      <c r="FV240" s="95"/>
      <c r="FW240" s="95"/>
      <c r="FX240" s="95"/>
      <c r="FY240" s="95"/>
      <c r="FZ240" s="95"/>
      <c r="GA240" s="95"/>
      <c r="GB240" s="95"/>
      <c r="GC240" s="95"/>
      <c r="GD240" s="95"/>
      <c r="GE240" s="95"/>
      <c r="GF240" s="95"/>
      <c r="GG240" s="95"/>
      <c r="GH240" s="95"/>
      <c r="GI240" s="95"/>
      <c r="GJ240" s="95"/>
      <c r="GK240" s="95"/>
      <c r="GL240" s="95"/>
      <c r="GM240" s="95"/>
      <c r="GN240" s="95"/>
      <c r="GO240" s="95"/>
      <c r="GP240" s="95"/>
      <c r="GQ240" s="95"/>
      <c r="GR240" s="95"/>
      <c r="GS240" s="95"/>
      <c r="GT240" s="95"/>
      <c r="GU240" s="95"/>
      <c r="GV240" s="95"/>
      <c r="GW240" s="95"/>
      <c r="GX240" s="95"/>
      <c r="GY240" s="95"/>
      <c r="GZ240" s="95"/>
      <c r="HA240" s="95"/>
      <c r="HB240" s="95"/>
      <c r="HC240" s="95"/>
      <c r="HD240" s="95"/>
      <c r="HE240" s="95"/>
    </row>
    <row r="241" spans="1:213" x14ac:dyDescent="0.25">
      <c r="A241" s="212" t="str">
        <f>IF((ISBLANK('1B DonnéesActifs'!A244)=TRUE),"-",'1B DonnéesActifs'!A244)</f>
        <v>-</v>
      </c>
      <c r="B241" s="213" t="str">
        <f>IF(($A241="-"),"-",IF((ISBLANK('1B DonnéesActifs'!B244)=TRUE),"",'1B DonnéesActifs'!B244))</f>
        <v>-</v>
      </c>
      <c r="C241" s="213" t="str">
        <f>IF(($A241="-"),"-",IF((ISBLANK('1B DonnéesActifs'!C244)=TRUE),"",'1B DonnéesActifs'!C244))</f>
        <v>-</v>
      </c>
      <c r="D241" s="213" t="str">
        <f>IF(($A241="-"),"-",IF((ISBLANK('1B DonnéesActifs'!D244)=TRUE),"",'1B DonnéesActifs'!D244))</f>
        <v>-</v>
      </c>
      <c r="E241" s="213" t="str">
        <f>IF(($A241="-"),"-",IF((ISBLANK('1B DonnéesActifs'!E244)=TRUE),"",'1B DonnéesActifs'!E244))</f>
        <v>-</v>
      </c>
      <c r="F241" s="213" t="str">
        <f>IF(($A241="-"),"-",IF((ISBLANK('1B DonnéesActifs'!F244)=TRUE),"",'1B DonnéesActifs'!F244))</f>
        <v>-</v>
      </c>
      <c r="G241" s="213" t="str">
        <f>IF(($A241="-"),"-",IF((ISBLANK('1B DonnéesActifs'!G244)=TRUE),"",'1B DonnéesActifs'!G244))</f>
        <v>-</v>
      </c>
      <c r="H241" s="213" t="str">
        <f>IF(($A241="-"),"-",IF((ISBLANK('1B DonnéesActifs'!H244)=TRUE),"",'1B DonnéesActifs'!H244))</f>
        <v>-</v>
      </c>
      <c r="I241" s="213" t="str">
        <f>IF(($A241="-"),"-",IF((ISBLANK('1B DonnéesActifs'!I244)=TRUE),"",'1B DonnéesActifs'!I244))</f>
        <v>-</v>
      </c>
      <c r="J241" s="213" t="str">
        <f>IF(($A241="-"),"-",IF((ISBLANK('1B DonnéesActifs'!J244)=TRUE),"",'1B DonnéesActifs'!J244))</f>
        <v>-</v>
      </c>
      <c r="K241" s="213" t="str">
        <f>IF(($A241="-"),"-",IF((ISBLANK('1B DonnéesActifs'!K244)=TRUE),"",'1B DonnéesActifs'!K244))</f>
        <v>-</v>
      </c>
      <c r="L241" s="213" t="str">
        <f>IF(($A241="-"),"-",IF((ISBLANK('1B DonnéesActifs'!L244)=TRUE),"",'1B DonnéesActifs'!L244))</f>
        <v>-</v>
      </c>
      <c r="M241" s="213" t="str">
        <f>IF(($A241="-"),"-",IF((ISBLANK('1B DonnéesActifs'!M244)=TRUE),"",'1B DonnéesActifs'!M244))</f>
        <v>-</v>
      </c>
      <c r="N241" s="213" t="str">
        <f>IF(($A241="-"),"-",IF((ISBLANK('1B DonnéesActifs'!N244)=TRUE),"",'1B DonnéesActifs'!N244))</f>
        <v>-</v>
      </c>
      <c r="O241" s="213" t="str">
        <f>IF(($A241="-"),"-",IF((ISBLANK('1B DonnéesActifs'!O244)=TRUE),"",'1B DonnéesActifs'!O244))</f>
        <v>-</v>
      </c>
      <c r="P241" s="213" t="str">
        <f>IF(($A241="-"),"-",IF((ISBLANK('1B DonnéesActifs'!P244)=TRUE),"",'1B DonnéesActifs'!P244))</f>
        <v>-</v>
      </c>
      <c r="Q241" s="214" t="str">
        <f t="shared" si="28"/>
        <v>-</v>
      </c>
      <c r="R241" s="214" t="str">
        <f>IF($A241="-","-",(_xlfn.IFNA((VLOOKUP($D241,'2A HypothèsesRenouvellement'!$J$6:$K$10,2,FALSE)),"TypeChausséeN/D")))</f>
        <v>-</v>
      </c>
      <c r="S241" s="214" t="str">
        <f t="shared" si="35"/>
        <v>-</v>
      </c>
      <c r="T241" s="214" t="str">
        <f>IF($A241="-","-",(_xlfn.IFNA((VLOOKUP($M241,'2A HypothèsesRenouvellement'!$J$16:$K$25,2,FALSE)),"DernièreInterventionN/D")))</f>
        <v>-</v>
      </c>
      <c r="U241" s="214" t="str">
        <f t="shared" si="29"/>
        <v>-</v>
      </c>
      <c r="V241" s="215" t="str">
        <f t="shared" si="36"/>
        <v>-</v>
      </c>
      <c r="W241" s="215" t="str">
        <f>IF($A241="-","-",IF($O241="","ICG N/D",VLOOKUP($O241,'2A HypothèsesRenouvellement'!$B$33:$B$42,1,TRUE)))</f>
        <v>-</v>
      </c>
      <c r="X241" s="216" t="str">
        <f>IF($A241="-","-",(IF((ISNUMBER(W241)=TRUE),VLOOKUP(W241,'2A HypothèsesRenouvellement'!$B$33:$D$42,3,FALSE),"ICG N/D")))</f>
        <v>-</v>
      </c>
      <c r="Y241" s="216" t="str">
        <f>_xlfn.IFNA(IF($A241="-","-",(IF((P241=""),"Cote /5 N/D",VLOOKUP(P241,'2A HypothèsesRenouvellement'!$F$33:$G$37,2,FALSE)))),"%ParCote/5 Feuille2A N/D")</f>
        <v>-</v>
      </c>
      <c r="Z241" s="215" t="str">
        <f>IF($A241="-","-",IF('2A HypothèsesRenouvellement'!$F$20="  cotes d'état /100",(IF(ISNUMBER(X241)=TRUE,(X241*R241),"ICG N/D")),"N'est pas l'option choisie feuille 2A"))</f>
        <v>-</v>
      </c>
      <c r="AA241" s="215" t="str">
        <f t="shared" si="30"/>
        <v>-</v>
      </c>
      <c r="AB241" s="215" t="str">
        <f>IF($A241="-","-",IF('2A HypothèsesRenouvellement'!$F$20="  cotes d'état /5",(IF(ISNUMBER(Y241)=TRUE,(Y241*R241),"Etat/5 N/D")),"N'est pas l'option choisie feuille 2A"))</f>
        <v>-</v>
      </c>
      <c r="AC241" s="215" t="str">
        <f t="shared" si="31"/>
        <v>-</v>
      </c>
      <c r="AD241" s="217" t="str">
        <f>IF('2A HypothèsesRenouvellement'!$D$15="Option 1  ",'3A CalculsActifs'!V241,IF('2A HypothèsesRenouvellement'!$F$20="  Cotes d'état /100",'3A CalculsActifs'!AA241,IF('2A HypothèsesRenouvellement'!$F$20="  Cotes d'état /5",'3A CalculsActifs'!AC241,"ATT:ChoisirOptionFeuille2A")))</f>
        <v>ATT:ChoisirOptionFeuille2A</v>
      </c>
      <c r="AE241" s="209" t="str">
        <f>IF($A241="-","-",(H241/1000*(VLOOKUP(D241,'2A HypothèsesRenouvellement'!$J$6:$L$10,3,FALSE))))</f>
        <v>-</v>
      </c>
      <c r="AF241" s="312" t="str">
        <f t="shared" si="32"/>
        <v>-</v>
      </c>
      <c r="AG241" s="312" t="str">
        <f t="shared" si="33"/>
        <v>-</v>
      </c>
      <c r="AH241" s="218" t="str">
        <f t="shared" si="34"/>
        <v>-</v>
      </c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  <c r="CM241" s="95"/>
      <c r="CN241" s="95"/>
      <c r="CO241" s="95"/>
      <c r="CP241" s="95"/>
      <c r="CQ241" s="95"/>
      <c r="CR241" s="95"/>
      <c r="CS241" s="95"/>
      <c r="CT241" s="95"/>
      <c r="CU241" s="95"/>
      <c r="CV241" s="95"/>
      <c r="CW241" s="95"/>
      <c r="CX241" s="95"/>
      <c r="CY241" s="95"/>
      <c r="CZ241" s="95"/>
      <c r="DA241" s="95"/>
      <c r="DB241" s="95"/>
      <c r="DC241" s="95"/>
      <c r="DD241" s="95"/>
      <c r="DE241" s="95"/>
      <c r="DF241" s="95"/>
      <c r="DG241" s="95"/>
      <c r="DH241" s="95"/>
      <c r="DI241" s="95"/>
      <c r="DJ241" s="95"/>
      <c r="DK241" s="95"/>
      <c r="DL241" s="95"/>
      <c r="DM241" s="95"/>
      <c r="DN241" s="95"/>
      <c r="DO241" s="95"/>
      <c r="DP241" s="95"/>
      <c r="DQ241" s="95"/>
      <c r="DR241" s="95"/>
      <c r="DS241" s="95"/>
      <c r="DT241" s="95"/>
      <c r="DU241" s="95"/>
      <c r="DV241" s="95"/>
      <c r="DW241" s="95"/>
      <c r="DX241" s="95"/>
      <c r="DY241" s="95"/>
      <c r="DZ241" s="95"/>
      <c r="EA241" s="95"/>
      <c r="EB241" s="95"/>
      <c r="EC241" s="95"/>
      <c r="ED241" s="95"/>
      <c r="EE241" s="95"/>
      <c r="EF241" s="95"/>
      <c r="EG241" s="95"/>
      <c r="EH241" s="95"/>
      <c r="EI241" s="95"/>
      <c r="EJ241" s="95"/>
      <c r="EK241" s="95"/>
      <c r="EL241" s="95"/>
      <c r="EM241" s="95"/>
      <c r="EN241" s="95"/>
      <c r="EO241" s="95"/>
      <c r="EP241" s="95"/>
      <c r="EQ241" s="95"/>
      <c r="ER241" s="95"/>
      <c r="ES241" s="95"/>
      <c r="ET241" s="95"/>
      <c r="EU241" s="95"/>
      <c r="EV241" s="95"/>
      <c r="EW241" s="95"/>
      <c r="EX241" s="95"/>
      <c r="EY241" s="95"/>
      <c r="EZ241" s="95"/>
      <c r="FA241" s="95"/>
      <c r="FB241" s="95"/>
      <c r="FC241" s="95"/>
      <c r="FD241" s="95"/>
      <c r="FE241" s="95"/>
      <c r="FF241" s="95"/>
      <c r="FG241" s="95"/>
      <c r="FH241" s="95"/>
      <c r="FI241" s="95"/>
      <c r="FJ241" s="95"/>
      <c r="FK241" s="95"/>
      <c r="FL241" s="95"/>
      <c r="FM241" s="95"/>
      <c r="FN241" s="95"/>
      <c r="FO241" s="95"/>
      <c r="FP241" s="95"/>
      <c r="FQ241" s="95"/>
      <c r="FR241" s="95"/>
      <c r="FS241" s="95"/>
      <c r="FT241" s="95"/>
      <c r="FU241" s="95"/>
      <c r="FV241" s="95"/>
      <c r="FW241" s="95"/>
      <c r="FX241" s="95"/>
      <c r="FY241" s="95"/>
      <c r="FZ241" s="95"/>
      <c r="GA241" s="95"/>
      <c r="GB241" s="95"/>
      <c r="GC241" s="95"/>
      <c r="GD241" s="95"/>
      <c r="GE241" s="95"/>
      <c r="GF241" s="95"/>
      <c r="GG241" s="95"/>
      <c r="GH241" s="95"/>
      <c r="GI241" s="95"/>
      <c r="GJ241" s="95"/>
      <c r="GK241" s="95"/>
      <c r="GL241" s="95"/>
      <c r="GM241" s="95"/>
      <c r="GN241" s="95"/>
      <c r="GO241" s="95"/>
      <c r="GP241" s="95"/>
      <c r="GQ241" s="95"/>
      <c r="GR241" s="95"/>
      <c r="GS241" s="95"/>
      <c r="GT241" s="95"/>
      <c r="GU241" s="95"/>
      <c r="GV241" s="95"/>
      <c r="GW241" s="95"/>
      <c r="GX241" s="95"/>
      <c r="GY241" s="95"/>
      <c r="GZ241" s="95"/>
      <c r="HA241" s="95"/>
      <c r="HB241" s="95"/>
      <c r="HC241" s="95"/>
      <c r="HD241" s="95"/>
      <c r="HE241" s="95"/>
    </row>
    <row r="242" spans="1:213" x14ac:dyDescent="0.25">
      <c r="A242" s="212" t="str">
        <f>IF((ISBLANK('1B DonnéesActifs'!A245)=TRUE),"-",'1B DonnéesActifs'!A245)</f>
        <v>-</v>
      </c>
      <c r="B242" s="213" t="str">
        <f>IF(($A242="-"),"-",IF((ISBLANK('1B DonnéesActifs'!B245)=TRUE),"",'1B DonnéesActifs'!B245))</f>
        <v>-</v>
      </c>
      <c r="C242" s="213" t="str">
        <f>IF(($A242="-"),"-",IF((ISBLANK('1B DonnéesActifs'!C245)=TRUE),"",'1B DonnéesActifs'!C245))</f>
        <v>-</v>
      </c>
      <c r="D242" s="213" t="str">
        <f>IF(($A242="-"),"-",IF((ISBLANK('1B DonnéesActifs'!D245)=TRUE),"",'1B DonnéesActifs'!D245))</f>
        <v>-</v>
      </c>
      <c r="E242" s="213" t="str">
        <f>IF(($A242="-"),"-",IF((ISBLANK('1B DonnéesActifs'!E245)=TRUE),"",'1B DonnéesActifs'!E245))</f>
        <v>-</v>
      </c>
      <c r="F242" s="213" t="str">
        <f>IF(($A242="-"),"-",IF((ISBLANK('1B DonnéesActifs'!F245)=TRUE),"",'1B DonnéesActifs'!F245))</f>
        <v>-</v>
      </c>
      <c r="G242" s="213" t="str">
        <f>IF(($A242="-"),"-",IF((ISBLANK('1B DonnéesActifs'!G245)=TRUE),"",'1B DonnéesActifs'!G245))</f>
        <v>-</v>
      </c>
      <c r="H242" s="213" t="str">
        <f>IF(($A242="-"),"-",IF((ISBLANK('1B DonnéesActifs'!H245)=TRUE),"",'1B DonnéesActifs'!H245))</f>
        <v>-</v>
      </c>
      <c r="I242" s="213" t="str">
        <f>IF(($A242="-"),"-",IF((ISBLANK('1B DonnéesActifs'!I245)=TRUE),"",'1B DonnéesActifs'!I245))</f>
        <v>-</v>
      </c>
      <c r="J242" s="213" t="str">
        <f>IF(($A242="-"),"-",IF((ISBLANK('1B DonnéesActifs'!J245)=TRUE),"",'1B DonnéesActifs'!J245))</f>
        <v>-</v>
      </c>
      <c r="K242" s="213" t="str">
        <f>IF(($A242="-"),"-",IF((ISBLANK('1B DonnéesActifs'!K245)=TRUE),"",'1B DonnéesActifs'!K245))</f>
        <v>-</v>
      </c>
      <c r="L242" s="213" t="str">
        <f>IF(($A242="-"),"-",IF((ISBLANK('1B DonnéesActifs'!L245)=TRUE),"",'1B DonnéesActifs'!L245))</f>
        <v>-</v>
      </c>
      <c r="M242" s="213" t="str">
        <f>IF(($A242="-"),"-",IF((ISBLANK('1B DonnéesActifs'!M245)=TRUE),"",'1B DonnéesActifs'!M245))</f>
        <v>-</v>
      </c>
      <c r="N242" s="213" t="str">
        <f>IF(($A242="-"),"-",IF((ISBLANK('1B DonnéesActifs'!N245)=TRUE),"",'1B DonnéesActifs'!N245))</f>
        <v>-</v>
      </c>
      <c r="O242" s="213" t="str">
        <f>IF(($A242="-"),"-",IF((ISBLANK('1B DonnéesActifs'!O245)=TRUE),"",'1B DonnéesActifs'!O245))</f>
        <v>-</v>
      </c>
      <c r="P242" s="213" t="str">
        <f>IF(($A242="-"),"-",IF((ISBLANK('1B DonnéesActifs'!P245)=TRUE),"",'1B DonnéesActifs'!P245))</f>
        <v>-</v>
      </c>
      <c r="Q242" s="214" t="str">
        <f t="shared" si="28"/>
        <v>-</v>
      </c>
      <c r="R242" s="214" t="str">
        <f>IF($A242="-","-",(_xlfn.IFNA((VLOOKUP($D242,'2A HypothèsesRenouvellement'!$J$6:$K$10,2,FALSE)),"TypeChausséeN/D")))</f>
        <v>-</v>
      </c>
      <c r="S242" s="214" t="str">
        <f t="shared" si="35"/>
        <v>-</v>
      </c>
      <c r="T242" s="214" t="str">
        <f>IF($A242="-","-",(_xlfn.IFNA((VLOOKUP($M242,'2A HypothèsesRenouvellement'!$J$16:$K$25,2,FALSE)),"DernièreInterventionN/D")))</f>
        <v>-</v>
      </c>
      <c r="U242" s="214" t="str">
        <f t="shared" si="29"/>
        <v>-</v>
      </c>
      <c r="V242" s="215" t="str">
        <f t="shared" si="36"/>
        <v>-</v>
      </c>
      <c r="W242" s="215" t="str">
        <f>IF($A242="-","-",IF($O242="","ICG N/D",VLOOKUP($O242,'2A HypothèsesRenouvellement'!$B$33:$B$42,1,TRUE)))</f>
        <v>-</v>
      </c>
      <c r="X242" s="216" t="str">
        <f>IF($A242="-","-",(IF((ISNUMBER(W242)=TRUE),VLOOKUP(W242,'2A HypothèsesRenouvellement'!$B$33:$D$42,3,FALSE),"ICG N/D")))</f>
        <v>-</v>
      </c>
      <c r="Y242" s="216" t="str">
        <f>_xlfn.IFNA(IF($A242="-","-",(IF((P242=""),"Cote /5 N/D",VLOOKUP(P242,'2A HypothèsesRenouvellement'!$F$33:$G$37,2,FALSE)))),"%ParCote/5 Feuille2A N/D")</f>
        <v>-</v>
      </c>
      <c r="Z242" s="215" t="str">
        <f>IF($A242="-","-",IF('2A HypothèsesRenouvellement'!$F$20="  cotes d'état /100",(IF(ISNUMBER(X242)=TRUE,(X242*R242),"ICG N/D")),"N'est pas l'option choisie feuille 2A"))</f>
        <v>-</v>
      </c>
      <c r="AA242" s="215" t="str">
        <f t="shared" si="30"/>
        <v>-</v>
      </c>
      <c r="AB242" s="215" t="str">
        <f>IF($A242="-","-",IF('2A HypothèsesRenouvellement'!$F$20="  cotes d'état /5",(IF(ISNUMBER(Y242)=TRUE,(Y242*R242),"Etat/5 N/D")),"N'est pas l'option choisie feuille 2A"))</f>
        <v>-</v>
      </c>
      <c r="AC242" s="215" t="str">
        <f t="shared" si="31"/>
        <v>-</v>
      </c>
      <c r="AD242" s="217" t="str">
        <f>IF('2A HypothèsesRenouvellement'!$D$15="Option 1  ",'3A CalculsActifs'!V242,IF('2A HypothèsesRenouvellement'!$F$20="  Cotes d'état /100",'3A CalculsActifs'!AA242,IF('2A HypothèsesRenouvellement'!$F$20="  Cotes d'état /5",'3A CalculsActifs'!AC242,"ATT:ChoisirOptionFeuille2A")))</f>
        <v>ATT:ChoisirOptionFeuille2A</v>
      </c>
      <c r="AE242" s="209" t="str">
        <f>IF($A242="-","-",(H242/1000*(VLOOKUP(D242,'2A HypothèsesRenouvellement'!$J$6:$L$10,3,FALSE))))</f>
        <v>-</v>
      </c>
      <c r="AF242" s="312" t="str">
        <f t="shared" si="32"/>
        <v>-</v>
      </c>
      <c r="AG242" s="312" t="str">
        <f t="shared" si="33"/>
        <v>-</v>
      </c>
      <c r="AH242" s="218" t="str">
        <f t="shared" si="34"/>
        <v>-</v>
      </c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  <c r="CM242" s="95"/>
      <c r="CN242" s="95"/>
      <c r="CO242" s="95"/>
      <c r="CP242" s="95"/>
      <c r="CQ242" s="95"/>
      <c r="CR242" s="95"/>
      <c r="CS242" s="95"/>
      <c r="CT242" s="95"/>
      <c r="CU242" s="95"/>
      <c r="CV242" s="95"/>
      <c r="CW242" s="95"/>
      <c r="CX242" s="95"/>
      <c r="CY242" s="95"/>
      <c r="CZ242" s="95"/>
      <c r="DA242" s="95"/>
      <c r="DB242" s="95"/>
      <c r="DC242" s="95"/>
      <c r="DD242" s="95"/>
      <c r="DE242" s="95"/>
      <c r="DF242" s="95"/>
      <c r="DG242" s="95"/>
      <c r="DH242" s="95"/>
      <c r="DI242" s="95"/>
      <c r="DJ242" s="95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  <c r="EA242" s="95"/>
      <c r="EB242" s="95"/>
      <c r="EC242" s="95"/>
      <c r="ED242" s="95"/>
      <c r="EE242" s="95"/>
      <c r="EF242" s="95"/>
      <c r="EG242" s="95"/>
      <c r="EH242" s="95"/>
      <c r="EI242" s="95"/>
      <c r="EJ242" s="95"/>
      <c r="EK242" s="95"/>
      <c r="EL242" s="95"/>
      <c r="EM242" s="95"/>
      <c r="EN242" s="95"/>
      <c r="EO242" s="95"/>
      <c r="EP242" s="95"/>
      <c r="EQ242" s="95"/>
      <c r="ER242" s="95"/>
      <c r="ES242" s="95"/>
      <c r="ET242" s="95"/>
      <c r="EU242" s="95"/>
      <c r="EV242" s="95"/>
      <c r="EW242" s="95"/>
      <c r="EX242" s="95"/>
      <c r="EY242" s="95"/>
      <c r="EZ242" s="95"/>
      <c r="FA242" s="95"/>
      <c r="FB242" s="95"/>
      <c r="FC242" s="95"/>
      <c r="FD242" s="95"/>
      <c r="FE242" s="95"/>
      <c r="FF242" s="95"/>
      <c r="FG242" s="95"/>
      <c r="FH242" s="95"/>
      <c r="FI242" s="95"/>
      <c r="FJ242" s="95"/>
      <c r="FK242" s="95"/>
      <c r="FL242" s="95"/>
      <c r="FM242" s="95"/>
      <c r="FN242" s="95"/>
      <c r="FO242" s="95"/>
      <c r="FP242" s="95"/>
      <c r="FQ242" s="95"/>
      <c r="FR242" s="95"/>
      <c r="FS242" s="95"/>
      <c r="FT242" s="95"/>
      <c r="FU242" s="95"/>
      <c r="FV242" s="95"/>
      <c r="FW242" s="95"/>
      <c r="FX242" s="95"/>
      <c r="FY242" s="95"/>
      <c r="FZ242" s="95"/>
      <c r="GA242" s="95"/>
      <c r="GB242" s="95"/>
      <c r="GC242" s="95"/>
      <c r="GD242" s="95"/>
      <c r="GE242" s="95"/>
      <c r="GF242" s="95"/>
      <c r="GG242" s="95"/>
      <c r="GH242" s="95"/>
      <c r="GI242" s="95"/>
      <c r="GJ242" s="95"/>
      <c r="GK242" s="95"/>
      <c r="GL242" s="95"/>
      <c r="GM242" s="95"/>
      <c r="GN242" s="95"/>
      <c r="GO242" s="95"/>
      <c r="GP242" s="95"/>
      <c r="GQ242" s="95"/>
      <c r="GR242" s="95"/>
      <c r="GS242" s="95"/>
      <c r="GT242" s="95"/>
      <c r="GU242" s="95"/>
      <c r="GV242" s="95"/>
      <c r="GW242" s="95"/>
      <c r="GX242" s="95"/>
      <c r="GY242" s="95"/>
      <c r="GZ242" s="95"/>
      <c r="HA242" s="95"/>
      <c r="HB242" s="95"/>
      <c r="HC242" s="95"/>
      <c r="HD242" s="95"/>
      <c r="HE242" s="95"/>
    </row>
    <row r="243" spans="1:213" x14ac:dyDescent="0.25">
      <c r="A243" s="212" t="str">
        <f>IF((ISBLANK('1B DonnéesActifs'!A246)=TRUE),"-",'1B DonnéesActifs'!A246)</f>
        <v>-</v>
      </c>
      <c r="B243" s="213" t="str">
        <f>IF(($A243="-"),"-",IF((ISBLANK('1B DonnéesActifs'!B246)=TRUE),"",'1B DonnéesActifs'!B246))</f>
        <v>-</v>
      </c>
      <c r="C243" s="213" t="str">
        <f>IF(($A243="-"),"-",IF((ISBLANK('1B DonnéesActifs'!C246)=TRUE),"",'1B DonnéesActifs'!C246))</f>
        <v>-</v>
      </c>
      <c r="D243" s="213" t="str">
        <f>IF(($A243="-"),"-",IF((ISBLANK('1B DonnéesActifs'!D246)=TRUE),"",'1B DonnéesActifs'!D246))</f>
        <v>-</v>
      </c>
      <c r="E243" s="213" t="str">
        <f>IF(($A243="-"),"-",IF((ISBLANK('1B DonnéesActifs'!E246)=TRUE),"",'1B DonnéesActifs'!E246))</f>
        <v>-</v>
      </c>
      <c r="F243" s="213" t="str">
        <f>IF(($A243="-"),"-",IF((ISBLANK('1B DonnéesActifs'!F246)=TRUE),"",'1B DonnéesActifs'!F246))</f>
        <v>-</v>
      </c>
      <c r="G243" s="213" t="str">
        <f>IF(($A243="-"),"-",IF((ISBLANK('1B DonnéesActifs'!G246)=TRUE),"",'1B DonnéesActifs'!G246))</f>
        <v>-</v>
      </c>
      <c r="H243" s="213" t="str">
        <f>IF(($A243="-"),"-",IF((ISBLANK('1B DonnéesActifs'!H246)=TRUE),"",'1B DonnéesActifs'!H246))</f>
        <v>-</v>
      </c>
      <c r="I243" s="213" t="str">
        <f>IF(($A243="-"),"-",IF((ISBLANK('1B DonnéesActifs'!I246)=TRUE),"",'1B DonnéesActifs'!I246))</f>
        <v>-</v>
      </c>
      <c r="J243" s="213" t="str">
        <f>IF(($A243="-"),"-",IF((ISBLANK('1B DonnéesActifs'!J246)=TRUE),"",'1B DonnéesActifs'!J246))</f>
        <v>-</v>
      </c>
      <c r="K243" s="213" t="str">
        <f>IF(($A243="-"),"-",IF((ISBLANK('1B DonnéesActifs'!K246)=TRUE),"",'1B DonnéesActifs'!K246))</f>
        <v>-</v>
      </c>
      <c r="L243" s="213" t="str">
        <f>IF(($A243="-"),"-",IF((ISBLANK('1B DonnéesActifs'!L246)=TRUE),"",'1B DonnéesActifs'!L246))</f>
        <v>-</v>
      </c>
      <c r="M243" s="213" t="str">
        <f>IF(($A243="-"),"-",IF((ISBLANK('1B DonnéesActifs'!M246)=TRUE),"",'1B DonnéesActifs'!M246))</f>
        <v>-</v>
      </c>
      <c r="N243" s="213" t="str">
        <f>IF(($A243="-"),"-",IF((ISBLANK('1B DonnéesActifs'!N246)=TRUE),"",'1B DonnéesActifs'!N246))</f>
        <v>-</v>
      </c>
      <c r="O243" s="213" t="str">
        <f>IF(($A243="-"),"-",IF((ISBLANK('1B DonnéesActifs'!O246)=TRUE),"",'1B DonnéesActifs'!O246))</f>
        <v>-</v>
      </c>
      <c r="P243" s="213" t="str">
        <f>IF(($A243="-"),"-",IF((ISBLANK('1B DonnéesActifs'!P246)=TRUE),"",'1B DonnéesActifs'!P246))</f>
        <v>-</v>
      </c>
      <c r="Q243" s="214" t="str">
        <f t="shared" si="28"/>
        <v>-</v>
      </c>
      <c r="R243" s="214" t="str">
        <f>IF($A243="-","-",(_xlfn.IFNA((VLOOKUP($D243,'2A HypothèsesRenouvellement'!$J$6:$K$10,2,FALSE)),"TypeChausséeN/D")))</f>
        <v>-</v>
      </c>
      <c r="S243" s="214" t="str">
        <f t="shared" si="35"/>
        <v>-</v>
      </c>
      <c r="T243" s="214" t="str">
        <f>IF($A243="-","-",(_xlfn.IFNA((VLOOKUP($M243,'2A HypothèsesRenouvellement'!$J$16:$K$25,2,FALSE)),"DernièreInterventionN/D")))</f>
        <v>-</v>
      </c>
      <c r="U243" s="214" t="str">
        <f t="shared" si="29"/>
        <v>-</v>
      </c>
      <c r="V243" s="215" t="str">
        <f t="shared" si="36"/>
        <v>-</v>
      </c>
      <c r="W243" s="215" t="str">
        <f>IF($A243="-","-",IF($O243="","ICG N/D",VLOOKUP($O243,'2A HypothèsesRenouvellement'!$B$33:$B$42,1,TRUE)))</f>
        <v>-</v>
      </c>
      <c r="X243" s="216" t="str">
        <f>IF($A243="-","-",(IF((ISNUMBER(W243)=TRUE),VLOOKUP(W243,'2A HypothèsesRenouvellement'!$B$33:$D$42,3,FALSE),"ICG N/D")))</f>
        <v>-</v>
      </c>
      <c r="Y243" s="216" t="str">
        <f>_xlfn.IFNA(IF($A243="-","-",(IF((P243=""),"Cote /5 N/D",VLOOKUP(P243,'2A HypothèsesRenouvellement'!$F$33:$G$37,2,FALSE)))),"%ParCote/5 Feuille2A N/D")</f>
        <v>-</v>
      </c>
      <c r="Z243" s="215" t="str">
        <f>IF($A243="-","-",IF('2A HypothèsesRenouvellement'!$F$20="  cotes d'état /100",(IF(ISNUMBER(X243)=TRUE,(X243*R243),"ICG N/D")),"N'est pas l'option choisie feuille 2A"))</f>
        <v>-</v>
      </c>
      <c r="AA243" s="215" t="str">
        <f t="shared" si="30"/>
        <v>-</v>
      </c>
      <c r="AB243" s="215" t="str">
        <f>IF($A243="-","-",IF('2A HypothèsesRenouvellement'!$F$20="  cotes d'état /5",(IF(ISNUMBER(Y243)=TRUE,(Y243*R243),"Etat/5 N/D")),"N'est pas l'option choisie feuille 2A"))</f>
        <v>-</v>
      </c>
      <c r="AC243" s="215" t="str">
        <f t="shared" si="31"/>
        <v>-</v>
      </c>
      <c r="AD243" s="217" t="str">
        <f>IF('2A HypothèsesRenouvellement'!$D$15="Option 1  ",'3A CalculsActifs'!V243,IF('2A HypothèsesRenouvellement'!$F$20="  Cotes d'état /100",'3A CalculsActifs'!AA243,IF('2A HypothèsesRenouvellement'!$F$20="  Cotes d'état /5",'3A CalculsActifs'!AC243,"ATT:ChoisirOptionFeuille2A")))</f>
        <v>ATT:ChoisirOptionFeuille2A</v>
      </c>
      <c r="AE243" s="209" t="str">
        <f>IF($A243="-","-",(H243/1000*(VLOOKUP(D243,'2A HypothèsesRenouvellement'!$J$6:$L$10,3,FALSE))))</f>
        <v>-</v>
      </c>
      <c r="AF243" s="312" t="str">
        <f t="shared" si="32"/>
        <v>-</v>
      </c>
      <c r="AG243" s="312" t="str">
        <f t="shared" si="33"/>
        <v>-</v>
      </c>
      <c r="AH243" s="218" t="str">
        <f t="shared" si="34"/>
        <v>-</v>
      </c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  <c r="CM243" s="95"/>
      <c r="CN243" s="95"/>
      <c r="CO243" s="95"/>
      <c r="CP243" s="95"/>
      <c r="CQ243" s="95"/>
      <c r="CR243" s="95"/>
      <c r="CS243" s="95"/>
      <c r="CT243" s="95"/>
      <c r="CU243" s="95"/>
      <c r="CV243" s="95"/>
      <c r="CW243" s="95"/>
      <c r="CX243" s="95"/>
      <c r="CY243" s="95"/>
      <c r="CZ243" s="95"/>
      <c r="DA243" s="95"/>
      <c r="DB243" s="95"/>
      <c r="DC243" s="95"/>
      <c r="DD243" s="95"/>
      <c r="DE243" s="95"/>
      <c r="DF243" s="95"/>
      <c r="DG243" s="95"/>
      <c r="DH243" s="95"/>
      <c r="DI243" s="95"/>
      <c r="DJ243" s="95"/>
      <c r="DK243" s="95"/>
      <c r="DL243" s="95"/>
      <c r="DM243" s="95"/>
      <c r="DN243" s="95"/>
      <c r="DO243" s="95"/>
      <c r="DP243" s="95"/>
      <c r="DQ243" s="95"/>
      <c r="DR243" s="95"/>
      <c r="DS243" s="95"/>
      <c r="DT243" s="95"/>
      <c r="DU243" s="95"/>
      <c r="DV243" s="95"/>
      <c r="DW243" s="95"/>
      <c r="DX243" s="95"/>
      <c r="DY243" s="95"/>
      <c r="DZ243" s="95"/>
      <c r="EA243" s="95"/>
      <c r="EB243" s="95"/>
      <c r="EC243" s="95"/>
      <c r="ED243" s="95"/>
      <c r="EE243" s="95"/>
      <c r="EF243" s="95"/>
      <c r="EG243" s="95"/>
      <c r="EH243" s="95"/>
      <c r="EI243" s="95"/>
      <c r="EJ243" s="95"/>
      <c r="EK243" s="95"/>
      <c r="EL243" s="95"/>
      <c r="EM243" s="95"/>
      <c r="EN243" s="95"/>
      <c r="EO243" s="95"/>
      <c r="EP243" s="95"/>
      <c r="EQ243" s="95"/>
      <c r="ER243" s="95"/>
      <c r="ES243" s="95"/>
      <c r="ET243" s="95"/>
      <c r="EU243" s="95"/>
      <c r="EV243" s="95"/>
      <c r="EW243" s="95"/>
      <c r="EX243" s="95"/>
      <c r="EY243" s="95"/>
      <c r="EZ243" s="95"/>
      <c r="FA243" s="95"/>
      <c r="FB243" s="95"/>
      <c r="FC243" s="95"/>
      <c r="FD243" s="95"/>
      <c r="FE243" s="95"/>
      <c r="FF243" s="95"/>
      <c r="FG243" s="95"/>
      <c r="FH243" s="95"/>
      <c r="FI243" s="95"/>
      <c r="FJ243" s="95"/>
      <c r="FK243" s="95"/>
      <c r="FL243" s="95"/>
      <c r="FM243" s="95"/>
      <c r="FN243" s="95"/>
      <c r="FO243" s="95"/>
      <c r="FP243" s="95"/>
      <c r="FQ243" s="95"/>
      <c r="FR243" s="95"/>
      <c r="FS243" s="95"/>
      <c r="FT243" s="95"/>
      <c r="FU243" s="95"/>
      <c r="FV243" s="95"/>
      <c r="FW243" s="95"/>
      <c r="FX243" s="95"/>
      <c r="FY243" s="95"/>
      <c r="FZ243" s="95"/>
      <c r="GA243" s="95"/>
      <c r="GB243" s="95"/>
      <c r="GC243" s="95"/>
      <c r="GD243" s="95"/>
      <c r="GE243" s="95"/>
      <c r="GF243" s="95"/>
      <c r="GG243" s="95"/>
      <c r="GH243" s="95"/>
      <c r="GI243" s="95"/>
      <c r="GJ243" s="95"/>
      <c r="GK243" s="95"/>
      <c r="GL243" s="95"/>
      <c r="GM243" s="95"/>
      <c r="GN243" s="95"/>
      <c r="GO243" s="95"/>
      <c r="GP243" s="95"/>
      <c r="GQ243" s="95"/>
      <c r="GR243" s="95"/>
      <c r="GS243" s="95"/>
      <c r="GT243" s="95"/>
      <c r="GU243" s="95"/>
      <c r="GV243" s="95"/>
      <c r="GW243" s="95"/>
      <c r="GX243" s="95"/>
      <c r="GY243" s="95"/>
      <c r="GZ243" s="95"/>
      <c r="HA243" s="95"/>
      <c r="HB243" s="95"/>
      <c r="HC243" s="95"/>
      <c r="HD243" s="95"/>
      <c r="HE243" s="95"/>
    </row>
    <row r="244" spans="1:213" x14ac:dyDescent="0.25">
      <c r="A244" s="212" t="str">
        <f>IF((ISBLANK('1B DonnéesActifs'!A247)=TRUE),"-",'1B DonnéesActifs'!A247)</f>
        <v>-</v>
      </c>
      <c r="B244" s="213" t="str">
        <f>IF(($A244="-"),"-",IF((ISBLANK('1B DonnéesActifs'!B247)=TRUE),"",'1B DonnéesActifs'!B247))</f>
        <v>-</v>
      </c>
      <c r="C244" s="213" t="str">
        <f>IF(($A244="-"),"-",IF((ISBLANK('1B DonnéesActifs'!C247)=TRUE),"",'1B DonnéesActifs'!C247))</f>
        <v>-</v>
      </c>
      <c r="D244" s="213" t="str">
        <f>IF(($A244="-"),"-",IF((ISBLANK('1B DonnéesActifs'!D247)=TRUE),"",'1B DonnéesActifs'!D247))</f>
        <v>-</v>
      </c>
      <c r="E244" s="213" t="str">
        <f>IF(($A244="-"),"-",IF((ISBLANK('1B DonnéesActifs'!E247)=TRUE),"",'1B DonnéesActifs'!E247))</f>
        <v>-</v>
      </c>
      <c r="F244" s="213" t="str">
        <f>IF(($A244="-"),"-",IF((ISBLANK('1B DonnéesActifs'!F247)=TRUE),"",'1B DonnéesActifs'!F247))</f>
        <v>-</v>
      </c>
      <c r="G244" s="213" t="str">
        <f>IF(($A244="-"),"-",IF((ISBLANK('1B DonnéesActifs'!G247)=TRUE),"",'1B DonnéesActifs'!G247))</f>
        <v>-</v>
      </c>
      <c r="H244" s="213" t="str">
        <f>IF(($A244="-"),"-",IF((ISBLANK('1B DonnéesActifs'!H247)=TRUE),"",'1B DonnéesActifs'!H247))</f>
        <v>-</v>
      </c>
      <c r="I244" s="213" t="str">
        <f>IF(($A244="-"),"-",IF((ISBLANK('1B DonnéesActifs'!I247)=TRUE),"",'1B DonnéesActifs'!I247))</f>
        <v>-</v>
      </c>
      <c r="J244" s="213" t="str">
        <f>IF(($A244="-"),"-",IF((ISBLANK('1B DonnéesActifs'!J247)=TRUE),"",'1B DonnéesActifs'!J247))</f>
        <v>-</v>
      </c>
      <c r="K244" s="213" t="str">
        <f>IF(($A244="-"),"-",IF((ISBLANK('1B DonnéesActifs'!K247)=TRUE),"",'1B DonnéesActifs'!K247))</f>
        <v>-</v>
      </c>
      <c r="L244" s="213" t="str">
        <f>IF(($A244="-"),"-",IF((ISBLANK('1B DonnéesActifs'!L247)=TRUE),"",'1B DonnéesActifs'!L247))</f>
        <v>-</v>
      </c>
      <c r="M244" s="213" t="str">
        <f>IF(($A244="-"),"-",IF((ISBLANK('1B DonnéesActifs'!M247)=TRUE),"",'1B DonnéesActifs'!M247))</f>
        <v>-</v>
      </c>
      <c r="N244" s="213" t="str">
        <f>IF(($A244="-"),"-",IF((ISBLANK('1B DonnéesActifs'!N247)=TRUE),"",'1B DonnéesActifs'!N247))</f>
        <v>-</v>
      </c>
      <c r="O244" s="213" t="str">
        <f>IF(($A244="-"),"-",IF((ISBLANK('1B DonnéesActifs'!O247)=TRUE),"",'1B DonnéesActifs'!O247))</f>
        <v>-</v>
      </c>
      <c r="P244" s="213" t="str">
        <f>IF(($A244="-"),"-",IF((ISBLANK('1B DonnéesActifs'!P247)=TRUE),"",'1B DonnéesActifs'!P247))</f>
        <v>-</v>
      </c>
      <c r="Q244" s="214" t="str">
        <f t="shared" si="28"/>
        <v>-</v>
      </c>
      <c r="R244" s="214" t="str">
        <f>IF($A244="-","-",(_xlfn.IFNA((VLOOKUP($D244,'2A HypothèsesRenouvellement'!$J$6:$K$10,2,FALSE)),"TypeChausséeN/D")))</f>
        <v>-</v>
      </c>
      <c r="S244" s="214" t="str">
        <f t="shared" si="35"/>
        <v>-</v>
      </c>
      <c r="T244" s="214" t="str">
        <f>IF($A244="-","-",(_xlfn.IFNA((VLOOKUP($M244,'2A HypothèsesRenouvellement'!$J$16:$K$25,2,FALSE)),"DernièreInterventionN/D")))</f>
        <v>-</v>
      </c>
      <c r="U244" s="214" t="str">
        <f t="shared" si="29"/>
        <v>-</v>
      </c>
      <c r="V244" s="215" t="str">
        <f t="shared" si="36"/>
        <v>-</v>
      </c>
      <c r="W244" s="215" t="str">
        <f>IF($A244="-","-",IF($O244="","ICG N/D",VLOOKUP($O244,'2A HypothèsesRenouvellement'!$B$33:$B$42,1,TRUE)))</f>
        <v>-</v>
      </c>
      <c r="X244" s="216" t="str">
        <f>IF($A244="-","-",(IF((ISNUMBER(W244)=TRUE),VLOOKUP(W244,'2A HypothèsesRenouvellement'!$B$33:$D$42,3,FALSE),"ICG N/D")))</f>
        <v>-</v>
      </c>
      <c r="Y244" s="216" t="str">
        <f>_xlfn.IFNA(IF($A244="-","-",(IF((P244=""),"Cote /5 N/D",VLOOKUP(P244,'2A HypothèsesRenouvellement'!$F$33:$G$37,2,FALSE)))),"%ParCote/5 Feuille2A N/D")</f>
        <v>-</v>
      </c>
      <c r="Z244" s="215" t="str">
        <f>IF($A244="-","-",IF('2A HypothèsesRenouvellement'!$F$20="  cotes d'état /100",(IF(ISNUMBER(X244)=TRUE,(X244*R244),"ICG N/D")),"N'est pas l'option choisie feuille 2A"))</f>
        <v>-</v>
      </c>
      <c r="AA244" s="215" t="str">
        <f t="shared" si="30"/>
        <v>-</v>
      </c>
      <c r="AB244" s="215" t="str">
        <f>IF($A244="-","-",IF('2A HypothèsesRenouvellement'!$F$20="  cotes d'état /5",(IF(ISNUMBER(Y244)=TRUE,(Y244*R244),"Etat/5 N/D")),"N'est pas l'option choisie feuille 2A"))</f>
        <v>-</v>
      </c>
      <c r="AC244" s="215" t="str">
        <f t="shared" si="31"/>
        <v>-</v>
      </c>
      <c r="AD244" s="217" t="str">
        <f>IF('2A HypothèsesRenouvellement'!$D$15="Option 1  ",'3A CalculsActifs'!V244,IF('2A HypothèsesRenouvellement'!$F$20="  Cotes d'état /100",'3A CalculsActifs'!AA244,IF('2A HypothèsesRenouvellement'!$F$20="  Cotes d'état /5",'3A CalculsActifs'!AC244,"ATT:ChoisirOptionFeuille2A")))</f>
        <v>ATT:ChoisirOptionFeuille2A</v>
      </c>
      <c r="AE244" s="209" t="str">
        <f>IF($A244="-","-",(H244/1000*(VLOOKUP(D244,'2A HypothèsesRenouvellement'!$J$6:$L$10,3,FALSE))))</f>
        <v>-</v>
      </c>
      <c r="AF244" s="312" t="str">
        <f t="shared" si="32"/>
        <v>-</v>
      </c>
      <c r="AG244" s="312" t="str">
        <f t="shared" si="33"/>
        <v>-</v>
      </c>
      <c r="AH244" s="218" t="str">
        <f t="shared" si="34"/>
        <v>-</v>
      </c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  <c r="CM244" s="95"/>
      <c r="CN244" s="95"/>
      <c r="CO244" s="95"/>
      <c r="CP244" s="95"/>
      <c r="CQ244" s="95"/>
      <c r="CR244" s="95"/>
      <c r="CS244" s="95"/>
      <c r="CT244" s="95"/>
      <c r="CU244" s="95"/>
      <c r="CV244" s="95"/>
      <c r="CW244" s="95"/>
      <c r="CX244" s="95"/>
      <c r="CY244" s="95"/>
      <c r="CZ244" s="95"/>
      <c r="DA244" s="95"/>
      <c r="DB244" s="95"/>
      <c r="DC244" s="95"/>
      <c r="DD244" s="95"/>
      <c r="DE244" s="95"/>
      <c r="DF244" s="95"/>
      <c r="DG244" s="95"/>
      <c r="DH244" s="95"/>
      <c r="DI244" s="95"/>
      <c r="DJ244" s="95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  <c r="EA244" s="95"/>
      <c r="EB244" s="95"/>
      <c r="EC244" s="95"/>
      <c r="ED244" s="95"/>
      <c r="EE244" s="95"/>
      <c r="EF244" s="95"/>
      <c r="EG244" s="95"/>
      <c r="EH244" s="95"/>
      <c r="EI244" s="95"/>
      <c r="EJ244" s="95"/>
      <c r="EK244" s="95"/>
      <c r="EL244" s="95"/>
      <c r="EM244" s="95"/>
      <c r="EN244" s="95"/>
      <c r="EO244" s="95"/>
      <c r="EP244" s="95"/>
      <c r="EQ244" s="95"/>
      <c r="ER244" s="95"/>
      <c r="ES244" s="95"/>
      <c r="ET244" s="95"/>
      <c r="EU244" s="95"/>
      <c r="EV244" s="95"/>
      <c r="EW244" s="95"/>
      <c r="EX244" s="95"/>
      <c r="EY244" s="95"/>
      <c r="EZ244" s="95"/>
      <c r="FA244" s="95"/>
      <c r="FB244" s="95"/>
      <c r="FC244" s="95"/>
      <c r="FD244" s="95"/>
      <c r="FE244" s="95"/>
      <c r="FF244" s="95"/>
      <c r="FG244" s="95"/>
      <c r="FH244" s="95"/>
      <c r="FI244" s="95"/>
      <c r="FJ244" s="95"/>
      <c r="FK244" s="95"/>
      <c r="FL244" s="95"/>
      <c r="FM244" s="95"/>
      <c r="FN244" s="95"/>
      <c r="FO244" s="95"/>
      <c r="FP244" s="95"/>
      <c r="FQ244" s="95"/>
      <c r="FR244" s="95"/>
      <c r="FS244" s="95"/>
      <c r="FT244" s="95"/>
      <c r="FU244" s="95"/>
      <c r="FV244" s="95"/>
      <c r="FW244" s="95"/>
      <c r="FX244" s="95"/>
      <c r="FY244" s="95"/>
      <c r="FZ244" s="95"/>
      <c r="GA244" s="95"/>
      <c r="GB244" s="95"/>
      <c r="GC244" s="95"/>
      <c r="GD244" s="95"/>
      <c r="GE244" s="95"/>
      <c r="GF244" s="95"/>
      <c r="GG244" s="95"/>
      <c r="GH244" s="95"/>
      <c r="GI244" s="95"/>
      <c r="GJ244" s="95"/>
      <c r="GK244" s="95"/>
      <c r="GL244" s="95"/>
      <c r="GM244" s="95"/>
      <c r="GN244" s="95"/>
      <c r="GO244" s="95"/>
      <c r="GP244" s="95"/>
      <c r="GQ244" s="95"/>
      <c r="GR244" s="95"/>
      <c r="GS244" s="95"/>
      <c r="GT244" s="95"/>
      <c r="GU244" s="95"/>
      <c r="GV244" s="95"/>
      <c r="GW244" s="95"/>
      <c r="GX244" s="95"/>
      <c r="GY244" s="95"/>
      <c r="GZ244" s="95"/>
      <c r="HA244" s="95"/>
      <c r="HB244" s="95"/>
      <c r="HC244" s="95"/>
      <c r="HD244" s="95"/>
      <c r="HE244" s="95"/>
    </row>
    <row r="245" spans="1:213" x14ac:dyDescent="0.25">
      <c r="A245" s="212" t="str">
        <f>IF((ISBLANK('1B DonnéesActifs'!A248)=TRUE),"-",'1B DonnéesActifs'!A248)</f>
        <v>-</v>
      </c>
      <c r="B245" s="213" t="str">
        <f>IF(($A245="-"),"-",IF((ISBLANK('1B DonnéesActifs'!B248)=TRUE),"",'1B DonnéesActifs'!B248))</f>
        <v>-</v>
      </c>
      <c r="C245" s="213" t="str">
        <f>IF(($A245="-"),"-",IF((ISBLANK('1B DonnéesActifs'!C248)=TRUE),"",'1B DonnéesActifs'!C248))</f>
        <v>-</v>
      </c>
      <c r="D245" s="213" t="str">
        <f>IF(($A245="-"),"-",IF((ISBLANK('1B DonnéesActifs'!D248)=TRUE),"",'1B DonnéesActifs'!D248))</f>
        <v>-</v>
      </c>
      <c r="E245" s="213" t="str">
        <f>IF(($A245="-"),"-",IF((ISBLANK('1B DonnéesActifs'!E248)=TRUE),"",'1B DonnéesActifs'!E248))</f>
        <v>-</v>
      </c>
      <c r="F245" s="213" t="str">
        <f>IF(($A245="-"),"-",IF((ISBLANK('1B DonnéesActifs'!F248)=TRUE),"",'1B DonnéesActifs'!F248))</f>
        <v>-</v>
      </c>
      <c r="G245" s="213" t="str">
        <f>IF(($A245="-"),"-",IF((ISBLANK('1B DonnéesActifs'!G248)=TRUE),"",'1B DonnéesActifs'!G248))</f>
        <v>-</v>
      </c>
      <c r="H245" s="213" t="str">
        <f>IF(($A245="-"),"-",IF((ISBLANK('1B DonnéesActifs'!H248)=TRUE),"",'1B DonnéesActifs'!H248))</f>
        <v>-</v>
      </c>
      <c r="I245" s="213" t="str">
        <f>IF(($A245="-"),"-",IF((ISBLANK('1B DonnéesActifs'!I248)=TRUE),"",'1B DonnéesActifs'!I248))</f>
        <v>-</v>
      </c>
      <c r="J245" s="213" t="str">
        <f>IF(($A245="-"),"-",IF((ISBLANK('1B DonnéesActifs'!J248)=TRUE),"",'1B DonnéesActifs'!J248))</f>
        <v>-</v>
      </c>
      <c r="K245" s="213" t="str">
        <f>IF(($A245="-"),"-",IF((ISBLANK('1B DonnéesActifs'!K248)=TRUE),"",'1B DonnéesActifs'!K248))</f>
        <v>-</v>
      </c>
      <c r="L245" s="213" t="str">
        <f>IF(($A245="-"),"-",IF((ISBLANK('1B DonnéesActifs'!L248)=TRUE),"",'1B DonnéesActifs'!L248))</f>
        <v>-</v>
      </c>
      <c r="M245" s="213" t="str">
        <f>IF(($A245="-"),"-",IF((ISBLANK('1B DonnéesActifs'!M248)=TRUE),"",'1B DonnéesActifs'!M248))</f>
        <v>-</v>
      </c>
      <c r="N245" s="213" t="str">
        <f>IF(($A245="-"),"-",IF((ISBLANK('1B DonnéesActifs'!N248)=TRUE),"",'1B DonnéesActifs'!N248))</f>
        <v>-</v>
      </c>
      <c r="O245" s="213" t="str">
        <f>IF(($A245="-"),"-",IF((ISBLANK('1B DonnéesActifs'!O248)=TRUE),"",'1B DonnéesActifs'!O248))</f>
        <v>-</v>
      </c>
      <c r="P245" s="213" t="str">
        <f>IF(($A245="-"),"-",IF((ISBLANK('1B DonnéesActifs'!P248)=TRUE),"",'1B DonnéesActifs'!P248))</f>
        <v>-</v>
      </c>
      <c r="Q245" s="214" t="str">
        <f t="shared" si="28"/>
        <v>-</v>
      </c>
      <c r="R245" s="214" t="str">
        <f>IF($A245="-","-",(_xlfn.IFNA((VLOOKUP($D245,'2A HypothèsesRenouvellement'!$J$6:$K$10,2,FALSE)),"TypeChausséeN/D")))</f>
        <v>-</v>
      </c>
      <c r="S245" s="214" t="str">
        <f t="shared" si="35"/>
        <v>-</v>
      </c>
      <c r="T245" s="214" t="str">
        <f>IF($A245="-","-",(_xlfn.IFNA((VLOOKUP($M245,'2A HypothèsesRenouvellement'!$J$16:$K$25,2,FALSE)),"DernièreInterventionN/D")))</f>
        <v>-</v>
      </c>
      <c r="U245" s="214" t="str">
        <f t="shared" si="29"/>
        <v>-</v>
      </c>
      <c r="V245" s="215" t="str">
        <f t="shared" si="36"/>
        <v>-</v>
      </c>
      <c r="W245" s="215" t="str">
        <f>IF($A245="-","-",IF($O245="","ICG N/D",VLOOKUP($O245,'2A HypothèsesRenouvellement'!$B$33:$B$42,1,TRUE)))</f>
        <v>-</v>
      </c>
      <c r="X245" s="216" t="str">
        <f>IF($A245="-","-",(IF((ISNUMBER(W245)=TRUE),VLOOKUP(W245,'2A HypothèsesRenouvellement'!$B$33:$D$42,3,FALSE),"ICG N/D")))</f>
        <v>-</v>
      </c>
      <c r="Y245" s="216" t="str">
        <f>_xlfn.IFNA(IF($A245="-","-",(IF((P245=""),"Cote /5 N/D",VLOOKUP(P245,'2A HypothèsesRenouvellement'!$F$33:$G$37,2,FALSE)))),"%ParCote/5 Feuille2A N/D")</f>
        <v>-</v>
      </c>
      <c r="Z245" s="215" t="str">
        <f>IF($A245="-","-",IF('2A HypothèsesRenouvellement'!$F$20="  cotes d'état /100",(IF(ISNUMBER(X245)=TRUE,(X245*R245),"ICG N/D")),"N'est pas l'option choisie feuille 2A"))</f>
        <v>-</v>
      </c>
      <c r="AA245" s="215" t="str">
        <f t="shared" si="30"/>
        <v>-</v>
      </c>
      <c r="AB245" s="215" t="str">
        <f>IF($A245="-","-",IF('2A HypothèsesRenouvellement'!$F$20="  cotes d'état /5",(IF(ISNUMBER(Y245)=TRUE,(Y245*R245),"Etat/5 N/D")),"N'est pas l'option choisie feuille 2A"))</f>
        <v>-</v>
      </c>
      <c r="AC245" s="215" t="str">
        <f t="shared" si="31"/>
        <v>-</v>
      </c>
      <c r="AD245" s="217" t="str">
        <f>IF('2A HypothèsesRenouvellement'!$D$15="Option 1  ",'3A CalculsActifs'!V245,IF('2A HypothèsesRenouvellement'!$F$20="  Cotes d'état /100",'3A CalculsActifs'!AA245,IF('2A HypothèsesRenouvellement'!$F$20="  Cotes d'état /5",'3A CalculsActifs'!AC245,"ATT:ChoisirOptionFeuille2A")))</f>
        <v>ATT:ChoisirOptionFeuille2A</v>
      </c>
      <c r="AE245" s="209" t="str">
        <f>IF($A245="-","-",(H245/1000*(VLOOKUP(D245,'2A HypothèsesRenouvellement'!$J$6:$L$10,3,FALSE))))</f>
        <v>-</v>
      </c>
      <c r="AF245" s="312" t="str">
        <f t="shared" si="32"/>
        <v>-</v>
      </c>
      <c r="AG245" s="312" t="str">
        <f t="shared" si="33"/>
        <v>-</v>
      </c>
      <c r="AH245" s="218" t="str">
        <f t="shared" si="34"/>
        <v>-</v>
      </c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  <c r="CM245" s="95"/>
      <c r="CN245" s="95"/>
      <c r="CO245" s="95"/>
      <c r="CP245" s="95"/>
      <c r="CQ245" s="95"/>
      <c r="CR245" s="95"/>
      <c r="CS245" s="95"/>
      <c r="CT245" s="95"/>
      <c r="CU245" s="95"/>
      <c r="CV245" s="95"/>
      <c r="CW245" s="95"/>
      <c r="CX245" s="95"/>
      <c r="CY245" s="95"/>
      <c r="CZ245" s="95"/>
      <c r="DA245" s="95"/>
      <c r="DB245" s="95"/>
      <c r="DC245" s="95"/>
      <c r="DD245" s="95"/>
      <c r="DE245" s="95"/>
      <c r="DF245" s="95"/>
      <c r="DG245" s="95"/>
      <c r="DH245" s="95"/>
      <c r="DI245" s="95"/>
      <c r="DJ245" s="95"/>
      <c r="DK245" s="95"/>
      <c r="DL245" s="95"/>
      <c r="DM245" s="95"/>
      <c r="DN245" s="95"/>
      <c r="DO245" s="95"/>
      <c r="DP245" s="95"/>
      <c r="DQ245" s="95"/>
      <c r="DR245" s="95"/>
      <c r="DS245" s="95"/>
      <c r="DT245" s="95"/>
      <c r="DU245" s="95"/>
      <c r="DV245" s="95"/>
      <c r="DW245" s="95"/>
      <c r="DX245" s="95"/>
      <c r="DY245" s="95"/>
      <c r="DZ245" s="95"/>
      <c r="EA245" s="95"/>
      <c r="EB245" s="95"/>
      <c r="EC245" s="95"/>
      <c r="ED245" s="95"/>
      <c r="EE245" s="95"/>
      <c r="EF245" s="95"/>
      <c r="EG245" s="95"/>
      <c r="EH245" s="95"/>
      <c r="EI245" s="95"/>
      <c r="EJ245" s="95"/>
      <c r="EK245" s="95"/>
      <c r="EL245" s="95"/>
      <c r="EM245" s="95"/>
      <c r="EN245" s="95"/>
      <c r="EO245" s="95"/>
      <c r="EP245" s="95"/>
      <c r="EQ245" s="95"/>
      <c r="ER245" s="95"/>
      <c r="ES245" s="95"/>
      <c r="ET245" s="95"/>
      <c r="EU245" s="95"/>
      <c r="EV245" s="95"/>
      <c r="EW245" s="95"/>
      <c r="EX245" s="95"/>
      <c r="EY245" s="95"/>
      <c r="EZ245" s="95"/>
      <c r="FA245" s="95"/>
      <c r="FB245" s="95"/>
      <c r="FC245" s="95"/>
      <c r="FD245" s="95"/>
      <c r="FE245" s="95"/>
      <c r="FF245" s="95"/>
      <c r="FG245" s="95"/>
      <c r="FH245" s="95"/>
      <c r="FI245" s="95"/>
      <c r="FJ245" s="95"/>
      <c r="FK245" s="95"/>
      <c r="FL245" s="95"/>
      <c r="FM245" s="95"/>
      <c r="FN245" s="95"/>
      <c r="FO245" s="95"/>
      <c r="FP245" s="95"/>
      <c r="FQ245" s="95"/>
      <c r="FR245" s="95"/>
      <c r="FS245" s="95"/>
      <c r="FT245" s="95"/>
      <c r="FU245" s="95"/>
      <c r="FV245" s="95"/>
      <c r="FW245" s="95"/>
      <c r="FX245" s="95"/>
      <c r="FY245" s="95"/>
      <c r="FZ245" s="95"/>
      <c r="GA245" s="95"/>
      <c r="GB245" s="95"/>
      <c r="GC245" s="95"/>
      <c r="GD245" s="95"/>
      <c r="GE245" s="95"/>
      <c r="GF245" s="95"/>
      <c r="GG245" s="95"/>
      <c r="GH245" s="95"/>
      <c r="GI245" s="95"/>
      <c r="GJ245" s="95"/>
      <c r="GK245" s="95"/>
      <c r="GL245" s="95"/>
      <c r="GM245" s="95"/>
      <c r="GN245" s="95"/>
      <c r="GO245" s="95"/>
      <c r="GP245" s="95"/>
      <c r="GQ245" s="95"/>
      <c r="GR245" s="95"/>
      <c r="GS245" s="95"/>
      <c r="GT245" s="95"/>
      <c r="GU245" s="95"/>
      <c r="GV245" s="95"/>
      <c r="GW245" s="95"/>
      <c r="GX245" s="95"/>
      <c r="GY245" s="95"/>
      <c r="GZ245" s="95"/>
      <c r="HA245" s="95"/>
      <c r="HB245" s="95"/>
      <c r="HC245" s="95"/>
      <c r="HD245" s="95"/>
      <c r="HE245" s="95"/>
    </row>
    <row r="246" spans="1:213" x14ac:dyDescent="0.25">
      <c r="A246" s="212" t="str">
        <f>IF((ISBLANK('1B DonnéesActifs'!A249)=TRUE),"-",'1B DonnéesActifs'!A249)</f>
        <v>-</v>
      </c>
      <c r="B246" s="213" t="str">
        <f>IF(($A246="-"),"-",IF((ISBLANK('1B DonnéesActifs'!B249)=TRUE),"",'1B DonnéesActifs'!B249))</f>
        <v>-</v>
      </c>
      <c r="C246" s="213" t="str">
        <f>IF(($A246="-"),"-",IF((ISBLANK('1B DonnéesActifs'!C249)=TRUE),"",'1B DonnéesActifs'!C249))</f>
        <v>-</v>
      </c>
      <c r="D246" s="213" t="str">
        <f>IF(($A246="-"),"-",IF((ISBLANK('1B DonnéesActifs'!D249)=TRUE),"",'1B DonnéesActifs'!D249))</f>
        <v>-</v>
      </c>
      <c r="E246" s="213" t="str">
        <f>IF(($A246="-"),"-",IF((ISBLANK('1B DonnéesActifs'!E249)=TRUE),"",'1B DonnéesActifs'!E249))</f>
        <v>-</v>
      </c>
      <c r="F246" s="213" t="str">
        <f>IF(($A246="-"),"-",IF((ISBLANK('1B DonnéesActifs'!F249)=TRUE),"",'1B DonnéesActifs'!F249))</f>
        <v>-</v>
      </c>
      <c r="G246" s="213" t="str">
        <f>IF(($A246="-"),"-",IF((ISBLANK('1B DonnéesActifs'!G249)=TRUE),"",'1B DonnéesActifs'!G249))</f>
        <v>-</v>
      </c>
      <c r="H246" s="213" t="str">
        <f>IF(($A246="-"),"-",IF((ISBLANK('1B DonnéesActifs'!H249)=TRUE),"",'1B DonnéesActifs'!H249))</f>
        <v>-</v>
      </c>
      <c r="I246" s="213" t="str">
        <f>IF(($A246="-"),"-",IF((ISBLANK('1B DonnéesActifs'!I249)=TRUE),"",'1B DonnéesActifs'!I249))</f>
        <v>-</v>
      </c>
      <c r="J246" s="213" t="str">
        <f>IF(($A246="-"),"-",IF((ISBLANK('1B DonnéesActifs'!J249)=TRUE),"",'1B DonnéesActifs'!J249))</f>
        <v>-</v>
      </c>
      <c r="K246" s="213" t="str">
        <f>IF(($A246="-"),"-",IF((ISBLANK('1B DonnéesActifs'!K249)=TRUE),"",'1B DonnéesActifs'!K249))</f>
        <v>-</v>
      </c>
      <c r="L246" s="213" t="str">
        <f>IF(($A246="-"),"-",IF((ISBLANK('1B DonnéesActifs'!L249)=TRUE),"",'1B DonnéesActifs'!L249))</f>
        <v>-</v>
      </c>
      <c r="M246" s="213" t="str">
        <f>IF(($A246="-"),"-",IF((ISBLANK('1B DonnéesActifs'!M249)=TRUE),"",'1B DonnéesActifs'!M249))</f>
        <v>-</v>
      </c>
      <c r="N246" s="213" t="str">
        <f>IF(($A246="-"),"-",IF((ISBLANK('1B DonnéesActifs'!N249)=TRUE),"",'1B DonnéesActifs'!N249))</f>
        <v>-</v>
      </c>
      <c r="O246" s="213" t="str">
        <f>IF(($A246="-"),"-",IF((ISBLANK('1B DonnéesActifs'!O249)=TRUE),"",'1B DonnéesActifs'!O249))</f>
        <v>-</v>
      </c>
      <c r="P246" s="213" t="str">
        <f>IF(($A246="-"),"-",IF((ISBLANK('1B DonnéesActifs'!P249)=TRUE),"",'1B DonnéesActifs'!P249))</f>
        <v>-</v>
      </c>
      <c r="Q246" s="214" t="str">
        <f t="shared" si="28"/>
        <v>-</v>
      </c>
      <c r="R246" s="214" t="str">
        <f>IF($A246="-","-",(_xlfn.IFNA((VLOOKUP($D246,'2A HypothèsesRenouvellement'!$J$6:$K$10,2,FALSE)),"TypeChausséeN/D")))</f>
        <v>-</v>
      </c>
      <c r="S246" s="214" t="str">
        <f t="shared" si="35"/>
        <v>-</v>
      </c>
      <c r="T246" s="214" t="str">
        <f>IF($A246="-","-",(_xlfn.IFNA((VLOOKUP($M246,'2A HypothèsesRenouvellement'!$J$16:$K$25,2,FALSE)),"DernièreInterventionN/D")))</f>
        <v>-</v>
      </c>
      <c r="U246" s="214" t="str">
        <f t="shared" si="29"/>
        <v>-</v>
      </c>
      <c r="V246" s="215" t="str">
        <f t="shared" si="36"/>
        <v>-</v>
      </c>
      <c r="W246" s="215" t="str">
        <f>IF($A246="-","-",IF($O246="","ICG N/D",VLOOKUP($O246,'2A HypothèsesRenouvellement'!$B$33:$B$42,1,TRUE)))</f>
        <v>-</v>
      </c>
      <c r="X246" s="216" t="str">
        <f>IF($A246="-","-",(IF((ISNUMBER(W246)=TRUE),VLOOKUP(W246,'2A HypothèsesRenouvellement'!$B$33:$D$42,3,FALSE),"ICG N/D")))</f>
        <v>-</v>
      </c>
      <c r="Y246" s="216" t="str">
        <f>_xlfn.IFNA(IF($A246="-","-",(IF((P246=""),"Cote /5 N/D",VLOOKUP(P246,'2A HypothèsesRenouvellement'!$F$33:$G$37,2,FALSE)))),"%ParCote/5 Feuille2A N/D")</f>
        <v>-</v>
      </c>
      <c r="Z246" s="215" t="str">
        <f>IF($A246="-","-",IF('2A HypothèsesRenouvellement'!$F$20="  cotes d'état /100",(IF(ISNUMBER(X246)=TRUE,(X246*R246),"ICG N/D")),"N'est pas l'option choisie feuille 2A"))</f>
        <v>-</v>
      </c>
      <c r="AA246" s="215" t="str">
        <f t="shared" si="30"/>
        <v>-</v>
      </c>
      <c r="AB246" s="215" t="str">
        <f>IF($A246="-","-",IF('2A HypothèsesRenouvellement'!$F$20="  cotes d'état /5",(IF(ISNUMBER(Y246)=TRUE,(Y246*R246),"Etat/5 N/D")),"N'est pas l'option choisie feuille 2A"))</f>
        <v>-</v>
      </c>
      <c r="AC246" s="215" t="str">
        <f t="shared" si="31"/>
        <v>-</v>
      </c>
      <c r="AD246" s="217" t="str">
        <f>IF('2A HypothèsesRenouvellement'!$D$15="Option 1  ",'3A CalculsActifs'!V246,IF('2A HypothèsesRenouvellement'!$F$20="  Cotes d'état /100",'3A CalculsActifs'!AA246,IF('2A HypothèsesRenouvellement'!$F$20="  Cotes d'état /5",'3A CalculsActifs'!AC246,"ATT:ChoisirOptionFeuille2A")))</f>
        <v>ATT:ChoisirOptionFeuille2A</v>
      </c>
      <c r="AE246" s="209" t="str">
        <f>IF($A246="-","-",(H246/1000*(VLOOKUP(D246,'2A HypothèsesRenouvellement'!$J$6:$L$10,3,FALSE))))</f>
        <v>-</v>
      </c>
      <c r="AF246" s="312" t="str">
        <f t="shared" si="32"/>
        <v>-</v>
      </c>
      <c r="AG246" s="312" t="str">
        <f t="shared" si="33"/>
        <v>-</v>
      </c>
      <c r="AH246" s="218" t="str">
        <f t="shared" si="34"/>
        <v>-</v>
      </c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  <c r="CM246" s="95"/>
      <c r="CN246" s="95"/>
      <c r="CO246" s="95"/>
      <c r="CP246" s="95"/>
      <c r="CQ246" s="95"/>
      <c r="CR246" s="95"/>
      <c r="CS246" s="95"/>
      <c r="CT246" s="95"/>
      <c r="CU246" s="95"/>
      <c r="CV246" s="95"/>
      <c r="CW246" s="95"/>
      <c r="CX246" s="95"/>
      <c r="CY246" s="95"/>
      <c r="CZ246" s="95"/>
      <c r="DA246" s="95"/>
      <c r="DB246" s="95"/>
      <c r="DC246" s="95"/>
      <c r="DD246" s="95"/>
      <c r="DE246" s="95"/>
      <c r="DF246" s="95"/>
      <c r="DG246" s="95"/>
      <c r="DH246" s="95"/>
      <c r="DI246" s="95"/>
      <c r="DJ246" s="95"/>
      <c r="DK246" s="95"/>
      <c r="DL246" s="95"/>
      <c r="DM246" s="95"/>
      <c r="DN246" s="95"/>
      <c r="DO246" s="95"/>
      <c r="DP246" s="95"/>
      <c r="DQ246" s="95"/>
      <c r="DR246" s="95"/>
      <c r="DS246" s="95"/>
      <c r="DT246" s="95"/>
      <c r="DU246" s="95"/>
      <c r="DV246" s="95"/>
      <c r="DW246" s="95"/>
      <c r="DX246" s="95"/>
      <c r="DY246" s="95"/>
      <c r="DZ246" s="95"/>
      <c r="EA246" s="95"/>
      <c r="EB246" s="95"/>
      <c r="EC246" s="95"/>
      <c r="ED246" s="95"/>
      <c r="EE246" s="95"/>
      <c r="EF246" s="95"/>
      <c r="EG246" s="95"/>
      <c r="EH246" s="95"/>
      <c r="EI246" s="95"/>
      <c r="EJ246" s="95"/>
      <c r="EK246" s="95"/>
      <c r="EL246" s="95"/>
      <c r="EM246" s="95"/>
      <c r="EN246" s="95"/>
      <c r="EO246" s="95"/>
      <c r="EP246" s="95"/>
      <c r="EQ246" s="95"/>
      <c r="ER246" s="95"/>
      <c r="ES246" s="95"/>
      <c r="ET246" s="95"/>
      <c r="EU246" s="95"/>
      <c r="EV246" s="95"/>
      <c r="EW246" s="95"/>
      <c r="EX246" s="95"/>
      <c r="EY246" s="95"/>
      <c r="EZ246" s="95"/>
      <c r="FA246" s="95"/>
      <c r="FB246" s="95"/>
      <c r="FC246" s="95"/>
      <c r="FD246" s="95"/>
      <c r="FE246" s="95"/>
      <c r="FF246" s="95"/>
      <c r="FG246" s="95"/>
      <c r="FH246" s="95"/>
      <c r="FI246" s="95"/>
      <c r="FJ246" s="95"/>
      <c r="FK246" s="95"/>
      <c r="FL246" s="95"/>
      <c r="FM246" s="95"/>
      <c r="FN246" s="95"/>
      <c r="FO246" s="95"/>
      <c r="FP246" s="95"/>
      <c r="FQ246" s="95"/>
      <c r="FR246" s="95"/>
      <c r="FS246" s="95"/>
      <c r="FT246" s="95"/>
      <c r="FU246" s="95"/>
      <c r="FV246" s="95"/>
      <c r="FW246" s="95"/>
      <c r="FX246" s="95"/>
      <c r="FY246" s="95"/>
      <c r="FZ246" s="95"/>
      <c r="GA246" s="95"/>
      <c r="GB246" s="95"/>
      <c r="GC246" s="95"/>
      <c r="GD246" s="95"/>
      <c r="GE246" s="95"/>
      <c r="GF246" s="95"/>
      <c r="GG246" s="95"/>
      <c r="GH246" s="95"/>
      <c r="GI246" s="95"/>
      <c r="GJ246" s="95"/>
      <c r="GK246" s="95"/>
      <c r="GL246" s="95"/>
      <c r="GM246" s="95"/>
      <c r="GN246" s="95"/>
      <c r="GO246" s="95"/>
      <c r="GP246" s="95"/>
      <c r="GQ246" s="95"/>
      <c r="GR246" s="95"/>
      <c r="GS246" s="95"/>
      <c r="GT246" s="95"/>
      <c r="GU246" s="95"/>
      <c r="GV246" s="95"/>
      <c r="GW246" s="95"/>
      <c r="GX246" s="95"/>
      <c r="GY246" s="95"/>
      <c r="GZ246" s="95"/>
      <c r="HA246" s="95"/>
      <c r="HB246" s="95"/>
      <c r="HC246" s="95"/>
      <c r="HD246" s="95"/>
      <c r="HE246" s="95"/>
    </row>
    <row r="247" spans="1:213" x14ac:dyDescent="0.25">
      <c r="A247" s="212" t="str">
        <f>IF((ISBLANK('1B DonnéesActifs'!A250)=TRUE),"-",'1B DonnéesActifs'!A250)</f>
        <v>-</v>
      </c>
      <c r="B247" s="213" t="str">
        <f>IF(($A247="-"),"-",IF((ISBLANK('1B DonnéesActifs'!B250)=TRUE),"",'1B DonnéesActifs'!B250))</f>
        <v>-</v>
      </c>
      <c r="C247" s="213" t="str">
        <f>IF(($A247="-"),"-",IF((ISBLANK('1B DonnéesActifs'!C250)=TRUE),"",'1B DonnéesActifs'!C250))</f>
        <v>-</v>
      </c>
      <c r="D247" s="213" t="str">
        <f>IF(($A247="-"),"-",IF((ISBLANK('1B DonnéesActifs'!D250)=TRUE),"",'1B DonnéesActifs'!D250))</f>
        <v>-</v>
      </c>
      <c r="E247" s="213" t="str">
        <f>IF(($A247="-"),"-",IF((ISBLANK('1B DonnéesActifs'!E250)=TRUE),"",'1B DonnéesActifs'!E250))</f>
        <v>-</v>
      </c>
      <c r="F247" s="213" t="str">
        <f>IF(($A247="-"),"-",IF((ISBLANK('1B DonnéesActifs'!F250)=TRUE),"",'1B DonnéesActifs'!F250))</f>
        <v>-</v>
      </c>
      <c r="G247" s="213" t="str">
        <f>IF(($A247="-"),"-",IF((ISBLANK('1B DonnéesActifs'!G250)=TRUE),"",'1B DonnéesActifs'!G250))</f>
        <v>-</v>
      </c>
      <c r="H247" s="213" t="str">
        <f>IF(($A247="-"),"-",IF((ISBLANK('1B DonnéesActifs'!H250)=TRUE),"",'1B DonnéesActifs'!H250))</f>
        <v>-</v>
      </c>
      <c r="I247" s="213" t="str">
        <f>IF(($A247="-"),"-",IF((ISBLANK('1B DonnéesActifs'!I250)=TRUE),"",'1B DonnéesActifs'!I250))</f>
        <v>-</v>
      </c>
      <c r="J247" s="213" t="str">
        <f>IF(($A247="-"),"-",IF((ISBLANK('1B DonnéesActifs'!J250)=TRUE),"",'1B DonnéesActifs'!J250))</f>
        <v>-</v>
      </c>
      <c r="K247" s="213" t="str">
        <f>IF(($A247="-"),"-",IF((ISBLANK('1B DonnéesActifs'!K250)=TRUE),"",'1B DonnéesActifs'!K250))</f>
        <v>-</v>
      </c>
      <c r="L247" s="213" t="str">
        <f>IF(($A247="-"),"-",IF((ISBLANK('1B DonnéesActifs'!L250)=TRUE),"",'1B DonnéesActifs'!L250))</f>
        <v>-</v>
      </c>
      <c r="M247" s="213" t="str">
        <f>IF(($A247="-"),"-",IF((ISBLANK('1B DonnéesActifs'!M250)=TRUE),"",'1B DonnéesActifs'!M250))</f>
        <v>-</v>
      </c>
      <c r="N247" s="213" t="str">
        <f>IF(($A247="-"),"-",IF((ISBLANK('1B DonnéesActifs'!N250)=TRUE),"",'1B DonnéesActifs'!N250))</f>
        <v>-</v>
      </c>
      <c r="O247" s="213" t="str">
        <f>IF(($A247="-"),"-",IF((ISBLANK('1B DonnéesActifs'!O250)=TRUE),"",'1B DonnéesActifs'!O250))</f>
        <v>-</v>
      </c>
      <c r="P247" s="213" t="str">
        <f>IF(($A247="-"),"-",IF((ISBLANK('1B DonnéesActifs'!P250)=TRUE),"",'1B DonnéesActifs'!P250))</f>
        <v>-</v>
      </c>
      <c r="Q247" s="214" t="str">
        <f t="shared" si="28"/>
        <v>-</v>
      </c>
      <c r="R247" s="214" t="str">
        <f>IF($A247="-","-",(_xlfn.IFNA((VLOOKUP($D247,'2A HypothèsesRenouvellement'!$J$6:$K$10,2,FALSE)),"TypeChausséeN/D")))</f>
        <v>-</v>
      </c>
      <c r="S247" s="214" t="str">
        <f t="shared" si="35"/>
        <v>-</v>
      </c>
      <c r="T247" s="214" t="str">
        <f>IF($A247="-","-",(_xlfn.IFNA((VLOOKUP($M247,'2A HypothèsesRenouvellement'!$J$16:$K$25,2,FALSE)),"DernièreInterventionN/D")))</f>
        <v>-</v>
      </c>
      <c r="U247" s="214" t="str">
        <f t="shared" si="29"/>
        <v>-</v>
      </c>
      <c r="V247" s="215" t="str">
        <f t="shared" si="36"/>
        <v>-</v>
      </c>
      <c r="W247" s="215" t="str">
        <f>IF($A247="-","-",IF($O247="","ICG N/D",VLOOKUP($O247,'2A HypothèsesRenouvellement'!$B$33:$B$42,1,TRUE)))</f>
        <v>-</v>
      </c>
      <c r="X247" s="216" t="str">
        <f>IF($A247="-","-",(IF((ISNUMBER(W247)=TRUE),VLOOKUP(W247,'2A HypothèsesRenouvellement'!$B$33:$D$42,3,FALSE),"ICG N/D")))</f>
        <v>-</v>
      </c>
      <c r="Y247" s="216" t="str">
        <f>_xlfn.IFNA(IF($A247="-","-",(IF((P247=""),"Cote /5 N/D",VLOOKUP(P247,'2A HypothèsesRenouvellement'!$F$33:$G$37,2,FALSE)))),"%ParCote/5 Feuille2A N/D")</f>
        <v>-</v>
      </c>
      <c r="Z247" s="215" t="str">
        <f>IF($A247="-","-",IF('2A HypothèsesRenouvellement'!$F$20="  cotes d'état /100",(IF(ISNUMBER(X247)=TRUE,(X247*R247),"ICG N/D")),"N'est pas l'option choisie feuille 2A"))</f>
        <v>-</v>
      </c>
      <c r="AA247" s="215" t="str">
        <f t="shared" si="30"/>
        <v>-</v>
      </c>
      <c r="AB247" s="215" t="str">
        <f>IF($A247="-","-",IF('2A HypothèsesRenouvellement'!$F$20="  cotes d'état /5",(IF(ISNUMBER(Y247)=TRUE,(Y247*R247),"Etat/5 N/D")),"N'est pas l'option choisie feuille 2A"))</f>
        <v>-</v>
      </c>
      <c r="AC247" s="215" t="str">
        <f t="shared" si="31"/>
        <v>-</v>
      </c>
      <c r="AD247" s="217" t="str">
        <f>IF('2A HypothèsesRenouvellement'!$D$15="Option 1  ",'3A CalculsActifs'!V247,IF('2A HypothèsesRenouvellement'!$F$20="  Cotes d'état /100",'3A CalculsActifs'!AA247,IF('2A HypothèsesRenouvellement'!$F$20="  Cotes d'état /5",'3A CalculsActifs'!AC247,"ATT:ChoisirOptionFeuille2A")))</f>
        <v>ATT:ChoisirOptionFeuille2A</v>
      </c>
      <c r="AE247" s="209" t="str">
        <f>IF($A247="-","-",(H247/1000*(VLOOKUP(D247,'2A HypothèsesRenouvellement'!$J$6:$L$10,3,FALSE))))</f>
        <v>-</v>
      </c>
      <c r="AF247" s="312" t="str">
        <f t="shared" si="32"/>
        <v>-</v>
      </c>
      <c r="AG247" s="312" t="str">
        <f t="shared" si="33"/>
        <v>-</v>
      </c>
      <c r="AH247" s="218" t="str">
        <f t="shared" si="34"/>
        <v>-</v>
      </c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  <c r="CM247" s="95"/>
      <c r="CN247" s="95"/>
      <c r="CO247" s="95"/>
      <c r="CP247" s="95"/>
      <c r="CQ247" s="95"/>
      <c r="CR247" s="95"/>
      <c r="CS247" s="95"/>
      <c r="CT247" s="95"/>
      <c r="CU247" s="95"/>
      <c r="CV247" s="95"/>
      <c r="CW247" s="95"/>
      <c r="CX247" s="95"/>
      <c r="CY247" s="95"/>
      <c r="CZ247" s="95"/>
      <c r="DA247" s="95"/>
      <c r="DB247" s="95"/>
      <c r="DC247" s="95"/>
      <c r="DD247" s="95"/>
      <c r="DE247" s="95"/>
      <c r="DF247" s="95"/>
      <c r="DG247" s="95"/>
      <c r="DH247" s="95"/>
      <c r="DI247" s="95"/>
      <c r="DJ247" s="95"/>
      <c r="DK247" s="95"/>
      <c r="DL247" s="95"/>
      <c r="DM247" s="95"/>
      <c r="DN247" s="95"/>
      <c r="DO247" s="95"/>
      <c r="DP247" s="95"/>
      <c r="DQ247" s="95"/>
      <c r="DR247" s="95"/>
      <c r="DS247" s="95"/>
      <c r="DT247" s="95"/>
      <c r="DU247" s="95"/>
      <c r="DV247" s="95"/>
      <c r="DW247" s="95"/>
      <c r="DX247" s="95"/>
      <c r="DY247" s="95"/>
      <c r="DZ247" s="95"/>
      <c r="EA247" s="95"/>
      <c r="EB247" s="95"/>
      <c r="EC247" s="95"/>
      <c r="ED247" s="95"/>
      <c r="EE247" s="95"/>
      <c r="EF247" s="95"/>
      <c r="EG247" s="95"/>
      <c r="EH247" s="95"/>
      <c r="EI247" s="95"/>
      <c r="EJ247" s="95"/>
      <c r="EK247" s="95"/>
      <c r="EL247" s="95"/>
      <c r="EM247" s="95"/>
      <c r="EN247" s="95"/>
      <c r="EO247" s="95"/>
      <c r="EP247" s="95"/>
      <c r="EQ247" s="95"/>
      <c r="ER247" s="95"/>
      <c r="ES247" s="95"/>
      <c r="ET247" s="95"/>
      <c r="EU247" s="95"/>
      <c r="EV247" s="95"/>
      <c r="EW247" s="95"/>
      <c r="EX247" s="95"/>
      <c r="EY247" s="95"/>
      <c r="EZ247" s="95"/>
      <c r="FA247" s="95"/>
      <c r="FB247" s="95"/>
      <c r="FC247" s="95"/>
      <c r="FD247" s="95"/>
      <c r="FE247" s="95"/>
      <c r="FF247" s="95"/>
      <c r="FG247" s="95"/>
      <c r="FH247" s="95"/>
      <c r="FI247" s="95"/>
      <c r="FJ247" s="95"/>
      <c r="FK247" s="95"/>
      <c r="FL247" s="95"/>
      <c r="FM247" s="95"/>
      <c r="FN247" s="95"/>
      <c r="FO247" s="95"/>
      <c r="FP247" s="95"/>
      <c r="FQ247" s="95"/>
      <c r="FR247" s="95"/>
      <c r="FS247" s="95"/>
      <c r="FT247" s="95"/>
      <c r="FU247" s="95"/>
      <c r="FV247" s="95"/>
      <c r="FW247" s="95"/>
      <c r="FX247" s="95"/>
      <c r="FY247" s="95"/>
      <c r="FZ247" s="95"/>
      <c r="GA247" s="95"/>
      <c r="GB247" s="95"/>
      <c r="GC247" s="95"/>
      <c r="GD247" s="95"/>
      <c r="GE247" s="95"/>
      <c r="GF247" s="95"/>
      <c r="GG247" s="95"/>
      <c r="GH247" s="95"/>
      <c r="GI247" s="95"/>
      <c r="GJ247" s="95"/>
      <c r="GK247" s="95"/>
      <c r="GL247" s="95"/>
      <c r="GM247" s="95"/>
      <c r="GN247" s="95"/>
      <c r="GO247" s="95"/>
      <c r="GP247" s="95"/>
      <c r="GQ247" s="95"/>
      <c r="GR247" s="95"/>
      <c r="GS247" s="95"/>
      <c r="GT247" s="95"/>
      <c r="GU247" s="95"/>
      <c r="GV247" s="95"/>
      <c r="GW247" s="95"/>
      <c r="GX247" s="95"/>
      <c r="GY247" s="95"/>
      <c r="GZ247" s="95"/>
      <c r="HA247" s="95"/>
      <c r="HB247" s="95"/>
      <c r="HC247" s="95"/>
      <c r="HD247" s="95"/>
      <c r="HE247" s="95"/>
    </row>
    <row r="248" spans="1:213" x14ac:dyDescent="0.25">
      <c r="A248" s="212" t="str">
        <f>IF((ISBLANK('1B DonnéesActifs'!A251)=TRUE),"-",'1B DonnéesActifs'!A251)</f>
        <v>-</v>
      </c>
      <c r="B248" s="213" t="str">
        <f>IF(($A248="-"),"-",IF((ISBLANK('1B DonnéesActifs'!B251)=TRUE),"",'1B DonnéesActifs'!B251))</f>
        <v>-</v>
      </c>
      <c r="C248" s="213" t="str">
        <f>IF(($A248="-"),"-",IF((ISBLANK('1B DonnéesActifs'!C251)=TRUE),"",'1B DonnéesActifs'!C251))</f>
        <v>-</v>
      </c>
      <c r="D248" s="213" t="str">
        <f>IF(($A248="-"),"-",IF((ISBLANK('1B DonnéesActifs'!D251)=TRUE),"",'1B DonnéesActifs'!D251))</f>
        <v>-</v>
      </c>
      <c r="E248" s="213" t="str">
        <f>IF(($A248="-"),"-",IF((ISBLANK('1B DonnéesActifs'!E251)=TRUE),"",'1B DonnéesActifs'!E251))</f>
        <v>-</v>
      </c>
      <c r="F248" s="213" t="str">
        <f>IF(($A248="-"),"-",IF((ISBLANK('1B DonnéesActifs'!F251)=TRUE),"",'1B DonnéesActifs'!F251))</f>
        <v>-</v>
      </c>
      <c r="G248" s="213" t="str">
        <f>IF(($A248="-"),"-",IF((ISBLANK('1B DonnéesActifs'!G251)=TRUE),"",'1B DonnéesActifs'!G251))</f>
        <v>-</v>
      </c>
      <c r="H248" s="213" t="str">
        <f>IF(($A248="-"),"-",IF((ISBLANK('1B DonnéesActifs'!H251)=TRUE),"",'1B DonnéesActifs'!H251))</f>
        <v>-</v>
      </c>
      <c r="I248" s="213" t="str">
        <f>IF(($A248="-"),"-",IF((ISBLANK('1B DonnéesActifs'!I251)=TRUE),"",'1B DonnéesActifs'!I251))</f>
        <v>-</v>
      </c>
      <c r="J248" s="213" t="str">
        <f>IF(($A248="-"),"-",IF((ISBLANK('1B DonnéesActifs'!J251)=TRUE),"",'1B DonnéesActifs'!J251))</f>
        <v>-</v>
      </c>
      <c r="K248" s="213" t="str">
        <f>IF(($A248="-"),"-",IF((ISBLANK('1B DonnéesActifs'!K251)=TRUE),"",'1B DonnéesActifs'!K251))</f>
        <v>-</v>
      </c>
      <c r="L248" s="213" t="str">
        <f>IF(($A248="-"),"-",IF((ISBLANK('1B DonnéesActifs'!L251)=TRUE),"",'1B DonnéesActifs'!L251))</f>
        <v>-</v>
      </c>
      <c r="M248" s="213" t="str">
        <f>IF(($A248="-"),"-",IF((ISBLANK('1B DonnéesActifs'!M251)=TRUE),"",'1B DonnéesActifs'!M251))</f>
        <v>-</v>
      </c>
      <c r="N248" s="213" t="str">
        <f>IF(($A248="-"),"-",IF((ISBLANK('1B DonnéesActifs'!N251)=TRUE),"",'1B DonnéesActifs'!N251))</f>
        <v>-</v>
      </c>
      <c r="O248" s="213" t="str">
        <f>IF(($A248="-"),"-",IF((ISBLANK('1B DonnéesActifs'!O251)=TRUE),"",'1B DonnéesActifs'!O251))</f>
        <v>-</v>
      </c>
      <c r="P248" s="213" t="str">
        <f>IF(($A248="-"),"-",IF((ISBLANK('1B DonnéesActifs'!P251)=TRUE),"",'1B DonnéesActifs'!P251))</f>
        <v>-</v>
      </c>
      <c r="Q248" s="214" t="str">
        <f t="shared" si="28"/>
        <v>-</v>
      </c>
      <c r="R248" s="214" t="str">
        <f>IF($A248="-","-",(_xlfn.IFNA((VLOOKUP($D248,'2A HypothèsesRenouvellement'!$J$6:$K$10,2,FALSE)),"TypeChausséeN/D")))</f>
        <v>-</v>
      </c>
      <c r="S248" s="214" t="str">
        <f t="shared" si="35"/>
        <v>-</v>
      </c>
      <c r="T248" s="214" t="str">
        <f>IF($A248="-","-",(_xlfn.IFNA((VLOOKUP($M248,'2A HypothèsesRenouvellement'!$J$16:$K$25,2,FALSE)),"DernièreInterventionN/D")))</f>
        <v>-</v>
      </c>
      <c r="U248" s="214" t="str">
        <f t="shared" si="29"/>
        <v>-</v>
      </c>
      <c r="V248" s="215" t="str">
        <f t="shared" si="36"/>
        <v>-</v>
      </c>
      <c r="W248" s="215" t="str">
        <f>IF($A248="-","-",IF($O248="","ICG N/D",VLOOKUP($O248,'2A HypothèsesRenouvellement'!$B$33:$B$42,1,TRUE)))</f>
        <v>-</v>
      </c>
      <c r="X248" s="216" t="str">
        <f>IF($A248="-","-",(IF((ISNUMBER(W248)=TRUE),VLOOKUP(W248,'2A HypothèsesRenouvellement'!$B$33:$D$42,3,FALSE),"ICG N/D")))</f>
        <v>-</v>
      </c>
      <c r="Y248" s="216" t="str">
        <f>_xlfn.IFNA(IF($A248="-","-",(IF((P248=""),"Cote /5 N/D",VLOOKUP(P248,'2A HypothèsesRenouvellement'!$F$33:$G$37,2,FALSE)))),"%ParCote/5 Feuille2A N/D")</f>
        <v>-</v>
      </c>
      <c r="Z248" s="215" t="str">
        <f>IF($A248="-","-",IF('2A HypothèsesRenouvellement'!$F$20="  cotes d'état /100",(IF(ISNUMBER(X248)=TRUE,(X248*R248),"ICG N/D")),"N'est pas l'option choisie feuille 2A"))</f>
        <v>-</v>
      </c>
      <c r="AA248" s="215" t="str">
        <f t="shared" si="30"/>
        <v>-</v>
      </c>
      <c r="AB248" s="215" t="str">
        <f>IF($A248="-","-",IF('2A HypothèsesRenouvellement'!$F$20="  cotes d'état /5",(IF(ISNUMBER(Y248)=TRUE,(Y248*R248),"Etat/5 N/D")),"N'est pas l'option choisie feuille 2A"))</f>
        <v>-</v>
      </c>
      <c r="AC248" s="215" t="str">
        <f t="shared" si="31"/>
        <v>-</v>
      </c>
      <c r="AD248" s="217" t="str">
        <f>IF('2A HypothèsesRenouvellement'!$D$15="Option 1  ",'3A CalculsActifs'!V248,IF('2A HypothèsesRenouvellement'!$F$20="  Cotes d'état /100",'3A CalculsActifs'!AA248,IF('2A HypothèsesRenouvellement'!$F$20="  Cotes d'état /5",'3A CalculsActifs'!AC248,"ATT:ChoisirOptionFeuille2A")))</f>
        <v>ATT:ChoisirOptionFeuille2A</v>
      </c>
      <c r="AE248" s="209" t="str">
        <f>IF($A248="-","-",(H248/1000*(VLOOKUP(D248,'2A HypothèsesRenouvellement'!$J$6:$L$10,3,FALSE))))</f>
        <v>-</v>
      </c>
      <c r="AF248" s="312" t="str">
        <f t="shared" si="32"/>
        <v>-</v>
      </c>
      <c r="AG248" s="312" t="str">
        <f t="shared" si="33"/>
        <v>-</v>
      </c>
      <c r="AH248" s="218" t="str">
        <f t="shared" si="34"/>
        <v>-</v>
      </c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  <c r="CM248" s="95"/>
      <c r="CN248" s="95"/>
      <c r="CO248" s="95"/>
      <c r="CP248" s="95"/>
      <c r="CQ248" s="95"/>
      <c r="CR248" s="95"/>
      <c r="CS248" s="95"/>
      <c r="CT248" s="95"/>
      <c r="CU248" s="95"/>
      <c r="CV248" s="95"/>
      <c r="CW248" s="95"/>
      <c r="CX248" s="95"/>
      <c r="CY248" s="95"/>
      <c r="CZ248" s="95"/>
      <c r="DA248" s="95"/>
      <c r="DB248" s="95"/>
      <c r="DC248" s="95"/>
      <c r="DD248" s="95"/>
      <c r="DE248" s="95"/>
      <c r="DF248" s="95"/>
      <c r="DG248" s="95"/>
      <c r="DH248" s="95"/>
      <c r="DI248" s="95"/>
      <c r="DJ248" s="95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  <c r="EA248" s="95"/>
      <c r="EB248" s="95"/>
      <c r="EC248" s="95"/>
      <c r="ED248" s="95"/>
      <c r="EE248" s="95"/>
      <c r="EF248" s="95"/>
      <c r="EG248" s="95"/>
      <c r="EH248" s="95"/>
      <c r="EI248" s="95"/>
      <c r="EJ248" s="95"/>
      <c r="EK248" s="95"/>
      <c r="EL248" s="95"/>
      <c r="EM248" s="95"/>
      <c r="EN248" s="95"/>
      <c r="EO248" s="95"/>
      <c r="EP248" s="95"/>
      <c r="EQ248" s="95"/>
      <c r="ER248" s="95"/>
      <c r="ES248" s="95"/>
      <c r="ET248" s="95"/>
      <c r="EU248" s="95"/>
      <c r="EV248" s="95"/>
      <c r="EW248" s="95"/>
      <c r="EX248" s="95"/>
      <c r="EY248" s="95"/>
      <c r="EZ248" s="95"/>
      <c r="FA248" s="95"/>
      <c r="FB248" s="95"/>
      <c r="FC248" s="95"/>
      <c r="FD248" s="95"/>
      <c r="FE248" s="95"/>
      <c r="FF248" s="95"/>
      <c r="FG248" s="95"/>
      <c r="FH248" s="95"/>
      <c r="FI248" s="95"/>
      <c r="FJ248" s="95"/>
      <c r="FK248" s="95"/>
      <c r="FL248" s="95"/>
      <c r="FM248" s="95"/>
      <c r="FN248" s="95"/>
      <c r="FO248" s="95"/>
      <c r="FP248" s="95"/>
      <c r="FQ248" s="95"/>
      <c r="FR248" s="95"/>
      <c r="FS248" s="95"/>
      <c r="FT248" s="95"/>
      <c r="FU248" s="95"/>
      <c r="FV248" s="95"/>
      <c r="FW248" s="95"/>
      <c r="FX248" s="95"/>
      <c r="FY248" s="95"/>
      <c r="FZ248" s="95"/>
      <c r="GA248" s="95"/>
      <c r="GB248" s="95"/>
      <c r="GC248" s="95"/>
      <c r="GD248" s="95"/>
      <c r="GE248" s="95"/>
      <c r="GF248" s="95"/>
      <c r="GG248" s="95"/>
      <c r="GH248" s="95"/>
      <c r="GI248" s="95"/>
      <c r="GJ248" s="95"/>
      <c r="GK248" s="95"/>
      <c r="GL248" s="95"/>
      <c r="GM248" s="95"/>
      <c r="GN248" s="95"/>
      <c r="GO248" s="95"/>
      <c r="GP248" s="95"/>
      <c r="GQ248" s="95"/>
      <c r="GR248" s="95"/>
      <c r="GS248" s="95"/>
      <c r="GT248" s="95"/>
      <c r="GU248" s="95"/>
      <c r="GV248" s="95"/>
      <c r="GW248" s="95"/>
      <c r="GX248" s="95"/>
      <c r="GY248" s="95"/>
      <c r="GZ248" s="95"/>
      <c r="HA248" s="95"/>
      <c r="HB248" s="95"/>
      <c r="HC248" s="95"/>
      <c r="HD248" s="95"/>
      <c r="HE248" s="95"/>
    </row>
    <row r="249" spans="1:213" x14ac:dyDescent="0.25">
      <c r="A249" s="212" t="str">
        <f>IF((ISBLANK('1B DonnéesActifs'!A252)=TRUE),"-",'1B DonnéesActifs'!A252)</f>
        <v>-</v>
      </c>
      <c r="B249" s="213" t="str">
        <f>IF(($A249="-"),"-",IF((ISBLANK('1B DonnéesActifs'!B252)=TRUE),"",'1B DonnéesActifs'!B252))</f>
        <v>-</v>
      </c>
      <c r="C249" s="213" t="str">
        <f>IF(($A249="-"),"-",IF((ISBLANK('1B DonnéesActifs'!C252)=TRUE),"",'1B DonnéesActifs'!C252))</f>
        <v>-</v>
      </c>
      <c r="D249" s="213" t="str">
        <f>IF(($A249="-"),"-",IF((ISBLANK('1B DonnéesActifs'!D252)=TRUE),"",'1B DonnéesActifs'!D252))</f>
        <v>-</v>
      </c>
      <c r="E249" s="213" t="str">
        <f>IF(($A249="-"),"-",IF((ISBLANK('1B DonnéesActifs'!E252)=TRUE),"",'1B DonnéesActifs'!E252))</f>
        <v>-</v>
      </c>
      <c r="F249" s="213" t="str">
        <f>IF(($A249="-"),"-",IF((ISBLANK('1B DonnéesActifs'!F252)=TRUE),"",'1B DonnéesActifs'!F252))</f>
        <v>-</v>
      </c>
      <c r="G249" s="213" t="str">
        <f>IF(($A249="-"),"-",IF((ISBLANK('1B DonnéesActifs'!G252)=TRUE),"",'1B DonnéesActifs'!G252))</f>
        <v>-</v>
      </c>
      <c r="H249" s="213" t="str">
        <f>IF(($A249="-"),"-",IF((ISBLANK('1B DonnéesActifs'!H252)=TRUE),"",'1B DonnéesActifs'!H252))</f>
        <v>-</v>
      </c>
      <c r="I249" s="213" t="str">
        <f>IF(($A249="-"),"-",IF((ISBLANK('1B DonnéesActifs'!I252)=TRUE),"",'1B DonnéesActifs'!I252))</f>
        <v>-</v>
      </c>
      <c r="J249" s="213" t="str">
        <f>IF(($A249="-"),"-",IF((ISBLANK('1B DonnéesActifs'!J252)=TRUE),"",'1B DonnéesActifs'!J252))</f>
        <v>-</v>
      </c>
      <c r="K249" s="213" t="str">
        <f>IF(($A249="-"),"-",IF((ISBLANK('1B DonnéesActifs'!K252)=TRUE),"",'1B DonnéesActifs'!K252))</f>
        <v>-</v>
      </c>
      <c r="L249" s="213" t="str">
        <f>IF(($A249="-"),"-",IF((ISBLANK('1B DonnéesActifs'!L252)=TRUE),"",'1B DonnéesActifs'!L252))</f>
        <v>-</v>
      </c>
      <c r="M249" s="213" t="str">
        <f>IF(($A249="-"),"-",IF((ISBLANK('1B DonnéesActifs'!M252)=TRUE),"",'1B DonnéesActifs'!M252))</f>
        <v>-</v>
      </c>
      <c r="N249" s="213" t="str">
        <f>IF(($A249="-"),"-",IF((ISBLANK('1B DonnéesActifs'!N252)=TRUE),"",'1B DonnéesActifs'!N252))</f>
        <v>-</v>
      </c>
      <c r="O249" s="213" t="str">
        <f>IF(($A249="-"),"-",IF((ISBLANK('1B DonnéesActifs'!O252)=TRUE),"",'1B DonnéesActifs'!O252))</f>
        <v>-</v>
      </c>
      <c r="P249" s="213" t="str">
        <f>IF(($A249="-"),"-",IF((ISBLANK('1B DonnéesActifs'!P252)=TRUE),"",'1B DonnéesActifs'!P252))</f>
        <v>-</v>
      </c>
      <c r="Q249" s="214" t="str">
        <f t="shared" si="28"/>
        <v>-</v>
      </c>
      <c r="R249" s="214" t="str">
        <f>IF($A249="-","-",(_xlfn.IFNA((VLOOKUP($D249,'2A HypothèsesRenouvellement'!$J$6:$K$10,2,FALSE)),"TypeChausséeN/D")))</f>
        <v>-</v>
      </c>
      <c r="S249" s="214" t="str">
        <f t="shared" si="35"/>
        <v>-</v>
      </c>
      <c r="T249" s="214" t="str">
        <f>IF($A249="-","-",(_xlfn.IFNA((VLOOKUP($M249,'2A HypothèsesRenouvellement'!$J$16:$K$25,2,FALSE)),"DernièreInterventionN/D")))</f>
        <v>-</v>
      </c>
      <c r="U249" s="214" t="str">
        <f t="shared" si="29"/>
        <v>-</v>
      </c>
      <c r="V249" s="215" t="str">
        <f t="shared" si="36"/>
        <v>-</v>
      </c>
      <c r="W249" s="215" t="str">
        <f>IF($A249="-","-",IF($O249="","ICG N/D",VLOOKUP($O249,'2A HypothèsesRenouvellement'!$B$33:$B$42,1,TRUE)))</f>
        <v>-</v>
      </c>
      <c r="X249" s="216" t="str">
        <f>IF($A249="-","-",(IF((ISNUMBER(W249)=TRUE),VLOOKUP(W249,'2A HypothèsesRenouvellement'!$B$33:$D$42,3,FALSE),"ICG N/D")))</f>
        <v>-</v>
      </c>
      <c r="Y249" s="216" t="str">
        <f>_xlfn.IFNA(IF($A249="-","-",(IF((P249=""),"Cote /5 N/D",VLOOKUP(P249,'2A HypothèsesRenouvellement'!$F$33:$G$37,2,FALSE)))),"%ParCote/5 Feuille2A N/D")</f>
        <v>-</v>
      </c>
      <c r="Z249" s="215" t="str">
        <f>IF($A249="-","-",IF('2A HypothèsesRenouvellement'!$F$20="  cotes d'état /100",(IF(ISNUMBER(X249)=TRUE,(X249*R249),"ICG N/D")),"N'est pas l'option choisie feuille 2A"))</f>
        <v>-</v>
      </c>
      <c r="AA249" s="215" t="str">
        <f t="shared" si="30"/>
        <v>-</v>
      </c>
      <c r="AB249" s="215" t="str">
        <f>IF($A249="-","-",IF('2A HypothèsesRenouvellement'!$F$20="  cotes d'état /5",(IF(ISNUMBER(Y249)=TRUE,(Y249*R249),"Etat/5 N/D")),"N'est pas l'option choisie feuille 2A"))</f>
        <v>-</v>
      </c>
      <c r="AC249" s="215" t="str">
        <f t="shared" si="31"/>
        <v>-</v>
      </c>
      <c r="AD249" s="217" t="str">
        <f>IF('2A HypothèsesRenouvellement'!$D$15="Option 1  ",'3A CalculsActifs'!V249,IF('2A HypothèsesRenouvellement'!$F$20="  Cotes d'état /100",'3A CalculsActifs'!AA249,IF('2A HypothèsesRenouvellement'!$F$20="  Cotes d'état /5",'3A CalculsActifs'!AC249,"ATT:ChoisirOptionFeuille2A")))</f>
        <v>ATT:ChoisirOptionFeuille2A</v>
      </c>
      <c r="AE249" s="209" t="str">
        <f>IF($A249="-","-",(H249/1000*(VLOOKUP(D249,'2A HypothèsesRenouvellement'!$J$6:$L$10,3,FALSE))))</f>
        <v>-</v>
      </c>
      <c r="AF249" s="312" t="str">
        <f t="shared" si="32"/>
        <v>-</v>
      </c>
      <c r="AG249" s="312" t="str">
        <f t="shared" si="33"/>
        <v>-</v>
      </c>
      <c r="AH249" s="218" t="str">
        <f t="shared" si="34"/>
        <v>-</v>
      </c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  <c r="CM249" s="95"/>
      <c r="CN249" s="95"/>
      <c r="CO249" s="95"/>
      <c r="CP249" s="95"/>
      <c r="CQ249" s="95"/>
      <c r="CR249" s="95"/>
      <c r="CS249" s="95"/>
      <c r="CT249" s="95"/>
      <c r="CU249" s="95"/>
      <c r="CV249" s="95"/>
      <c r="CW249" s="95"/>
      <c r="CX249" s="95"/>
      <c r="CY249" s="95"/>
      <c r="CZ249" s="95"/>
      <c r="DA249" s="95"/>
      <c r="DB249" s="95"/>
      <c r="DC249" s="95"/>
      <c r="DD249" s="95"/>
      <c r="DE249" s="95"/>
      <c r="DF249" s="95"/>
      <c r="DG249" s="95"/>
      <c r="DH249" s="95"/>
      <c r="DI249" s="95"/>
      <c r="DJ249" s="95"/>
      <c r="DK249" s="95"/>
      <c r="DL249" s="95"/>
      <c r="DM249" s="95"/>
      <c r="DN249" s="95"/>
      <c r="DO249" s="95"/>
      <c r="DP249" s="95"/>
      <c r="DQ249" s="95"/>
      <c r="DR249" s="95"/>
      <c r="DS249" s="95"/>
      <c r="DT249" s="95"/>
      <c r="DU249" s="95"/>
      <c r="DV249" s="95"/>
      <c r="DW249" s="95"/>
      <c r="DX249" s="95"/>
      <c r="DY249" s="95"/>
      <c r="DZ249" s="95"/>
      <c r="EA249" s="95"/>
      <c r="EB249" s="95"/>
      <c r="EC249" s="95"/>
      <c r="ED249" s="95"/>
      <c r="EE249" s="95"/>
      <c r="EF249" s="95"/>
      <c r="EG249" s="95"/>
      <c r="EH249" s="95"/>
      <c r="EI249" s="95"/>
      <c r="EJ249" s="95"/>
      <c r="EK249" s="95"/>
      <c r="EL249" s="95"/>
      <c r="EM249" s="95"/>
      <c r="EN249" s="95"/>
      <c r="EO249" s="95"/>
      <c r="EP249" s="95"/>
      <c r="EQ249" s="95"/>
      <c r="ER249" s="95"/>
      <c r="ES249" s="95"/>
      <c r="ET249" s="95"/>
      <c r="EU249" s="95"/>
      <c r="EV249" s="95"/>
      <c r="EW249" s="95"/>
      <c r="EX249" s="95"/>
      <c r="EY249" s="95"/>
      <c r="EZ249" s="95"/>
      <c r="FA249" s="95"/>
      <c r="FB249" s="95"/>
      <c r="FC249" s="95"/>
      <c r="FD249" s="95"/>
      <c r="FE249" s="95"/>
      <c r="FF249" s="95"/>
      <c r="FG249" s="95"/>
      <c r="FH249" s="95"/>
      <c r="FI249" s="95"/>
      <c r="FJ249" s="95"/>
      <c r="FK249" s="95"/>
      <c r="FL249" s="95"/>
      <c r="FM249" s="95"/>
      <c r="FN249" s="95"/>
      <c r="FO249" s="95"/>
      <c r="FP249" s="95"/>
      <c r="FQ249" s="95"/>
      <c r="FR249" s="95"/>
      <c r="FS249" s="95"/>
      <c r="FT249" s="95"/>
      <c r="FU249" s="95"/>
      <c r="FV249" s="95"/>
      <c r="FW249" s="95"/>
      <c r="FX249" s="95"/>
      <c r="FY249" s="95"/>
      <c r="FZ249" s="95"/>
      <c r="GA249" s="95"/>
      <c r="GB249" s="95"/>
      <c r="GC249" s="95"/>
      <c r="GD249" s="95"/>
      <c r="GE249" s="95"/>
      <c r="GF249" s="95"/>
      <c r="GG249" s="95"/>
      <c r="GH249" s="95"/>
      <c r="GI249" s="95"/>
      <c r="GJ249" s="95"/>
      <c r="GK249" s="95"/>
      <c r="GL249" s="95"/>
      <c r="GM249" s="95"/>
      <c r="GN249" s="95"/>
      <c r="GO249" s="95"/>
      <c r="GP249" s="95"/>
      <c r="GQ249" s="95"/>
      <c r="GR249" s="95"/>
      <c r="GS249" s="95"/>
      <c r="GT249" s="95"/>
      <c r="GU249" s="95"/>
      <c r="GV249" s="95"/>
      <c r="GW249" s="95"/>
      <c r="GX249" s="95"/>
      <c r="GY249" s="95"/>
      <c r="GZ249" s="95"/>
      <c r="HA249" s="95"/>
      <c r="HB249" s="95"/>
      <c r="HC249" s="95"/>
      <c r="HD249" s="95"/>
      <c r="HE249" s="95"/>
    </row>
    <row r="250" spans="1:213" x14ac:dyDescent="0.25">
      <c r="A250" s="212" t="str">
        <f>IF((ISBLANK('1B DonnéesActifs'!A253)=TRUE),"-",'1B DonnéesActifs'!A253)</f>
        <v>-</v>
      </c>
      <c r="B250" s="213" t="str">
        <f>IF(($A250="-"),"-",IF((ISBLANK('1B DonnéesActifs'!B253)=TRUE),"",'1B DonnéesActifs'!B253))</f>
        <v>-</v>
      </c>
      <c r="C250" s="213" t="str">
        <f>IF(($A250="-"),"-",IF((ISBLANK('1B DonnéesActifs'!C253)=TRUE),"",'1B DonnéesActifs'!C253))</f>
        <v>-</v>
      </c>
      <c r="D250" s="213" t="str">
        <f>IF(($A250="-"),"-",IF((ISBLANK('1B DonnéesActifs'!D253)=TRUE),"",'1B DonnéesActifs'!D253))</f>
        <v>-</v>
      </c>
      <c r="E250" s="213" t="str">
        <f>IF(($A250="-"),"-",IF((ISBLANK('1B DonnéesActifs'!E253)=TRUE),"",'1B DonnéesActifs'!E253))</f>
        <v>-</v>
      </c>
      <c r="F250" s="213" t="str">
        <f>IF(($A250="-"),"-",IF((ISBLANK('1B DonnéesActifs'!F253)=TRUE),"",'1B DonnéesActifs'!F253))</f>
        <v>-</v>
      </c>
      <c r="G250" s="213" t="str">
        <f>IF(($A250="-"),"-",IF((ISBLANK('1B DonnéesActifs'!G253)=TRUE),"",'1B DonnéesActifs'!G253))</f>
        <v>-</v>
      </c>
      <c r="H250" s="213" t="str">
        <f>IF(($A250="-"),"-",IF((ISBLANK('1B DonnéesActifs'!H253)=TRUE),"",'1B DonnéesActifs'!H253))</f>
        <v>-</v>
      </c>
      <c r="I250" s="213" t="str">
        <f>IF(($A250="-"),"-",IF((ISBLANK('1B DonnéesActifs'!I253)=TRUE),"",'1B DonnéesActifs'!I253))</f>
        <v>-</v>
      </c>
      <c r="J250" s="213" t="str">
        <f>IF(($A250="-"),"-",IF((ISBLANK('1B DonnéesActifs'!J253)=TRUE),"",'1B DonnéesActifs'!J253))</f>
        <v>-</v>
      </c>
      <c r="K250" s="213" t="str">
        <f>IF(($A250="-"),"-",IF((ISBLANK('1B DonnéesActifs'!K253)=TRUE),"",'1B DonnéesActifs'!K253))</f>
        <v>-</v>
      </c>
      <c r="L250" s="213" t="str">
        <f>IF(($A250="-"),"-",IF((ISBLANK('1B DonnéesActifs'!L253)=TRUE),"",'1B DonnéesActifs'!L253))</f>
        <v>-</v>
      </c>
      <c r="M250" s="213" t="str">
        <f>IF(($A250="-"),"-",IF((ISBLANK('1B DonnéesActifs'!M253)=TRUE),"",'1B DonnéesActifs'!M253))</f>
        <v>-</v>
      </c>
      <c r="N250" s="213" t="str">
        <f>IF(($A250="-"),"-",IF((ISBLANK('1B DonnéesActifs'!N253)=TRUE),"",'1B DonnéesActifs'!N253))</f>
        <v>-</v>
      </c>
      <c r="O250" s="213" t="str">
        <f>IF(($A250="-"),"-",IF((ISBLANK('1B DonnéesActifs'!O253)=TRUE),"",'1B DonnéesActifs'!O253))</f>
        <v>-</v>
      </c>
      <c r="P250" s="213" t="str">
        <f>IF(($A250="-"),"-",IF((ISBLANK('1B DonnéesActifs'!P253)=TRUE),"",'1B DonnéesActifs'!P253))</f>
        <v>-</v>
      </c>
      <c r="Q250" s="214" t="str">
        <f t="shared" si="28"/>
        <v>-</v>
      </c>
      <c r="R250" s="214" t="str">
        <f>IF($A250="-","-",(_xlfn.IFNA((VLOOKUP($D250,'2A HypothèsesRenouvellement'!$J$6:$K$10,2,FALSE)),"TypeChausséeN/D")))</f>
        <v>-</v>
      </c>
      <c r="S250" s="214" t="str">
        <f t="shared" si="35"/>
        <v>-</v>
      </c>
      <c r="T250" s="214" t="str">
        <f>IF($A250="-","-",(_xlfn.IFNA((VLOOKUP($M250,'2A HypothèsesRenouvellement'!$J$16:$K$25,2,FALSE)),"DernièreInterventionN/D")))</f>
        <v>-</v>
      </c>
      <c r="U250" s="214" t="str">
        <f t="shared" si="29"/>
        <v>-</v>
      </c>
      <c r="V250" s="215" t="str">
        <f t="shared" si="36"/>
        <v>-</v>
      </c>
      <c r="W250" s="215" t="str">
        <f>IF($A250="-","-",IF($O250="","ICG N/D",VLOOKUP($O250,'2A HypothèsesRenouvellement'!$B$33:$B$42,1,TRUE)))</f>
        <v>-</v>
      </c>
      <c r="X250" s="216" t="str">
        <f>IF($A250="-","-",(IF((ISNUMBER(W250)=TRUE),VLOOKUP(W250,'2A HypothèsesRenouvellement'!$B$33:$D$42,3,FALSE),"ICG N/D")))</f>
        <v>-</v>
      </c>
      <c r="Y250" s="216" t="str">
        <f>_xlfn.IFNA(IF($A250="-","-",(IF((P250=""),"Cote /5 N/D",VLOOKUP(P250,'2A HypothèsesRenouvellement'!$F$33:$G$37,2,FALSE)))),"%ParCote/5 Feuille2A N/D")</f>
        <v>-</v>
      </c>
      <c r="Z250" s="215" t="str">
        <f>IF($A250="-","-",IF('2A HypothèsesRenouvellement'!$F$20="  cotes d'état /100",(IF(ISNUMBER(X250)=TRUE,(X250*R250),"ICG N/D")),"N'est pas l'option choisie feuille 2A"))</f>
        <v>-</v>
      </c>
      <c r="AA250" s="215" t="str">
        <f t="shared" si="30"/>
        <v>-</v>
      </c>
      <c r="AB250" s="215" t="str">
        <f>IF($A250="-","-",IF('2A HypothèsesRenouvellement'!$F$20="  cotes d'état /5",(IF(ISNUMBER(Y250)=TRUE,(Y250*R250),"Etat/5 N/D")),"N'est pas l'option choisie feuille 2A"))</f>
        <v>-</v>
      </c>
      <c r="AC250" s="215" t="str">
        <f t="shared" si="31"/>
        <v>-</v>
      </c>
      <c r="AD250" s="217" t="str">
        <f>IF('2A HypothèsesRenouvellement'!$D$15="Option 1  ",'3A CalculsActifs'!V250,IF('2A HypothèsesRenouvellement'!$F$20="  Cotes d'état /100",'3A CalculsActifs'!AA250,IF('2A HypothèsesRenouvellement'!$F$20="  Cotes d'état /5",'3A CalculsActifs'!AC250,"ATT:ChoisirOptionFeuille2A")))</f>
        <v>ATT:ChoisirOptionFeuille2A</v>
      </c>
      <c r="AE250" s="209" t="str">
        <f>IF($A250="-","-",(H250/1000*(VLOOKUP(D250,'2A HypothèsesRenouvellement'!$J$6:$L$10,3,FALSE))))</f>
        <v>-</v>
      </c>
      <c r="AF250" s="312" t="str">
        <f t="shared" si="32"/>
        <v>-</v>
      </c>
      <c r="AG250" s="312" t="str">
        <f t="shared" si="33"/>
        <v>-</v>
      </c>
      <c r="AH250" s="218" t="str">
        <f t="shared" si="34"/>
        <v>-</v>
      </c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  <c r="CM250" s="95"/>
      <c r="CN250" s="95"/>
      <c r="CO250" s="95"/>
      <c r="CP250" s="95"/>
      <c r="CQ250" s="95"/>
      <c r="CR250" s="95"/>
      <c r="CS250" s="95"/>
      <c r="CT250" s="95"/>
      <c r="CU250" s="95"/>
      <c r="CV250" s="95"/>
      <c r="CW250" s="95"/>
      <c r="CX250" s="95"/>
      <c r="CY250" s="95"/>
      <c r="CZ250" s="95"/>
      <c r="DA250" s="95"/>
      <c r="DB250" s="95"/>
      <c r="DC250" s="95"/>
      <c r="DD250" s="95"/>
      <c r="DE250" s="95"/>
      <c r="DF250" s="95"/>
      <c r="DG250" s="95"/>
      <c r="DH250" s="95"/>
      <c r="DI250" s="95"/>
      <c r="DJ250" s="95"/>
      <c r="DK250" s="95"/>
      <c r="DL250" s="95"/>
      <c r="DM250" s="95"/>
      <c r="DN250" s="95"/>
      <c r="DO250" s="95"/>
      <c r="DP250" s="95"/>
      <c r="DQ250" s="95"/>
      <c r="DR250" s="95"/>
      <c r="DS250" s="95"/>
      <c r="DT250" s="95"/>
      <c r="DU250" s="95"/>
      <c r="DV250" s="95"/>
      <c r="DW250" s="95"/>
      <c r="DX250" s="95"/>
      <c r="DY250" s="95"/>
      <c r="DZ250" s="95"/>
      <c r="EA250" s="95"/>
      <c r="EB250" s="95"/>
      <c r="EC250" s="95"/>
      <c r="ED250" s="95"/>
      <c r="EE250" s="95"/>
      <c r="EF250" s="95"/>
      <c r="EG250" s="95"/>
      <c r="EH250" s="95"/>
      <c r="EI250" s="95"/>
      <c r="EJ250" s="95"/>
      <c r="EK250" s="95"/>
      <c r="EL250" s="95"/>
      <c r="EM250" s="95"/>
      <c r="EN250" s="95"/>
      <c r="EO250" s="95"/>
      <c r="EP250" s="95"/>
      <c r="EQ250" s="95"/>
      <c r="ER250" s="95"/>
      <c r="ES250" s="95"/>
      <c r="ET250" s="95"/>
      <c r="EU250" s="95"/>
      <c r="EV250" s="95"/>
      <c r="EW250" s="95"/>
      <c r="EX250" s="95"/>
      <c r="EY250" s="95"/>
      <c r="EZ250" s="95"/>
      <c r="FA250" s="95"/>
      <c r="FB250" s="95"/>
      <c r="FC250" s="95"/>
      <c r="FD250" s="95"/>
      <c r="FE250" s="95"/>
      <c r="FF250" s="95"/>
      <c r="FG250" s="95"/>
      <c r="FH250" s="95"/>
      <c r="FI250" s="95"/>
      <c r="FJ250" s="95"/>
      <c r="FK250" s="95"/>
      <c r="FL250" s="95"/>
      <c r="FM250" s="95"/>
      <c r="FN250" s="95"/>
      <c r="FO250" s="95"/>
      <c r="FP250" s="95"/>
      <c r="FQ250" s="95"/>
      <c r="FR250" s="95"/>
      <c r="FS250" s="95"/>
      <c r="FT250" s="95"/>
      <c r="FU250" s="95"/>
      <c r="FV250" s="95"/>
      <c r="FW250" s="95"/>
      <c r="FX250" s="95"/>
      <c r="FY250" s="95"/>
      <c r="FZ250" s="95"/>
      <c r="GA250" s="95"/>
      <c r="GB250" s="95"/>
      <c r="GC250" s="95"/>
      <c r="GD250" s="95"/>
      <c r="GE250" s="95"/>
      <c r="GF250" s="95"/>
      <c r="GG250" s="95"/>
      <c r="GH250" s="95"/>
      <c r="GI250" s="95"/>
      <c r="GJ250" s="95"/>
      <c r="GK250" s="95"/>
      <c r="GL250" s="95"/>
      <c r="GM250" s="95"/>
      <c r="GN250" s="95"/>
      <c r="GO250" s="95"/>
      <c r="GP250" s="95"/>
      <c r="GQ250" s="95"/>
      <c r="GR250" s="95"/>
      <c r="GS250" s="95"/>
      <c r="GT250" s="95"/>
      <c r="GU250" s="95"/>
      <c r="GV250" s="95"/>
      <c r="GW250" s="95"/>
      <c r="GX250" s="95"/>
      <c r="GY250" s="95"/>
      <c r="GZ250" s="95"/>
      <c r="HA250" s="95"/>
      <c r="HB250" s="95"/>
      <c r="HC250" s="95"/>
      <c r="HD250" s="95"/>
      <c r="HE250" s="95"/>
    </row>
    <row r="251" spans="1:213" x14ac:dyDescent="0.25">
      <c r="A251" s="212" t="str">
        <f>IF((ISBLANK('1B DonnéesActifs'!A254)=TRUE),"-",'1B DonnéesActifs'!A254)</f>
        <v>-</v>
      </c>
      <c r="B251" s="213" t="str">
        <f>IF(($A251="-"),"-",IF((ISBLANK('1B DonnéesActifs'!B254)=TRUE),"",'1B DonnéesActifs'!B254))</f>
        <v>-</v>
      </c>
      <c r="C251" s="213" t="str">
        <f>IF(($A251="-"),"-",IF((ISBLANK('1B DonnéesActifs'!C254)=TRUE),"",'1B DonnéesActifs'!C254))</f>
        <v>-</v>
      </c>
      <c r="D251" s="213" t="str">
        <f>IF(($A251="-"),"-",IF((ISBLANK('1B DonnéesActifs'!D254)=TRUE),"",'1B DonnéesActifs'!D254))</f>
        <v>-</v>
      </c>
      <c r="E251" s="213" t="str">
        <f>IF(($A251="-"),"-",IF((ISBLANK('1B DonnéesActifs'!E254)=TRUE),"",'1B DonnéesActifs'!E254))</f>
        <v>-</v>
      </c>
      <c r="F251" s="213" t="str">
        <f>IF(($A251="-"),"-",IF((ISBLANK('1B DonnéesActifs'!F254)=TRUE),"",'1B DonnéesActifs'!F254))</f>
        <v>-</v>
      </c>
      <c r="G251" s="213" t="str">
        <f>IF(($A251="-"),"-",IF((ISBLANK('1B DonnéesActifs'!G254)=TRUE),"",'1B DonnéesActifs'!G254))</f>
        <v>-</v>
      </c>
      <c r="H251" s="213" t="str">
        <f>IF(($A251="-"),"-",IF((ISBLANK('1B DonnéesActifs'!H254)=TRUE),"",'1B DonnéesActifs'!H254))</f>
        <v>-</v>
      </c>
      <c r="I251" s="213" t="str">
        <f>IF(($A251="-"),"-",IF((ISBLANK('1B DonnéesActifs'!I254)=TRUE),"",'1B DonnéesActifs'!I254))</f>
        <v>-</v>
      </c>
      <c r="J251" s="213" t="str">
        <f>IF(($A251="-"),"-",IF((ISBLANK('1B DonnéesActifs'!J254)=TRUE),"",'1B DonnéesActifs'!J254))</f>
        <v>-</v>
      </c>
      <c r="K251" s="213" t="str">
        <f>IF(($A251="-"),"-",IF((ISBLANK('1B DonnéesActifs'!K254)=TRUE),"",'1B DonnéesActifs'!K254))</f>
        <v>-</v>
      </c>
      <c r="L251" s="213" t="str">
        <f>IF(($A251="-"),"-",IF((ISBLANK('1B DonnéesActifs'!L254)=TRUE),"",'1B DonnéesActifs'!L254))</f>
        <v>-</v>
      </c>
      <c r="M251" s="213" t="str">
        <f>IF(($A251="-"),"-",IF((ISBLANK('1B DonnéesActifs'!M254)=TRUE),"",'1B DonnéesActifs'!M254))</f>
        <v>-</v>
      </c>
      <c r="N251" s="213" t="str">
        <f>IF(($A251="-"),"-",IF((ISBLANK('1B DonnéesActifs'!N254)=TRUE),"",'1B DonnéesActifs'!N254))</f>
        <v>-</v>
      </c>
      <c r="O251" s="213" t="str">
        <f>IF(($A251="-"),"-",IF((ISBLANK('1B DonnéesActifs'!O254)=TRUE),"",'1B DonnéesActifs'!O254))</f>
        <v>-</v>
      </c>
      <c r="P251" s="213" t="str">
        <f>IF(($A251="-"),"-",IF((ISBLANK('1B DonnéesActifs'!P254)=TRUE),"",'1B DonnéesActifs'!P254))</f>
        <v>-</v>
      </c>
      <c r="Q251" s="214" t="str">
        <f t="shared" si="28"/>
        <v>-</v>
      </c>
      <c r="R251" s="214" t="str">
        <f>IF($A251="-","-",(_xlfn.IFNA((VLOOKUP($D251,'2A HypothèsesRenouvellement'!$J$6:$K$10,2,FALSE)),"TypeChausséeN/D")))</f>
        <v>-</v>
      </c>
      <c r="S251" s="214" t="str">
        <f t="shared" si="35"/>
        <v>-</v>
      </c>
      <c r="T251" s="214" t="str">
        <f>IF($A251="-","-",(_xlfn.IFNA((VLOOKUP($M251,'2A HypothèsesRenouvellement'!$J$16:$K$25,2,FALSE)),"DernièreInterventionN/D")))</f>
        <v>-</v>
      </c>
      <c r="U251" s="214" t="str">
        <f t="shared" si="29"/>
        <v>-</v>
      </c>
      <c r="V251" s="215" t="str">
        <f t="shared" si="36"/>
        <v>-</v>
      </c>
      <c r="W251" s="215" t="str">
        <f>IF($A251="-","-",IF($O251="","ICG N/D",VLOOKUP($O251,'2A HypothèsesRenouvellement'!$B$33:$B$42,1,TRUE)))</f>
        <v>-</v>
      </c>
      <c r="X251" s="216" t="str">
        <f>IF($A251="-","-",(IF((ISNUMBER(W251)=TRUE),VLOOKUP(W251,'2A HypothèsesRenouvellement'!$B$33:$D$42,3,FALSE),"ICG N/D")))</f>
        <v>-</v>
      </c>
      <c r="Y251" s="216" t="str">
        <f>_xlfn.IFNA(IF($A251="-","-",(IF((P251=""),"Cote /5 N/D",VLOOKUP(P251,'2A HypothèsesRenouvellement'!$F$33:$G$37,2,FALSE)))),"%ParCote/5 Feuille2A N/D")</f>
        <v>-</v>
      </c>
      <c r="Z251" s="215" t="str">
        <f>IF($A251="-","-",IF('2A HypothèsesRenouvellement'!$F$20="  cotes d'état /100",(IF(ISNUMBER(X251)=TRUE,(X251*R251),"ICG N/D")),"N'est pas l'option choisie feuille 2A"))</f>
        <v>-</v>
      </c>
      <c r="AA251" s="215" t="str">
        <f t="shared" si="30"/>
        <v>-</v>
      </c>
      <c r="AB251" s="215" t="str">
        <f>IF($A251="-","-",IF('2A HypothèsesRenouvellement'!$F$20="  cotes d'état /5",(IF(ISNUMBER(Y251)=TRUE,(Y251*R251),"Etat/5 N/D")),"N'est pas l'option choisie feuille 2A"))</f>
        <v>-</v>
      </c>
      <c r="AC251" s="215" t="str">
        <f t="shared" si="31"/>
        <v>-</v>
      </c>
      <c r="AD251" s="217" t="str">
        <f>IF('2A HypothèsesRenouvellement'!$D$15="Option 1  ",'3A CalculsActifs'!V251,IF('2A HypothèsesRenouvellement'!$F$20="  Cotes d'état /100",'3A CalculsActifs'!AA251,IF('2A HypothèsesRenouvellement'!$F$20="  Cotes d'état /5",'3A CalculsActifs'!AC251,"ATT:ChoisirOptionFeuille2A")))</f>
        <v>ATT:ChoisirOptionFeuille2A</v>
      </c>
      <c r="AE251" s="209" t="str">
        <f>IF($A251="-","-",(H251/1000*(VLOOKUP(D251,'2A HypothèsesRenouvellement'!$J$6:$L$10,3,FALSE))))</f>
        <v>-</v>
      </c>
      <c r="AF251" s="312" t="str">
        <f t="shared" si="32"/>
        <v>-</v>
      </c>
      <c r="AG251" s="312" t="str">
        <f t="shared" si="33"/>
        <v>-</v>
      </c>
      <c r="AH251" s="218" t="str">
        <f t="shared" si="34"/>
        <v>-</v>
      </c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  <c r="CM251" s="95"/>
      <c r="CN251" s="95"/>
      <c r="CO251" s="95"/>
      <c r="CP251" s="95"/>
      <c r="CQ251" s="95"/>
      <c r="CR251" s="95"/>
      <c r="CS251" s="95"/>
      <c r="CT251" s="95"/>
      <c r="CU251" s="95"/>
      <c r="CV251" s="95"/>
      <c r="CW251" s="95"/>
      <c r="CX251" s="95"/>
      <c r="CY251" s="95"/>
      <c r="CZ251" s="95"/>
      <c r="DA251" s="95"/>
      <c r="DB251" s="95"/>
      <c r="DC251" s="95"/>
      <c r="DD251" s="95"/>
      <c r="DE251" s="95"/>
      <c r="DF251" s="95"/>
      <c r="DG251" s="95"/>
      <c r="DH251" s="95"/>
      <c r="DI251" s="95"/>
      <c r="DJ251" s="95"/>
      <c r="DK251" s="95"/>
      <c r="DL251" s="95"/>
      <c r="DM251" s="95"/>
      <c r="DN251" s="95"/>
      <c r="DO251" s="95"/>
      <c r="DP251" s="95"/>
      <c r="DQ251" s="95"/>
      <c r="DR251" s="95"/>
      <c r="DS251" s="95"/>
      <c r="DT251" s="95"/>
      <c r="DU251" s="95"/>
      <c r="DV251" s="95"/>
      <c r="DW251" s="95"/>
      <c r="DX251" s="95"/>
      <c r="DY251" s="95"/>
      <c r="DZ251" s="95"/>
      <c r="EA251" s="95"/>
      <c r="EB251" s="95"/>
      <c r="EC251" s="95"/>
      <c r="ED251" s="95"/>
      <c r="EE251" s="95"/>
      <c r="EF251" s="95"/>
      <c r="EG251" s="95"/>
      <c r="EH251" s="95"/>
      <c r="EI251" s="95"/>
      <c r="EJ251" s="95"/>
      <c r="EK251" s="95"/>
      <c r="EL251" s="95"/>
      <c r="EM251" s="95"/>
      <c r="EN251" s="95"/>
      <c r="EO251" s="95"/>
      <c r="EP251" s="95"/>
      <c r="EQ251" s="95"/>
      <c r="ER251" s="95"/>
      <c r="ES251" s="95"/>
      <c r="ET251" s="95"/>
      <c r="EU251" s="95"/>
      <c r="EV251" s="95"/>
      <c r="EW251" s="95"/>
      <c r="EX251" s="95"/>
      <c r="EY251" s="95"/>
      <c r="EZ251" s="95"/>
      <c r="FA251" s="95"/>
      <c r="FB251" s="95"/>
      <c r="FC251" s="95"/>
      <c r="FD251" s="95"/>
      <c r="FE251" s="95"/>
      <c r="FF251" s="95"/>
      <c r="FG251" s="95"/>
      <c r="FH251" s="95"/>
      <c r="FI251" s="95"/>
      <c r="FJ251" s="95"/>
      <c r="FK251" s="95"/>
      <c r="FL251" s="95"/>
      <c r="FM251" s="95"/>
      <c r="FN251" s="95"/>
      <c r="FO251" s="95"/>
      <c r="FP251" s="95"/>
      <c r="FQ251" s="95"/>
      <c r="FR251" s="95"/>
      <c r="FS251" s="95"/>
      <c r="FT251" s="95"/>
      <c r="FU251" s="95"/>
      <c r="FV251" s="95"/>
      <c r="FW251" s="95"/>
      <c r="FX251" s="95"/>
      <c r="FY251" s="95"/>
      <c r="FZ251" s="95"/>
      <c r="GA251" s="95"/>
      <c r="GB251" s="95"/>
      <c r="GC251" s="95"/>
      <c r="GD251" s="95"/>
      <c r="GE251" s="95"/>
      <c r="GF251" s="95"/>
      <c r="GG251" s="95"/>
      <c r="GH251" s="95"/>
      <c r="GI251" s="95"/>
      <c r="GJ251" s="95"/>
      <c r="GK251" s="95"/>
      <c r="GL251" s="95"/>
      <c r="GM251" s="95"/>
      <c r="GN251" s="95"/>
      <c r="GO251" s="95"/>
      <c r="GP251" s="95"/>
      <c r="GQ251" s="95"/>
      <c r="GR251" s="95"/>
      <c r="GS251" s="95"/>
      <c r="GT251" s="95"/>
      <c r="GU251" s="95"/>
      <c r="GV251" s="95"/>
      <c r="GW251" s="95"/>
      <c r="GX251" s="95"/>
      <c r="GY251" s="95"/>
      <c r="GZ251" s="95"/>
      <c r="HA251" s="95"/>
      <c r="HB251" s="95"/>
      <c r="HC251" s="95"/>
      <c r="HD251" s="95"/>
      <c r="HE251" s="95"/>
    </row>
    <row r="252" spans="1:213" x14ac:dyDescent="0.25">
      <c r="A252" s="212" t="str">
        <f>IF((ISBLANK('1B DonnéesActifs'!A255)=TRUE),"-",'1B DonnéesActifs'!A255)</f>
        <v>-</v>
      </c>
      <c r="B252" s="213" t="str">
        <f>IF(($A252="-"),"-",IF((ISBLANK('1B DonnéesActifs'!B255)=TRUE),"",'1B DonnéesActifs'!B255))</f>
        <v>-</v>
      </c>
      <c r="C252" s="213" t="str">
        <f>IF(($A252="-"),"-",IF((ISBLANK('1B DonnéesActifs'!C255)=TRUE),"",'1B DonnéesActifs'!C255))</f>
        <v>-</v>
      </c>
      <c r="D252" s="213" t="str">
        <f>IF(($A252="-"),"-",IF((ISBLANK('1B DonnéesActifs'!D255)=TRUE),"",'1B DonnéesActifs'!D255))</f>
        <v>-</v>
      </c>
      <c r="E252" s="213" t="str">
        <f>IF(($A252="-"),"-",IF((ISBLANK('1B DonnéesActifs'!E255)=TRUE),"",'1B DonnéesActifs'!E255))</f>
        <v>-</v>
      </c>
      <c r="F252" s="213" t="str">
        <f>IF(($A252="-"),"-",IF((ISBLANK('1B DonnéesActifs'!F255)=TRUE),"",'1B DonnéesActifs'!F255))</f>
        <v>-</v>
      </c>
      <c r="G252" s="213" t="str">
        <f>IF(($A252="-"),"-",IF((ISBLANK('1B DonnéesActifs'!G255)=TRUE),"",'1B DonnéesActifs'!G255))</f>
        <v>-</v>
      </c>
      <c r="H252" s="213" t="str">
        <f>IF(($A252="-"),"-",IF((ISBLANK('1B DonnéesActifs'!H255)=TRUE),"",'1B DonnéesActifs'!H255))</f>
        <v>-</v>
      </c>
      <c r="I252" s="213" t="str">
        <f>IF(($A252="-"),"-",IF((ISBLANK('1B DonnéesActifs'!I255)=TRUE),"",'1B DonnéesActifs'!I255))</f>
        <v>-</v>
      </c>
      <c r="J252" s="213" t="str">
        <f>IF(($A252="-"),"-",IF((ISBLANK('1B DonnéesActifs'!J255)=TRUE),"",'1B DonnéesActifs'!J255))</f>
        <v>-</v>
      </c>
      <c r="K252" s="213" t="str">
        <f>IF(($A252="-"),"-",IF((ISBLANK('1B DonnéesActifs'!K255)=TRUE),"",'1B DonnéesActifs'!K255))</f>
        <v>-</v>
      </c>
      <c r="L252" s="213" t="str">
        <f>IF(($A252="-"),"-",IF((ISBLANK('1B DonnéesActifs'!L255)=TRUE),"",'1B DonnéesActifs'!L255))</f>
        <v>-</v>
      </c>
      <c r="M252" s="213" t="str">
        <f>IF(($A252="-"),"-",IF((ISBLANK('1B DonnéesActifs'!M255)=TRUE),"",'1B DonnéesActifs'!M255))</f>
        <v>-</v>
      </c>
      <c r="N252" s="213" t="str">
        <f>IF(($A252="-"),"-",IF((ISBLANK('1B DonnéesActifs'!N255)=TRUE),"",'1B DonnéesActifs'!N255))</f>
        <v>-</v>
      </c>
      <c r="O252" s="213" t="str">
        <f>IF(($A252="-"),"-",IF((ISBLANK('1B DonnéesActifs'!O255)=TRUE),"",'1B DonnéesActifs'!O255))</f>
        <v>-</v>
      </c>
      <c r="P252" s="213" t="str">
        <f>IF(($A252="-"),"-",IF((ISBLANK('1B DonnéesActifs'!P255)=TRUE),"",'1B DonnéesActifs'!P255))</f>
        <v>-</v>
      </c>
      <c r="Q252" s="214" t="str">
        <f t="shared" si="28"/>
        <v>-</v>
      </c>
      <c r="R252" s="214" t="str">
        <f>IF($A252="-","-",(_xlfn.IFNA((VLOOKUP($D252,'2A HypothèsesRenouvellement'!$J$6:$K$10,2,FALSE)),"TypeChausséeN/D")))</f>
        <v>-</v>
      </c>
      <c r="S252" s="214" t="str">
        <f t="shared" si="35"/>
        <v>-</v>
      </c>
      <c r="T252" s="214" t="str">
        <f>IF($A252="-","-",(_xlfn.IFNA((VLOOKUP($M252,'2A HypothèsesRenouvellement'!$J$16:$K$25,2,FALSE)),"DernièreInterventionN/D")))</f>
        <v>-</v>
      </c>
      <c r="U252" s="214" t="str">
        <f t="shared" si="29"/>
        <v>-</v>
      </c>
      <c r="V252" s="215" t="str">
        <f t="shared" si="36"/>
        <v>-</v>
      </c>
      <c r="W252" s="215" t="str">
        <f>IF($A252="-","-",IF($O252="","ICG N/D",VLOOKUP($O252,'2A HypothèsesRenouvellement'!$B$33:$B$42,1,TRUE)))</f>
        <v>-</v>
      </c>
      <c r="X252" s="216" t="str">
        <f>IF($A252="-","-",(IF((ISNUMBER(W252)=TRUE),VLOOKUP(W252,'2A HypothèsesRenouvellement'!$B$33:$D$42,3,FALSE),"ICG N/D")))</f>
        <v>-</v>
      </c>
      <c r="Y252" s="216" t="str">
        <f>_xlfn.IFNA(IF($A252="-","-",(IF((P252=""),"Cote /5 N/D",VLOOKUP(P252,'2A HypothèsesRenouvellement'!$F$33:$G$37,2,FALSE)))),"%ParCote/5 Feuille2A N/D")</f>
        <v>-</v>
      </c>
      <c r="Z252" s="215" t="str">
        <f>IF($A252="-","-",IF('2A HypothèsesRenouvellement'!$F$20="  cotes d'état /100",(IF(ISNUMBER(X252)=TRUE,(X252*R252),"ICG N/D")),"N'est pas l'option choisie feuille 2A"))</f>
        <v>-</v>
      </c>
      <c r="AA252" s="215" t="str">
        <f t="shared" si="30"/>
        <v>-</v>
      </c>
      <c r="AB252" s="215" t="str">
        <f>IF($A252="-","-",IF('2A HypothèsesRenouvellement'!$F$20="  cotes d'état /5",(IF(ISNUMBER(Y252)=TRUE,(Y252*R252),"Etat/5 N/D")),"N'est pas l'option choisie feuille 2A"))</f>
        <v>-</v>
      </c>
      <c r="AC252" s="215" t="str">
        <f t="shared" si="31"/>
        <v>-</v>
      </c>
      <c r="AD252" s="217" t="str">
        <f>IF('2A HypothèsesRenouvellement'!$D$15="Option 1  ",'3A CalculsActifs'!V252,IF('2A HypothèsesRenouvellement'!$F$20="  Cotes d'état /100",'3A CalculsActifs'!AA252,IF('2A HypothèsesRenouvellement'!$F$20="  Cotes d'état /5",'3A CalculsActifs'!AC252,"ATT:ChoisirOptionFeuille2A")))</f>
        <v>ATT:ChoisirOptionFeuille2A</v>
      </c>
      <c r="AE252" s="209" t="str">
        <f>IF($A252="-","-",(H252/1000*(VLOOKUP(D252,'2A HypothèsesRenouvellement'!$J$6:$L$10,3,FALSE))))</f>
        <v>-</v>
      </c>
      <c r="AF252" s="312" t="str">
        <f t="shared" si="32"/>
        <v>-</v>
      </c>
      <c r="AG252" s="312" t="str">
        <f t="shared" si="33"/>
        <v>-</v>
      </c>
      <c r="AH252" s="218" t="str">
        <f t="shared" si="34"/>
        <v>-</v>
      </c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  <c r="CY252" s="95"/>
      <c r="CZ252" s="95"/>
      <c r="DA252" s="95"/>
      <c r="DB252" s="95"/>
      <c r="DC252" s="95"/>
      <c r="DD252" s="95"/>
      <c r="DE252" s="95"/>
      <c r="DF252" s="95"/>
      <c r="DG252" s="95"/>
      <c r="DH252" s="95"/>
      <c r="DI252" s="95"/>
      <c r="DJ252" s="95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  <c r="EA252" s="95"/>
      <c r="EB252" s="95"/>
      <c r="EC252" s="95"/>
      <c r="ED252" s="95"/>
      <c r="EE252" s="95"/>
      <c r="EF252" s="95"/>
      <c r="EG252" s="95"/>
      <c r="EH252" s="95"/>
      <c r="EI252" s="95"/>
      <c r="EJ252" s="95"/>
      <c r="EK252" s="95"/>
      <c r="EL252" s="95"/>
      <c r="EM252" s="95"/>
      <c r="EN252" s="95"/>
      <c r="EO252" s="95"/>
      <c r="EP252" s="95"/>
      <c r="EQ252" s="95"/>
      <c r="ER252" s="95"/>
      <c r="ES252" s="95"/>
      <c r="ET252" s="95"/>
      <c r="EU252" s="95"/>
      <c r="EV252" s="95"/>
      <c r="EW252" s="95"/>
      <c r="EX252" s="95"/>
      <c r="EY252" s="95"/>
      <c r="EZ252" s="95"/>
      <c r="FA252" s="95"/>
      <c r="FB252" s="95"/>
      <c r="FC252" s="95"/>
      <c r="FD252" s="95"/>
      <c r="FE252" s="95"/>
      <c r="FF252" s="95"/>
      <c r="FG252" s="95"/>
      <c r="FH252" s="95"/>
      <c r="FI252" s="95"/>
      <c r="FJ252" s="95"/>
      <c r="FK252" s="95"/>
      <c r="FL252" s="95"/>
      <c r="FM252" s="95"/>
      <c r="FN252" s="95"/>
      <c r="FO252" s="95"/>
      <c r="FP252" s="95"/>
      <c r="FQ252" s="95"/>
      <c r="FR252" s="95"/>
      <c r="FS252" s="95"/>
      <c r="FT252" s="95"/>
      <c r="FU252" s="95"/>
      <c r="FV252" s="95"/>
      <c r="FW252" s="95"/>
      <c r="FX252" s="95"/>
      <c r="FY252" s="95"/>
      <c r="FZ252" s="95"/>
      <c r="GA252" s="95"/>
      <c r="GB252" s="95"/>
      <c r="GC252" s="95"/>
      <c r="GD252" s="95"/>
      <c r="GE252" s="95"/>
      <c r="GF252" s="95"/>
      <c r="GG252" s="95"/>
      <c r="GH252" s="95"/>
      <c r="GI252" s="95"/>
      <c r="GJ252" s="95"/>
      <c r="GK252" s="95"/>
      <c r="GL252" s="95"/>
      <c r="GM252" s="95"/>
      <c r="GN252" s="95"/>
      <c r="GO252" s="95"/>
      <c r="GP252" s="95"/>
      <c r="GQ252" s="95"/>
      <c r="GR252" s="95"/>
      <c r="GS252" s="95"/>
      <c r="GT252" s="95"/>
      <c r="GU252" s="95"/>
      <c r="GV252" s="95"/>
      <c r="GW252" s="95"/>
      <c r="GX252" s="95"/>
      <c r="GY252" s="95"/>
      <c r="GZ252" s="95"/>
      <c r="HA252" s="95"/>
      <c r="HB252" s="95"/>
      <c r="HC252" s="95"/>
      <c r="HD252" s="95"/>
      <c r="HE252" s="95"/>
    </row>
    <row r="253" spans="1:213" x14ac:dyDescent="0.25">
      <c r="A253" s="212" t="str">
        <f>IF((ISBLANK('1B DonnéesActifs'!A256)=TRUE),"-",'1B DonnéesActifs'!A256)</f>
        <v>-</v>
      </c>
      <c r="B253" s="213" t="str">
        <f>IF(($A253="-"),"-",IF((ISBLANK('1B DonnéesActifs'!B256)=TRUE),"",'1B DonnéesActifs'!B256))</f>
        <v>-</v>
      </c>
      <c r="C253" s="213" t="str">
        <f>IF(($A253="-"),"-",IF((ISBLANK('1B DonnéesActifs'!C256)=TRUE),"",'1B DonnéesActifs'!C256))</f>
        <v>-</v>
      </c>
      <c r="D253" s="213" t="str">
        <f>IF(($A253="-"),"-",IF((ISBLANK('1B DonnéesActifs'!D256)=TRUE),"",'1B DonnéesActifs'!D256))</f>
        <v>-</v>
      </c>
      <c r="E253" s="213" t="str">
        <f>IF(($A253="-"),"-",IF((ISBLANK('1B DonnéesActifs'!E256)=TRUE),"",'1B DonnéesActifs'!E256))</f>
        <v>-</v>
      </c>
      <c r="F253" s="213" t="str">
        <f>IF(($A253="-"),"-",IF((ISBLANK('1B DonnéesActifs'!F256)=TRUE),"",'1B DonnéesActifs'!F256))</f>
        <v>-</v>
      </c>
      <c r="G253" s="213" t="str">
        <f>IF(($A253="-"),"-",IF((ISBLANK('1B DonnéesActifs'!G256)=TRUE),"",'1B DonnéesActifs'!G256))</f>
        <v>-</v>
      </c>
      <c r="H253" s="213" t="str">
        <f>IF(($A253="-"),"-",IF((ISBLANK('1B DonnéesActifs'!H256)=TRUE),"",'1B DonnéesActifs'!H256))</f>
        <v>-</v>
      </c>
      <c r="I253" s="213" t="str">
        <f>IF(($A253="-"),"-",IF((ISBLANK('1B DonnéesActifs'!I256)=TRUE),"",'1B DonnéesActifs'!I256))</f>
        <v>-</v>
      </c>
      <c r="J253" s="213" t="str">
        <f>IF(($A253="-"),"-",IF((ISBLANK('1B DonnéesActifs'!J256)=TRUE),"",'1B DonnéesActifs'!J256))</f>
        <v>-</v>
      </c>
      <c r="K253" s="213" t="str">
        <f>IF(($A253="-"),"-",IF((ISBLANK('1B DonnéesActifs'!K256)=TRUE),"",'1B DonnéesActifs'!K256))</f>
        <v>-</v>
      </c>
      <c r="L253" s="213" t="str">
        <f>IF(($A253="-"),"-",IF((ISBLANK('1B DonnéesActifs'!L256)=TRUE),"",'1B DonnéesActifs'!L256))</f>
        <v>-</v>
      </c>
      <c r="M253" s="213" t="str">
        <f>IF(($A253="-"),"-",IF((ISBLANK('1B DonnéesActifs'!M256)=TRUE),"",'1B DonnéesActifs'!M256))</f>
        <v>-</v>
      </c>
      <c r="N253" s="213" t="str">
        <f>IF(($A253="-"),"-",IF((ISBLANK('1B DonnéesActifs'!N256)=TRUE),"",'1B DonnéesActifs'!N256))</f>
        <v>-</v>
      </c>
      <c r="O253" s="213" t="str">
        <f>IF(($A253="-"),"-",IF((ISBLANK('1B DonnéesActifs'!O256)=TRUE),"",'1B DonnéesActifs'!O256))</f>
        <v>-</v>
      </c>
      <c r="P253" s="213" t="str">
        <f>IF(($A253="-"),"-",IF((ISBLANK('1B DonnéesActifs'!P256)=TRUE),"",'1B DonnéesActifs'!P256))</f>
        <v>-</v>
      </c>
      <c r="Q253" s="214" t="str">
        <f t="shared" si="28"/>
        <v>-</v>
      </c>
      <c r="R253" s="214" t="str">
        <f>IF($A253="-","-",(_xlfn.IFNA((VLOOKUP($D253,'2A HypothèsesRenouvellement'!$J$6:$K$10,2,FALSE)),"TypeChausséeN/D")))</f>
        <v>-</v>
      </c>
      <c r="S253" s="214" t="str">
        <f t="shared" si="35"/>
        <v>-</v>
      </c>
      <c r="T253" s="214" t="str">
        <f>IF($A253="-","-",(_xlfn.IFNA((VLOOKUP($M253,'2A HypothèsesRenouvellement'!$J$16:$K$25,2,FALSE)),"DernièreInterventionN/D")))</f>
        <v>-</v>
      </c>
      <c r="U253" s="214" t="str">
        <f t="shared" si="29"/>
        <v>-</v>
      </c>
      <c r="V253" s="215" t="str">
        <f t="shared" si="36"/>
        <v>-</v>
      </c>
      <c r="W253" s="215" t="str">
        <f>IF($A253="-","-",IF($O253="","ICG N/D",VLOOKUP($O253,'2A HypothèsesRenouvellement'!$B$33:$B$42,1,TRUE)))</f>
        <v>-</v>
      </c>
      <c r="X253" s="216" t="str">
        <f>IF($A253="-","-",(IF((ISNUMBER(W253)=TRUE),VLOOKUP(W253,'2A HypothèsesRenouvellement'!$B$33:$D$42,3,FALSE),"ICG N/D")))</f>
        <v>-</v>
      </c>
      <c r="Y253" s="216" t="str">
        <f>_xlfn.IFNA(IF($A253="-","-",(IF((P253=""),"Cote /5 N/D",VLOOKUP(P253,'2A HypothèsesRenouvellement'!$F$33:$G$37,2,FALSE)))),"%ParCote/5 Feuille2A N/D")</f>
        <v>-</v>
      </c>
      <c r="Z253" s="215" t="str">
        <f>IF($A253="-","-",IF('2A HypothèsesRenouvellement'!$F$20="  cotes d'état /100",(IF(ISNUMBER(X253)=TRUE,(X253*R253),"ICG N/D")),"N'est pas l'option choisie feuille 2A"))</f>
        <v>-</v>
      </c>
      <c r="AA253" s="215" t="str">
        <f t="shared" si="30"/>
        <v>-</v>
      </c>
      <c r="AB253" s="215" t="str">
        <f>IF($A253="-","-",IF('2A HypothèsesRenouvellement'!$F$20="  cotes d'état /5",(IF(ISNUMBER(Y253)=TRUE,(Y253*R253),"Etat/5 N/D")),"N'est pas l'option choisie feuille 2A"))</f>
        <v>-</v>
      </c>
      <c r="AC253" s="215" t="str">
        <f t="shared" si="31"/>
        <v>-</v>
      </c>
      <c r="AD253" s="217" t="str">
        <f>IF('2A HypothèsesRenouvellement'!$D$15="Option 1  ",'3A CalculsActifs'!V253,IF('2A HypothèsesRenouvellement'!$F$20="  Cotes d'état /100",'3A CalculsActifs'!AA253,IF('2A HypothèsesRenouvellement'!$F$20="  Cotes d'état /5",'3A CalculsActifs'!AC253,"ATT:ChoisirOptionFeuille2A")))</f>
        <v>ATT:ChoisirOptionFeuille2A</v>
      </c>
      <c r="AE253" s="209" t="str">
        <f>IF($A253="-","-",(H253/1000*(VLOOKUP(D253,'2A HypothèsesRenouvellement'!$J$6:$L$10,3,FALSE))))</f>
        <v>-</v>
      </c>
      <c r="AF253" s="312" t="str">
        <f t="shared" si="32"/>
        <v>-</v>
      </c>
      <c r="AG253" s="312" t="str">
        <f t="shared" si="33"/>
        <v>-</v>
      </c>
      <c r="AH253" s="218" t="str">
        <f t="shared" si="34"/>
        <v>-</v>
      </c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95"/>
      <c r="DE253" s="95"/>
      <c r="DF253" s="95"/>
      <c r="DG253" s="95"/>
      <c r="DH253" s="95"/>
      <c r="DI253" s="95"/>
      <c r="DJ253" s="95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  <c r="EA253" s="95"/>
      <c r="EB253" s="95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95"/>
      <c r="FH253" s="95"/>
      <c r="FI253" s="95"/>
      <c r="FJ253" s="95"/>
      <c r="FK253" s="95"/>
      <c r="FL253" s="95"/>
      <c r="FM253" s="95"/>
      <c r="FN253" s="95"/>
      <c r="FO253" s="95"/>
      <c r="FP253" s="95"/>
      <c r="FQ253" s="95"/>
      <c r="FR253" s="95"/>
      <c r="FS253" s="95"/>
      <c r="FT253" s="95"/>
      <c r="FU253" s="95"/>
      <c r="FV253" s="95"/>
      <c r="FW253" s="95"/>
      <c r="FX253" s="95"/>
      <c r="FY253" s="95"/>
      <c r="FZ253" s="95"/>
      <c r="GA253" s="95"/>
      <c r="GB253" s="95"/>
      <c r="GC253" s="95"/>
      <c r="GD253" s="95"/>
      <c r="GE253" s="95"/>
      <c r="GF253" s="95"/>
      <c r="GG253" s="95"/>
      <c r="GH253" s="95"/>
      <c r="GI253" s="95"/>
      <c r="GJ253" s="95"/>
      <c r="GK253" s="95"/>
      <c r="GL253" s="95"/>
      <c r="GM253" s="95"/>
      <c r="GN253" s="95"/>
      <c r="GO253" s="95"/>
      <c r="GP253" s="95"/>
      <c r="GQ253" s="95"/>
      <c r="GR253" s="95"/>
      <c r="GS253" s="95"/>
      <c r="GT253" s="95"/>
      <c r="GU253" s="95"/>
      <c r="GV253" s="95"/>
      <c r="GW253" s="95"/>
      <c r="GX253" s="95"/>
      <c r="GY253" s="95"/>
      <c r="GZ253" s="95"/>
      <c r="HA253" s="95"/>
      <c r="HB253" s="95"/>
      <c r="HC253" s="95"/>
      <c r="HD253" s="95"/>
      <c r="HE253" s="95"/>
    </row>
    <row r="254" spans="1:213" x14ac:dyDescent="0.25">
      <c r="A254" s="212" t="str">
        <f>IF((ISBLANK('1B DonnéesActifs'!A257)=TRUE),"-",'1B DonnéesActifs'!A257)</f>
        <v>-</v>
      </c>
      <c r="B254" s="213" t="str">
        <f>IF(($A254="-"),"-",IF((ISBLANK('1B DonnéesActifs'!B257)=TRUE),"",'1B DonnéesActifs'!B257))</f>
        <v>-</v>
      </c>
      <c r="C254" s="213" t="str">
        <f>IF(($A254="-"),"-",IF((ISBLANK('1B DonnéesActifs'!C257)=TRUE),"",'1B DonnéesActifs'!C257))</f>
        <v>-</v>
      </c>
      <c r="D254" s="213" t="str">
        <f>IF(($A254="-"),"-",IF((ISBLANK('1B DonnéesActifs'!D257)=TRUE),"",'1B DonnéesActifs'!D257))</f>
        <v>-</v>
      </c>
      <c r="E254" s="213" t="str">
        <f>IF(($A254="-"),"-",IF((ISBLANK('1B DonnéesActifs'!E257)=TRUE),"",'1B DonnéesActifs'!E257))</f>
        <v>-</v>
      </c>
      <c r="F254" s="213" t="str">
        <f>IF(($A254="-"),"-",IF((ISBLANK('1B DonnéesActifs'!F257)=TRUE),"",'1B DonnéesActifs'!F257))</f>
        <v>-</v>
      </c>
      <c r="G254" s="213" t="str">
        <f>IF(($A254="-"),"-",IF((ISBLANK('1B DonnéesActifs'!G257)=TRUE),"",'1B DonnéesActifs'!G257))</f>
        <v>-</v>
      </c>
      <c r="H254" s="213" t="str">
        <f>IF(($A254="-"),"-",IF((ISBLANK('1B DonnéesActifs'!H257)=TRUE),"",'1B DonnéesActifs'!H257))</f>
        <v>-</v>
      </c>
      <c r="I254" s="213" t="str">
        <f>IF(($A254="-"),"-",IF((ISBLANK('1B DonnéesActifs'!I257)=TRUE),"",'1B DonnéesActifs'!I257))</f>
        <v>-</v>
      </c>
      <c r="J254" s="213" t="str">
        <f>IF(($A254="-"),"-",IF((ISBLANK('1B DonnéesActifs'!J257)=TRUE),"",'1B DonnéesActifs'!J257))</f>
        <v>-</v>
      </c>
      <c r="K254" s="213" t="str">
        <f>IF(($A254="-"),"-",IF((ISBLANK('1B DonnéesActifs'!K257)=TRUE),"",'1B DonnéesActifs'!K257))</f>
        <v>-</v>
      </c>
      <c r="L254" s="213" t="str">
        <f>IF(($A254="-"),"-",IF((ISBLANK('1B DonnéesActifs'!L257)=TRUE),"",'1B DonnéesActifs'!L257))</f>
        <v>-</v>
      </c>
      <c r="M254" s="213" t="str">
        <f>IF(($A254="-"),"-",IF((ISBLANK('1B DonnéesActifs'!M257)=TRUE),"",'1B DonnéesActifs'!M257))</f>
        <v>-</v>
      </c>
      <c r="N254" s="213" t="str">
        <f>IF(($A254="-"),"-",IF((ISBLANK('1B DonnéesActifs'!N257)=TRUE),"",'1B DonnéesActifs'!N257))</f>
        <v>-</v>
      </c>
      <c r="O254" s="213" t="str">
        <f>IF(($A254="-"),"-",IF((ISBLANK('1B DonnéesActifs'!O257)=TRUE),"",'1B DonnéesActifs'!O257))</f>
        <v>-</v>
      </c>
      <c r="P254" s="213" t="str">
        <f>IF(($A254="-"),"-",IF((ISBLANK('1B DonnéesActifs'!P257)=TRUE),"",'1B DonnéesActifs'!P257))</f>
        <v>-</v>
      </c>
      <c r="Q254" s="214" t="str">
        <f t="shared" si="28"/>
        <v>-</v>
      </c>
      <c r="R254" s="214" t="str">
        <f>IF($A254="-","-",(_xlfn.IFNA((VLOOKUP($D254,'2A HypothèsesRenouvellement'!$J$6:$K$10,2,FALSE)),"TypeChausséeN/D")))</f>
        <v>-</v>
      </c>
      <c r="S254" s="214" t="str">
        <f t="shared" si="35"/>
        <v>-</v>
      </c>
      <c r="T254" s="214" t="str">
        <f>IF($A254="-","-",(_xlfn.IFNA((VLOOKUP($M254,'2A HypothèsesRenouvellement'!$J$16:$K$25,2,FALSE)),"DernièreInterventionN/D")))</f>
        <v>-</v>
      </c>
      <c r="U254" s="214" t="str">
        <f t="shared" si="29"/>
        <v>-</v>
      </c>
      <c r="V254" s="215" t="str">
        <f t="shared" si="36"/>
        <v>-</v>
      </c>
      <c r="W254" s="215" t="str">
        <f>IF($A254="-","-",IF($O254="","ICG N/D",VLOOKUP($O254,'2A HypothèsesRenouvellement'!$B$33:$B$42,1,TRUE)))</f>
        <v>-</v>
      </c>
      <c r="X254" s="216" t="str">
        <f>IF($A254="-","-",(IF((ISNUMBER(W254)=TRUE),VLOOKUP(W254,'2A HypothèsesRenouvellement'!$B$33:$D$42,3,FALSE),"ICG N/D")))</f>
        <v>-</v>
      </c>
      <c r="Y254" s="216" t="str">
        <f>_xlfn.IFNA(IF($A254="-","-",(IF((P254=""),"Cote /5 N/D",VLOOKUP(P254,'2A HypothèsesRenouvellement'!$F$33:$G$37,2,FALSE)))),"%ParCote/5 Feuille2A N/D")</f>
        <v>-</v>
      </c>
      <c r="Z254" s="215" t="str">
        <f>IF($A254="-","-",IF('2A HypothèsesRenouvellement'!$F$20="  cotes d'état /100",(IF(ISNUMBER(X254)=TRUE,(X254*R254),"ICG N/D")),"N'est pas l'option choisie feuille 2A"))</f>
        <v>-</v>
      </c>
      <c r="AA254" s="215" t="str">
        <f t="shared" si="30"/>
        <v>-</v>
      </c>
      <c r="AB254" s="215" t="str">
        <f>IF($A254="-","-",IF('2A HypothèsesRenouvellement'!$F$20="  cotes d'état /5",(IF(ISNUMBER(Y254)=TRUE,(Y254*R254),"Etat/5 N/D")),"N'est pas l'option choisie feuille 2A"))</f>
        <v>-</v>
      </c>
      <c r="AC254" s="215" t="str">
        <f t="shared" si="31"/>
        <v>-</v>
      </c>
      <c r="AD254" s="217" t="str">
        <f>IF('2A HypothèsesRenouvellement'!$D$15="Option 1  ",'3A CalculsActifs'!V254,IF('2A HypothèsesRenouvellement'!$F$20="  Cotes d'état /100",'3A CalculsActifs'!AA254,IF('2A HypothèsesRenouvellement'!$F$20="  Cotes d'état /5",'3A CalculsActifs'!AC254,"ATT:ChoisirOptionFeuille2A")))</f>
        <v>ATT:ChoisirOptionFeuille2A</v>
      </c>
      <c r="AE254" s="209" t="str">
        <f>IF($A254="-","-",(H254/1000*(VLOOKUP(D254,'2A HypothèsesRenouvellement'!$J$6:$L$10,3,FALSE))))</f>
        <v>-</v>
      </c>
      <c r="AF254" s="312" t="str">
        <f t="shared" si="32"/>
        <v>-</v>
      </c>
      <c r="AG254" s="312" t="str">
        <f t="shared" si="33"/>
        <v>-</v>
      </c>
      <c r="AH254" s="218" t="str">
        <f t="shared" si="34"/>
        <v>-</v>
      </c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  <c r="CM254" s="95"/>
      <c r="CN254" s="95"/>
      <c r="CO254" s="95"/>
      <c r="CP254" s="95"/>
      <c r="CQ254" s="95"/>
      <c r="CR254" s="95"/>
      <c r="CS254" s="95"/>
      <c r="CT254" s="95"/>
      <c r="CU254" s="95"/>
      <c r="CV254" s="95"/>
      <c r="CW254" s="95"/>
      <c r="CX254" s="95"/>
      <c r="CY254" s="95"/>
      <c r="CZ254" s="95"/>
      <c r="DA254" s="95"/>
      <c r="DB254" s="95"/>
      <c r="DC254" s="95"/>
      <c r="DD254" s="95"/>
      <c r="DE254" s="95"/>
      <c r="DF254" s="95"/>
      <c r="DG254" s="95"/>
      <c r="DH254" s="95"/>
      <c r="DI254" s="95"/>
      <c r="DJ254" s="95"/>
      <c r="DK254" s="95"/>
      <c r="DL254" s="95"/>
      <c r="DM254" s="95"/>
      <c r="DN254" s="95"/>
      <c r="DO254" s="95"/>
      <c r="DP254" s="95"/>
      <c r="DQ254" s="95"/>
      <c r="DR254" s="95"/>
      <c r="DS254" s="95"/>
      <c r="DT254" s="95"/>
      <c r="DU254" s="95"/>
      <c r="DV254" s="95"/>
      <c r="DW254" s="95"/>
      <c r="DX254" s="95"/>
      <c r="DY254" s="95"/>
      <c r="DZ254" s="95"/>
      <c r="EA254" s="95"/>
      <c r="EB254" s="95"/>
      <c r="EC254" s="95"/>
      <c r="ED254" s="95"/>
      <c r="EE254" s="95"/>
      <c r="EF254" s="95"/>
      <c r="EG254" s="95"/>
      <c r="EH254" s="95"/>
      <c r="EI254" s="95"/>
      <c r="EJ254" s="95"/>
      <c r="EK254" s="95"/>
      <c r="EL254" s="95"/>
      <c r="EM254" s="95"/>
      <c r="EN254" s="95"/>
      <c r="EO254" s="95"/>
      <c r="EP254" s="95"/>
      <c r="EQ254" s="95"/>
      <c r="ER254" s="95"/>
      <c r="ES254" s="95"/>
      <c r="ET254" s="95"/>
      <c r="EU254" s="95"/>
      <c r="EV254" s="95"/>
      <c r="EW254" s="95"/>
      <c r="EX254" s="95"/>
      <c r="EY254" s="95"/>
      <c r="EZ254" s="95"/>
      <c r="FA254" s="95"/>
      <c r="FB254" s="95"/>
      <c r="FC254" s="95"/>
      <c r="FD254" s="95"/>
      <c r="FE254" s="95"/>
      <c r="FF254" s="95"/>
      <c r="FG254" s="95"/>
      <c r="FH254" s="95"/>
      <c r="FI254" s="95"/>
      <c r="FJ254" s="95"/>
      <c r="FK254" s="95"/>
      <c r="FL254" s="95"/>
      <c r="FM254" s="95"/>
      <c r="FN254" s="95"/>
      <c r="FO254" s="95"/>
      <c r="FP254" s="95"/>
      <c r="FQ254" s="95"/>
      <c r="FR254" s="95"/>
      <c r="FS254" s="95"/>
      <c r="FT254" s="95"/>
      <c r="FU254" s="95"/>
      <c r="FV254" s="95"/>
      <c r="FW254" s="95"/>
      <c r="FX254" s="95"/>
      <c r="FY254" s="95"/>
      <c r="FZ254" s="95"/>
      <c r="GA254" s="95"/>
      <c r="GB254" s="95"/>
      <c r="GC254" s="95"/>
      <c r="GD254" s="95"/>
      <c r="GE254" s="95"/>
      <c r="GF254" s="95"/>
      <c r="GG254" s="95"/>
      <c r="GH254" s="95"/>
      <c r="GI254" s="95"/>
      <c r="GJ254" s="95"/>
      <c r="GK254" s="95"/>
      <c r="GL254" s="95"/>
      <c r="GM254" s="95"/>
      <c r="GN254" s="95"/>
      <c r="GO254" s="95"/>
      <c r="GP254" s="95"/>
      <c r="GQ254" s="95"/>
      <c r="GR254" s="95"/>
      <c r="GS254" s="95"/>
      <c r="GT254" s="95"/>
      <c r="GU254" s="95"/>
      <c r="GV254" s="95"/>
      <c r="GW254" s="95"/>
      <c r="GX254" s="95"/>
      <c r="GY254" s="95"/>
      <c r="GZ254" s="95"/>
      <c r="HA254" s="95"/>
      <c r="HB254" s="95"/>
      <c r="HC254" s="95"/>
      <c r="HD254" s="95"/>
      <c r="HE254" s="95"/>
    </row>
    <row r="255" spans="1:213" x14ac:dyDescent="0.25">
      <c r="A255" s="212" t="str">
        <f>IF((ISBLANK('1B DonnéesActifs'!A258)=TRUE),"-",'1B DonnéesActifs'!A258)</f>
        <v>-</v>
      </c>
      <c r="B255" s="213" t="str">
        <f>IF(($A255="-"),"-",IF((ISBLANK('1B DonnéesActifs'!B258)=TRUE),"",'1B DonnéesActifs'!B258))</f>
        <v>-</v>
      </c>
      <c r="C255" s="213" t="str">
        <f>IF(($A255="-"),"-",IF((ISBLANK('1B DonnéesActifs'!C258)=TRUE),"",'1B DonnéesActifs'!C258))</f>
        <v>-</v>
      </c>
      <c r="D255" s="213" t="str">
        <f>IF(($A255="-"),"-",IF((ISBLANK('1B DonnéesActifs'!D258)=TRUE),"",'1B DonnéesActifs'!D258))</f>
        <v>-</v>
      </c>
      <c r="E255" s="213" t="str">
        <f>IF(($A255="-"),"-",IF((ISBLANK('1B DonnéesActifs'!E258)=TRUE),"",'1B DonnéesActifs'!E258))</f>
        <v>-</v>
      </c>
      <c r="F255" s="213" t="str">
        <f>IF(($A255="-"),"-",IF((ISBLANK('1B DonnéesActifs'!F258)=TRUE),"",'1B DonnéesActifs'!F258))</f>
        <v>-</v>
      </c>
      <c r="G255" s="213" t="str">
        <f>IF(($A255="-"),"-",IF((ISBLANK('1B DonnéesActifs'!G258)=TRUE),"",'1B DonnéesActifs'!G258))</f>
        <v>-</v>
      </c>
      <c r="H255" s="213" t="str">
        <f>IF(($A255="-"),"-",IF((ISBLANK('1B DonnéesActifs'!H258)=TRUE),"",'1B DonnéesActifs'!H258))</f>
        <v>-</v>
      </c>
      <c r="I255" s="213" t="str">
        <f>IF(($A255="-"),"-",IF((ISBLANK('1B DonnéesActifs'!I258)=TRUE),"",'1B DonnéesActifs'!I258))</f>
        <v>-</v>
      </c>
      <c r="J255" s="213" t="str">
        <f>IF(($A255="-"),"-",IF((ISBLANK('1B DonnéesActifs'!J258)=TRUE),"",'1B DonnéesActifs'!J258))</f>
        <v>-</v>
      </c>
      <c r="K255" s="213" t="str">
        <f>IF(($A255="-"),"-",IF((ISBLANK('1B DonnéesActifs'!K258)=TRUE),"",'1B DonnéesActifs'!K258))</f>
        <v>-</v>
      </c>
      <c r="L255" s="213" t="str">
        <f>IF(($A255="-"),"-",IF((ISBLANK('1B DonnéesActifs'!L258)=TRUE),"",'1B DonnéesActifs'!L258))</f>
        <v>-</v>
      </c>
      <c r="M255" s="213" t="str">
        <f>IF(($A255="-"),"-",IF((ISBLANK('1B DonnéesActifs'!M258)=TRUE),"",'1B DonnéesActifs'!M258))</f>
        <v>-</v>
      </c>
      <c r="N255" s="213" t="str">
        <f>IF(($A255="-"),"-",IF((ISBLANK('1B DonnéesActifs'!N258)=TRUE),"",'1B DonnéesActifs'!N258))</f>
        <v>-</v>
      </c>
      <c r="O255" s="213" t="str">
        <f>IF(($A255="-"),"-",IF((ISBLANK('1B DonnéesActifs'!O258)=TRUE),"",'1B DonnéesActifs'!O258))</f>
        <v>-</v>
      </c>
      <c r="P255" s="213" t="str">
        <f>IF(($A255="-"),"-",IF((ISBLANK('1B DonnéesActifs'!P258)=TRUE),"",'1B DonnéesActifs'!P258))</f>
        <v>-</v>
      </c>
      <c r="Q255" s="214" t="str">
        <f t="shared" si="28"/>
        <v>-</v>
      </c>
      <c r="R255" s="214" t="str">
        <f>IF($A255="-","-",(_xlfn.IFNA((VLOOKUP($D255,'2A HypothèsesRenouvellement'!$J$6:$K$10,2,FALSE)),"TypeChausséeN/D")))</f>
        <v>-</v>
      </c>
      <c r="S255" s="214" t="str">
        <f t="shared" si="35"/>
        <v>-</v>
      </c>
      <c r="T255" s="214" t="str">
        <f>IF($A255="-","-",(_xlfn.IFNA((VLOOKUP($M255,'2A HypothèsesRenouvellement'!$J$16:$K$25,2,FALSE)),"DernièreInterventionN/D")))</f>
        <v>-</v>
      </c>
      <c r="U255" s="214" t="str">
        <f t="shared" si="29"/>
        <v>-</v>
      </c>
      <c r="V255" s="215" t="str">
        <f t="shared" si="36"/>
        <v>-</v>
      </c>
      <c r="W255" s="215" t="str">
        <f>IF($A255="-","-",IF($O255="","ICG N/D",VLOOKUP($O255,'2A HypothèsesRenouvellement'!$B$33:$B$42,1,TRUE)))</f>
        <v>-</v>
      </c>
      <c r="X255" s="216" t="str">
        <f>IF($A255="-","-",(IF((ISNUMBER(W255)=TRUE),VLOOKUP(W255,'2A HypothèsesRenouvellement'!$B$33:$D$42,3,FALSE),"ICG N/D")))</f>
        <v>-</v>
      </c>
      <c r="Y255" s="216" t="str">
        <f>_xlfn.IFNA(IF($A255="-","-",(IF((P255=""),"Cote /5 N/D",VLOOKUP(P255,'2A HypothèsesRenouvellement'!$F$33:$G$37,2,FALSE)))),"%ParCote/5 Feuille2A N/D")</f>
        <v>-</v>
      </c>
      <c r="Z255" s="215" t="str">
        <f>IF($A255="-","-",IF('2A HypothèsesRenouvellement'!$F$20="  cotes d'état /100",(IF(ISNUMBER(X255)=TRUE,(X255*R255),"ICG N/D")),"N'est pas l'option choisie feuille 2A"))</f>
        <v>-</v>
      </c>
      <c r="AA255" s="215" t="str">
        <f t="shared" si="30"/>
        <v>-</v>
      </c>
      <c r="AB255" s="215" t="str">
        <f>IF($A255="-","-",IF('2A HypothèsesRenouvellement'!$F$20="  cotes d'état /5",(IF(ISNUMBER(Y255)=TRUE,(Y255*R255),"Etat/5 N/D")),"N'est pas l'option choisie feuille 2A"))</f>
        <v>-</v>
      </c>
      <c r="AC255" s="215" t="str">
        <f t="shared" si="31"/>
        <v>-</v>
      </c>
      <c r="AD255" s="217" t="str">
        <f>IF('2A HypothèsesRenouvellement'!$D$15="Option 1  ",'3A CalculsActifs'!V255,IF('2A HypothèsesRenouvellement'!$F$20="  Cotes d'état /100",'3A CalculsActifs'!AA255,IF('2A HypothèsesRenouvellement'!$F$20="  Cotes d'état /5",'3A CalculsActifs'!AC255,"ATT:ChoisirOptionFeuille2A")))</f>
        <v>ATT:ChoisirOptionFeuille2A</v>
      </c>
      <c r="AE255" s="209" t="str">
        <f>IF($A255="-","-",(H255/1000*(VLOOKUP(D255,'2A HypothèsesRenouvellement'!$J$6:$L$10,3,FALSE))))</f>
        <v>-</v>
      </c>
      <c r="AF255" s="312" t="str">
        <f t="shared" si="32"/>
        <v>-</v>
      </c>
      <c r="AG255" s="312" t="str">
        <f t="shared" si="33"/>
        <v>-</v>
      </c>
      <c r="AH255" s="218" t="str">
        <f t="shared" si="34"/>
        <v>-</v>
      </c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  <c r="CM255" s="95"/>
      <c r="CN255" s="95"/>
      <c r="CO255" s="95"/>
      <c r="CP255" s="95"/>
      <c r="CQ255" s="95"/>
      <c r="CR255" s="95"/>
      <c r="CS255" s="95"/>
      <c r="CT255" s="95"/>
      <c r="CU255" s="95"/>
      <c r="CV255" s="95"/>
      <c r="CW255" s="95"/>
      <c r="CX255" s="95"/>
      <c r="CY255" s="95"/>
      <c r="CZ255" s="95"/>
      <c r="DA255" s="95"/>
      <c r="DB255" s="95"/>
      <c r="DC255" s="95"/>
      <c r="DD255" s="95"/>
      <c r="DE255" s="95"/>
      <c r="DF255" s="95"/>
      <c r="DG255" s="95"/>
      <c r="DH255" s="95"/>
      <c r="DI255" s="95"/>
      <c r="DJ255" s="95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  <c r="EA255" s="95"/>
      <c r="EB255" s="95"/>
      <c r="EC255" s="95"/>
      <c r="ED255" s="95"/>
      <c r="EE255" s="95"/>
      <c r="EF255" s="95"/>
      <c r="EG255" s="95"/>
      <c r="EH255" s="95"/>
      <c r="EI255" s="95"/>
      <c r="EJ255" s="95"/>
      <c r="EK255" s="95"/>
      <c r="EL255" s="95"/>
      <c r="EM255" s="95"/>
      <c r="EN255" s="95"/>
      <c r="EO255" s="95"/>
      <c r="EP255" s="95"/>
      <c r="EQ255" s="95"/>
      <c r="ER255" s="95"/>
      <c r="ES255" s="95"/>
      <c r="ET255" s="95"/>
      <c r="EU255" s="95"/>
      <c r="EV255" s="95"/>
      <c r="EW255" s="95"/>
      <c r="EX255" s="95"/>
      <c r="EY255" s="95"/>
      <c r="EZ255" s="95"/>
      <c r="FA255" s="95"/>
      <c r="FB255" s="95"/>
      <c r="FC255" s="95"/>
      <c r="FD255" s="95"/>
      <c r="FE255" s="95"/>
      <c r="FF255" s="95"/>
      <c r="FG255" s="95"/>
      <c r="FH255" s="95"/>
      <c r="FI255" s="95"/>
      <c r="FJ255" s="95"/>
      <c r="FK255" s="95"/>
      <c r="FL255" s="95"/>
      <c r="FM255" s="95"/>
      <c r="FN255" s="95"/>
      <c r="FO255" s="95"/>
      <c r="FP255" s="95"/>
      <c r="FQ255" s="95"/>
      <c r="FR255" s="95"/>
      <c r="FS255" s="95"/>
      <c r="FT255" s="95"/>
      <c r="FU255" s="95"/>
      <c r="FV255" s="95"/>
      <c r="FW255" s="95"/>
      <c r="FX255" s="95"/>
      <c r="FY255" s="95"/>
      <c r="FZ255" s="95"/>
      <c r="GA255" s="95"/>
      <c r="GB255" s="95"/>
      <c r="GC255" s="95"/>
      <c r="GD255" s="95"/>
      <c r="GE255" s="95"/>
      <c r="GF255" s="95"/>
      <c r="GG255" s="95"/>
      <c r="GH255" s="95"/>
      <c r="GI255" s="95"/>
      <c r="GJ255" s="95"/>
      <c r="GK255" s="95"/>
      <c r="GL255" s="95"/>
      <c r="GM255" s="95"/>
      <c r="GN255" s="95"/>
      <c r="GO255" s="95"/>
      <c r="GP255" s="95"/>
      <c r="GQ255" s="95"/>
      <c r="GR255" s="95"/>
      <c r="GS255" s="95"/>
      <c r="GT255" s="95"/>
      <c r="GU255" s="95"/>
      <c r="GV255" s="95"/>
      <c r="GW255" s="95"/>
      <c r="GX255" s="95"/>
      <c r="GY255" s="95"/>
      <c r="GZ255" s="95"/>
      <c r="HA255" s="95"/>
      <c r="HB255" s="95"/>
      <c r="HC255" s="95"/>
      <c r="HD255" s="95"/>
      <c r="HE255" s="95"/>
    </row>
    <row r="256" spans="1:213" x14ac:dyDescent="0.25">
      <c r="A256" s="212" t="str">
        <f>IF((ISBLANK('1B DonnéesActifs'!A259)=TRUE),"-",'1B DonnéesActifs'!A259)</f>
        <v>-</v>
      </c>
      <c r="B256" s="213" t="str">
        <f>IF(($A256="-"),"-",IF((ISBLANK('1B DonnéesActifs'!B259)=TRUE),"",'1B DonnéesActifs'!B259))</f>
        <v>-</v>
      </c>
      <c r="C256" s="213" t="str">
        <f>IF(($A256="-"),"-",IF((ISBLANK('1B DonnéesActifs'!C259)=TRUE),"",'1B DonnéesActifs'!C259))</f>
        <v>-</v>
      </c>
      <c r="D256" s="213" t="str">
        <f>IF(($A256="-"),"-",IF((ISBLANK('1B DonnéesActifs'!D259)=TRUE),"",'1B DonnéesActifs'!D259))</f>
        <v>-</v>
      </c>
      <c r="E256" s="213" t="str">
        <f>IF(($A256="-"),"-",IF((ISBLANK('1B DonnéesActifs'!E259)=TRUE),"",'1B DonnéesActifs'!E259))</f>
        <v>-</v>
      </c>
      <c r="F256" s="213" t="str">
        <f>IF(($A256="-"),"-",IF((ISBLANK('1B DonnéesActifs'!F259)=TRUE),"",'1B DonnéesActifs'!F259))</f>
        <v>-</v>
      </c>
      <c r="G256" s="213" t="str">
        <f>IF(($A256="-"),"-",IF((ISBLANK('1B DonnéesActifs'!G259)=TRUE),"",'1B DonnéesActifs'!G259))</f>
        <v>-</v>
      </c>
      <c r="H256" s="213" t="str">
        <f>IF(($A256="-"),"-",IF((ISBLANK('1B DonnéesActifs'!H259)=TRUE),"",'1B DonnéesActifs'!H259))</f>
        <v>-</v>
      </c>
      <c r="I256" s="213" t="str">
        <f>IF(($A256="-"),"-",IF((ISBLANK('1B DonnéesActifs'!I259)=TRUE),"",'1B DonnéesActifs'!I259))</f>
        <v>-</v>
      </c>
      <c r="J256" s="213" t="str">
        <f>IF(($A256="-"),"-",IF((ISBLANK('1B DonnéesActifs'!J259)=TRUE),"",'1B DonnéesActifs'!J259))</f>
        <v>-</v>
      </c>
      <c r="K256" s="213" t="str">
        <f>IF(($A256="-"),"-",IF((ISBLANK('1B DonnéesActifs'!K259)=TRUE),"",'1B DonnéesActifs'!K259))</f>
        <v>-</v>
      </c>
      <c r="L256" s="213" t="str">
        <f>IF(($A256="-"),"-",IF((ISBLANK('1B DonnéesActifs'!L259)=TRUE),"",'1B DonnéesActifs'!L259))</f>
        <v>-</v>
      </c>
      <c r="M256" s="213" t="str">
        <f>IF(($A256="-"),"-",IF((ISBLANK('1B DonnéesActifs'!M259)=TRUE),"",'1B DonnéesActifs'!M259))</f>
        <v>-</v>
      </c>
      <c r="N256" s="213" t="str">
        <f>IF(($A256="-"),"-",IF((ISBLANK('1B DonnéesActifs'!N259)=TRUE),"",'1B DonnéesActifs'!N259))</f>
        <v>-</v>
      </c>
      <c r="O256" s="213" t="str">
        <f>IF(($A256="-"),"-",IF((ISBLANK('1B DonnéesActifs'!O259)=TRUE),"",'1B DonnéesActifs'!O259))</f>
        <v>-</v>
      </c>
      <c r="P256" s="213" t="str">
        <f>IF(($A256="-"),"-",IF((ISBLANK('1B DonnéesActifs'!P259)=TRUE),"",'1B DonnéesActifs'!P259))</f>
        <v>-</v>
      </c>
      <c r="Q256" s="214" t="str">
        <f t="shared" si="28"/>
        <v>-</v>
      </c>
      <c r="R256" s="214" t="str">
        <f>IF($A256="-","-",(_xlfn.IFNA((VLOOKUP($D256,'2A HypothèsesRenouvellement'!$J$6:$K$10,2,FALSE)),"TypeChausséeN/D")))</f>
        <v>-</v>
      </c>
      <c r="S256" s="214" t="str">
        <f t="shared" si="35"/>
        <v>-</v>
      </c>
      <c r="T256" s="214" t="str">
        <f>IF($A256="-","-",(_xlfn.IFNA((VLOOKUP($M256,'2A HypothèsesRenouvellement'!$J$16:$K$25,2,FALSE)),"DernièreInterventionN/D")))</f>
        <v>-</v>
      </c>
      <c r="U256" s="214" t="str">
        <f t="shared" si="29"/>
        <v>-</v>
      </c>
      <c r="V256" s="215" t="str">
        <f t="shared" si="36"/>
        <v>-</v>
      </c>
      <c r="W256" s="215" t="str">
        <f>IF($A256="-","-",IF($O256="","ICG N/D",VLOOKUP($O256,'2A HypothèsesRenouvellement'!$B$33:$B$42,1,TRUE)))</f>
        <v>-</v>
      </c>
      <c r="X256" s="216" t="str">
        <f>IF($A256="-","-",(IF((ISNUMBER(W256)=TRUE),VLOOKUP(W256,'2A HypothèsesRenouvellement'!$B$33:$D$42,3,FALSE),"ICG N/D")))</f>
        <v>-</v>
      </c>
      <c r="Y256" s="216" t="str">
        <f>_xlfn.IFNA(IF($A256="-","-",(IF((P256=""),"Cote /5 N/D",VLOOKUP(P256,'2A HypothèsesRenouvellement'!$F$33:$G$37,2,FALSE)))),"%ParCote/5 Feuille2A N/D")</f>
        <v>-</v>
      </c>
      <c r="Z256" s="215" t="str">
        <f>IF($A256="-","-",IF('2A HypothèsesRenouvellement'!$F$20="  cotes d'état /100",(IF(ISNUMBER(X256)=TRUE,(X256*R256),"ICG N/D")),"N'est pas l'option choisie feuille 2A"))</f>
        <v>-</v>
      </c>
      <c r="AA256" s="215" t="str">
        <f t="shared" si="30"/>
        <v>-</v>
      </c>
      <c r="AB256" s="215" t="str">
        <f>IF($A256="-","-",IF('2A HypothèsesRenouvellement'!$F$20="  cotes d'état /5",(IF(ISNUMBER(Y256)=TRUE,(Y256*R256),"Etat/5 N/D")),"N'est pas l'option choisie feuille 2A"))</f>
        <v>-</v>
      </c>
      <c r="AC256" s="215" t="str">
        <f t="shared" si="31"/>
        <v>-</v>
      </c>
      <c r="AD256" s="217" t="str">
        <f>IF('2A HypothèsesRenouvellement'!$D$15="Option 1  ",'3A CalculsActifs'!V256,IF('2A HypothèsesRenouvellement'!$F$20="  Cotes d'état /100",'3A CalculsActifs'!AA256,IF('2A HypothèsesRenouvellement'!$F$20="  Cotes d'état /5",'3A CalculsActifs'!AC256,"ATT:ChoisirOptionFeuille2A")))</f>
        <v>ATT:ChoisirOptionFeuille2A</v>
      </c>
      <c r="AE256" s="209" t="str">
        <f>IF($A256="-","-",(H256/1000*(VLOOKUP(D256,'2A HypothèsesRenouvellement'!$J$6:$L$10,3,FALSE))))</f>
        <v>-</v>
      </c>
      <c r="AF256" s="312" t="str">
        <f t="shared" si="32"/>
        <v>-</v>
      </c>
      <c r="AG256" s="312" t="str">
        <f t="shared" si="33"/>
        <v>-</v>
      </c>
      <c r="AH256" s="218" t="str">
        <f t="shared" si="34"/>
        <v>-</v>
      </c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  <c r="GC256" s="95"/>
      <c r="GD256" s="95"/>
      <c r="GE256" s="95"/>
      <c r="GF256" s="95"/>
      <c r="GG256" s="95"/>
      <c r="GH256" s="95"/>
      <c r="GI256" s="95"/>
      <c r="GJ256" s="95"/>
      <c r="GK256" s="95"/>
      <c r="GL256" s="95"/>
      <c r="GM256" s="95"/>
      <c r="GN256" s="95"/>
      <c r="GO256" s="95"/>
      <c r="GP256" s="95"/>
      <c r="GQ256" s="95"/>
      <c r="GR256" s="95"/>
      <c r="GS256" s="95"/>
      <c r="GT256" s="95"/>
      <c r="GU256" s="95"/>
      <c r="GV256" s="95"/>
      <c r="GW256" s="95"/>
      <c r="GX256" s="95"/>
      <c r="GY256" s="95"/>
      <c r="GZ256" s="95"/>
      <c r="HA256" s="95"/>
      <c r="HB256" s="95"/>
      <c r="HC256" s="95"/>
      <c r="HD256" s="95"/>
      <c r="HE256" s="95"/>
    </row>
    <row r="257" spans="1:213" x14ac:dyDescent="0.25">
      <c r="A257" s="212" t="str">
        <f>IF((ISBLANK('1B DonnéesActifs'!A260)=TRUE),"-",'1B DonnéesActifs'!A260)</f>
        <v>-</v>
      </c>
      <c r="B257" s="213" t="str">
        <f>IF(($A257="-"),"-",IF((ISBLANK('1B DonnéesActifs'!B260)=TRUE),"",'1B DonnéesActifs'!B260))</f>
        <v>-</v>
      </c>
      <c r="C257" s="213" t="str">
        <f>IF(($A257="-"),"-",IF((ISBLANK('1B DonnéesActifs'!C260)=TRUE),"",'1B DonnéesActifs'!C260))</f>
        <v>-</v>
      </c>
      <c r="D257" s="213" t="str">
        <f>IF(($A257="-"),"-",IF((ISBLANK('1B DonnéesActifs'!D260)=TRUE),"",'1B DonnéesActifs'!D260))</f>
        <v>-</v>
      </c>
      <c r="E257" s="213" t="str">
        <f>IF(($A257="-"),"-",IF((ISBLANK('1B DonnéesActifs'!E260)=TRUE),"",'1B DonnéesActifs'!E260))</f>
        <v>-</v>
      </c>
      <c r="F257" s="213" t="str">
        <f>IF(($A257="-"),"-",IF((ISBLANK('1B DonnéesActifs'!F260)=TRUE),"",'1B DonnéesActifs'!F260))</f>
        <v>-</v>
      </c>
      <c r="G257" s="213" t="str">
        <f>IF(($A257="-"),"-",IF((ISBLANK('1B DonnéesActifs'!G260)=TRUE),"",'1B DonnéesActifs'!G260))</f>
        <v>-</v>
      </c>
      <c r="H257" s="213" t="str">
        <f>IF(($A257="-"),"-",IF((ISBLANK('1B DonnéesActifs'!H260)=TRUE),"",'1B DonnéesActifs'!H260))</f>
        <v>-</v>
      </c>
      <c r="I257" s="213" t="str">
        <f>IF(($A257="-"),"-",IF((ISBLANK('1B DonnéesActifs'!I260)=TRUE),"",'1B DonnéesActifs'!I260))</f>
        <v>-</v>
      </c>
      <c r="J257" s="213" t="str">
        <f>IF(($A257="-"),"-",IF((ISBLANK('1B DonnéesActifs'!J260)=TRUE),"",'1B DonnéesActifs'!J260))</f>
        <v>-</v>
      </c>
      <c r="K257" s="213" t="str">
        <f>IF(($A257="-"),"-",IF((ISBLANK('1B DonnéesActifs'!K260)=TRUE),"",'1B DonnéesActifs'!K260))</f>
        <v>-</v>
      </c>
      <c r="L257" s="213" t="str">
        <f>IF(($A257="-"),"-",IF((ISBLANK('1B DonnéesActifs'!L260)=TRUE),"",'1B DonnéesActifs'!L260))</f>
        <v>-</v>
      </c>
      <c r="M257" s="213" t="str">
        <f>IF(($A257="-"),"-",IF((ISBLANK('1B DonnéesActifs'!M260)=TRUE),"",'1B DonnéesActifs'!M260))</f>
        <v>-</v>
      </c>
      <c r="N257" s="213" t="str">
        <f>IF(($A257="-"),"-",IF((ISBLANK('1B DonnéesActifs'!N260)=TRUE),"",'1B DonnéesActifs'!N260))</f>
        <v>-</v>
      </c>
      <c r="O257" s="213" t="str">
        <f>IF(($A257="-"),"-",IF((ISBLANK('1B DonnéesActifs'!O260)=TRUE),"",'1B DonnéesActifs'!O260))</f>
        <v>-</v>
      </c>
      <c r="P257" s="213" t="str">
        <f>IF(($A257="-"),"-",IF((ISBLANK('1B DonnéesActifs'!P260)=TRUE),"",'1B DonnéesActifs'!P260))</f>
        <v>-</v>
      </c>
      <c r="Q257" s="214" t="str">
        <f t="shared" si="28"/>
        <v>-</v>
      </c>
      <c r="R257" s="214" t="str">
        <f>IF($A257="-","-",(_xlfn.IFNA((VLOOKUP($D257,'2A HypothèsesRenouvellement'!$J$6:$K$10,2,FALSE)),"TypeChausséeN/D")))</f>
        <v>-</v>
      </c>
      <c r="S257" s="214" t="str">
        <f t="shared" si="35"/>
        <v>-</v>
      </c>
      <c r="T257" s="214" t="str">
        <f>IF($A257="-","-",(_xlfn.IFNA((VLOOKUP($M257,'2A HypothèsesRenouvellement'!$J$16:$K$25,2,FALSE)),"DernièreInterventionN/D")))</f>
        <v>-</v>
      </c>
      <c r="U257" s="214" t="str">
        <f t="shared" si="29"/>
        <v>-</v>
      </c>
      <c r="V257" s="215" t="str">
        <f t="shared" si="36"/>
        <v>-</v>
      </c>
      <c r="W257" s="215" t="str">
        <f>IF($A257="-","-",IF($O257="","ICG N/D",VLOOKUP($O257,'2A HypothèsesRenouvellement'!$B$33:$B$42,1,TRUE)))</f>
        <v>-</v>
      </c>
      <c r="X257" s="216" t="str">
        <f>IF($A257="-","-",(IF((ISNUMBER(W257)=TRUE),VLOOKUP(W257,'2A HypothèsesRenouvellement'!$B$33:$D$42,3,FALSE),"ICG N/D")))</f>
        <v>-</v>
      </c>
      <c r="Y257" s="216" t="str">
        <f>_xlfn.IFNA(IF($A257="-","-",(IF((P257=""),"Cote /5 N/D",VLOOKUP(P257,'2A HypothèsesRenouvellement'!$F$33:$G$37,2,FALSE)))),"%ParCote/5 Feuille2A N/D")</f>
        <v>-</v>
      </c>
      <c r="Z257" s="215" t="str">
        <f>IF($A257="-","-",IF('2A HypothèsesRenouvellement'!$F$20="  cotes d'état /100",(IF(ISNUMBER(X257)=TRUE,(X257*R257),"ICG N/D")),"N'est pas l'option choisie feuille 2A"))</f>
        <v>-</v>
      </c>
      <c r="AA257" s="215" t="str">
        <f t="shared" si="30"/>
        <v>-</v>
      </c>
      <c r="AB257" s="215" t="str">
        <f>IF($A257="-","-",IF('2A HypothèsesRenouvellement'!$F$20="  cotes d'état /5",(IF(ISNUMBER(Y257)=TRUE,(Y257*R257),"Etat/5 N/D")),"N'est pas l'option choisie feuille 2A"))</f>
        <v>-</v>
      </c>
      <c r="AC257" s="215" t="str">
        <f t="shared" si="31"/>
        <v>-</v>
      </c>
      <c r="AD257" s="217" t="str">
        <f>IF('2A HypothèsesRenouvellement'!$D$15="Option 1  ",'3A CalculsActifs'!V257,IF('2A HypothèsesRenouvellement'!$F$20="  Cotes d'état /100",'3A CalculsActifs'!AA257,IF('2A HypothèsesRenouvellement'!$F$20="  Cotes d'état /5",'3A CalculsActifs'!AC257,"ATT:ChoisirOptionFeuille2A")))</f>
        <v>ATT:ChoisirOptionFeuille2A</v>
      </c>
      <c r="AE257" s="209" t="str">
        <f>IF($A257="-","-",(H257/1000*(VLOOKUP(D257,'2A HypothèsesRenouvellement'!$J$6:$L$10,3,FALSE))))</f>
        <v>-</v>
      </c>
      <c r="AF257" s="312" t="str">
        <f t="shared" si="32"/>
        <v>-</v>
      </c>
      <c r="AG257" s="312" t="str">
        <f t="shared" si="33"/>
        <v>-</v>
      </c>
      <c r="AH257" s="218" t="str">
        <f t="shared" si="34"/>
        <v>-</v>
      </c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  <c r="CM257" s="95"/>
      <c r="CN257" s="95"/>
      <c r="CO257" s="95"/>
      <c r="CP257" s="95"/>
      <c r="CQ257" s="95"/>
      <c r="CR257" s="95"/>
      <c r="CS257" s="95"/>
      <c r="CT257" s="95"/>
      <c r="CU257" s="95"/>
      <c r="CV257" s="95"/>
      <c r="CW257" s="95"/>
      <c r="CX257" s="95"/>
      <c r="CY257" s="95"/>
      <c r="CZ257" s="95"/>
      <c r="DA257" s="95"/>
      <c r="DB257" s="95"/>
      <c r="DC257" s="95"/>
      <c r="DD257" s="95"/>
      <c r="DE257" s="95"/>
      <c r="DF257" s="95"/>
      <c r="DG257" s="95"/>
      <c r="DH257" s="95"/>
      <c r="DI257" s="95"/>
      <c r="DJ257" s="95"/>
      <c r="DK257" s="95"/>
      <c r="DL257" s="95"/>
      <c r="DM257" s="95"/>
      <c r="DN257" s="95"/>
      <c r="DO257" s="95"/>
      <c r="DP257" s="95"/>
      <c r="DQ257" s="95"/>
      <c r="DR257" s="95"/>
      <c r="DS257" s="95"/>
      <c r="DT257" s="95"/>
      <c r="DU257" s="95"/>
      <c r="DV257" s="95"/>
      <c r="DW257" s="95"/>
      <c r="DX257" s="95"/>
      <c r="DY257" s="95"/>
      <c r="DZ257" s="95"/>
      <c r="EA257" s="95"/>
      <c r="EB257" s="95"/>
      <c r="EC257" s="95"/>
      <c r="ED257" s="95"/>
      <c r="EE257" s="95"/>
      <c r="EF257" s="95"/>
      <c r="EG257" s="95"/>
      <c r="EH257" s="95"/>
      <c r="EI257" s="95"/>
      <c r="EJ257" s="95"/>
      <c r="EK257" s="95"/>
      <c r="EL257" s="95"/>
      <c r="EM257" s="95"/>
      <c r="EN257" s="95"/>
      <c r="EO257" s="95"/>
      <c r="EP257" s="95"/>
      <c r="EQ257" s="95"/>
      <c r="ER257" s="95"/>
      <c r="ES257" s="95"/>
      <c r="ET257" s="95"/>
      <c r="EU257" s="95"/>
      <c r="EV257" s="95"/>
      <c r="EW257" s="95"/>
      <c r="EX257" s="95"/>
      <c r="EY257" s="95"/>
      <c r="EZ257" s="95"/>
      <c r="FA257" s="95"/>
      <c r="FB257" s="95"/>
      <c r="FC257" s="95"/>
      <c r="FD257" s="95"/>
      <c r="FE257" s="95"/>
      <c r="FF257" s="95"/>
      <c r="FG257" s="95"/>
      <c r="FH257" s="95"/>
      <c r="FI257" s="95"/>
      <c r="FJ257" s="95"/>
      <c r="FK257" s="95"/>
      <c r="FL257" s="95"/>
      <c r="FM257" s="95"/>
      <c r="FN257" s="95"/>
      <c r="FO257" s="95"/>
      <c r="FP257" s="95"/>
      <c r="FQ257" s="95"/>
      <c r="FR257" s="95"/>
      <c r="FS257" s="95"/>
      <c r="FT257" s="95"/>
      <c r="FU257" s="95"/>
      <c r="FV257" s="95"/>
      <c r="FW257" s="95"/>
      <c r="FX257" s="95"/>
      <c r="FY257" s="95"/>
      <c r="FZ257" s="95"/>
      <c r="GA257" s="95"/>
      <c r="GB257" s="95"/>
      <c r="GC257" s="95"/>
      <c r="GD257" s="95"/>
      <c r="GE257" s="95"/>
      <c r="GF257" s="95"/>
      <c r="GG257" s="95"/>
      <c r="GH257" s="95"/>
      <c r="GI257" s="95"/>
      <c r="GJ257" s="95"/>
      <c r="GK257" s="95"/>
      <c r="GL257" s="95"/>
      <c r="GM257" s="95"/>
      <c r="GN257" s="95"/>
      <c r="GO257" s="95"/>
      <c r="GP257" s="95"/>
      <c r="GQ257" s="95"/>
      <c r="GR257" s="95"/>
      <c r="GS257" s="95"/>
      <c r="GT257" s="95"/>
      <c r="GU257" s="95"/>
      <c r="GV257" s="95"/>
      <c r="GW257" s="95"/>
      <c r="GX257" s="95"/>
      <c r="GY257" s="95"/>
      <c r="GZ257" s="95"/>
      <c r="HA257" s="95"/>
      <c r="HB257" s="95"/>
      <c r="HC257" s="95"/>
      <c r="HD257" s="95"/>
      <c r="HE257" s="95"/>
    </row>
    <row r="258" spans="1:213" x14ac:dyDescent="0.25">
      <c r="A258" s="212" t="str">
        <f>IF((ISBLANK('1B DonnéesActifs'!A261)=TRUE),"-",'1B DonnéesActifs'!A261)</f>
        <v>-</v>
      </c>
      <c r="B258" s="213" t="str">
        <f>IF(($A258="-"),"-",IF((ISBLANK('1B DonnéesActifs'!B261)=TRUE),"",'1B DonnéesActifs'!B261))</f>
        <v>-</v>
      </c>
      <c r="C258" s="213" t="str">
        <f>IF(($A258="-"),"-",IF((ISBLANK('1B DonnéesActifs'!C261)=TRUE),"",'1B DonnéesActifs'!C261))</f>
        <v>-</v>
      </c>
      <c r="D258" s="213" t="str">
        <f>IF(($A258="-"),"-",IF((ISBLANK('1B DonnéesActifs'!D261)=TRUE),"",'1B DonnéesActifs'!D261))</f>
        <v>-</v>
      </c>
      <c r="E258" s="213" t="str">
        <f>IF(($A258="-"),"-",IF((ISBLANK('1B DonnéesActifs'!E261)=TRUE),"",'1B DonnéesActifs'!E261))</f>
        <v>-</v>
      </c>
      <c r="F258" s="213" t="str">
        <f>IF(($A258="-"),"-",IF((ISBLANK('1B DonnéesActifs'!F261)=TRUE),"",'1B DonnéesActifs'!F261))</f>
        <v>-</v>
      </c>
      <c r="G258" s="213" t="str">
        <f>IF(($A258="-"),"-",IF((ISBLANK('1B DonnéesActifs'!G261)=TRUE),"",'1B DonnéesActifs'!G261))</f>
        <v>-</v>
      </c>
      <c r="H258" s="213" t="str">
        <f>IF(($A258="-"),"-",IF((ISBLANK('1B DonnéesActifs'!H261)=TRUE),"",'1B DonnéesActifs'!H261))</f>
        <v>-</v>
      </c>
      <c r="I258" s="213" t="str">
        <f>IF(($A258="-"),"-",IF((ISBLANK('1B DonnéesActifs'!I261)=TRUE),"",'1B DonnéesActifs'!I261))</f>
        <v>-</v>
      </c>
      <c r="J258" s="213" t="str">
        <f>IF(($A258="-"),"-",IF((ISBLANK('1B DonnéesActifs'!J261)=TRUE),"",'1B DonnéesActifs'!J261))</f>
        <v>-</v>
      </c>
      <c r="K258" s="213" t="str">
        <f>IF(($A258="-"),"-",IF((ISBLANK('1B DonnéesActifs'!K261)=TRUE),"",'1B DonnéesActifs'!K261))</f>
        <v>-</v>
      </c>
      <c r="L258" s="213" t="str">
        <f>IF(($A258="-"),"-",IF((ISBLANK('1B DonnéesActifs'!L261)=TRUE),"",'1B DonnéesActifs'!L261))</f>
        <v>-</v>
      </c>
      <c r="M258" s="213" t="str">
        <f>IF(($A258="-"),"-",IF((ISBLANK('1B DonnéesActifs'!M261)=TRUE),"",'1B DonnéesActifs'!M261))</f>
        <v>-</v>
      </c>
      <c r="N258" s="213" t="str">
        <f>IF(($A258="-"),"-",IF((ISBLANK('1B DonnéesActifs'!N261)=TRUE),"",'1B DonnéesActifs'!N261))</f>
        <v>-</v>
      </c>
      <c r="O258" s="213" t="str">
        <f>IF(($A258="-"),"-",IF((ISBLANK('1B DonnéesActifs'!O261)=TRUE),"",'1B DonnéesActifs'!O261))</f>
        <v>-</v>
      </c>
      <c r="P258" s="213" t="str">
        <f>IF(($A258="-"),"-",IF((ISBLANK('1B DonnéesActifs'!P261)=TRUE),"",'1B DonnéesActifs'!P261))</f>
        <v>-</v>
      </c>
      <c r="Q258" s="214" t="str">
        <f t="shared" si="28"/>
        <v>-</v>
      </c>
      <c r="R258" s="214" t="str">
        <f>IF($A258="-","-",(_xlfn.IFNA((VLOOKUP($D258,'2A HypothèsesRenouvellement'!$J$6:$K$10,2,FALSE)),"TypeChausséeN/D")))</f>
        <v>-</v>
      </c>
      <c r="S258" s="214" t="str">
        <f t="shared" si="35"/>
        <v>-</v>
      </c>
      <c r="T258" s="214" t="str">
        <f>IF($A258="-","-",(_xlfn.IFNA((VLOOKUP($M258,'2A HypothèsesRenouvellement'!$J$16:$K$25,2,FALSE)),"DernièreInterventionN/D")))</f>
        <v>-</v>
      </c>
      <c r="U258" s="214" t="str">
        <f t="shared" si="29"/>
        <v>-</v>
      </c>
      <c r="V258" s="215" t="str">
        <f t="shared" si="36"/>
        <v>-</v>
      </c>
      <c r="W258" s="215" t="str">
        <f>IF($A258="-","-",IF($O258="","ICG N/D",VLOOKUP($O258,'2A HypothèsesRenouvellement'!$B$33:$B$42,1,TRUE)))</f>
        <v>-</v>
      </c>
      <c r="X258" s="216" t="str">
        <f>IF($A258="-","-",(IF((ISNUMBER(W258)=TRUE),VLOOKUP(W258,'2A HypothèsesRenouvellement'!$B$33:$D$42,3,FALSE),"ICG N/D")))</f>
        <v>-</v>
      </c>
      <c r="Y258" s="216" t="str">
        <f>_xlfn.IFNA(IF($A258="-","-",(IF((P258=""),"Cote /5 N/D",VLOOKUP(P258,'2A HypothèsesRenouvellement'!$F$33:$G$37,2,FALSE)))),"%ParCote/5 Feuille2A N/D")</f>
        <v>-</v>
      </c>
      <c r="Z258" s="215" t="str">
        <f>IF($A258="-","-",IF('2A HypothèsesRenouvellement'!$F$20="  cotes d'état /100",(IF(ISNUMBER(X258)=TRUE,(X258*R258),"ICG N/D")),"N'est pas l'option choisie feuille 2A"))</f>
        <v>-</v>
      </c>
      <c r="AA258" s="215" t="str">
        <f t="shared" si="30"/>
        <v>-</v>
      </c>
      <c r="AB258" s="215" t="str">
        <f>IF($A258="-","-",IF('2A HypothèsesRenouvellement'!$F$20="  cotes d'état /5",(IF(ISNUMBER(Y258)=TRUE,(Y258*R258),"Etat/5 N/D")),"N'est pas l'option choisie feuille 2A"))</f>
        <v>-</v>
      </c>
      <c r="AC258" s="215" t="str">
        <f t="shared" si="31"/>
        <v>-</v>
      </c>
      <c r="AD258" s="217" t="str">
        <f>IF('2A HypothèsesRenouvellement'!$D$15="Option 1  ",'3A CalculsActifs'!V258,IF('2A HypothèsesRenouvellement'!$F$20="  Cotes d'état /100",'3A CalculsActifs'!AA258,IF('2A HypothèsesRenouvellement'!$F$20="  Cotes d'état /5",'3A CalculsActifs'!AC258,"ATT:ChoisirOptionFeuille2A")))</f>
        <v>ATT:ChoisirOptionFeuille2A</v>
      </c>
      <c r="AE258" s="209" t="str">
        <f>IF($A258="-","-",(H258/1000*(VLOOKUP(D258,'2A HypothèsesRenouvellement'!$J$6:$L$10,3,FALSE))))</f>
        <v>-</v>
      </c>
      <c r="AF258" s="312" t="str">
        <f t="shared" si="32"/>
        <v>-</v>
      </c>
      <c r="AG258" s="312" t="str">
        <f t="shared" si="33"/>
        <v>-</v>
      </c>
      <c r="AH258" s="218" t="str">
        <f t="shared" si="34"/>
        <v>-</v>
      </c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  <c r="CM258" s="95"/>
      <c r="CN258" s="95"/>
      <c r="CO258" s="95"/>
      <c r="CP258" s="95"/>
      <c r="CQ258" s="95"/>
      <c r="CR258" s="95"/>
      <c r="CS258" s="95"/>
      <c r="CT258" s="95"/>
      <c r="CU258" s="95"/>
      <c r="CV258" s="95"/>
      <c r="CW258" s="95"/>
      <c r="CX258" s="95"/>
      <c r="CY258" s="95"/>
      <c r="CZ258" s="95"/>
      <c r="DA258" s="95"/>
      <c r="DB258" s="95"/>
      <c r="DC258" s="95"/>
      <c r="DD258" s="95"/>
      <c r="DE258" s="95"/>
      <c r="DF258" s="95"/>
      <c r="DG258" s="95"/>
      <c r="DH258" s="95"/>
      <c r="DI258" s="95"/>
      <c r="DJ258" s="95"/>
      <c r="DK258" s="95"/>
      <c r="DL258" s="95"/>
      <c r="DM258" s="95"/>
      <c r="DN258" s="95"/>
      <c r="DO258" s="95"/>
      <c r="DP258" s="95"/>
      <c r="DQ258" s="95"/>
      <c r="DR258" s="95"/>
      <c r="DS258" s="95"/>
      <c r="DT258" s="95"/>
      <c r="DU258" s="95"/>
      <c r="DV258" s="95"/>
      <c r="DW258" s="95"/>
      <c r="DX258" s="95"/>
      <c r="DY258" s="95"/>
      <c r="DZ258" s="95"/>
      <c r="EA258" s="95"/>
      <c r="EB258" s="95"/>
      <c r="EC258" s="95"/>
      <c r="ED258" s="95"/>
      <c r="EE258" s="95"/>
      <c r="EF258" s="95"/>
      <c r="EG258" s="95"/>
      <c r="EH258" s="95"/>
      <c r="EI258" s="95"/>
      <c r="EJ258" s="95"/>
      <c r="EK258" s="95"/>
      <c r="EL258" s="95"/>
      <c r="EM258" s="95"/>
      <c r="EN258" s="95"/>
      <c r="EO258" s="95"/>
      <c r="EP258" s="95"/>
      <c r="EQ258" s="95"/>
      <c r="ER258" s="95"/>
      <c r="ES258" s="95"/>
      <c r="ET258" s="95"/>
      <c r="EU258" s="95"/>
      <c r="EV258" s="95"/>
      <c r="EW258" s="95"/>
      <c r="EX258" s="95"/>
      <c r="EY258" s="95"/>
      <c r="EZ258" s="95"/>
      <c r="FA258" s="95"/>
      <c r="FB258" s="95"/>
      <c r="FC258" s="95"/>
      <c r="FD258" s="95"/>
      <c r="FE258" s="95"/>
      <c r="FF258" s="95"/>
      <c r="FG258" s="95"/>
      <c r="FH258" s="95"/>
      <c r="FI258" s="95"/>
      <c r="FJ258" s="95"/>
      <c r="FK258" s="95"/>
      <c r="FL258" s="95"/>
      <c r="FM258" s="95"/>
      <c r="FN258" s="95"/>
      <c r="FO258" s="95"/>
      <c r="FP258" s="95"/>
      <c r="FQ258" s="95"/>
      <c r="FR258" s="95"/>
      <c r="FS258" s="95"/>
      <c r="FT258" s="95"/>
      <c r="FU258" s="95"/>
      <c r="FV258" s="95"/>
      <c r="FW258" s="95"/>
      <c r="FX258" s="95"/>
      <c r="FY258" s="95"/>
      <c r="FZ258" s="95"/>
      <c r="GA258" s="95"/>
      <c r="GB258" s="95"/>
      <c r="GC258" s="95"/>
      <c r="GD258" s="95"/>
      <c r="GE258" s="95"/>
      <c r="GF258" s="95"/>
      <c r="GG258" s="95"/>
      <c r="GH258" s="95"/>
      <c r="GI258" s="95"/>
      <c r="GJ258" s="95"/>
      <c r="GK258" s="95"/>
      <c r="GL258" s="95"/>
      <c r="GM258" s="95"/>
      <c r="GN258" s="95"/>
      <c r="GO258" s="95"/>
      <c r="GP258" s="95"/>
      <c r="GQ258" s="95"/>
      <c r="GR258" s="95"/>
      <c r="GS258" s="95"/>
      <c r="GT258" s="95"/>
      <c r="GU258" s="95"/>
      <c r="GV258" s="95"/>
      <c r="GW258" s="95"/>
      <c r="GX258" s="95"/>
      <c r="GY258" s="95"/>
      <c r="GZ258" s="95"/>
      <c r="HA258" s="95"/>
      <c r="HB258" s="95"/>
      <c r="HC258" s="95"/>
      <c r="HD258" s="95"/>
      <c r="HE258" s="95"/>
    </row>
    <row r="259" spans="1:213" x14ac:dyDescent="0.25">
      <c r="A259" s="212" t="str">
        <f>IF((ISBLANK('1B DonnéesActifs'!A262)=TRUE),"-",'1B DonnéesActifs'!A262)</f>
        <v>-</v>
      </c>
      <c r="B259" s="213" t="str">
        <f>IF(($A259="-"),"-",IF((ISBLANK('1B DonnéesActifs'!B262)=TRUE),"",'1B DonnéesActifs'!B262))</f>
        <v>-</v>
      </c>
      <c r="C259" s="213" t="str">
        <f>IF(($A259="-"),"-",IF((ISBLANK('1B DonnéesActifs'!C262)=TRUE),"",'1B DonnéesActifs'!C262))</f>
        <v>-</v>
      </c>
      <c r="D259" s="213" t="str">
        <f>IF(($A259="-"),"-",IF((ISBLANK('1B DonnéesActifs'!D262)=TRUE),"",'1B DonnéesActifs'!D262))</f>
        <v>-</v>
      </c>
      <c r="E259" s="213" t="str">
        <f>IF(($A259="-"),"-",IF((ISBLANK('1B DonnéesActifs'!E262)=TRUE),"",'1B DonnéesActifs'!E262))</f>
        <v>-</v>
      </c>
      <c r="F259" s="213" t="str">
        <f>IF(($A259="-"),"-",IF((ISBLANK('1B DonnéesActifs'!F262)=TRUE),"",'1B DonnéesActifs'!F262))</f>
        <v>-</v>
      </c>
      <c r="G259" s="213" t="str">
        <f>IF(($A259="-"),"-",IF((ISBLANK('1B DonnéesActifs'!G262)=TRUE),"",'1B DonnéesActifs'!G262))</f>
        <v>-</v>
      </c>
      <c r="H259" s="213" t="str">
        <f>IF(($A259="-"),"-",IF((ISBLANK('1B DonnéesActifs'!H262)=TRUE),"",'1B DonnéesActifs'!H262))</f>
        <v>-</v>
      </c>
      <c r="I259" s="213" t="str">
        <f>IF(($A259="-"),"-",IF((ISBLANK('1B DonnéesActifs'!I262)=TRUE),"",'1B DonnéesActifs'!I262))</f>
        <v>-</v>
      </c>
      <c r="J259" s="213" t="str">
        <f>IF(($A259="-"),"-",IF((ISBLANK('1B DonnéesActifs'!J262)=TRUE),"",'1B DonnéesActifs'!J262))</f>
        <v>-</v>
      </c>
      <c r="K259" s="213" t="str">
        <f>IF(($A259="-"),"-",IF((ISBLANK('1B DonnéesActifs'!K262)=TRUE),"",'1B DonnéesActifs'!K262))</f>
        <v>-</v>
      </c>
      <c r="L259" s="213" t="str">
        <f>IF(($A259="-"),"-",IF((ISBLANK('1B DonnéesActifs'!L262)=TRUE),"",'1B DonnéesActifs'!L262))</f>
        <v>-</v>
      </c>
      <c r="M259" s="213" t="str">
        <f>IF(($A259="-"),"-",IF((ISBLANK('1B DonnéesActifs'!M262)=TRUE),"",'1B DonnéesActifs'!M262))</f>
        <v>-</v>
      </c>
      <c r="N259" s="213" t="str">
        <f>IF(($A259="-"),"-",IF((ISBLANK('1B DonnéesActifs'!N262)=TRUE),"",'1B DonnéesActifs'!N262))</f>
        <v>-</v>
      </c>
      <c r="O259" s="213" t="str">
        <f>IF(($A259="-"),"-",IF((ISBLANK('1B DonnéesActifs'!O262)=TRUE),"",'1B DonnéesActifs'!O262))</f>
        <v>-</v>
      </c>
      <c r="P259" s="213" t="str">
        <f>IF(($A259="-"),"-",IF((ISBLANK('1B DonnéesActifs'!P262)=TRUE),"",'1B DonnéesActifs'!P262))</f>
        <v>-</v>
      </c>
      <c r="Q259" s="214" t="str">
        <f t="shared" ref="Q259:Q322" si="37">IF($A259="-","-",(IF(($J259=""),"AnnéeConstructionN/D",(Annee_d_analyse-J259))))</f>
        <v>-</v>
      </c>
      <c r="R259" s="214" t="str">
        <f>IF($A259="-","-",(_xlfn.IFNA((VLOOKUP($D259,'2A HypothèsesRenouvellement'!$J$6:$K$10,2,FALSE)),"TypeChausséeN/D")))</f>
        <v>-</v>
      </c>
      <c r="S259" s="214" t="str">
        <f t="shared" si="35"/>
        <v>-</v>
      </c>
      <c r="T259" s="214" t="str">
        <f>IF($A259="-","-",(_xlfn.IFNA((VLOOKUP($M259,'2A HypothèsesRenouvellement'!$J$16:$K$25,2,FALSE)),"DernièreInterventionN/D")))</f>
        <v>-</v>
      </c>
      <c r="U259" s="214" t="str">
        <f t="shared" ref="U259:U322" si="38">IF($A259="-","-",IF(ISTEXT(T259)=TRUE, "DernièreInterventionN/D",IF(ISBLANK(K259)=TRUE,"AnnéeInterventionN/D",IF((T259-(Annee_d_analyse-K259))&gt;0,(T259-(Annee_d_analyse-K259)),0))))</f>
        <v>-</v>
      </c>
      <c r="V259" s="215" t="str">
        <f t="shared" si="36"/>
        <v>-</v>
      </c>
      <c r="W259" s="215" t="str">
        <f>IF($A259="-","-",IF($O259="","ICG N/D",VLOOKUP($O259,'2A HypothèsesRenouvellement'!$B$33:$B$42,1,TRUE)))</f>
        <v>-</v>
      </c>
      <c r="X259" s="216" t="str">
        <f>IF($A259="-","-",(IF((ISNUMBER(W259)=TRUE),VLOOKUP(W259,'2A HypothèsesRenouvellement'!$B$33:$D$42,3,FALSE),"ICG N/D")))</f>
        <v>-</v>
      </c>
      <c r="Y259" s="216" t="str">
        <f>_xlfn.IFNA(IF($A259="-","-",(IF((P259=""),"Cote /5 N/D",VLOOKUP(P259,'2A HypothèsesRenouvellement'!$F$33:$G$37,2,FALSE)))),"%ParCote/5 Feuille2A N/D")</f>
        <v>-</v>
      </c>
      <c r="Z259" s="215" t="str">
        <f>IF($A259="-","-",IF('2A HypothèsesRenouvellement'!$F$20="  cotes d'état /100",(IF(ISNUMBER(X259)=TRUE,(X259*R259),"ICG N/D")),"N'est pas l'option choisie feuille 2A"))</f>
        <v>-</v>
      </c>
      <c r="AA259" s="215" t="str">
        <f t="shared" ref="AA259:AA322" si="39">IF($A259="-","-",IF(Annee_d_analyse="","SaisirAnnéeAnalyseFeuille1A",IF(ISNUMBER(Z259)=FALSE,"N'est pas l'option choisie feuille 2A",IF(Annee_eval_etat="","SaisirAnnéeÉval.ÉtatFeuille2A",IF((Z259-(Annee_d_analyse-Annee_eval_etat))&gt;0,ROUND((Z259-(Annee_d_analyse-Annee_eval_etat)),0),0)))))</f>
        <v>-</v>
      </c>
      <c r="AB259" s="215" t="str">
        <f>IF($A259="-","-",IF('2A HypothèsesRenouvellement'!$F$20="  cotes d'état /5",(IF(ISNUMBER(Y259)=TRUE,(Y259*R259),"Etat/5 N/D")),"N'est pas l'option choisie feuille 2A"))</f>
        <v>-</v>
      </c>
      <c r="AC259" s="215" t="str">
        <f t="shared" ref="AC259:AC322" si="40">IF($A259="-","-",IF(Annee_d_analyse="","SaisirAnnéeAnalyseFeuille1A",IF(ISNUMBER(AB259)=FALSE,"N'est pas l'option choisie feuille 2A",IF(Annee_eval_etat="","SaisirAnnéeÉval.ÉtatFeuille2A",IF((AB259-(Annee_d_analyse-Annee_eval_etat))&gt;0,ROUND((AB259-(Annee_d_analyse-Annee_eval_etat)),0),0)))))</f>
        <v>-</v>
      </c>
      <c r="AD259" s="217" t="str">
        <f>IF('2A HypothèsesRenouvellement'!$D$15="Option 1  ",'3A CalculsActifs'!V259,IF('2A HypothèsesRenouvellement'!$F$20="  Cotes d'état /100",'3A CalculsActifs'!AA259,IF('2A HypothèsesRenouvellement'!$F$20="  Cotes d'état /5",'3A CalculsActifs'!AC259,"ATT:ChoisirOptionFeuille2A")))</f>
        <v>ATT:ChoisirOptionFeuille2A</v>
      </c>
      <c r="AE259" s="209" t="str">
        <f>IF($A259="-","-",(H259/1000*(VLOOKUP(D259,'2A HypothèsesRenouvellement'!$J$6:$L$10,3,FALSE))))</f>
        <v>-</v>
      </c>
      <c r="AF259" s="312" t="str">
        <f t="shared" ref="AF259:AF322" si="41">IF($A259="-","-",IF(ISBLANK(Annee_d_analyse)=TRUE,"SaisirAnnéeAnalyseFeuille1A",(IF(ISNUMBER(AD259)=TRUE,(Annee_d_analyse+AD259),"VieRésiduelleIndéterminée"))))</f>
        <v>-</v>
      </c>
      <c r="AG259" s="312" t="str">
        <f t="shared" ref="AG259:AG322" si="42">IF($A259="-","-",(IF(ISBLANK(Annee_d_analyse)=TRUE,"SaisirAnnéeAnalyseFeuille1A",(IF((AF259&lt;(Annee_d_analyse+21)),AF259,"&gt;20ans")))))</f>
        <v>-</v>
      </c>
      <c r="AH259" s="218" t="str">
        <f t="shared" ref="AH259:AH322" si="43">IF($A259="-","-",(IF(ISBLANK(Annee_d_analyse)=TRUE,"SaisirAnnéeAnalyseFeuille1A",(-FV(Taux_inflation,(AF259-Annee_d_analyse),0,AE259)))))</f>
        <v>-</v>
      </c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  <c r="CK259" s="95"/>
      <c r="CL259" s="95"/>
      <c r="CM259" s="95"/>
      <c r="CN259" s="95"/>
      <c r="CO259" s="95"/>
      <c r="CP259" s="95"/>
      <c r="CQ259" s="95"/>
      <c r="CR259" s="95"/>
      <c r="CS259" s="95"/>
      <c r="CT259" s="95"/>
      <c r="CU259" s="95"/>
      <c r="CV259" s="95"/>
      <c r="CW259" s="95"/>
      <c r="CX259" s="95"/>
      <c r="CY259" s="95"/>
      <c r="CZ259" s="95"/>
      <c r="DA259" s="95"/>
      <c r="DB259" s="95"/>
      <c r="DC259" s="95"/>
      <c r="DD259" s="95"/>
      <c r="DE259" s="95"/>
      <c r="DF259" s="95"/>
      <c r="DG259" s="95"/>
      <c r="DH259" s="95"/>
      <c r="DI259" s="95"/>
      <c r="DJ259" s="95"/>
      <c r="DK259" s="95"/>
      <c r="DL259" s="95"/>
      <c r="DM259" s="95"/>
      <c r="DN259" s="95"/>
      <c r="DO259" s="95"/>
      <c r="DP259" s="95"/>
      <c r="DQ259" s="95"/>
      <c r="DR259" s="95"/>
      <c r="DS259" s="95"/>
      <c r="DT259" s="95"/>
      <c r="DU259" s="95"/>
      <c r="DV259" s="95"/>
      <c r="DW259" s="95"/>
      <c r="DX259" s="95"/>
      <c r="DY259" s="95"/>
      <c r="DZ259" s="95"/>
      <c r="EA259" s="95"/>
      <c r="EB259" s="95"/>
      <c r="EC259" s="95"/>
      <c r="ED259" s="95"/>
      <c r="EE259" s="95"/>
      <c r="EF259" s="95"/>
      <c r="EG259" s="95"/>
      <c r="EH259" s="95"/>
      <c r="EI259" s="95"/>
      <c r="EJ259" s="95"/>
      <c r="EK259" s="95"/>
      <c r="EL259" s="95"/>
      <c r="EM259" s="95"/>
      <c r="EN259" s="95"/>
      <c r="EO259" s="95"/>
      <c r="EP259" s="95"/>
      <c r="EQ259" s="95"/>
      <c r="ER259" s="95"/>
      <c r="ES259" s="95"/>
      <c r="ET259" s="95"/>
      <c r="EU259" s="95"/>
      <c r="EV259" s="95"/>
      <c r="EW259" s="95"/>
      <c r="EX259" s="95"/>
      <c r="EY259" s="95"/>
      <c r="EZ259" s="95"/>
      <c r="FA259" s="95"/>
      <c r="FB259" s="95"/>
      <c r="FC259" s="95"/>
      <c r="FD259" s="95"/>
      <c r="FE259" s="95"/>
      <c r="FF259" s="95"/>
      <c r="FG259" s="95"/>
      <c r="FH259" s="95"/>
      <c r="FI259" s="95"/>
      <c r="FJ259" s="95"/>
      <c r="FK259" s="95"/>
      <c r="FL259" s="95"/>
      <c r="FM259" s="95"/>
      <c r="FN259" s="95"/>
      <c r="FO259" s="95"/>
      <c r="FP259" s="95"/>
      <c r="FQ259" s="95"/>
      <c r="FR259" s="95"/>
      <c r="FS259" s="95"/>
      <c r="FT259" s="95"/>
      <c r="FU259" s="95"/>
      <c r="FV259" s="95"/>
      <c r="FW259" s="95"/>
      <c r="FX259" s="95"/>
      <c r="FY259" s="95"/>
      <c r="FZ259" s="95"/>
      <c r="GA259" s="95"/>
      <c r="GB259" s="95"/>
      <c r="GC259" s="95"/>
      <c r="GD259" s="95"/>
      <c r="GE259" s="95"/>
      <c r="GF259" s="95"/>
      <c r="GG259" s="95"/>
      <c r="GH259" s="95"/>
      <c r="GI259" s="95"/>
      <c r="GJ259" s="95"/>
      <c r="GK259" s="95"/>
      <c r="GL259" s="95"/>
      <c r="GM259" s="95"/>
      <c r="GN259" s="95"/>
      <c r="GO259" s="95"/>
      <c r="GP259" s="95"/>
      <c r="GQ259" s="95"/>
      <c r="GR259" s="95"/>
      <c r="GS259" s="95"/>
      <c r="GT259" s="95"/>
      <c r="GU259" s="95"/>
      <c r="GV259" s="95"/>
      <c r="GW259" s="95"/>
      <c r="GX259" s="95"/>
      <c r="GY259" s="95"/>
      <c r="GZ259" s="95"/>
      <c r="HA259" s="95"/>
      <c r="HB259" s="95"/>
      <c r="HC259" s="95"/>
      <c r="HD259" s="95"/>
      <c r="HE259" s="95"/>
    </row>
    <row r="260" spans="1:213" x14ac:dyDescent="0.25">
      <c r="A260" s="212" t="str">
        <f>IF((ISBLANK('1B DonnéesActifs'!A263)=TRUE),"-",'1B DonnéesActifs'!A263)</f>
        <v>-</v>
      </c>
      <c r="B260" s="213" t="str">
        <f>IF(($A260="-"),"-",IF((ISBLANK('1B DonnéesActifs'!B263)=TRUE),"",'1B DonnéesActifs'!B263))</f>
        <v>-</v>
      </c>
      <c r="C260" s="213" t="str">
        <f>IF(($A260="-"),"-",IF((ISBLANK('1B DonnéesActifs'!C263)=TRUE),"",'1B DonnéesActifs'!C263))</f>
        <v>-</v>
      </c>
      <c r="D260" s="213" t="str">
        <f>IF(($A260="-"),"-",IF((ISBLANK('1B DonnéesActifs'!D263)=TRUE),"",'1B DonnéesActifs'!D263))</f>
        <v>-</v>
      </c>
      <c r="E260" s="213" t="str">
        <f>IF(($A260="-"),"-",IF((ISBLANK('1B DonnéesActifs'!E263)=TRUE),"",'1B DonnéesActifs'!E263))</f>
        <v>-</v>
      </c>
      <c r="F260" s="213" t="str">
        <f>IF(($A260="-"),"-",IF((ISBLANK('1B DonnéesActifs'!F263)=TRUE),"",'1B DonnéesActifs'!F263))</f>
        <v>-</v>
      </c>
      <c r="G260" s="213" t="str">
        <f>IF(($A260="-"),"-",IF((ISBLANK('1B DonnéesActifs'!G263)=TRUE),"",'1B DonnéesActifs'!G263))</f>
        <v>-</v>
      </c>
      <c r="H260" s="213" t="str">
        <f>IF(($A260="-"),"-",IF((ISBLANK('1B DonnéesActifs'!H263)=TRUE),"",'1B DonnéesActifs'!H263))</f>
        <v>-</v>
      </c>
      <c r="I260" s="213" t="str">
        <f>IF(($A260="-"),"-",IF((ISBLANK('1B DonnéesActifs'!I263)=TRUE),"",'1B DonnéesActifs'!I263))</f>
        <v>-</v>
      </c>
      <c r="J260" s="213" t="str">
        <f>IF(($A260="-"),"-",IF((ISBLANK('1B DonnéesActifs'!J263)=TRUE),"",'1B DonnéesActifs'!J263))</f>
        <v>-</v>
      </c>
      <c r="K260" s="213" t="str">
        <f>IF(($A260="-"),"-",IF((ISBLANK('1B DonnéesActifs'!K263)=TRUE),"",'1B DonnéesActifs'!K263))</f>
        <v>-</v>
      </c>
      <c r="L260" s="213" t="str">
        <f>IF(($A260="-"),"-",IF((ISBLANK('1B DonnéesActifs'!L263)=TRUE),"",'1B DonnéesActifs'!L263))</f>
        <v>-</v>
      </c>
      <c r="M260" s="213" t="str">
        <f>IF(($A260="-"),"-",IF((ISBLANK('1B DonnéesActifs'!M263)=TRUE),"",'1B DonnéesActifs'!M263))</f>
        <v>-</v>
      </c>
      <c r="N260" s="213" t="str">
        <f>IF(($A260="-"),"-",IF((ISBLANK('1B DonnéesActifs'!N263)=TRUE),"",'1B DonnéesActifs'!N263))</f>
        <v>-</v>
      </c>
      <c r="O260" s="213" t="str">
        <f>IF(($A260="-"),"-",IF((ISBLANK('1B DonnéesActifs'!O263)=TRUE),"",'1B DonnéesActifs'!O263))</f>
        <v>-</v>
      </c>
      <c r="P260" s="213" t="str">
        <f>IF(($A260="-"),"-",IF((ISBLANK('1B DonnéesActifs'!P263)=TRUE),"",'1B DonnéesActifs'!P263))</f>
        <v>-</v>
      </c>
      <c r="Q260" s="214" t="str">
        <f t="shared" si="37"/>
        <v>-</v>
      </c>
      <c r="R260" s="214" t="str">
        <f>IF($A260="-","-",(_xlfn.IFNA((VLOOKUP($D260,'2A HypothèsesRenouvellement'!$J$6:$K$10,2,FALSE)),"TypeChausséeN/D")))</f>
        <v>-</v>
      </c>
      <c r="S260" s="214" t="str">
        <f t="shared" ref="S260:S323" si="44">IF($A260="-","-",(IF(ISTEXT(Q260)=TRUE,"AnnéeConstructionN/D",(IF(((R260-Q260)&gt;0),(R260-Q260),0)))))</f>
        <v>-</v>
      </c>
      <c r="T260" s="214" t="str">
        <f>IF($A260="-","-",(_xlfn.IFNA((VLOOKUP($M260,'2A HypothèsesRenouvellement'!$J$16:$K$25,2,FALSE)),"DernièreInterventionN/D")))</f>
        <v>-</v>
      </c>
      <c r="U260" s="214" t="str">
        <f t="shared" si="38"/>
        <v>-</v>
      </c>
      <c r="V260" s="215" t="str">
        <f t="shared" si="36"/>
        <v>-</v>
      </c>
      <c r="W260" s="215" t="str">
        <f>IF($A260="-","-",IF($O260="","ICG N/D",VLOOKUP($O260,'2A HypothèsesRenouvellement'!$B$33:$B$42,1,TRUE)))</f>
        <v>-</v>
      </c>
      <c r="X260" s="216" t="str">
        <f>IF($A260="-","-",(IF((ISNUMBER(W260)=TRUE),VLOOKUP(W260,'2A HypothèsesRenouvellement'!$B$33:$D$42,3,FALSE),"ICG N/D")))</f>
        <v>-</v>
      </c>
      <c r="Y260" s="216" t="str">
        <f>_xlfn.IFNA(IF($A260="-","-",(IF((P260=""),"Cote /5 N/D",VLOOKUP(P260,'2A HypothèsesRenouvellement'!$F$33:$G$37,2,FALSE)))),"%ParCote/5 Feuille2A N/D")</f>
        <v>-</v>
      </c>
      <c r="Z260" s="215" t="str">
        <f>IF($A260="-","-",IF('2A HypothèsesRenouvellement'!$F$20="  cotes d'état /100",(IF(ISNUMBER(X260)=TRUE,(X260*R260),"ICG N/D")),"N'est pas l'option choisie feuille 2A"))</f>
        <v>-</v>
      </c>
      <c r="AA260" s="215" t="str">
        <f t="shared" si="39"/>
        <v>-</v>
      </c>
      <c r="AB260" s="215" t="str">
        <f>IF($A260="-","-",IF('2A HypothèsesRenouvellement'!$F$20="  cotes d'état /5",(IF(ISNUMBER(Y260)=TRUE,(Y260*R260),"Etat/5 N/D")),"N'est pas l'option choisie feuille 2A"))</f>
        <v>-</v>
      </c>
      <c r="AC260" s="215" t="str">
        <f t="shared" si="40"/>
        <v>-</v>
      </c>
      <c r="AD260" s="217" t="str">
        <f>IF('2A HypothèsesRenouvellement'!$D$15="Option 1  ",'3A CalculsActifs'!V260,IF('2A HypothèsesRenouvellement'!$F$20="  Cotes d'état /100",'3A CalculsActifs'!AA260,IF('2A HypothèsesRenouvellement'!$F$20="  Cotes d'état /5",'3A CalculsActifs'!AC260,"ATT:ChoisirOptionFeuille2A")))</f>
        <v>ATT:ChoisirOptionFeuille2A</v>
      </c>
      <c r="AE260" s="209" t="str">
        <f>IF($A260="-","-",(H260/1000*(VLOOKUP(D260,'2A HypothèsesRenouvellement'!$J$6:$L$10,3,FALSE))))</f>
        <v>-</v>
      </c>
      <c r="AF260" s="312" t="str">
        <f t="shared" si="41"/>
        <v>-</v>
      </c>
      <c r="AG260" s="312" t="str">
        <f t="shared" si="42"/>
        <v>-</v>
      </c>
      <c r="AH260" s="218" t="str">
        <f t="shared" si="43"/>
        <v>-</v>
      </c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  <c r="CM260" s="95"/>
      <c r="CN260" s="95"/>
      <c r="CO260" s="95"/>
      <c r="CP260" s="95"/>
      <c r="CQ260" s="95"/>
      <c r="CR260" s="95"/>
      <c r="CS260" s="95"/>
      <c r="CT260" s="95"/>
      <c r="CU260" s="95"/>
      <c r="CV260" s="95"/>
      <c r="CW260" s="95"/>
      <c r="CX260" s="95"/>
      <c r="CY260" s="95"/>
      <c r="CZ260" s="95"/>
      <c r="DA260" s="95"/>
      <c r="DB260" s="95"/>
      <c r="DC260" s="95"/>
      <c r="DD260" s="95"/>
      <c r="DE260" s="95"/>
      <c r="DF260" s="95"/>
      <c r="DG260" s="95"/>
      <c r="DH260" s="95"/>
      <c r="DI260" s="95"/>
      <c r="DJ260" s="95"/>
      <c r="DK260" s="95"/>
      <c r="DL260" s="95"/>
      <c r="DM260" s="95"/>
      <c r="DN260" s="95"/>
      <c r="DO260" s="95"/>
      <c r="DP260" s="95"/>
      <c r="DQ260" s="95"/>
      <c r="DR260" s="95"/>
      <c r="DS260" s="95"/>
      <c r="DT260" s="95"/>
      <c r="DU260" s="95"/>
      <c r="DV260" s="95"/>
      <c r="DW260" s="95"/>
      <c r="DX260" s="95"/>
      <c r="DY260" s="95"/>
      <c r="DZ260" s="95"/>
      <c r="EA260" s="95"/>
      <c r="EB260" s="95"/>
      <c r="EC260" s="95"/>
      <c r="ED260" s="95"/>
      <c r="EE260" s="95"/>
      <c r="EF260" s="95"/>
      <c r="EG260" s="95"/>
      <c r="EH260" s="95"/>
      <c r="EI260" s="95"/>
      <c r="EJ260" s="95"/>
      <c r="EK260" s="95"/>
      <c r="EL260" s="95"/>
      <c r="EM260" s="95"/>
      <c r="EN260" s="95"/>
      <c r="EO260" s="95"/>
      <c r="EP260" s="95"/>
      <c r="EQ260" s="95"/>
      <c r="ER260" s="95"/>
      <c r="ES260" s="95"/>
      <c r="ET260" s="95"/>
      <c r="EU260" s="95"/>
      <c r="EV260" s="95"/>
      <c r="EW260" s="95"/>
      <c r="EX260" s="95"/>
      <c r="EY260" s="95"/>
      <c r="EZ260" s="95"/>
      <c r="FA260" s="95"/>
      <c r="FB260" s="95"/>
      <c r="FC260" s="95"/>
      <c r="FD260" s="95"/>
      <c r="FE260" s="95"/>
      <c r="FF260" s="95"/>
      <c r="FG260" s="95"/>
      <c r="FH260" s="95"/>
      <c r="FI260" s="95"/>
      <c r="FJ260" s="95"/>
      <c r="FK260" s="95"/>
      <c r="FL260" s="95"/>
      <c r="FM260" s="95"/>
      <c r="FN260" s="95"/>
      <c r="FO260" s="95"/>
      <c r="FP260" s="95"/>
      <c r="FQ260" s="95"/>
      <c r="FR260" s="95"/>
      <c r="FS260" s="95"/>
      <c r="FT260" s="95"/>
      <c r="FU260" s="95"/>
      <c r="FV260" s="95"/>
      <c r="FW260" s="95"/>
      <c r="FX260" s="95"/>
      <c r="FY260" s="95"/>
      <c r="FZ260" s="95"/>
      <c r="GA260" s="95"/>
      <c r="GB260" s="95"/>
      <c r="GC260" s="95"/>
      <c r="GD260" s="95"/>
      <c r="GE260" s="95"/>
      <c r="GF260" s="95"/>
      <c r="GG260" s="95"/>
      <c r="GH260" s="95"/>
      <c r="GI260" s="95"/>
      <c r="GJ260" s="95"/>
      <c r="GK260" s="95"/>
      <c r="GL260" s="95"/>
      <c r="GM260" s="95"/>
      <c r="GN260" s="95"/>
      <c r="GO260" s="95"/>
      <c r="GP260" s="95"/>
      <c r="GQ260" s="95"/>
      <c r="GR260" s="95"/>
      <c r="GS260" s="95"/>
      <c r="GT260" s="95"/>
      <c r="GU260" s="95"/>
      <c r="GV260" s="95"/>
      <c r="GW260" s="95"/>
      <c r="GX260" s="95"/>
      <c r="GY260" s="95"/>
      <c r="GZ260" s="95"/>
      <c r="HA260" s="95"/>
      <c r="HB260" s="95"/>
      <c r="HC260" s="95"/>
      <c r="HD260" s="95"/>
      <c r="HE260" s="95"/>
    </row>
    <row r="261" spans="1:213" x14ac:dyDescent="0.25">
      <c r="A261" s="212" t="str">
        <f>IF((ISBLANK('1B DonnéesActifs'!A264)=TRUE),"-",'1B DonnéesActifs'!A264)</f>
        <v>-</v>
      </c>
      <c r="B261" s="213" t="str">
        <f>IF(($A261="-"),"-",IF((ISBLANK('1B DonnéesActifs'!B264)=TRUE),"",'1B DonnéesActifs'!B264))</f>
        <v>-</v>
      </c>
      <c r="C261" s="213" t="str">
        <f>IF(($A261="-"),"-",IF((ISBLANK('1B DonnéesActifs'!C264)=TRUE),"",'1B DonnéesActifs'!C264))</f>
        <v>-</v>
      </c>
      <c r="D261" s="213" t="str">
        <f>IF(($A261="-"),"-",IF((ISBLANK('1B DonnéesActifs'!D264)=TRUE),"",'1B DonnéesActifs'!D264))</f>
        <v>-</v>
      </c>
      <c r="E261" s="213" t="str">
        <f>IF(($A261="-"),"-",IF((ISBLANK('1B DonnéesActifs'!E264)=TRUE),"",'1B DonnéesActifs'!E264))</f>
        <v>-</v>
      </c>
      <c r="F261" s="213" t="str">
        <f>IF(($A261="-"),"-",IF((ISBLANK('1B DonnéesActifs'!F264)=TRUE),"",'1B DonnéesActifs'!F264))</f>
        <v>-</v>
      </c>
      <c r="G261" s="213" t="str">
        <f>IF(($A261="-"),"-",IF((ISBLANK('1B DonnéesActifs'!G264)=TRUE),"",'1B DonnéesActifs'!G264))</f>
        <v>-</v>
      </c>
      <c r="H261" s="213" t="str">
        <f>IF(($A261="-"),"-",IF((ISBLANK('1B DonnéesActifs'!H264)=TRUE),"",'1B DonnéesActifs'!H264))</f>
        <v>-</v>
      </c>
      <c r="I261" s="213" t="str">
        <f>IF(($A261="-"),"-",IF((ISBLANK('1B DonnéesActifs'!I264)=TRUE),"",'1B DonnéesActifs'!I264))</f>
        <v>-</v>
      </c>
      <c r="J261" s="213" t="str">
        <f>IF(($A261="-"),"-",IF((ISBLANK('1B DonnéesActifs'!J264)=TRUE),"",'1B DonnéesActifs'!J264))</f>
        <v>-</v>
      </c>
      <c r="K261" s="213" t="str">
        <f>IF(($A261="-"),"-",IF((ISBLANK('1B DonnéesActifs'!K264)=TRUE),"",'1B DonnéesActifs'!K264))</f>
        <v>-</v>
      </c>
      <c r="L261" s="213" t="str">
        <f>IF(($A261="-"),"-",IF((ISBLANK('1B DonnéesActifs'!L264)=TRUE),"",'1B DonnéesActifs'!L264))</f>
        <v>-</v>
      </c>
      <c r="M261" s="213" t="str">
        <f>IF(($A261="-"),"-",IF((ISBLANK('1B DonnéesActifs'!M264)=TRUE),"",'1B DonnéesActifs'!M264))</f>
        <v>-</v>
      </c>
      <c r="N261" s="213" t="str">
        <f>IF(($A261="-"),"-",IF((ISBLANK('1B DonnéesActifs'!N264)=TRUE),"",'1B DonnéesActifs'!N264))</f>
        <v>-</v>
      </c>
      <c r="O261" s="213" t="str">
        <f>IF(($A261="-"),"-",IF((ISBLANK('1B DonnéesActifs'!O264)=TRUE),"",'1B DonnéesActifs'!O264))</f>
        <v>-</v>
      </c>
      <c r="P261" s="213" t="str">
        <f>IF(($A261="-"),"-",IF((ISBLANK('1B DonnéesActifs'!P264)=TRUE),"",'1B DonnéesActifs'!P264))</f>
        <v>-</v>
      </c>
      <c r="Q261" s="214" t="str">
        <f t="shared" si="37"/>
        <v>-</v>
      </c>
      <c r="R261" s="214" t="str">
        <f>IF($A261="-","-",(_xlfn.IFNA((VLOOKUP($D261,'2A HypothèsesRenouvellement'!$J$6:$K$10,2,FALSE)),"TypeChausséeN/D")))</f>
        <v>-</v>
      </c>
      <c r="S261" s="214" t="str">
        <f t="shared" si="44"/>
        <v>-</v>
      </c>
      <c r="T261" s="214" t="str">
        <f>IF($A261="-","-",(_xlfn.IFNA((VLOOKUP($M261,'2A HypothèsesRenouvellement'!$J$16:$K$25,2,FALSE)),"DernièreInterventionN/D")))</f>
        <v>-</v>
      </c>
      <c r="U261" s="214" t="str">
        <f t="shared" si="38"/>
        <v>-</v>
      </c>
      <c r="V261" s="215" t="str">
        <f t="shared" ref="V261:V324" si="45">IF($A261="-","-",IF(ISNUMBER(U261)=TRUE,U261,(IF(ISNUMBER(S261)=TRUE,ROUND(S261,0),"AnnéeConstr.&amp;DernièreInterv.N/D"))))</f>
        <v>-</v>
      </c>
      <c r="W261" s="215" t="str">
        <f>IF($A261="-","-",IF($O261="","ICG N/D",VLOOKUP($O261,'2A HypothèsesRenouvellement'!$B$33:$B$42,1,TRUE)))</f>
        <v>-</v>
      </c>
      <c r="X261" s="216" t="str">
        <f>IF($A261="-","-",(IF((ISNUMBER(W261)=TRUE),VLOOKUP(W261,'2A HypothèsesRenouvellement'!$B$33:$D$42,3,FALSE),"ICG N/D")))</f>
        <v>-</v>
      </c>
      <c r="Y261" s="216" t="str">
        <f>_xlfn.IFNA(IF($A261="-","-",(IF((P261=""),"Cote /5 N/D",VLOOKUP(P261,'2A HypothèsesRenouvellement'!$F$33:$G$37,2,FALSE)))),"%ParCote/5 Feuille2A N/D")</f>
        <v>-</v>
      </c>
      <c r="Z261" s="215" t="str">
        <f>IF($A261="-","-",IF('2A HypothèsesRenouvellement'!$F$20="  cotes d'état /100",(IF(ISNUMBER(X261)=TRUE,(X261*R261),"ICG N/D")),"N'est pas l'option choisie feuille 2A"))</f>
        <v>-</v>
      </c>
      <c r="AA261" s="215" t="str">
        <f t="shared" si="39"/>
        <v>-</v>
      </c>
      <c r="AB261" s="215" t="str">
        <f>IF($A261="-","-",IF('2A HypothèsesRenouvellement'!$F$20="  cotes d'état /5",(IF(ISNUMBER(Y261)=TRUE,(Y261*R261),"Etat/5 N/D")),"N'est pas l'option choisie feuille 2A"))</f>
        <v>-</v>
      </c>
      <c r="AC261" s="215" t="str">
        <f t="shared" si="40"/>
        <v>-</v>
      </c>
      <c r="AD261" s="217" t="str">
        <f>IF('2A HypothèsesRenouvellement'!$D$15="Option 1  ",'3A CalculsActifs'!V261,IF('2A HypothèsesRenouvellement'!$F$20="  Cotes d'état /100",'3A CalculsActifs'!AA261,IF('2A HypothèsesRenouvellement'!$F$20="  Cotes d'état /5",'3A CalculsActifs'!AC261,"ATT:ChoisirOptionFeuille2A")))</f>
        <v>ATT:ChoisirOptionFeuille2A</v>
      </c>
      <c r="AE261" s="209" t="str">
        <f>IF($A261="-","-",(H261/1000*(VLOOKUP(D261,'2A HypothèsesRenouvellement'!$J$6:$L$10,3,FALSE))))</f>
        <v>-</v>
      </c>
      <c r="AF261" s="312" t="str">
        <f t="shared" si="41"/>
        <v>-</v>
      </c>
      <c r="AG261" s="312" t="str">
        <f t="shared" si="42"/>
        <v>-</v>
      </c>
      <c r="AH261" s="218" t="str">
        <f t="shared" si="43"/>
        <v>-</v>
      </c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  <c r="CM261" s="95"/>
      <c r="CN261" s="95"/>
      <c r="CO261" s="95"/>
      <c r="CP261" s="95"/>
      <c r="CQ261" s="95"/>
      <c r="CR261" s="95"/>
      <c r="CS261" s="95"/>
      <c r="CT261" s="95"/>
      <c r="CU261" s="95"/>
      <c r="CV261" s="95"/>
      <c r="CW261" s="95"/>
      <c r="CX261" s="95"/>
      <c r="CY261" s="95"/>
      <c r="CZ261" s="95"/>
      <c r="DA261" s="95"/>
      <c r="DB261" s="95"/>
      <c r="DC261" s="95"/>
      <c r="DD261" s="95"/>
      <c r="DE261" s="95"/>
      <c r="DF261" s="95"/>
      <c r="DG261" s="95"/>
      <c r="DH261" s="95"/>
      <c r="DI261" s="95"/>
      <c r="DJ261" s="95"/>
      <c r="DK261" s="95"/>
      <c r="DL261" s="95"/>
      <c r="DM261" s="95"/>
      <c r="DN261" s="95"/>
      <c r="DO261" s="95"/>
      <c r="DP261" s="95"/>
      <c r="DQ261" s="95"/>
      <c r="DR261" s="95"/>
      <c r="DS261" s="95"/>
      <c r="DT261" s="95"/>
      <c r="DU261" s="95"/>
      <c r="DV261" s="95"/>
      <c r="DW261" s="95"/>
      <c r="DX261" s="95"/>
      <c r="DY261" s="95"/>
      <c r="DZ261" s="95"/>
      <c r="EA261" s="95"/>
      <c r="EB261" s="95"/>
      <c r="EC261" s="95"/>
      <c r="ED261" s="95"/>
      <c r="EE261" s="95"/>
      <c r="EF261" s="95"/>
      <c r="EG261" s="95"/>
      <c r="EH261" s="95"/>
      <c r="EI261" s="95"/>
      <c r="EJ261" s="95"/>
      <c r="EK261" s="95"/>
      <c r="EL261" s="95"/>
      <c r="EM261" s="95"/>
      <c r="EN261" s="95"/>
      <c r="EO261" s="95"/>
      <c r="EP261" s="95"/>
      <c r="EQ261" s="95"/>
      <c r="ER261" s="95"/>
      <c r="ES261" s="95"/>
      <c r="ET261" s="95"/>
      <c r="EU261" s="95"/>
      <c r="EV261" s="95"/>
      <c r="EW261" s="95"/>
      <c r="EX261" s="95"/>
      <c r="EY261" s="95"/>
      <c r="EZ261" s="95"/>
      <c r="FA261" s="95"/>
      <c r="FB261" s="95"/>
      <c r="FC261" s="95"/>
      <c r="FD261" s="95"/>
      <c r="FE261" s="95"/>
      <c r="FF261" s="95"/>
      <c r="FG261" s="95"/>
      <c r="FH261" s="95"/>
      <c r="FI261" s="95"/>
      <c r="FJ261" s="95"/>
      <c r="FK261" s="95"/>
      <c r="FL261" s="95"/>
      <c r="FM261" s="95"/>
      <c r="FN261" s="95"/>
      <c r="FO261" s="95"/>
      <c r="FP261" s="95"/>
      <c r="FQ261" s="95"/>
      <c r="FR261" s="95"/>
      <c r="FS261" s="95"/>
      <c r="FT261" s="95"/>
      <c r="FU261" s="95"/>
      <c r="FV261" s="95"/>
      <c r="FW261" s="95"/>
      <c r="FX261" s="95"/>
      <c r="FY261" s="95"/>
      <c r="FZ261" s="95"/>
      <c r="GA261" s="95"/>
      <c r="GB261" s="95"/>
      <c r="GC261" s="95"/>
      <c r="GD261" s="95"/>
      <c r="GE261" s="95"/>
      <c r="GF261" s="95"/>
      <c r="GG261" s="95"/>
      <c r="GH261" s="95"/>
      <c r="GI261" s="95"/>
      <c r="GJ261" s="95"/>
      <c r="GK261" s="95"/>
      <c r="GL261" s="95"/>
      <c r="GM261" s="95"/>
      <c r="GN261" s="95"/>
      <c r="GO261" s="95"/>
      <c r="GP261" s="95"/>
      <c r="GQ261" s="95"/>
      <c r="GR261" s="95"/>
      <c r="GS261" s="95"/>
      <c r="GT261" s="95"/>
      <c r="GU261" s="95"/>
      <c r="GV261" s="95"/>
      <c r="GW261" s="95"/>
      <c r="GX261" s="95"/>
      <c r="GY261" s="95"/>
      <c r="GZ261" s="95"/>
      <c r="HA261" s="95"/>
      <c r="HB261" s="95"/>
      <c r="HC261" s="95"/>
      <c r="HD261" s="95"/>
      <c r="HE261" s="95"/>
    </row>
    <row r="262" spans="1:213" x14ac:dyDescent="0.25">
      <c r="A262" s="212" t="str">
        <f>IF((ISBLANK('1B DonnéesActifs'!A265)=TRUE),"-",'1B DonnéesActifs'!A265)</f>
        <v>-</v>
      </c>
      <c r="B262" s="213" t="str">
        <f>IF(($A262="-"),"-",IF((ISBLANK('1B DonnéesActifs'!B265)=TRUE),"",'1B DonnéesActifs'!B265))</f>
        <v>-</v>
      </c>
      <c r="C262" s="213" t="str">
        <f>IF(($A262="-"),"-",IF((ISBLANK('1B DonnéesActifs'!C265)=TRUE),"",'1B DonnéesActifs'!C265))</f>
        <v>-</v>
      </c>
      <c r="D262" s="213" t="str">
        <f>IF(($A262="-"),"-",IF((ISBLANK('1B DonnéesActifs'!D265)=TRUE),"",'1B DonnéesActifs'!D265))</f>
        <v>-</v>
      </c>
      <c r="E262" s="213" t="str">
        <f>IF(($A262="-"),"-",IF((ISBLANK('1B DonnéesActifs'!E265)=TRUE),"",'1B DonnéesActifs'!E265))</f>
        <v>-</v>
      </c>
      <c r="F262" s="213" t="str">
        <f>IF(($A262="-"),"-",IF((ISBLANK('1B DonnéesActifs'!F265)=TRUE),"",'1B DonnéesActifs'!F265))</f>
        <v>-</v>
      </c>
      <c r="G262" s="213" t="str">
        <f>IF(($A262="-"),"-",IF((ISBLANK('1B DonnéesActifs'!G265)=TRUE),"",'1B DonnéesActifs'!G265))</f>
        <v>-</v>
      </c>
      <c r="H262" s="213" t="str">
        <f>IF(($A262="-"),"-",IF((ISBLANK('1B DonnéesActifs'!H265)=TRUE),"",'1B DonnéesActifs'!H265))</f>
        <v>-</v>
      </c>
      <c r="I262" s="213" t="str">
        <f>IF(($A262="-"),"-",IF((ISBLANK('1B DonnéesActifs'!I265)=TRUE),"",'1B DonnéesActifs'!I265))</f>
        <v>-</v>
      </c>
      <c r="J262" s="213" t="str">
        <f>IF(($A262="-"),"-",IF((ISBLANK('1B DonnéesActifs'!J265)=TRUE),"",'1B DonnéesActifs'!J265))</f>
        <v>-</v>
      </c>
      <c r="K262" s="213" t="str">
        <f>IF(($A262="-"),"-",IF((ISBLANK('1B DonnéesActifs'!K265)=TRUE),"",'1B DonnéesActifs'!K265))</f>
        <v>-</v>
      </c>
      <c r="L262" s="213" t="str">
        <f>IF(($A262="-"),"-",IF((ISBLANK('1B DonnéesActifs'!L265)=TRUE),"",'1B DonnéesActifs'!L265))</f>
        <v>-</v>
      </c>
      <c r="M262" s="213" t="str">
        <f>IF(($A262="-"),"-",IF((ISBLANK('1B DonnéesActifs'!M265)=TRUE),"",'1B DonnéesActifs'!M265))</f>
        <v>-</v>
      </c>
      <c r="N262" s="213" t="str">
        <f>IF(($A262="-"),"-",IF((ISBLANK('1B DonnéesActifs'!N265)=TRUE),"",'1B DonnéesActifs'!N265))</f>
        <v>-</v>
      </c>
      <c r="O262" s="213" t="str">
        <f>IF(($A262="-"),"-",IF((ISBLANK('1B DonnéesActifs'!O265)=TRUE),"",'1B DonnéesActifs'!O265))</f>
        <v>-</v>
      </c>
      <c r="P262" s="213" t="str">
        <f>IF(($A262="-"),"-",IF((ISBLANK('1B DonnéesActifs'!P265)=TRUE),"",'1B DonnéesActifs'!P265))</f>
        <v>-</v>
      </c>
      <c r="Q262" s="214" t="str">
        <f t="shared" si="37"/>
        <v>-</v>
      </c>
      <c r="R262" s="214" t="str">
        <f>IF($A262="-","-",(_xlfn.IFNA((VLOOKUP($D262,'2A HypothèsesRenouvellement'!$J$6:$K$10,2,FALSE)),"TypeChausséeN/D")))</f>
        <v>-</v>
      </c>
      <c r="S262" s="214" t="str">
        <f t="shared" si="44"/>
        <v>-</v>
      </c>
      <c r="T262" s="214" t="str">
        <f>IF($A262="-","-",(_xlfn.IFNA((VLOOKUP($M262,'2A HypothèsesRenouvellement'!$J$16:$K$25,2,FALSE)),"DernièreInterventionN/D")))</f>
        <v>-</v>
      </c>
      <c r="U262" s="214" t="str">
        <f t="shared" si="38"/>
        <v>-</v>
      </c>
      <c r="V262" s="215" t="str">
        <f t="shared" si="45"/>
        <v>-</v>
      </c>
      <c r="W262" s="215" t="str">
        <f>IF($A262="-","-",IF($O262="","ICG N/D",VLOOKUP($O262,'2A HypothèsesRenouvellement'!$B$33:$B$42,1,TRUE)))</f>
        <v>-</v>
      </c>
      <c r="X262" s="216" t="str">
        <f>IF($A262="-","-",(IF((ISNUMBER(W262)=TRUE),VLOOKUP(W262,'2A HypothèsesRenouvellement'!$B$33:$D$42,3,FALSE),"ICG N/D")))</f>
        <v>-</v>
      </c>
      <c r="Y262" s="216" t="str">
        <f>_xlfn.IFNA(IF($A262="-","-",(IF((P262=""),"Cote /5 N/D",VLOOKUP(P262,'2A HypothèsesRenouvellement'!$F$33:$G$37,2,FALSE)))),"%ParCote/5 Feuille2A N/D")</f>
        <v>-</v>
      </c>
      <c r="Z262" s="215" t="str">
        <f>IF($A262="-","-",IF('2A HypothèsesRenouvellement'!$F$20="  cotes d'état /100",(IF(ISNUMBER(X262)=TRUE,(X262*R262),"ICG N/D")),"N'est pas l'option choisie feuille 2A"))</f>
        <v>-</v>
      </c>
      <c r="AA262" s="215" t="str">
        <f t="shared" si="39"/>
        <v>-</v>
      </c>
      <c r="AB262" s="215" t="str">
        <f>IF($A262="-","-",IF('2A HypothèsesRenouvellement'!$F$20="  cotes d'état /5",(IF(ISNUMBER(Y262)=TRUE,(Y262*R262),"Etat/5 N/D")),"N'est pas l'option choisie feuille 2A"))</f>
        <v>-</v>
      </c>
      <c r="AC262" s="215" t="str">
        <f t="shared" si="40"/>
        <v>-</v>
      </c>
      <c r="AD262" s="217" t="str">
        <f>IF('2A HypothèsesRenouvellement'!$D$15="Option 1  ",'3A CalculsActifs'!V262,IF('2A HypothèsesRenouvellement'!$F$20="  Cotes d'état /100",'3A CalculsActifs'!AA262,IF('2A HypothèsesRenouvellement'!$F$20="  Cotes d'état /5",'3A CalculsActifs'!AC262,"ATT:ChoisirOptionFeuille2A")))</f>
        <v>ATT:ChoisirOptionFeuille2A</v>
      </c>
      <c r="AE262" s="209" t="str">
        <f>IF($A262="-","-",(H262/1000*(VLOOKUP(D262,'2A HypothèsesRenouvellement'!$J$6:$L$10,3,FALSE))))</f>
        <v>-</v>
      </c>
      <c r="AF262" s="312" t="str">
        <f t="shared" si="41"/>
        <v>-</v>
      </c>
      <c r="AG262" s="312" t="str">
        <f t="shared" si="42"/>
        <v>-</v>
      </c>
      <c r="AH262" s="218" t="str">
        <f t="shared" si="43"/>
        <v>-</v>
      </c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  <c r="CY262" s="95"/>
      <c r="CZ262" s="95"/>
      <c r="DA262" s="95"/>
      <c r="DB262" s="95"/>
      <c r="DC262" s="95"/>
      <c r="DD262" s="95"/>
      <c r="DE262" s="95"/>
      <c r="DF262" s="95"/>
      <c r="DG262" s="95"/>
      <c r="DH262" s="95"/>
      <c r="DI262" s="95"/>
      <c r="DJ262" s="95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  <c r="EA262" s="95"/>
      <c r="EB262" s="95"/>
      <c r="EC262" s="95"/>
      <c r="ED262" s="95"/>
      <c r="EE262" s="95"/>
      <c r="EF262" s="95"/>
      <c r="EG262" s="95"/>
      <c r="EH262" s="95"/>
      <c r="EI262" s="95"/>
      <c r="EJ262" s="95"/>
      <c r="EK262" s="95"/>
      <c r="EL262" s="95"/>
      <c r="EM262" s="95"/>
      <c r="EN262" s="95"/>
      <c r="EO262" s="95"/>
      <c r="EP262" s="95"/>
      <c r="EQ262" s="95"/>
      <c r="ER262" s="95"/>
      <c r="ES262" s="95"/>
      <c r="ET262" s="95"/>
      <c r="EU262" s="95"/>
      <c r="EV262" s="95"/>
      <c r="EW262" s="95"/>
      <c r="EX262" s="95"/>
      <c r="EY262" s="95"/>
      <c r="EZ262" s="95"/>
      <c r="FA262" s="95"/>
      <c r="FB262" s="95"/>
      <c r="FC262" s="95"/>
      <c r="FD262" s="95"/>
      <c r="FE262" s="95"/>
      <c r="FF262" s="95"/>
      <c r="FG262" s="95"/>
      <c r="FH262" s="95"/>
      <c r="FI262" s="95"/>
      <c r="FJ262" s="95"/>
      <c r="FK262" s="95"/>
      <c r="FL262" s="95"/>
      <c r="FM262" s="95"/>
      <c r="FN262" s="95"/>
      <c r="FO262" s="95"/>
      <c r="FP262" s="95"/>
      <c r="FQ262" s="95"/>
      <c r="FR262" s="95"/>
      <c r="FS262" s="95"/>
      <c r="FT262" s="95"/>
      <c r="FU262" s="95"/>
      <c r="FV262" s="95"/>
      <c r="FW262" s="95"/>
      <c r="FX262" s="95"/>
      <c r="FY262" s="95"/>
      <c r="FZ262" s="95"/>
      <c r="GA262" s="95"/>
      <c r="GB262" s="95"/>
      <c r="GC262" s="95"/>
      <c r="GD262" s="95"/>
      <c r="GE262" s="95"/>
      <c r="GF262" s="95"/>
      <c r="GG262" s="95"/>
      <c r="GH262" s="95"/>
      <c r="GI262" s="95"/>
      <c r="GJ262" s="95"/>
      <c r="GK262" s="95"/>
      <c r="GL262" s="95"/>
      <c r="GM262" s="95"/>
      <c r="GN262" s="95"/>
      <c r="GO262" s="95"/>
      <c r="GP262" s="95"/>
      <c r="GQ262" s="95"/>
      <c r="GR262" s="95"/>
      <c r="GS262" s="95"/>
      <c r="GT262" s="95"/>
      <c r="GU262" s="95"/>
      <c r="GV262" s="95"/>
      <c r="GW262" s="95"/>
      <c r="GX262" s="95"/>
      <c r="GY262" s="95"/>
      <c r="GZ262" s="95"/>
      <c r="HA262" s="95"/>
      <c r="HB262" s="95"/>
      <c r="HC262" s="95"/>
      <c r="HD262" s="95"/>
      <c r="HE262" s="95"/>
    </row>
    <row r="263" spans="1:213" x14ac:dyDescent="0.25">
      <c r="A263" s="212" t="str">
        <f>IF((ISBLANK('1B DonnéesActifs'!A266)=TRUE),"-",'1B DonnéesActifs'!A266)</f>
        <v>-</v>
      </c>
      <c r="B263" s="213" t="str">
        <f>IF(($A263="-"),"-",IF((ISBLANK('1B DonnéesActifs'!B266)=TRUE),"",'1B DonnéesActifs'!B266))</f>
        <v>-</v>
      </c>
      <c r="C263" s="213" t="str">
        <f>IF(($A263="-"),"-",IF((ISBLANK('1B DonnéesActifs'!C266)=TRUE),"",'1B DonnéesActifs'!C266))</f>
        <v>-</v>
      </c>
      <c r="D263" s="213" t="str">
        <f>IF(($A263="-"),"-",IF((ISBLANK('1B DonnéesActifs'!D266)=TRUE),"",'1B DonnéesActifs'!D266))</f>
        <v>-</v>
      </c>
      <c r="E263" s="213" t="str">
        <f>IF(($A263="-"),"-",IF((ISBLANK('1B DonnéesActifs'!E266)=TRUE),"",'1B DonnéesActifs'!E266))</f>
        <v>-</v>
      </c>
      <c r="F263" s="213" t="str">
        <f>IF(($A263="-"),"-",IF((ISBLANK('1B DonnéesActifs'!F266)=TRUE),"",'1B DonnéesActifs'!F266))</f>
        <v>-</v>
      </c>
      <c r="G263" s="213" t="str">
        <f>IF(($A263="-"),"-",IF((ISBLANK('1B DonnéesActifs'!G266)=TRUE),"",'1B DonnéesActifs'!G266))</f>
        <v>-</v>
      </c>
      <c r="H263" s="213" t="str">
        <f>IF(($A263="-"),"-",IF((ISBLANK('1B DonnéesActifs'!H266)=TRUE),"",'1B DonnéesActifs'!H266))</f>
        <v>-</v>
      </c>
      <c r="I263" s="213" t="str">
        <f>IF(($A263="-"),"-",IF((ISBLANK('1B DonnéesActifs'!I266)=TRUE),"",'1B DonnéesActifs'!I266))</f>
        <v>-</v>
      </c>
      <c r="J263" s="213" t="str">
        <f>IF(($A263="-"),"-",IF((ISBLANK('1B DonnéesActifs'!J266)=TRUE),"",'1B DonnéesActifs'!J266))</f>
        <v>-</v>
      </c>
      <c r="K263" s="213" t="str">
        <f>IF(($A263="-"),"-",IF((ISBLANK('1B DonnéesActifs'!K266)=TRUE),"",'1B DonnéesActifs'!K266))</f>
        <v>-</v>
      </c>
      <c r="L263" s="213" t="str">
        <f>IF(($A263="-"),"-",IF((ISBLANK('1B DonnéesActifs'!L266)=TRUE),"",'1B DonnéesActifs'!L266))</f>
        <v>-</v>
      </c>
      <c r="M263" s="213" t="str">
        <f>IF(($A263="-"),"-",IF((ISBLANK('1B DonnéesActifs'!M266)=TRUE),"",'1B DonnéesActifs'!M266))</f>
        <v>-</v>
      </c>
      <c r="N263" s="213" t="str">
        <f>IF(($A263="-"),"-",IF((ISBLANK('1B DonnéesActifs'!N266)=TRUE),"",'1B DonnéesActifs'!N266))</f>
        <v>-</v>
      </c>
      <c r="O263" s="213" t="str">
        <f>IF(($A263="-"),"-",IF((ISBLANK('1B DonnéesActifs'!O266)=TRUE),"",'1B DonnéesActifs'!O266))</f>
        <v>-</v>
      </c>
      <c r="P263" s="213" t="str">
        <f>IF(($A263="-"),"-",IF((ISBLANK('1B DonnéesActifs'!P266)=TRUE),"",'1B DonnéesActifs'!P266))</f>
        <v>-</v>
      </c>
      <c r="Q263" s="214" t="str">
        <f t="shared" si="37"/>
        <v>-</v>
      </c>
      <c r="R263" s="214" t="str">
        <f>IF($A263="-","-",(_xlfn.IFNA((VLOOKUP($D263,'2A HypothèsesRenouvellement'!$J$6:$K$10,2,FALSE)),"TypeChausséeN/D")))</f>
        <v>-</v>
      </c>
      <c r="S263" s="214" t="str">
        <f t="shared" si="44"/>
        <v>-</v>
      </c>
      <c r="T263" s="214" t="str">
        <f>IF($A263="-","-",(_xlfn.IFNA((VLOOKUP($M263,'2A HypothèsesRenouvellement'!$J$16:$K$25,2,FALSE)),"DernièreInterventionN/D")))</f>
        <v>-</v>
      </c>
      <c r="U263" s="214" t="str">
        <f t="shared" si="38"/>
        <v>-</v>
      </c>
      <c r="V263" s="215" t="str">
        <f t="shared" si="45"/>
        <v>-</v>
      </c>
      <c r="W263" s="215" t="str">
        <f>IF($A263="-","-",IF($O263="","ICG N/D",VLOOKUP($O263,'2A HypothèsesRenouvellement'!$B$33:$B$42,1,TRUE)))</f>
        <v>-</v>
      </c>
      <c r="X263" s="216" t="str">
        <f>IF($A263="-","-",(IF((ISNUMBER(W263)=TRUE),VLOOKUP(W263,'2A HypothèsesRenouvellement'!$B$33:$D$42,3,FALSE),"ICG N/D")))</f>
        <v>-</v>
      </c>
      <c r="Y263" s="216" t="str">
        <f>_xlfn.IFNA(IF($A263="-","-",(IF((P263=""),"Cote /5 N/D",VLOOKUP(P263,'2A HypothèsesRenouvellement'!$F$33:$G$37,2,FALSE)))),"%ParCote/5 Feuille2A N/D")</f>
        <v>-</v>
      </c>
      <c r="Z263" s="215" t="str">
        <f>IF($A263="-","-",IF('2A HypothèsesRenouvellement'!$F$20="  cotes d'état /100",(IF(ISNUMBER(X263)=TRUE,(X263*R263),"ICG N/D")),"N'est pas l'option choisie feuille 2A"))</f>
        <v>-</v>
      </c>
      <c r="AA263" s="215" t="str">
        <f t="shared" si="39"/>
        <v>-</v>
      </c>
      <c r="AB263" s="215" t="str">
        <f>IF($A263="-","-",IF('2A HypothèsesRenouvellement'!$F$20="  cotes d'état /5",(IF(ISNUMBER(Y263)=TRUE,(Y263*R263),"Etat/5 N/D")),"N'est pas l'option choisie feuille 2A"))</f>
        <v>-</v>
      </c>
      <c r="AC263" s="215" t="str">
        <f t="shared" si="40"/>
        <v>-</v>
      </c>
      <c r="AD263" s="217" t="str">
        <f>IF('2A HypothèsesRenouvellement'!$D$15="Option 1  ",'3A CalculsActifs'!V263,IF('2A HypothèsesRenouvellement'!$F$20="  Cotes d'état /100",'3A CalculsActifs'!AA263,IF('2A HypothèsesRenouvellement'!$F$20="  Cotes d'état /5",'3A CalculsActifs'!AC263,"ATT:ChoisirOptionFeuille2A")))</f>
        <v>ATT:ChoisirOptionFeuille2A</v>
      </c>
      <c r="AE263" s="209" t="str">
        <f>IF($A263="-","-",(H263/1000*(VLOOKUP(D263,'2A HypothèsesRenouvellement'!$J$6:$L$10,3,FALSE))))</f>
        <v>-</v>
      </c>
      <c r="AF263" s="312" t="str">
        <f t="shared" si="41"/>
        <v>-</v>
      </c>
      <c r="AG263" s="312" t="str">
        <f t="shared" si="42"/>
        <v>-</v>
      </c>
      <c r="AH263" s="218" t="str">
        <f t="shared" si="43"/>
        <v>-</v>
      </c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  <c r="CM263" s="95"/>
      <c r="CN263" s="95"/>
      <c r="CO263" s="95"/>
      <c r="CP263" s="95"/>
      <c r="CQ263" s="95"/>
      <c r="CR263" s="95"/>
      <c r="CS263" s="95"/>
      <c r="CT263" s="95"/>
      <c r="CU263" s="95"/>
      <c r="CV263" s="95"/>
      <c r="CW263" s="95"/>
      <c r="CX263" s="95"/>
      <c r="CY263" s="95"/>
      <c r="CZ263" s="95"/>
      <c r="DA263" s="95"/>
      <c r="DB263" s="95"/>
      <c r="DC263" s="95"/>
      <c r="DD263" s="95"/>
      <c r="DE263" s="95"/>
      <c r="DF263" s="95"/>
      <c r="DG263" s="95"/>
      <c r="DH263" s="95"/>
      <c r="DI263" s="95"/>
      <c r="DJ263" s="95"/>
      <c r="DK263" s="95"/>
      <c r="DL263" s="95"/>
      <c r="DM263" s="95"/>
      <c r="DN263" s="95"/>
      <c r="DO263" s="95"/>
      <c r="DP263" s="95"/>
      <c r="DQ263" s="95"/>
      <c r="DR263" s="95"/>
      <c r="DS263" s="95"/>
      <c r="DT263" s="95"/>
      <c r="DU263" s="95"/>
      <c r="DV263" s="95"/>
      <c r="DW263" s="95"/>
      <c r="DX263" s="95"/>
      <c r="DY263" s="95"/>
      <c r="DZ263" s="95"/>
      <c r="EA263" s="95"/>
      <c r="EB263" s="95"/>
      <c r="EC263" s="95"/>
      <c r="ED263" s="95"/>
      <c r="EE263" s="95"/>
      <c r="EF263" s="95"/>
      <c r="EG263" s="95"/>
      <c r="EH263" s="95"/>
      <c r="EI263" s="95"/>
      <c r="EJ263" s="95"/>
      <c r="EK263" s="95"/>
      <c r="EL263" s="95"/>
      <c r="EM263" s="95"/>
      <c r="EN263" s="95"/>
      <c r="EO263" s="95"/>
      <c r="EP263" s="95"/>
      <c r="EQ263" s="95"/>
      <c r="ER263" s="95"/>
      <c r="ES263" s="95"/>
      <c r="ET263" s="95"/>
      <c r="EU263" s="95"/>
      <c r="EV263" s="95"/>
      <c r="EW263" s="95"/>
      <c r="EX263" s="95"/>
      <c r="EY263" s="95"/>
      <c r="EZ263" s="95"/>
      <c r="FA263" s="95"/>
      <c r="FB263" s="95"/>
      <c r="FC263" s="95"/>
      <c r="FD263" s="95"/>
      <c r="FE263" s="95"/>
      <c r="FF263" s="95"/>
      <c r="FG263" s="95"/>
      <c r="FH263" s="95"/>
      <c r="FI263" s="95"/>
      <c r="FJ263" s="95"/>
      <c r="FK263" s="95"/>
      <c r="FL263" s="95"/>
      <c r="FM263" s="95"/>
      <c r="FN263" s="95"/>
      <c r="FO263" s="95"/>
      <c r="FP263" s="95"/>
      <c r="FQ263" s="95"/>
      <c r="FR263" s="95"/>
      <c r="FS263" s="95"/>
      <c r="FT263" s="95"/>
      <c r="FU263" s="95"/>
      <c r="FV263" s="95"/>
      <c r="FW263" s="95"/>
      <c r="FX263" s="95"/>
      <c r="FY263" s="95"/>
      <c r="FZ263" s="95"/>
      <c r="GA263" s="95"/>
      <c r="GB263" s="95"/>
      <c r="GC263" s="95"/>
      <c r="GD263" s="95"/>
      <c r="GE263" s="95"/>
      <c r="GF263" s="95"/>
      <c r="GG263" s="95"/>
      <c r="GH263" s="95"/>
      <c r="GI263" s="95"/>
      <c r="GJ263" s="95"/>
      <c r="GK263" s="95"/>
      <c r="GL263" s="95"/>
      <c r="GM263" s="95"/>
      <c r="GN263" s="95"/>
      <c r="GO263" s="95"/>
      <c r="GP263" s="95"/>
      <c r="GQ263" s="95"/>
      <c r="GR263" s="95"/>
      <c r="GS263" s="95"/>
      <c r="GT263" s="95"/>
      <c r="GU263" s="95"/>
      <c r="GV263" s="95"/>
      <c r="GW263" s="95"/>
      <c r="GX263" s="95"/>
      <c r="GY263" s="95"/>
      <c r="GZ263" s="95"/>
      <c r="HA263" s="95"/>
      <c r="HB263" s="95"/>
      <c r="HC263" s="95"/>
      <c r="HD263" s="95"/>
      <c r="HE263" s="95"/>
    </row>
    <row r="264" spans="1:213" x14ac:dyDescent="0.25">
      <c r="A264" s="212" t="str">
        <f>IF((ISBLANK('1B DonnéesActifs'!A267)=TRUE),"-",'1B DonnéesActifs'!A267)</f>
        <v>-</v>
      </c>
      <c r="B264" s="213" t="str">
        <f>IF(($A264="-"),"-",IF((ISBLANK('1B DonnéesActifs'!B267)=TRUE),"",'1B DonnéesActifs'!B267))</f>
        <v>-</v>
      </c>
      <c r="C264" s="213" t="str">
        <f>IF(($A264="-"),"-",IF((ISBLANK('1B DonnéesActifs'!C267)=TRUE),"",'1B DonnéesActifs'!C267))</f>
        <v>-</v>
      </c>
      <c r="D264" s="213" t="str">
        <f>IF(($A264="-"),"-",IF((ISBLANK('1B DonnéesActifs'!D267)=TRUE),"",'1B DonnéesActifs'!D267))</f>
        <v>-</v>
      </c>
      <c r="E264" s="213" t="str">
        <f>IF(($A264="-"),"-",IF((ISBLANK('1B DonnéesActifs'!E267)=TRUE),"",'1B DonnéesActifs'!E267))</f>
        <v>-</v>
      </c>
      <c r="F264" s="213" t="str">
        <f>IF(($A264="-"),"-",IF((ISBLANK('1B DonnéesActifs'!F267)=TRUE),"",'1B DonnéesActifs'!F267))</f>
        <v>-</v>
      </c>
      <c r="G264" s="213" t="str">
        <f>IF(($A264="-"),"-",IF((ISBLANK('1B DonnéesActifs'!G267)=TRUE),"",'1B DonnéesActifs'!G267))</f>
        <v>-</v>
      </c>
      <c r="H264" s="213" t="str">
        <f>IF(($A264="-"),"-",IF((ISBLANK('1B DonnéesActifs'!H267)=TRUE),"",'1B DonnéesActifs'!H267))</f>
        <v>-</v>
      </c>
      <c r="I264" s="213" t="str">
        <f>IF(($A264="-"),"-",IF((ISBLANK('1B DonnéesActifs'!I267)=TRUE),"",'1B DonnéesActifs'!I267))</f>
        <v>-</v>
      </c>
      <c r="J264" s="213" t="str">
        <f>IF(($A264="-"),"-",IF((ISBLANK('1B DonnéesActifs'!J267)=TRUE),"",'1B DonnéesActifs'!J267))</f>
        <v>-</v>
      </c>
      <c r="K264" s="213" t="str">
        <f>IF(($A264="-"),"-",IF((ISBLANK('1B DonnéesActifs'!K267)=TRUE),"",'1B DonnéesActifs'!K267))</f>
        <v>-</v>
      </c>
      <c r="L264" s="213" t="str">
        <f>IF(($A264="-"),"-",IF((ISBLANK('1B DonnéesActifs'!L267)=TRUE),"",'1B DonnéesActifs'!L267))</f>
        <v>-</v>
      </c>
      <c r="M264" s="213" t="str">
        <f>IF(($A264="-"),"-",IF((ISBLANK('1B DonnéesActifs'!M267)=TRUE),"",'1B DonnéesActifs'!M267))</f>
        <v>-</v>
      </c>
      <c r="N264" s="213" t="str">
        <f>IF(($A264="-"),"-",IF((ISBLANK('1B DonnéesActifs'!N267)=TRUE),"",'1B DonnéesActifs'!N267))</f>
        <v>-</v>
      </c>
      <c r="O264" s="213" t="str">
        <f>IF(($A264="-"),"-",IF((ISBLANK('1B DonnéesActifs'!O267)=TRUE),"",'1B DonnéesActifs'!O267))</f>
        <v>-</v>
      </c>
      <c r="P264" s="213" t="str">
        <f>IF(($A264="-"),"-",IF((ISBLANK('1B DonnéesActifs'!P267)=TRUE),"",'1B DonnéesActifs'!P267))</f>
        <v>-</v>
      </c>
      <c r="Q264" s="214" t="str">
        <f t="shared" si="37"/>
        <v>-</v>
      </c>
      <c r="R264" s="214" t="str">
        <f>IF($A264="-","-",(_xlfn.IFNA((VLOOKUP($D264,'2A HypothèsesRenouvellement'!$J$6:$K$10,2,FALSE)),"TypeChausséeN/D")))</f>
        <v>-</v>
      </c>
      <c r="S264" s="214" t="str">
        <f t="shared" si="44"/>
        <v>-</v>
      </c>
      <c r="T264" s="214" t="str">
        <f>IF($A264="-","-",(_xlfn.IFNA((VLOOKUP($M264,'2A HypothèsesRenouvellement'!$J$16:$K$25,2,FALSE)),"DernièreInterventionN/D")))</f>
        <v>-</v>
      </c>
      <c r="U264" s="214" t="str">
        <f t="shared" si="38"/>
        <v>-</v>
      </c>
      <c r="V264" s="215" t="str">
        <f t="shared" si="45"/>
        <v>-</v>
      </c>
      <c r="W264" s="215" t="str">
        <f>IF($A264="-","-",IF($O264="","ICG N/D",VLOOKUP($O264,'2A HypothèsesRenouvellement'!$B$33:$B$42,1,TRUE)))</f>
        <v>-</v>
      </c>
      <c r="X264" s="216" t="str">
        <f>IF($A264="-","-",(IF((ISNUMBER(W264)=TRUE),VLOOKUP(W264,'2A HypothèsesRenouvellement'!$B$33:$D$42,3,FALSE),"ICG N/D")))</f>
        <v>-</v>
      </c>
      <c r="Y264" s="216" t="str">
        <f>_xlfn.IFNA(IF($A264="-","-",(IF((P264=""),"Cote /5 N/D",VLOOKUP(P264,'2A HypothèsesRenouvellement'!$F$33:$G$37,2,FALSE)))),"%ParCote/5 Feuille2A N/D")</f>
        <v>-</v>
      </c>
      <c r="Z264" s="215" t="str">
        <f>IF($A264="-","-",IF('2A HypothèsesRenouvellement'!$F$20="  cotes d'état /100",(IF(ISNUMBER(X264)=TRUE,(X264*R264),"ICG N/D")),"N'est pas l'option choisie feuille 2A"))</f>
        <v>-</v>
      </c>
      <c r="AA264" s="215" t="str">
        <f t="shared" si="39"/>
        <v>-</v>
      </c>
      <c r="AB264" s="215" t="str">
        <f>IF($A264="-","-",IF('2A HypothèsesRenouvellement'!$F$20="  cotes d'état /5",(IF(ISNUMBER(Y264)=TRUE,(Y264*R264),"Etat/5 N/D")),"N'est pas l'option choisie feuille 2A"))</f>
        <v>-</v>
      </c>
      <c r="AC264" s="215" t="str">
        <f t="shared" si="40"/>
        <v>-</v>
      </c>
      <c r="AD264" s="217" t="str">
        <f>IF('2A HypothèsesRenouvellement'!$D$15="Option 1  ",'3A CalculsActifs'!V264,IF('2A HypothèsesRenouvellement'!$F$20="  Cotes d'état /100",'3A CalculsActifs'!AA264,IF('2A HypothèsesRenouvellement'!$F$20="  Cotes d'état /5",'3A CalculsActifs'!AC264,"ATT:ChoisirOptionFeuille2A")))</f>
        <v>ATT:ChoisirOptionFeuille2A</v>
      </c>
      <c r="AE264" s="209" t="str">
        <f>IF($A264="-","-",(H264/1000*(VLOOKUP(D264,'2A HypothèsesRenouvellement'!$J$6:$L$10,3,FALSE))))</f>
        <v>-</v>
      </c>
      <c r="AF264" s="312" t="str">
        <f t="shared" si="41"/>
        <v>-</v>
      </c>
      <c r="AG264" s="312" t="str">
        <f t="shared" si="42"/>
        <v>-</v>
      </c>
      <c r="AH264" s="218" t="str">
        <f t="shared" si="43"/>
        <v>-</v>
      </c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  <c r="CM264" s="95"/>
      <c r="CN264" s="95"/>
      <c r="CO264" s="95"/>
      <c r="CP264" s="95"/>
      <c r="CQ264" s="95"/>
      <c r="CR264" s="95"/>
      <c r="CS264" s="95"/>
      <c r="CT264" s="95"/>
      <c r="CU264" s="95"/>
      <c r="CV264" s="95"/>
      <c r="CW264" s="95"/>
      <c r="CX264" s="95"/>
      <c r="CY264" s="95"/>
      <c r="CZ264" s="95"/>
      <c r="DA264" s="95"/>
      <c r="DB264" s="95"/>
      <c r="DC264" s="95"/>
      <c r="DD264" s="95"/>
      <c r="DE264" s="95"/>
      <c r="DF264" s="95"/>
      <c r="DG264" s="95"/>
      <c r="DH264" s="95"/>
      <c r="DI264" s="95"/>
      <c r="DJ264" s="95"/>
      <c r="DK264" s="95"/>
      <c r="DL264" s="95"/>
      <c r="DM264" s="95"/>
      <c r="DN264" s="95"/>
      <c r="DO264" s="95"/>
      <c r="DP264" s="95"/>
      <c r="DQ264" s="95"/>
      <c r="DR264" s="95"/>
      <c r="DS264" s="95"/>
      <c r="DT264" s="95"/>
      <c r="DU264" s="95"/>
      <c r="DV264" s="95"/>
      <c r="DW264" s="95"/>
      <c r="DX264" s="95"/>
      <c r="DY264" s="95"/>
      <c r="DZ264" s="95"/>
      <c r="EA264" s="95"/>
      <c r="EB264" s="95"/>
      <c r="EC264" s="95"/>
      <c r="ED264" s="95"/>
      <c r="EE264" s="95"/>
      <c r="EF264" s="95"/>
      <c r="EG264" s="95"/>
      <c r="EH264" s="95"/>
      <c r="EI264" s="95"/>
      <c r="EJ264" s="95"/>
      <c r="EK264" s="95"/>
      <c r="EL264" s="95"/>
      <c r="EM264" s="95"/>
      <c r="EN264" s="95"/>
      <c r="EO264" s="95"/>
      <c r="EP264" s="95"/>
      <c r="EQ264" s="95"/>
      <c r="ER264" s="95"/>
      <c r="ES264" s="95"/>
      <c r="ET264" s="95"/>
      <c r="EU264" s="95"/>
      <c r="EV264" s="95"/>
      <c r="EW264" s="95"/>
      <c r="EX264" s="95"/>
      <c r="EY264" s="95"/>
      <c r="EZ264" s="95"/>
      <c r="FA264" s="95"/>
      <c r="FB264" s="95"/>
      <c r="FC264" s="95"/>
      <c r="FD264" s="95"/>
      <c r="FE264" s="95"/>
      <c r="FF264" s="95"/>
      <c r="FG264" s="95"/>
      <c r="FH264" s="95"/>
      <c r="FI264" s="95"/>
      <c r="FJ264" s="95"/>
      <c r="FK264" s="95"/>
      <c r="FL264" s="95"/>
      <c r="FM264" s="95"/>
      <c r="FN264" s="95"/>
      <c r="FO264" s="95"/>
      <c r="FP264" s="95"/>
      <c r="FQ264" s="95"/>
      <c r="FR264" s="95"/>
      <c r="FS264" s="95"/>
      <c r="FT264" s="95"/>
      <c r="FU264" s="95"/>
      <c r="FV264" s="95"/>
      <c r="FW264" s="95"/>
      <c r="FX264" s="95"/>
      <c r="FY264" s="95"/>
      <c r="FZ264" s="95"/>
      <c r="GA264" s="95"/>
      <c r="GB264" s="95"/>
      <c r="GC264" s="95"/>
      <c r="GD264" s="95"/>
      <c r="GE264" s="95"/>
      <c r="GF264" s="95"/>
      <c r="GG264" s="95"/>
      <c r="GH264" s="95"/>
      <c r="GI264" s="95"/>
      <c r="GJ264" s="95"/>
      <c r="GK264" s="95"/>
      <c r="GL264" s="95"/>
      <c r="GM264" s="95"/>
      <c r="GN264" s="95"/>
      <c r="GO264" s="95"/>
      <c r="GP264" s="95"/>
      <c r="GQ264" s="95"/>
      <c r="GR264" s="95"/>
      <c r="GS264" s="95"/>
      <c r="GT264" s="95"/>
      <c r="GU264" s="95"/>
      <c r="GV264" s="95"/>
      <c r="GW264" s="95"/>
      <c r="GX264" s="95"/>
      <c r="GY264" s="95"/>
      <c r="GZ264" s="95"/>
      <c r="HA264" s="95"/>
      <c r="HB264" s="95"/>
      <c r="HC264" s="95"/>
      <c r="HD264" s="95"/>
      <c r="HE264" s="95"/>
    </row>
    <row r="265" spans="1:213" x14ac:dyDescent="0.25">
      <c r="A265" s="212" t="str">
        <f>IF((ISBLANK('1B DonnéesActifs'!A268)=TRUE),"-",'1B DonnéesActifs'!A268)</f>
        <v>-</v>
      </c>
      <c r="B265" s="213" t="str">
        <f>IF(($A265="-"),"-",IF((ISBLANK('1B DonnéesActifs'!B268)=TRUE),"",'1B DonnéesActifs'!B268))</f>
        <v>-</v>
      </c>
      <c r="C265" s="213" t="str">
        <f>IF(($A265="-"),"-",IF((ISBLANK('1B DonnéesActifs'!C268)=TRUE),"",'1B DonnéesActifs'!C268))</f>
        <v>-</v>
      </c>
      <c r="D265" s="213" t="str">
        <f>IF(($A265="-"),"-",IF((ISBLANK('1B DonnéesActifs'!D268)=TRUE),"",'1B DonnéesActifs'!D268))</f>
        <v>-</v>
      </c>
      <c r="E265" s="213" t="str">
        <f>IF(($A265="-"),"-",IF((ISBLANK('1B DonnéesActifs'!E268)=TRUE),"",'1B DonnéesActifs'!E268))</f>
        <v>-</v>
      </c>
      <c r="F265" s="213" t="str">
        <f>IF(($A265="-"),"-",IF((ISBLANK('1B DonnéesActifs'!F268)=TRUE),"",'1B DonnéesActifs'!F268))</f>
        <v>-</v>
      </c>
      <c r="G265" s="213" t="str">
        <f>IF(($A265="-"),"-",IF((ISBLANK('1B DonnéesActifs'!G268)=TRUE),"",'1B DonnéesActifs'!G268))</f>
        <v>-</v>
      </c>
      <c r="H265" s="213" t="str">
        <f>IF(($A265="-"),"-",IF((ISBLANK('1B DonnéesActifs'!H268)=TRUE),"",'1B DonnéesActifs'!H268))</f>
        <v>-</v>
      </c>
      <c r="I265" s="213" t="str">
        <f>IF(($A265="-"),"-",IF((ISBLANK('1B DonnéesActifs'!I268)=TRUE),"",'1B DonnéesActifs'!I268))</f>
        <v>-</v>
      </c>
      <c r="J265" s="213" t="str">
        <f>IF(($A265="-"),"-",IF((ISBLANK('1B DonnéesActifs'!J268)=TRUE),"",'1B DonnéesActifs'!J268))</f>
        <v>-</v>
      </c>
      <c r="K265" s="213" t="str">
        <f>IF(($A265="-"),"-",IF((ISBLANK('1B DonnéesActifs'!K268)=TRUE),"",'1B DonnéesActifs'!K268))</f>
        <v>-</v>
      </c>
      <c r="L265" s="213" t="str">
        <f>IF(($A265="-"),"-",IF((ISBLANK('1B DonnéesActifs'!L268)=TRUE),"",'1B DonnéesActifs'!L268))</f>
        <v>-</v>
      </c>
      <c r="M265" s="213" t="str">
        <f>IF(($A265="-"),"-",IF((ISBLANK('1B DonnéesActifs'!M268)=TRUE),"",'1B DonnéesActifs'!M268))</f>
        <v>-</v>
      </c>
      <c r="N265" s="213" t="str">
        <f>IF(($A265="-"),"-",IF((ISBLANK('1B DonnéesActifs'!N268)=TRUE),"",'1B DonnéesActifs'!N268))</f>
        <v>-</v>
      </c>
      <c r="O265" s="213" t="str">
        <f>IF(($A265="-"),"-",IF((ISBLANK('1B DonnéesActifs'!O268)=TRUE),"",'1B DonnéesActifs'!O268))</f>
        <v>-</v>
      </c>
      <c r="P265" s="213" t="str">
        <f>IF(($A265="-"),"-",IF((ISBLANK('1B DonnéesActifs'!P268)=TRUE),"",'1B DonnéesActifs'!P268))</f>
        <v>-</v>
      </c>
      <c r="Q265" s="214" t="str">
        <f t="shared" si="37"/>
        <v>-</v>
      </c>
      <c r="R265" s="214" t="str">
        <f>IF($A265="-","-",(_xlfn.IFNA((VLOOKUP($D265,'2A HypothèsesRenouvellement'!$J$6:$K$10,2,FALSE)),"TypeChausséeN/D")))</f>
        <v>-</v>
      </c>
      <c r="S265" s="214" t="str">
        <f t="shared" si="44"/>
        <v>-</v>
      </c>
      <c r="T265" s="214" t="str">
        <f>IF($A265="-","-",(_xlfn.IFNA((VLOOKUP($M265,'2A HypothèsesRenouvellement'!$J$16:$K$25,2,FALSE)),"DernièreInterventionN/D")))</f>
        <v>-</v>
      </c>
      <c r="U265" s="214" t="str">
        <f t="shared" si="38"/>
        <v>-</v>
      </c>
      <c r="V265" s="215" t="str">
        <f t="shared" si="45"/>
        <v>-</v>
      </c>
      <c r="W265" s="215" t="str">
        <f>IF($A265="-","-",IF($O265="","ICG N/D",VLOOKUP($O265,'2A HypothèsesRenouvellement'!$B$33:$B$42,1,TRUE)))</f>
        <v>-</v>
      </c>
      <c r="X265" s="216" t="str">
        <f>IF($A265="-","-",(IF((ISNUMBER(W265)=TRUE),VLOOKUP(W265,'2A HypothèsesRenouvellement'!$B$33:$D$42,3,FALSE),"ICG N/D")))</f>
        <v>-</v>
      </c>
      <c r="Y265" s="216" t="str">
        <f>_xlfn.IFNA(IF($A265="-","-",(IF((P265=""),"Cote /5 N/D",VLOOKUP(P265,'2A HypothèsesRenouvellement'!$F$33:$G$37,2,FALSE)))),"%ParCote/5 Feuille2A N/D")</f>
        <v>-</v>
      </c>
      <c r="Z265" s="215" t="str">
        <f>IF($A265="-","-",IF('2A HypothèsesRenouvellement'!$F$20="  cotes d'état /100",(IF(ISNUMBER(X265)=TRUE,(X265*R265),"ICG N/D")),"N'est pas l'option choisie feuille 2A"))</f>
        <v>-</v>
      </c>
      <c r="AA265" s="215" t="str">
        <f t="shared" si="39"/>
        <v>-</v>
      </c>
      <c r="AB265" s="215" t="str">
        <f>IF($A265="-","-",IF('2A HypothèsesRenouvellement'!$F$20="  cotes d'état /5",(IF(ISNUMBER(Y265)=TRUE,(Y265*R265),"Etat/5 N/D")),"N'est pas l'option choisie feuille 2A"))</f>
        <v>-</v>
      </c>
      <c r="AC265" s="215" t="str">
        <f t="shared" si="40"/>
        <v>-</v>
      </c>
      <c r="AD265" s="217" t="str">
        <f>IF('2A HypothèsesRenouvellement'!$D$15="Option 1  ",'3A CalculsActifs'!V265,IF('2A HypothèsesRenouvellement'!$F$20="  Cotes d'état /100",'3A CalculsActifs'!AA265,IF('2A HypothèsesRenouvellement'!$F$20="  Cotes d'état /5",'3A CalculsActifs'!AC265,"ATT:ChoisirOptionFeuille2A")))</f>
        <v>ATT:ChoisirOptionFeuille2A</v>
      </c>
      <c r="AE265" s="209" t="str">
        <f>IF($A265="-","-",(H265/1000*(VLOOKUP(D265,'2A HypothèsesRenouvellement'!$J$6:$L$10,3,FALSE))))</f>
        <v>-</v>
      </c>
      <c r="AF265" s="312" t="str">
        <f t="shared" si="41"/>
        <v>-</v>
      </c>
      <c r="AG265" s="312" t="str">
        <f t="shared" si="42"/>
        <v>-</v>
      </c>
      <c r="AH265" s="218" t="str">
        <f t="shared" si="43"/>
        <v>-</v>
      </c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  <c r="BM265" s="95"/>
      <c r="BN265" s="95"/>
      <c r="BO265" s="95"/>
      <c r="BP265" s="95"/>
      <c r="BQ265" s="95"/>
      <c r="BR265" s="95"/>
      <c r="BS265" s="95"/>
      <c r="BT265" s="95"/>
      <c r="BU265" s="95"/>
      <c r="BV265" s="95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  <c r="CK265" s="95"/>
      <c r="CL265" s="95"/>
      <c r="CM265" s="95"/>
      <c r="CN265" s="95"/>
      <c r="CO265" s="95"/>
      <c r="CP265" s="95"/>
      <c r="CQ265" s="95"/>
      <c r="CR265" s="95"/>
      <c r="CS265" s="95"/>
      <c r="CT265" s="95"/>
      <c r="CU265" s="95"/>
      <c r="CV265" s="95"/>
      <c r="CW265" s="95"/>
      <c r="CX265" s="95"/>
      <c r="CY265" s="95"/>
      <c r="CZ265" s="95"/>
      <c r="DA265" s="95"/>
      <c r="DB265" s="95"/>
      <c r="DC265" s="95"/>
      <c r="DD265" s="95"/>
      <c r="DE265" s="95"/>
      <c r="DF265" s="95"/>
      <c r="DG265" s="95"/>
      <c r="DH265" s="95"/>
      <c r="DI265" s="95"/>
      <c r="DJ265" s="95"/>
      <c r="DK265" s="95"/>
      <c r="DL265" s="95"/>
      <c r="DM265" s="95"/>
      <c r="DN265" s="95"/>
      <c r="DO265" s="95"/>
      <c r="DP265" s="95"/>
      <c r="DQ265" s="95"/>
      <c r="DR265" s="95"/>
      <c r="DS265" s="95"/>
      <c r="DT265" s="95"/>
      <c r="DU265" s="95"/>
      <c r="DV265" s="95"/>
      <c r="DW265" s="95"/>
      <c r="DX265" s="95"/>
      <c r="DY265" s="95"/>
      <c r="DZ265" s="95"/>
      <c r="EA265" s="95"/>
      <c r="EB265" s="95"/>
      <c r="EC265" s="95"/>
      <c r="ED265" s="95"/>
      <c r="EE265" s="95"/>
      <c r="EF265" s="95"/>
      <c r="EG265" s="95"/>
      <c r="EH265" s="95"/>
      <c r="EI265" s="95"/>
      <c r="EJ265" s="95"/>
      <c r="EK265" s="95"/>
      <c r="EL265" s="95"/>
      <c r="EM265" s="95"/>
      <c r="EN265" s="95"/>
      <c r="EO265" s="95"/>
      <c r="EP265" s="95"/>
      <c r="EQ265" s="95"/>
      <c r="ER265" s="95"/>
      <c r="ES265" s="95"/>
      <c r="ET265" s="95"/>
      <c r="EU265" s="95"/>
      <c r="EV265" s="95"/>
      <c r="EW265" s="95"/>
      <c r="EX265" s="95"/>
      <c r="EY265" s="95"/>
      <c r="EZ265" s="95"/>
      <c r="FA265" s="95"/>
      <c r="FB265" s="95"/>
      <c r="FC265" s="95"/>
      <c r="FD265" s="95"/>
      <c r="FE265" s="95"/>
      <c r="FF265" s="95"/>
      <c r="FG265" s="95"/>
      <c r="FH265" s="95"/>
      <c r="FI265" s="95"/>
      <c r="FJ265" s="95"/>
      <c r="FK265" s="95"/>
      <c r="FL265" s="95"/>
      <c r="FM265" s="95"/>
      <c r="FN265" s="95"/>
      <c r="FO265" s="95"/>
      <c r="FP265" s="95"/>
      <c r="FQ265" s="95"/>
      <c r="FR265" s="95"/>
      <c r="FS265" s="95"/>
      <c r="FT265" s="95"/>
      <c r="FU265" s="95"/>
      <c r="FV265" s="95"/>
      <c r="FW265" s="95"/>
      <c r="FX265" s="95"/>
      <c r="FY265" s="95"/>
      <c r="FZ265" s="95"/>
      <c r="GA265" s="95"/>
      <c r="GB265" s="95"/>
      <c r="GC265" s="95"/>
      <c r="GD265" s="95"/>
      <c r="GE265" s="95"/>
      <c r="GF265" s="95"/>
      <c r="GG265" s="95"/>
      <c r="GH265" s="95"/>
      <c r="GI265" s="95"/>
      <c r="GJ265" s="95"/>
      <c r="GK265" s="95"/>
      <c r="GL265" s="95"/>
      <c r="GM265" s="95"/>
      <c r="GN265" s="95"/>
      <c r="GO265" s="95"/>
      <c r="GP265" s="95"/>
      <c r="GQ265" s="95"/>
      <c r="GR265" s="95"/>
      <c r="GS265" s="95"/>
      <c r="GT265" s="95"/>
      <c r="GU265" s="95"/>
      <c r="GV265" s="95"/>
      <c r="GW265" s="95"/>
      <c r="GX265" s="95"/>
      <c r="GY265" s="95"/>
      <c r="GZ265" s="95"/>
      <c r="HA265" s="95"/>
      <c r="HB265" s="95"/>
      <c r="HC265" s="95"/>
      <c r="HD265" s="95"/>
      <c r="HE265" s="95"/>
    </row>
    <row r="266" spans="1:213" x14ac:dyDescent="0.25">
      <c r="A266" s="212" t="str">
        <f>IF((ISBLANK('1B DonnéesActifs'!A269)=TRUE),"-",'1B DonnéesActifs'!A269)</f>
        <v>-</v>
      </c>
      <c r="B266" s="213" t="str">
        <f>IF(($A266="-"),"-",IF((ISBLANK('1B DonnéesActifs'!B269)=TRUE),"",'1B DonnéesActifs'!B269))</f>
        <v>-</v>
      </c>
      <c r="C266" s="213" t="str">
        <f>IF(($A266="-"),"-",IF((ISBLANK('1B DonnéesActifs'!C269)=TRUE),"",'1B DonnéesActifs'!C269))</f>
        <v>-</v>
      </c>
      <c r="D266" s="213" t="str">
        <f>IF(($A266="-"),"-",IF((ISBLANK('1B DonnéesActifs'!D269)=TRUE),"",'1B DonnéesActifs'!D269))</f>
        <v>-</v>
      </c>
      <c r="E266" s="213" t="str">
        <f>IF(($A266="-"),"-",IF((ISBLANK('1B DonnéesActifs'!E269)=TRUE),"",'1B DonnéesActifs'!E269))</f>
        <v>-</v>
      </c>
      <c r="F266" s="213" t="str">
        <f>IF(($A266="-"),"-",IF((ISBLANK('1B DonnéesActifs'!F269)=TRUE),"",'1B DonnéesActifs'!F269))</f>
        <v>-</v>
      </c>
      <c r="G266" s="213" t="str">
        <f>IF(($A266="-"),"-",IF((ISBLANK('1B DonnéesActifs'!G269)=TRUE),"",'1B DonnéesActifs'!G269))</f>
        <v>-</v>
      </c>
      <c r="H266" s="213" t="str">
        <f>IF(($A266="-"),"-",IF((ISBLANK('1B DonnéesActifs'!H269)=TRUE),"",'1B DonnéesActifs'!H269))</f>
        <v>-</v>
      </c>
      <c r="I266" s="213" t="str">
        <f>IF(($A266="-"),"-",IF((ISBLANK('1B DonnéesActifs'!I269)=TRUE),"",'1B DonnéesActifs'!I269))</f>
        <v>-</v>
      </c>
      <c r="J266" s="213" t="str">
        <f>IF(($A266="-"),"-",IF((ISBLANK('1B DonnéesActifs'!J269)=TRUE),"",'1B DonnéesActifs'!J269))</f>
        <v>-</v>
      </c>
      <c r="K266" s="213" t="str">
        <f>IF(($A266="-"),"-",IF((ISBLANK('1B DonnéesActifs'!K269)=TRUE),"",'1B DonnéesActifs'!K269))</f>
        <v>-</v>
      </c>
      <c r="L266" s="213" t="str">
        <f>IF(($A266="-"),"-",IF((ISBLANK('1B DonnéesActifs'!L269)=TRUE),"",'1B DonnéesActifs'!L269))</f>
        <v>-</v>
      </c>
      <c r="M266" s="213" t="str">
        <f>IF(($A266="-"),"-",IF((ISBLANK('1B DonnéesActifs'!M269)=TRUE),"",'1B DonnéesActifs'!M269))</f>
        <v>-</v>
      </c>
      <c r="N266" s="213" t="str">
        <f>IF(($A266="-"),"-",IF((ISBLANK('1B DonnéesActifs'!N269)=TRUE),"",'1B DonnéesActifs'!N269))</f>
        <v>-</v>
      </c>
      <c r="O266" s="213" t="str">
        <f>IF(($A266="-"),"-",IF((ISBLANK('1B DonnéesActifs'!O269)=TRUE),"",'1B DonnéesActifs'!O269))</f>
        <v>-</v>
      </c>
      <c r="P266" s="213" t="str">
        <f>IF(($A266="-"),"-",IF((ISBLANK('1B DonnéesActifs'!P269)=TRUE),"",'1B DonnéesActifs'!P269))</f>
        <v>-</v>
      </c>
      <c r="Q266" s="214" t="str">
        <f t="shared" si="37"/>
        <v>-</v>
      </c>
      <c r="R266" s="214" t="str">
        <f>IF($A266="-","-",(_xlfn.IFNA((VLOOKUP($D266,'2A HypothèsesRenouvellement'!$J$6:$K$10,2,FALSE)),"TypeChausséeN/D")))</f>
        <v>-</v>
      </c>
      <c r="S266" s="214" t="str">
        <f t="shared" si="44"/>
        <v>-</v>
      </c>
      <c r="T266" s="214" t="str">
        <f>IF($A266="-","-",(_xlfn.IFNA((VLOOKUP($M266,'2A HypothèsesRenouvellement'!$J$16:$K$25,2,FALSE)),"DernièreInterventionN/D")))</f>
        <v>-</v>
      </c>
      <c r="U266" s="214" t="str">
        <f t="shared" si="38"/>
        <v>-</v>
      </c>
      <c r="V266" s="215" t="str">
        <f t="shared" si="45"/>
        <v>-</v>
      </c>
      <c r="W266" s="215" t="str">
        <f>IF($A266="-","-",IF($O266="","ICG N/D",VLOOKUP($O266,'2A HypothèsesRenouvellement'!$B$33:$B$42,1,TRUE)))</f>
        <v>-</v>
      </c>
      <c r="X266" s="216" t="str">
        <f>IF($A266="-","-",(IF((ISNUMBER(W266)=TRUE),VLOOKUP(W266,'2A HypothèsesRenouvellement'!$B$33:$D$42,3,FALSE),"ICG N/D")))</f>
        <v>-</v>
      </c>
      <c r="Y266" s="216" t="str">
        <f>_xlfn.IFNA(IF($A266="-","-",(IF((P266=""),"Cote /5 N/D",VLOOKUP(P266,'2A HypothèsesRenouvellement'!$F$33:$G$37,2,FALSE)))),"%ParCote/5 Feuille2A N/D")</f>
        <v>-</v>
      </c>
      <c r="Z266" s="215" t="str">
        <f>IF($A266="-","-",IF('2A HypothèsesRenouvellement'!$F$20="  cotes d'état /100",(IF(ISNUMBER(X266)=TRUE,(X266*R266),"ICG N/D")),"N'est pas l'option choisie feuille 2A"))</f>
        <v>-</v>
      </c>
      <c r="AA266" s="215" t="str">
        <f t="shared" si="39"/>
        <v>-</v>
      </c>
      <c r="AB266" s="215" t="str">
        <f>IF($A266="-","-",IF('2A HypothèsesRenouvellement'!$F$20="  cotes d'état /5",(IF(ISNUMBER(Y266)=TRUE,(Y266*R266),"Etat/5 N/D")),"N'est pas l'option choisie feuille 2A"))</f>
        <v>-</v>
      </c>
      <c r="AC266" s="215" t="str">
        <f t="shared" si="40"/>
        <v>-</v>
      </c>
      <c r="AD266" s="217" t="str">
        <f>IF('2A HypothèsesRenouvellement'!$D$15="Option 1  ",'3A CalculsActifs'!V266,IF('2A HypothèsesRenouvellement'!$F$20="  Cotes d'état /100",'3A CalculsActifs'!AA266,IF('2A HypothèsesRenouvellement'!$F$20="  Cotes d'état /5",'3A CalculsActifs'!AC266,"ATT:ChoisirOptionFeuille2A")))</f>
        <v>ATT:ChoisirOptionFeuille2A</v>
      </c>
      <c r="AE266" s="209" t="str">
        <f>IF($A266="-","-",(H266/1000*(VLOOKUP(D266,'2A HypothèsesRenouvellement'!$J$6:$L$10,3,FALSE))))</f>
        <v>-</v>
      </c>
      <c r="AF266" s="312" t="str">
        <f t="shared" si="41"/>
        <v>-</v>
      </c>
      <c r="AG266" s="312" t="str">
        <f t="shared" si="42"/>
        <v>-</v>
      </c>
      <c r="AH266" s="218" t="str">
        <f t="shared" si="43"/>
        <v>-</v>
      </c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  <c r="CK266" s="95"/>
      <c r="CL266" s="95"/>
      <c r="CM266" s="95"/>
      <c r="CN266" s="95"/>
      <c r="CO266" s="95"/>
      <c r="CP266" s="95"/>
      <c r="CQ266" s="95"/>
      <c r="CR266" s="95"/>
      <c r="CS266" s="95"/>
      <c r="CT266" s="95"/>
      <c r="CU266" s="95"/>
      <c r="CV266" s="95"/>
      <c r="CW266" s="95"/>
      <c r="CX266" s="95"/>
      <c r="CY266" s="95"/>
      <c r="CZ266" s="95"/>
      <c r="DA266" s="95"/>
      <c r="DB266" s="95"/>
      <c r="DC266" s="95"/>
      <c r="DD266" s="95"/>
      <c r="DE266" s="95"/>
      <c r="DF266" s="95"/>
      <c r="DG266" s="95"/>
      <c r="DH266" s="95"/>
      <c r="DI266" s="95"/>
      <c r="DJ266" s="95"/>
      <c r="DK266" s="95"/>
      <c r="DL266" s="95"/>
      <c r="DM266" s="95"/>
      <c r="DN266" s="95"/>
      <c r="DO266" s="95"/>
      <c r="DP266" s="95"/>
      <c r="DQ266" s="95"/>
      <c r="DR266" s="95"/>
      <c r="DS266" s="95"/>
      <c r="DT266" s="95"/>
      <c r="DU266" s="95"/>
      <c r="DV266" s="95"/>
      <c r="DW266" s="95"/>
      <c r="DX266" s="95"/>
      <c r="DY266" s="95"/>
      <c r="DZ266" s="95"/>
      <c r="EA266" s="95"/>
      <c r="EB266" s="95"/>
      <c r="EC266" s="95"/>
      <c r="ED266" s="95"/>
      <c r="EE266" s="95"/>
      <c r="EF266" s="95"/>
      <c r="EG266" s="95"/>
      <c r="EH266" s="95"/>
      <c r="EI266" s="95"/>
      <c r="EJ266" s="95"/>
      <c r="EK266" s="95"/>
      <c r="EL266" s="95"/>
      <c r="EM266" s="95"/>
      <c r="EN266" s="95"/>
      <c r="EO266" s="95"/>
      <c r="EP266" s="95"/>
      <c r="EQ266" s="95"/>
      <c r="ER266" s="95"/>
      <c r="ES266" s="95"/>
      <c r="ET266" s="95"/>
      <c r="EU266" s="95"/>
      <c r="EV266" s="95"/>
      <c r="EW266" s="95"/>
      <c r="EX266" s="95"/>
      <c r="EY266" s="95"/>
      <c r="EZ266" s="95"/>
      <c r="FA266" s="95"/>
      <c r="FB266" s="95"/>
      <c r="FC266" s="95"/>
      <c r="FD266" s="95"/>
      <c r="FE266" s="95"/>
      <c r="FF266" s="95"/>
      <c r="FG266" s="95"/>
      <c r="FH266" s="95"/>
      <c r="FI266" s="95"/>
      <c r="FJ266" s="95"/>
      <c r="FK266" s="95"/>
      <c r="FL266" s="95"/>
      <c r="FM266" s="95"/>
      <c r="FN266" s="95"/>
      <c r="FO266" s="95"/>
      <c r="FP266" s="95"/>
      <c r="FQ266" s="95"/>
      <c r="FR266" s="95"/>
      <c r="FS266" s="95"/>
      <c r="FT266" s="95"/>
      <c r="FU266" s="95"/>
      <c r="FV266" s="95"/>
      <c r="FW266" s="95"/>
      <c r="FX266" s="95"/>
      <c r="FY266" s="95"/>
      <c r="FZ266" s="95"/>
      <c r="GA266" s="95"/>
      <c r="GB266" s="95"/>
      <c r="GC266" s="95"/>
      <c r="GD266" s="95"/>
      <c r="GE266" s="95"/>
      <c r="GF266" s="95"/>
      <c r="GG266" s="95"/>
      <c r="GH266" s="95"/>
      <c r="GI266" s="95"/>
      <c r="GJ266" s="95"/>
      <c r="GK266" s="95"/>
      <c r="GL266" s="95"/>
      <c r="GM266" s="95"/>
      <c r="GN266" s="95"/>
      <c r="GO266" s="95"/>
      <c r="GP266" s="95"/>
      <c r="GQ266" s="95"/>
      <c r="GR266" s="95"/>
      <c r="GS266" s="95"/>
      <c r="GT266" s="95"/>
      <c r="GU266" s="95"/>
      <c r="GV266" s="95"/>
      <c r="GW266" s="95"/>
      <c r="GX266" s="95"/>
      <c r="GY266" s="95"/>
      <c r="GZ266" s="95"/>
      <c r="HA266" s="95"/>
      <c r="HB266" s="95"/>
      <c r="HC266" s="95"/>
      <c r="HD266" s="95"/>
      <c r="HE266" s="95"/>
    </row>
    <row r="267" spans="1:213" x14ac:dyDescent="0.25">
      <c r="A267" s="212" t="str">
        <f>IF((ISBLANK('1B DonnéesActifs'!A270)=TRUE),"-",'1B DonnéesActifs'!A270)</f>
        <v>-</v>
      </c>
      <c r="B267" s="213" t="str">
        <f>IF(($A267="-"),"-",IF((ISBLANK('1B DonnéesActifs'!B270)=TRUE),"",'1B DonnéesActifs'!B270))</f>
        <v>-</v>
      </c>
      <c r="C267" s="213" t="str">
        <f>IF(($A267="-"),"-",IF((ISBLANK('1B DonnéesActifs'!C270)=TRUE),"",'1B DonnéesActifs'!C270))</f>
        <v>-</v>
      </c>
      <c r="D267" s="213" t="str">
        <f>IF(($A267="-"),"-",IF((ISBLANK('1B DonnéesActifs'!D270)=TRUE),"",'1B DonnéesActifs'!D270))</f>
        <v>-</v>
      </c>
      <c r="E267" s="213" t="str">
        <f>IF(($A267="-"),"-",IF((ISBLANK('1B DonnéesActifs'!E270)=TRUE),"",'1B DonnéesActifs'!E270))</f>
        <v>-</v>
      </c>
      <c r="F267" s="213" t="str">
        <f>IF(($A267="-"),"-",IF((ISBLANK('1B DonnéesActifs'!F270)=TRUE),"",'1B DonnéesActifs'!F270))</f>
        <v>-</v>
      </c>
      <c r="G267" s="213" t="str">
        <f>IF(($A267="-"),"-",IF((ISBLANK('1B DonnéesActifs'!G270)=TRUE),"",'1B DonnéesActifs'!G270))</f>
        <v>-</v>
      </c>
      <c r="H267" s="213" t="str">
        <f>IF(($A267="-"),"-",IF((ISBLANK('1B DonnéesActifs'!H270)=TRUE),"",'1B DonnéesActifs'!H270))</f>
        <v>-</v>
      </c>
      <c r="I267" s="213" t="str">
        <f>IF(($A267="-"),"-",IF((ISBLANK('1B DonnéesActifs'!I270)=TRUE),"",'1B DonnéesActifs'!I270))</f>
        <v>-</v>
      </c>
      <c r="J267" s="213" t="str">
        <f>IF(($A267="-"),"-",IF((ISBLANK('1B DonnéesActifs'!J270)=TRUE),"",'1B DonnéesActifs'!J270))</f>
        <v>-</v>
      </c>
      <c r="K267" s="213" t="str">
        <f>IF(($A267="-"),"-",IF((ISBLANK('1B DonnéesActifs'!K270)=TRUE),"",'1B DonnéesActifs'!K270))</f>
        <v>-</v>
      </c>
      <c r="L267" s="213" t="str">
        <f>IF(($A267="-"),"-",IF((ISBLANK('1B DonnéesActifs'!L270)=TRUE),"",'1B DonnéesActifs'!L270))</f>
        <v>-</v>
      </c>
      <c r="M267" s="213" t="str">
        <f>IF(($A267="-"),"-",IF((ISBLANK('1B DonnéesActifs'!M270)=TRUE),"",'1B DonnéesActifs'!M270))</f>
        <v>-</v>
      </c>
      <c r="N267" s="213" t="str">
        <f>IF(($A267="-"),"-",IF((ISBLANK('1B DonnéesActifs'!N270)=TRUE),"",'1B DonnéesActifs'!N270))</f>
        <v>-</v>
      </c>
      <c r="O267" s="213" t="str">
        <f>IF(($A267="-"),"-",IF((ISBLANK('1B DonnéesActifs'!O270)=TRUE),"",'1B DonnéesActifs'!O270))</f>
        <v>-</v>
      </c>
      <c r="P267" s="213" t="str">
        <f>IF(($A267="-"),"-",IF((ISBLANK('1B DonnéesActifs'!P270)=TRUE),"",'1B DonnéesActifs'!P270))</f>
        <v>-</v>
      </c>
      <c r="Q267" s="214" t="str">
        <f t="shared" si="37"/>
        <v>-</v>
      </c>
      <c r="R267" s="214" t="str">
        <f>IF($A267="-","-",(_xlfn.IFNA((VLOOKUP($D267,'2A HypothèsesRenouvellement'!$J$6:$K$10,2,FALSE)),"TypeChausséeN/D")))</f>
        <v>-</v>
      </c>
      <c r="S267" s="214" t="str">
        <f t="shared" si="44"/>
        <v>-</v>
      </c>
      <c r="T267" s="214" t="str">
        <f>IF($A267="-","-",(_xlfn.IFNA((VLOOKUP($M267,'2A HypothèsesRenouvellement'!$J$16:$K$25,2,FALSE)),"DernièreInterventionN/D")))</f>
        <v>-</v>
      </c>
      <c r="U267" s="214" t="str">
        <f t="shared" si="38"/>
        <v>-</v>
      </c>
      <c r="V267" s="215" t="str">
        <f t="shared" si="45"/>
        <v>-</v>
      </c>
      <c r="W267" s="215" t="str">
        <f>IF($A267="-","-",IF($O267="","ICG N/D",VLOOKUP($O267,'2A HypothèsesRenouvellement'!$B$33:$B$42,1,TRUE)))</f>
        <v>-</v>
      </c>
      <c r="X267" s="216" t="str">
        <f>IF($A267="-","-",(IF((ISNUMBER(W267)=TRUE),VLOOKUP(W267,'2A HypothèsesRenouvellement'!$B$33:$D$42,3,FALSE),"ICG N/D")))</f>
        <v>-</v>
      </c>
      <c r="Y267" s="216" t="str">
        <f>_xlfn.IFNA(IF($A267="-","-",(IF((P267=""),"Cote /5 N/D",VLOOKUP(P267,'2A HypothèsesRenouvellement'!$F$33:$G$37,2,FALSE)))),"%ParCote/5 Feuille2A N/D")</f>
        <v>-</v>
      </c>
      <c r="Z267" s="215" t="str">
        <f>IF($A267="-","-",IF('2A HypothèsesRenouvellement'!$F$20="  cotes d'état /100",(IF(ISNUMBER(X267)=TRUE,(X267*R267),"ICG N/D")),"N'est pas l'option choisie feuille 2A"))</f>
        <v>-</v>
      </c>
      <c r="AA267" s="215" t="str">
        <f t="shared" si="39"/>
        <v>-</v>
      </c>
      <c r="AB267" s="215" t="str">
        <f>IF($A267="-","-",IF('2A HypothèsesRenouvellement'!$F$20="  cotes d'état /5",(IF(ISNUMBER(Y267)=TRUE,(Y267*R267),"Etat/5 N/D")),"N'est pas l'option choisie feuille 2A"))</f>
        <v>-</v>
      </c>
      <c r="AC267" s="215" t="str">
        <f t="shared" si="40"/>
        <v>-</v>
      </c>
      <c r="AD267" s="217" t="str">
        <f>IF('2A HypothèsesRenouvellement'!$D$15="Option 1  ",'3A CalculsActifs'!V267,IF('2A HypothèsesRenouvellement'!$F$20="  Cotes d'état /100",'3A CalculsActifs'!AA267,IF('2A HypothèsesRenouvellement'!$F$20="  Cotes d'état /5",'3A CalculsActifs'!AC267,"ATT:ChoisirOptionFeuille2A")))</f>
        <v>ATT:ChoisirOptionFeuille2A</v>
      </c>
      <c r="AE267" s="209" t="str">
        <f>IF($A267="-","-",(H267/1000*(VLOOKUP(D267,'2A HypothèsesRenouvellement'!$J$6:$L$10,3,FALSE))))</f>
        <v>-</v>
      </c>
      <c r="AF267" s="312" t="str">
        <f t="shared" si="41"/>
        <v>-</v>
      </c>
      <c r="AG267" s="312" t="str">
        <f t="shared" si="42"/>
        <v>-</v>
      </c>
      <c r="AH267" s="218" t="str">
        <f t="shared" si="43"/>
        <v>-</v>
      </c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  <c r="BM267" s="95"/>
      <c r="BN267" s="95"/>
      <c r="BO267" s="95"/>
      <c r="BP267" s="95"/>
      <c r="BQ267" s="95"/>
      <c r="BR267" s="95"/>
      <c r="BS267" s="95"/>
      <c r="BT267" s="95"/>
      <c r="BU267" s="95"/>
      <c r="BV267" s="95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  <c r="CK267" s="95"/>
      <c r="CL267" s="95"/>
      <c r="CM267" s="95"/>
      <c r="CN267" s="95"/>
      <c r="CO267" s="95"/>
      <c r="CP267" s="95"/>
      <c r="CQ267" s="95"/>
      <c r="CR267" s="95"/>
      <c r="CS267" s="95"/>
      <c r="CT267" s="95"/>
      <c r="CU267" s="95"/>
      <c r="CV267" s="95"/>
      <c r="CW267" s="95"/>
      <c r="CX267" s="95"/>
      <c r="CY267" s="95"/>
      <c r="CZ267" s="95"/>
      <c r="DA267" s="95"/>
      <c r="DB267" s="95"/>
      <c r="DC267" s="95"/>
      <c r="DD267" s="95"/>
      <c r="DE267" s="95"/>
      <c r="DF267" s="95"/>
      <c r="DG267" s="95"/>
      <c r="DH267" s="95"/>
      <c r="DI267" s="95"/>
      <c r="DJ267" s="95"/>
      <c r="DK267" s="95"/>
      <c r="DL267" s="95"/>
      <c r="DM267" s="95"/>
      <c r="DN267" s="95"/>
      <c r="DO267" s="95"/>
      <c r="DP267" s="95"/>
      <c r="DQ267" s="95"/>
      <c r="DR267" s="95"/>
      <c r="DS267" s="95"/>
      <c r="DT267" s="95"/>
      <c r="DU267" s="95"/>
      <c r="DV267" s="95"/>
      <c r="DW267" s="95"/>
      <c r="DX267" s="95"/>
      <c r="DY267" s="95"/>
      <c r="DZ267" s="95"/>
      <c r="EA267" s="95"/>
      <c r="EB267" s="95"/>
      <c r="EC267" s="95"/>
      <c r="ED267" s="95"/>
      <c r="EE267" s="95"/>
      <c r="EF267" s="95"/>
      <c r="EG267" s="95"/>
      <c r="EH267" s="95"/>
      <c r="EI267" s="95"/>
      <c r="EJ267" s="95"/>
      <c r="EK267" s="95"/>
      <c r="EL267" s="95"/>
      <c r="EM267" s="95"/>
      <c r="EN267" s="95"/>
      <c r="EO267" s="95"/>
      <c r="EP267" s="95"/>
      <c r="EQ267" s="95"/>
      <c r="ER267" s="95"/>
      <c r="ES267" s="95"/>
      <c r="ET267" s="95"/>
      <c r="EU267" s="95"/>
      <c r="EV267" s="95"/>
      <c r="EW267" s="95"/>
      <c r="EX267" s="95"/>
      <c r="EY267" s="95"/>
      <c r="EZ267" s="95"/>
      <c r="FA267" s="95"/>
      <c r="FB267" s="95"/>
      <c r="FC267" s="95"/>
      <c r="FD267" s="95"/>
      <c r="FE267" s="95"/>
      <c r="FF267" s="95"/>
      <c r="FG267" s="95"/>
      <c r="FH267" s="95"/>
      <c r="FI267" s="95"/>
      <c r="FJ267" s="95"/>
      <c r="FK267" s="95"/>
      <c r="FL267" s="95"/>
      <c r="FM267" s="95"/>
      <c r="FN267" s="95"/>
      <c r="FO267" s="95"/>
      <c r="FP267" s="95"/>
      <c r="FQ267" s="95"/>
      <c r="FR267" s="95"/>
      <c r="FS267" s="95"/>
      <c r="FT267" s="95"/>
      <c r="FU267" s="95"/>
      <c r="FV267" s="95"/>
      <c r="FW267" s="95"/>
      <c r="FX267" s="95"/>
      <c r="FY267" s="95"/>
      <c r="FZ267" s="95"/>
      <c r="GA267" s="95"/>
      <c r="GB267" s="95"/>
      <c r="GC267" s="95"/>
      <c r="GD267" s="95"/>
      <c r="GE267" s="95"/>
      <c r="GF267" s="95"/>
      <c r="GG267" s="95"/>
      <c r="GH267" s="95"/>
      <c r="GI267" s="95"/>
      <c r="GJ267" s="95"/>
      <c r="GK267" s="95"/>
      <c r="GL267" s="95"/>
      <c r="GM267" s="95"/>
      <c r="GN267" s="95"/>
      <c r="GO267" s="95"/>
      <c r="GP267" s="95"/>
      <c r="GQ267" s="95"/>
      <c r="GR267" s="95"/>
      <c r="GS267" s="95"/>
      <c r="GT267" s="95"/>
      <c r="GU267" s="95"/>
      <c r="GV267" s="95"/>
      <c r="GW267" s="95"/>
      <c r="GX267" s="95"/>
      <c r="GY267" s="95"/>
      <c r="GZ267" s="95"/>
      <c r="HA267" s="95"/>
      <c r="HB267" s="95"/>
      <c r="HC267" s="95"/>
      <c r="HD267" s="95"/>
      <c r="HE267" s="95"/>
    </row>
    <row r="268" spans="1:213" x14ac:dyDescent="0.25">
      <c r="A268" s="212" t="str">
        <f>IF((ISBLANK('1B DonnéesActifs'!A271)=TRUE),"-",'1B DonnéesActifs'!A271)</f>
        <v>-</v>
      </c>
      <c r="B268" s="213" t="str">
        <f>IF(($A268="-"),"-",IF((ISBLANK('1B DonnéesActifs'!B271)=TRUE),"",'1B DonnéesActifs'!B271))</f>
        <v>-</v>
      </c>
      <c r="C268" s="213" t="str">
        <f>IF(($A268="-"),"-",IF((ISBLANK('1B DonnéesActifs'!C271)=TRUE),"",'1B DonnéesActifs'!C271))</f>
        <v>-</v>
      </c>
      <c r="D268" s="213" t="str">
        <f>IF(($A268="-"),"-",IF((ISBLANK('1B DonnéesActifs'!D271)=TRUE),"",'1B DonnéesActifs'!D271))</f>
        <v>-</v>
      </c>
      <c r="E268" s="213" t="str">
        <f>IF(($A268="-"),"-",IF((ISBLANK('1B DonnéesActifs'!E271)=TRUE),"",'1B DonnéesActifs'!E271))</f>
        <v>-</v>
      </c>
      <c r="F268" s="213" t="str">
        <f>IF(($A268="-"),"-",IF((ISBLANK('1B DonnéesActifs'!F271)=TRUE),"",'1B DonnéesActifs'!F271))</f>
        <v>-</v>
      </c>
      <c r="G268" s="213" t="str">
        <f>IF(($A268="-"),"-",IF((ISBLANK('1B DonnéesActifs'!G271)=TRUE),"",'1B DonnéesActifs'!G271))</f>
        <v>-</v>
      </c>
      <c r="H268" s="213" t="str">
        <f>IF(($A268="-"),"-",IF((ISBLANK('1B DonnéesActifs'!H271)=TRUE),"",'1B DonnéesActifs'!H271))</f>
        <v>-</v>
      </c>
      <c r="I268" s="213" t="str">
        <f>IF(($A268="-"),"-",IF((ISBLANK('1B DonnéesActifs'!I271)=TRUE),"",'1B DonnéesActifs'!I271))</f>
        <v>-</v>
      </c>
      <c r="J268" s="213" t="str">
        <f>IF(($A268="-"),"-",IF((ISBLANK('1B DonnéesActifs'!J271)=TRUE),"",'1B DonnéesActifs'!J271))</f>
        <v>-</v>
      </c>
      <c r="K268" s="213" t="str">
        <f>IF(($A268="-"),"-",IF((ISBLANK('1B DonnéesActifs'!K271)=TRUE),"",'1B DonnéesActifs'!K271))</f>
        <v>-</v>
      </c>
      <c r="L268" s="213" t="str">
        <f>IF(($A268="-"),"-",IF((ISBLANK('1B DonnéesActifs'!L271)=TRUE),"",'1B DonnéesActifs'!L271))</f>
        <v>-</v>
      </c>
      <c r="M268" s="213" t="str">
        <f>IF(($A268="-"),"-",IF((ISBLANK('1B DonnéesActifs'!M271)=TRUE),"",'1B DonnéesActifs'!M271))</f>
        <v>-</v>
      </c>
      <c r="N268" s="213" t="str">
        <f>IF(($A268="-"),"-",IF((ISBLANK('1B DonnéesActifs'!N271)=TRUE),"",'1B DonnéesActifs'!N271))</f>
        <v>-</v>
      </c>
      <c r="O268" s="213" t="str">
        <f>IF(($A268="-"),"-",IF((ISBLANK('1B DonnéesActifs'!O271)=TRUE),"",'1B DonnéesActifs'!O271))</f>
        <v>-</v>
      </c>
      <c r="P268" s="213" t="str">
        <f>IF(($A268="-"),"-",IF((ISBLANK('1B DonnéesActifs'!P271)=TRUE),"",'1B DonnéesActifs'!P271))</f>
        <v>-</v>
      </c>
      <c r="Q268" s="214" t="str">
        <f t="shared" si="37"/>
        <v>-</v>
      </c>
      <c r="R268" s="214" t="str">
        <f>IF($A268="-","-",(_xlfn.IFNA((VLOOKUP($D268,'2A HypothèsesRenouvellement'!$J$6:$K$10,2,FALSE)),"TypeChausséeN/D")))</f>
        <v>-</v>
      </c>
      <c r="S268" s="214" t="str">
        <f t="shared" si="44"/>
        <v>-</v>
      </c>
      <c r="T268" s="214" t="str">
        <f>IF($A268="-","-",(_xlfn.IFNA((VLOOKUP($M268,'2A HypothèsesRenouvellement'!$J$16:$K$25,2,FALSE)),"DernièreInterventionN/D")))</f>
        <v>-</v>
      </c>
      <c r="U268" s="214" t="str">
        <f t="shared" si="38"/>
        <v>-</v>
      </c>
      <c r="V268" s="215" t="str">
        <f t="shared" si="45"/>
        <v>-</v>
      </c>
      <c r="W268" s="215" t="str">
        <f>IF($A268="-","-",IF($O268="","ICG N/D",VLOOKUP($O268,'2A HypothèsesRenouvellement'!$B$33:$B$42,1,TRUE)))</f>
        <v>-</v>
      </c>
      <c r="X268" s="216" t="str">
        <f>IF($A268="-","-",(IF((ISNUMBER(W268)=TRUE),VLOOKUP(W268,'2A HypothèsesRenouvellement'!$B$33:$D$42,3,FALSE),"ICG N/D")))</f>
        <v>-</v>
      </c>
      <c r="Y268" s="216" t="str">
        <f>_xlfn.IFNA(IF($A268="-","-",(IF((P268=""),"Cote /5 N/D",VLOOKUP(P268,'2A HypothèsesRenouvellement'!$F$33:$G$37,2,FALSE)))),"%ParCote/5 Feuille2A N/D")</f>
        <v>-</v>
      </c>
      <c r="Z268" s="215" t="str">
        <f>IF($A268="-","-",IF('2A HypothèsesRenouvellement'!$F$20="  cotes d'état /100",(IF(ISNUMBER(X268)=TRUE,(X268*R268),"ICG N/D")),"N'est pas l'option choisie feuille 2A"))</f>
        <v>-</v>
      </c>
      <c r="AA268" s="215" t="str">
        <f t="shared" si="39"/>
        <v>-</v>
      </c>
      <c r="AB268" s="215" t="str">
        <f>IF($A268="-","-",IF('2A HypothèsesRenouvellement'!$F$20="  cotes d'état /5",(IF(ISNUMBER(Y268)=TRUE,(Y268*R268),"Etat/5 N/D")),"N'est pas l'option choisie feuille 2A"))</f>
        <v>-</v>
      </c>
      <c r="AC268" s="215" t="str">
        <f t="shared" si="40"/>
        <v>-</v>
      </c>
      <c r="AD268" s="217" t="str">
        <f>IF('2A HypothèsesRenouvellement'!$D$15="Option 1  ",'3A CalculsActifs'!V268,IF('2A HypothèsesRenouvellement'!$F$20="  Cotes d'état /100",'3A CalculsActifs'!AA268,IF('2A HypothèsesRenouvellement'!$F$20="  Cotes d'état /5",'3A CalculsActifs'!AC268,"ATT:ChoisirOptionFeuille2A")))</f>
        <v>ATT:ChoisirOptionFeuille2A</v>
      </c>
      <c r="AE268" s="209" t="str">
        <f>IF($A268="-","-",(H268/1000*(VLOOKUP(D268,'2A HypothèsesRenouvellement'!$J$6:$L$10,3,FALSE))))</f>
        <v>-</v>
      </c>
      <c r="AF268" s="312" t="str">
        <f t="shared" si="41"/>
        <v>-</v>
      </c>
      <c r="AG268" s="312" t="str">
        <f t="shared" si="42"/>
        <v>-</v>
      </c>
      <c r="AH268" s="218" t="str">
        <f t="shared" si="43"/>
        <v>-</v>
      </c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  <c r="BM268" s="95"/>
      <c r="BN268" s="95"/>
      <c r="BO268" s="95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  <c r="CK268" s="95"/>
      <c r="CL268" s="95"/>
      <c r="CM268" s="95"/>
      <c r="CN268" s="95"/>
      <c r="CO268" s="95"/>
      <c r="CP268" s="95"/>
      <c r="CQ268" s="95"/>
      <c r="CR268" s="95"/>
      <c r="CS268" s="95"/>
      <c r="CT268" s="95"/>
      <c r="CU268" s="95"/>
      <c r="CV268" s="95"/>
      <c r="CW268" s="95"/>
      <c r="CX268" s="95"/>
      <c r="CY268" s="95"/>
      <c r="CZ268" s="95"/>
      <c r="DA268" s="95"/>
      <c r="DB268" s="95"/>
      <c r="DC268" s="95"/>
      <c r="DD268" s="95"/>
      <c r="DE268" s="95"/>
      <c r="DF268" s="95"/>
      <c r="DG268" s="95"/>
      <c r="DH268" s="95"/>
      <c r="DI268" s="95"/>
      <c r="DJ268" s="95"/>
      <c r="DK268" s="95"/>
      <c r="DL268" s="95"/>
      <c r="DM268" s="95"/>
      <c r="DN268" s="95"/>
      <c r="DO268" s="95"/>
      <c r="DP268" s="95"/>
      <c r="DQ268" s="95"/>
      <c r="DR268" s="95"/>
      <c r="DS268" s="95"/>
      <c r="DT268" s="95"/>
      <c r="DU268" s="95"/>
      <c r="DV268" s="95"/>
      <c r="DW268" s="95"/>
      <c r="DX268" s="95"/>
      <c r="DY268" s="95"/>
      <c r="DZ268" s="95"/>
      <c r="EA268" s="95"/>
      <c r="EB268" s="95"/>
      <c r="EC268" s="95"/>
      <c r="ED268" s="95"/>
      <c r="EE268" s="95"/>
      <c r="EF268" s="95"/>
      <c r="EG268" s="95"/>
      <c r="EH268" s="95"/>
      <c r="EI268" s="95"/>
      <c r="EJ268" s="95"/>
      <c r="EK268" s="95"/>
      <c r="EL268" s="95"/>
      <c r="EM268" s="95"/>
      <c r="EN268" s="95"/>
      <c r="EO268" s="95"/>
      <c r="EP268" s="95"/>
      <c r="EQ268" s="95"/>
      <c r="ER268" s="95"/>
      <c r="ES268" s="95"/>
      <c r="ET268" s="95"/>
      <c r="EU268" s="95"/>
      <c r="EV268" s="95"/>
      <c r="EW268" s="95"/>
      <c r="EX268" s="95"/>
      <c r="EY268" s="95"/>
      <c r="EZ268" s="95"/>
      <c r="FA268" s="95"/>
      <c r="FB268" s="95"/>
      <c r="FC268" s="95"/>
      <c r="FD268" s="95"/>
      <c r="FE268" s="95"/>
      <c r="FF268" s="95"/>
      <c r="FG268" s="95"/>
      <c r="FH268" s="95"/>
      <c r="FI268" s="95"/>
      <c r="FJ268" s="95"/>
      <c r="FK268" s="95"/>
      <c r="FL268" s="95"/>
      <c r="FM268" s="95"/>
      <c r="FN268" s="95"/>
      <c r="FO268" s="95"/>
      <c r="FP268" s="95"/>
      <c r="FQ268" s="95"/>
      <c r="FR268" s="95"/>
      <c r="FS268" s="95"/>
      <c r="FT268" s="95"/>
      <c r="FU268" s="95"/>
      <c r="FV268" s="95"/>
      <c r="FW268" s="95"/>
      <c r="FX268" s="95"/>
      <c r="FY268" s="95"/>
      <c r="FZ268" s="95"/>
      <c r="GA268" s="95"/>
      <c r="GB268" s="95"/>
      <c r="GC268" s="95"/>
      <c r="GD268" s="95"/>
      <c r="GE268" s="95"/>
      <c r="GF268" s="95"/>
      <c r="GG268" s="95"/>
      <c r="GH268" s="95"/>
      <c r="GI268" s="95"/>
      <c r="GJ268" s="95"/>
      <c r="GK268" s="95"/>
      <c r="GL268" s="95"/>
      <c r="GM268" s="95"/>
      <c r="GN268" s="95"/>
      <c r="GO268" s="95"/>
      <c r="GP268" s="95"/>
      <c r="GQ268" s="95"/>
      <c r="GR268" s="95"/>
      <c r="GS268" s="95"/>
      <c r="GT268" s="95"/>
      <c r="GU268" s="95"/>
      <c r="GV268" s="95"/>
      <c r="GW268" s="95"/>
      <c r="GX268" s="95"/>
      <c r="GY268" s="95"/>
      <c r="GZ268" s="95"/>
      <c r="HA268" s="95"/>
      <c r="HB268" s="95"/>
      <c r="HC268" s="95"/>
      <c r="HD268" s="95"/>
      <c r="HE268" s="95"/>
    </row>
    <row r="269" spans="1:213" x14ac:dyDescent="0.25">
      <c r="A269" s="212" t="str">
        <f>IF((ISBLANK('1B DonnéesActifs'!A272)=TRUE),"-",'1B DonnéesActifs'!A272)</f>
        <v>-</v>
      </c>
      <c r="B269" s="213" t="str">
        <f>IF(($A269="-"),"-",IF((ISBLANK('1B DonnéesActifs'!B272)=TRUE),"",'1B DonnéesActifs'!B272))</f>
        <v>-</v>
      </c>
      <c r="C269" s="213" t="str">
        <f>IF(($A269="-"),"-",IF((ISBLANK('1B DonnéesActifs'!C272)=TRUE),"",'1B DonnéesActifs'!C272))</f>
        <v>-</v>
      </c>
      <c r="D269" s="213" t="str">
        <f>IF(($A269="-"),"-",IF((ISBLANK('1B DonnéesActifs'!D272)=TRUE),"",'1B DonnéesActifs'!D272))</f>
        <v>-</v>
      </c>
      <c r="E269" s="213" t="str">
        <f>IF(($A269="-"),"-",IF((ISBLANK('1B DonnéesActifs'!E272)=TRUE),"",'1B DonnéesActifs'!E272))</f>
        <v>-</v>
      </c>
      <c r="F269" s="213" t="str">
        <f>IF(($A269="-"),"-",IF((ISBLANK('1B DonnéesActifs'!F272)=TRUE),"",'1B DonnéesActifs'!F272))</f>
        <v>-</v>
      </c>
      <c r="G269" s="213" t="str">
        <f>IF(($A269="-"),"-",IF((ISBLANK('1B DonnéesActifs'!G272)=TRUE),"",'1B DonnéesActifs'!G272))</f>
        <v>-</v>
      </c>
      <c r="H269" s="213" t="str">
        <f>IF(($A269="-"),"-",IF((ISBLANK('1B DonnéesActifs'!H272)=TRUE),"",'1B DonnéesActifs'!H272))</f>
        <v>-</v>
      </c>
      <c r="I269" s="213" t="str">
        <f>IF(($A269="-"),"-",IF((ISBLANK('1B DonnéesActifs'!I272)=TRUE),"",'1B DonnéesActifs'!I272))</f>
        <v>-</v>
      </c>
      <c r="J269" s="213" t="str">
        <f>IF(($A269="-"),"-",IF((ISBLANK('1B DonnéesActifs'!J272)=TRUE),"",'1B DonnéesActifs'!J272))</f>
        <v>-</v>
      </c>
      <c r="K269" s="213" t="str">
        <f>IF(($A269="-"),"-",IF((ISBLANK('1B DonnéesActifs'!K272)=TRUE),"",'1B DonnéesActifs'!K272))</f>
        <v>-</v>
      </c>
      <c r="L269" s="213" t="str">
        <f>IF(($A269="-"),"-",IF((ISBLANK('1B DonnéesActifs'!L272)=TRUE),"",'1B DonnéesActifs'!L272))</f>
        <v>-</v>
      </c>
      <c r="M269" s="213" t="str">
        <f>IF(($A269="-"),"-",IF((ISBLANK('1B DonnéesActifs'!M272)=TRUE),"",'1B DonnéesActifs'!M272))</f>
        <v>-</v>
      </c>
      <c r="N269" s="213" t="str">
        <f>IF(($A269="-"),"-",IF((ISBLANK('1B DonnéesActifs'!N272)=TRUE),"",'1B DonnéesActifs'!N272))</f>
        <v>-</v>
      </c>
      <c r="O269" s="213" t="str">
        <f>IF(($A269="-"),"-",IF((ISBLANK('1B DonnéesActifs'!O272)=TRUE),"",'1B DonnéesActifs'!O272))</f>
        <v>-</v>
      </c>
      <c r="P269" s="213" t="str">
        <f>IF(($A269="-"),"-",IF((ISBLANK('1B DonnéesActifs'!P272)=TRUE),"",'1B DonnéesActifs'!P272))</f>
        <v>-</v>
      </c>
      <c r="Q269" s="214" t="str">
        <f t="shared" si="37"/>
        <v>-</v>
      </c>
      <c r="R269" s="214" t="str">
        <f>IF($A269="-","-",(_xlfn.IFNA((VLOOKUP($D269,'2A HypothèsesRenouvellement'!$J$6:$K$10,2,FALSE)),"TypeChausséeN/D")))</f>
        <v>-</v>
      </c>
      <c r="S269" s="214" t="str">
        <f t="shared" si="44"/>
        <v>-</v>
      </c>
      <c r="T269" s="214" t="str">
        <f>IF($A269="-","-",(_xlfn.IFNA((VLOOKUP($M269,'2A HypothèsesRenouvellement'!$J$16:$K$25,2,FALSE)),"DernièreInterventionN/D")))</f>
        <v>-</v>
      </c>
      <c r="U269" s="214" t="str">
        <f t="shared" si="38"/>
        <v>-</v>
      </c>
      <c r="V269" s="215" t="str">
        <f t="shared" si="45"/>
        <v>-</v>
      </c>
      <c r="W269" s="215" t="str">
        <f>IF($A269="-","-",IF($O269="","ICG N/D",VLOOKUP($O269,'2A HypothèsesRenouvellement'!$B$33:$B$42,1,TRUE)))</f>
        <v>-</v>
      </c>
      <c r="X269" s="216" t="str">
        <f>IF($A269="-","-",(IF((ISNUMBER(W269)=TRUE),VLOOKUP(W269,'2A HypothèsesRenouvellement'!$B$33:$D$42,3,FALSE),"ICG N/D")))</f>
        <v>-</v>
      </c>
      <c r="Y269" s="216" t="str">
        <f>_xlfn.IFNA(IF($A269="-","-",(IF((P269=""),"Cote /5 N/D",VLOOKUP(P269,'2A HypothèsesRenouvellement'!$F$33:$G$37,2,FALSE)))),"%ParCote/5 Feuille2A N/D")</f>
        <v>-</v>
      </c>
      <c r="Z269" s="215" t="str">
        <f>IF($A269="-","-",IF('2A HypothèsesRenouvellement'!$F$20="  cotes d'état /100",(IF(ISNUMBER(X269)=TRUE,(X269*R269),"ICG N/D")),"N'est pas l'option choisie feuille 2A"))</f>
        <v>-</v>
      </c>
      <c r="AA269" s="215" t="str">
        <f t="shared" si="39"/>
        <v>-</v>
      </c>
      <c r="AB269" s="215" t="str">
        <f>IF($A269="-","-",IF('2A HypothèsesRenouvellement'!$F$20="  cotes d'état /5",(IF(ISNUMBER(Y269)=TRUE,(Y269*R269),"Etat/5 N/D")),"N'est pas l'option choisie feuille 2A"))</f>
        <v>-</v>
      </c>
      <c r="AC269" s="215" t="str">
        <f t="shared" si="40"/>
        <v>-</v>
      </c>
      <c r="AD269" s="217" t="str">
        <f>IF('2A HypothèsesRenouvellement'!$D$15="Option 1  ",'3A CalculsActifs'!V269,IF('2A HypothèsesRenouvellement'!$F$20="  Cotes d'état /100",'3A CalculsActifs'!AA269,IF('2A HypothèsesRenouvellement'!$F$20="  Cotes d'état /5",'3A CalculsActifs'!AC269,"ATT:ChoisirOptionFeuille2A")))</f>
        <v>ATT:ChoisirOptionFeuille2A</v>
      </c>
      <c r="AE269" s="209" t="str">
        <f>IF($A269="-","-",(H269/1000*(VLOOKUP(D269,'2A HypothèsesRenouvellement'!$J$6:$L$10,3,FALSE))))</f>
        <v>-</v>
      </c>
      <c r="AF269" s="312" t="str">
        <f t="shared" si="41"/>
        <v>-</v>
      </c>
      <c r="AG269" s="312" t="str">
        <f t="shared" si="42"/>
        <v>-</v>
      </c>
      <c r="AH269" s="218" t="str">
        <f t="shared" si="43"/>
        <v>-</v>
      </c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  <c r="BM269" s="95"/>
      <c r="BN269" s="95"/>
      <c r="BO269" s="95"/>
      <c r="BP269" s="95"/>
      <c r="BQ269" s="95"/>
      <c r="BR269" s="95"/>
      <c r="BS269" s="95"/>
      <c r="BT269" s="95"/>
      <c r="BU269" s="95"/>
      <c r="BV269" s="95"/>
      <c r="BW269" s="95"/>
      <c r="BX269" s="95"/>
      <c r="BY269" s="95"/>
      <c r="BZ269" s="95"/>
      <c r="CA269" s="95"/>
      <c r="CB269" s="95"/>
      <c r="CC269" s="95"/>
      <c r="CD269" s="95"/>
      <c r="CE269" s="95"/>
      <c r="CF269" s="95"/>
      <c r="CG269" s="95"/>
      <c r="CH269" s="95"/>
      <c r="CI269" s="95"/>
      <c r="CJ269" s="95"/>
      <c r="CK269" s="95"/>
      <c r="CL269" s="95"/>
      <c r="CM269" s="95"/>
      <c r="CN269" s="95"/>
      <c r="CO269" s="95"/>
      <c r="CP269" s="95"/>
      <c r="CQ269" s="95"/>
      <c r="CR269" s="95"/>
      <c r="CS269" s="95"/>
      <c r="CT269" s="95"/>
      <c r="CU269" s="95"/>
      <c r="CV269" s="95"/>
      <c r="CW269" s="95"/>
      <c r="CX269" s="95"/>
      <c r="CY269" s="95"/>
      <c r="CZ269" s="95"/>
      <c r="DA269" s="95"/>
      <c r="DB269" s="95"/>
      <c r="DC269" s="95"/>
      <c r="DD269" s="95"/>
      <c r="DE269" s="95"/>
      <c r="DF269" s="95"/>
      <c r="DG269" s="95"/>
      <c r="DH269" s="95"/>
      <c r="DI269" s="95"/>
      <c r="DJ269" s="95"/>
      <c r="DK269" s="95"/>
      <c r="DL269" s="95"/>
      <c r="DM269" s="95"/>
      <c r="DN269" s="95"/>
      <c r="DO269" s="95"/>
      <c r="DP269" s="95"/>
      <c r="DQ269" s="95"/>
      <c r="DR269" s="95"/>
      <c r="DS269" s="95"/>
      <c r="DT269" s="95"/>
      <c r="DU269" s="95"/>
      <c r="DV269" s="95"/>
      <c r="DW269" s="95"/>
      <c r="DX269" s="95"/>
      <c r="DY269" s="95"/>
      <c r="DZ269" s="95"/>
      <c r="EA269" s="95"/>
      <c r="EB269" s="95"/>
      <c r="EC269" s="95"/>
      <c r="ED269" s="95"/>
      <c r="EE269" s="95"/>
      <c r="EF269" s="95"/>
      <c r="EG269" s="95"/>
      <c r="EH269" s="95"/>
      <c r="EI269" s="95"/>
      <c r="EJ269" s="95"/>
      <c r="EK269" s="95"/>
      <c r="EL269" s="95"/>
      <c r="EM269" s="95"/>
      <c r="EN269" s="95"/>
      <c r="EO269" s="95"/>
      <c r="EP269" s="95"/>
      <c r="EQ269" s="95"/>
      <c r="ER269" s="95"/>
      <c r="ES269" s="95"/>
      <c r="ET269" s="95"/>
      <c r="EU269" s="95"/>
      <c r="EV269" s="95"/>
      <c r="EW269" s="95"/>
      <c r="EX269" s="95"/>
      <c r="EY269" s="95"/>
      <c r="EZ269" s="95"/>
      <c r="FA269" s="95"/>
      <c r="FB269" s="95"/>
      <c r="FC269" s="95"/>
      <c r="FD269" s="95"/>
      <c r="FE269" s="95"/>
      <c r="FF269" s="95"/>
      <c r="FG269" s="95"/>
      <c r="FH269" s="95"/>
      <c r="FI269" s="95"/>
      <c r="FJ269" s="95"/>
      <c r="FK269" s="95"/>
      <c r="FL269" s="95"/>
      <c r="FM269" s="95"/>
      <c r="FN269" s="95"/>
      <c r="FO269" s="95"/>
      <c r="FP269" s="95"/>
      <c r="FQ269" s="95"/>
      <c r="FR269" s="95"/>
      <c r="FS269" s="95"/>
      <c r="FT269" s="95"/>
      <c r="FU269" s="95"/>
      <c r="FV269" s="95"/>
      <c r="FW269" s="95"/>
      <c r="FX269" s="95"/>
      <c r="FY269" s="95"/>
      <c r="FZ269" s="95"/>
      <c r="GA269" s="95"/>
      <c r="GB269" s="95"/>
      <c r="GC269" s="95"/>
      <c r="GD269" s="95"/>
      <c r="GE269" s="95"/>
      <c r="GF269" s="95"/>
      <c r="GG269" s="95"/>
      <c r="GH269" s="95"/>
      <c r="GI269" s="95"/>
      <c r="GJ269" s="95"/>
      <c r="GK269" s="95"/>
      <c r="GL269" s="95"/>
      <c r="GM269" s="95"/>
      <c r="GN269" s="95"/>
      <c r="GO269" s="95"/>
      <c r="GP269" s="95"/>
      <c r="GQ269" s="95"/>
      <c r="GR269" s="95"/>
      <c r="GS269" s="95"/>
      <c r="GT269" s="95"/>
      <c r="GU269" s="95"/>
      <c r="GV269" s="95"/>
      <c r="GW269" s="95"/>
      <c r="GX269" s="95"/>
      <c r="GY269" s="95"/>
      <c r="GZ269" s="95"/>
      <c r="HA269" s="95"/>
      <c r="HB269" s="95"/>
      <c r="HC269" s="95"/>
      <c r="HD269" s="95"/>
      <c r="HE269" s="95"/>
    </row>
    <row r="270" spans="1:213" x14ac:dyDescent="0.25">
      <c r="A270" s="212" t="str">
        <f>IF((ISBLANK('1B DonnéesActifs'!A273)=TRUE),"-",'1B DonnéesActifs'!A273)</f>
        <v>-</v>
      </c>
      <c r="B270" s="213" t="str">
        <f>IF(($A270="-"),"-",IF((ISBLANK('1B DonnéesActifs'!B273)=TRUE),"",'1B DonnéesActifs'!B273))</f>
        <v>-</v>
      </c>
      <c r="C270" s="213" t="str">
        <f>IF(($A270="-"),"-",IF((ISBLANK('1B DonnéesActifs'!C273)=TRUE),"",'1B DonnéesActifs'!C273))</f>
        <v>-</v>
      </c>
      <c r="D270" s="213" t="str">
        <f>IF(($A270="-"),"-",IF((ISBLANK('1B DonnéesActifs'!D273)=TRUE),"",'1B DonnéesActifs'!D273))</f>
        <v>-</v>
      </c>
      <c r="E270" s="213" t="str">
        <f>IF(($A270="-"),"-",IF((ISBLANK('1B DonnéesActifs'!E273)=TRUE),"",'1B DonnéesActifs'!E273))</f>
        <v>-</v>
      </c>
      <c r="F270" s="213" t="str">
        <f>IF(($A270="-"),"-",IF((ISBLANK('1B DonnéesActifs'!F273)=TRUE),"",'1B DonnéesActifs'!F273))</f>
        <v>-</v>
      </c>
      <c r="G270" s="213" t="str">
        <f>IF(($A270="-"),"-",IF((ISBLANK('1B DonnéesActifs'!G273)=TRUE),"",'1B DonnéesActifs'!G273))</f>
        <v>-</v>
      </c>
      <c r="H270" s="213" t="str">
        <f>IF(($A270="-"),"-",IF((ISBLANK('1B DonnéesActifs'!H273)=TRUE),"",'1B DonnéesActifs'!H273))</f>
        <v>-</v>
      </c>
      <c r="I270" s="213" t="str">
        <f>IF(($A270="-"),"-",IF((ISBLANK('1B DonnéesActifs'!I273)=TRUE),"",'1B DonnéesActifs'!I273))</f>
        <v>-</v>
      </c>
      <c r="J270" s="213" t="str">
        <f>IF(($A270="-"),"-",IF((ISBLANK('1B DonnéesActifs'!J273)=TRUE),"",'1B DonnéesActifs'!J273))</f>
        <v>-</v>
      </c>
      <c r="K270" s="213" t="str">
        <f>IF(($A270="-"),"-",IF((ISBLANK('1B DonnéesActifs'!K273)=TRUE),"",'1B DonnéesActifs'!K273))</f>
        <v>-</v>
      </c>
      <c r="L270" s="213" t="str">
        <f>IF(($A270="-"),"-",IF((ISBLANK('1B DonnéesActifs'!L273)=TRUE),"",'1B DonnéesActifs'!L273))</f>
        <v>-</v>
      </c>
      <c r="M270" s="213" t="str">
        <f>IF(($A270="-"),"-",IF((ISBLANK('1B DonnéesActifs'!M273)=TRUE),"",'1B DonnéesActifs'!M273))</f>
        <v>-</v>
      </c>
      <c r="N270" s="213" t="str">
        <f>IF(($A270="-"),"-",IF((ISBLANK('1B DonnéesActifs'!N273)=TRUE),"",'1B DonnéesActifs'!N273))</f>
        <v>-</v>
      </c>
      <c r="O270" s="213" t="str">
        <f>IF(($A270="-"),"-",IF((ISBLANK('1B DonnéesActifs'!O273)=TRUE),"",'1B DonnéesActifs'!O273))</f>
        <v>-</v>
      </c>
      <c r="P270" s="213" t="str">
        <f>IF(($A270="-"),"-",IF((ISBLANK('1B DonnéesActifs'!P273)=TRUE),"",'1B DonnéesActifs'!P273))</f>
        <v>-</v>
      </c>
      <c r="Q270" s="214" t="str">
        <f t="shared" si="37"/>
        <v>-</v>
      </c>
      <c r="R270" s="214" t="str">
        <f>IF($A270="-","-",(_xlfn.IFNA((VLOOKUP($D270,'2A HypothèsesRenouvellement'!$J$6:$K$10,2,FALSE)),"TypeChausséeN/D")))</f>
        <v>-</v>
      </c>
      <c r="S270" s="214" t="str">
        <f t="shared" si="44"/>
        <v>-</v>
      </c>
      <c r="T270" s="214" t="str">
        <f>IF($A270="-","-",(_xlfn.IFNA((VLOOKUP($M270,'2A HypothèsesRenouvellement'!$J$16:$K$25,2,FALSE)),"DernièreInterventionN/D")))</f>
        <v>-</v>
      </c>
      <c r="U270" s="214" t="str">
        <f t="shared" si="38"/>
        <v>-</v>
      </c>
      <c r="V270" s="215" t="str">
        <f t="shared" si="45"/>
        <v>-</v>
      </c>
      <c r="W270" s="215" t="str">
        <f>IF($A270="-","-",IF($O270="","ICG N/D",VLOOKUP($O270,'2A HypothèsesRenouvellement'!$B$33:$B$42,1,TRUE)))</f>
        <v>-</v>
      </c>
      <c r="X270" s="216" t="str">
        <f>IF($A270="-","-",(IF((ISNUMBER(W270)=TRUE),VLOOKUP(W270,'2A HypothèsesRenouvellement'!$B$33:$D$42,3,FALSE),"ICG N/D")))</f>
        <v>-</v>
      </c>
      <c r="Y270" s="216" t="str">
        <f>_xlfn.IFNA(IF($A270="-","-",(IF((P270=""),"Cote /5 N/D",VLOOKUP(P270,'2A HypothèsesRenouvellement'!$F$33:$G$37,2,FALSE)))),"%ParCote/5 Feuille2A N/D")</f>
        <v>-</v>
      </c>
      <c r="Z270" s="215" t="str">
        <f>IF($A270="-","-",IF('2A HypothèsesRenouvellement'!$F$20="  cotes d'état /100",(IF(ISNUMBER(X270)=TRUE,(X270*R270),"ICG N/D")),"N'est pas l'option choisie feuille 2A"))</f>
        <v>-</v>
      </c>
      <c r="AA270" s="215" t="str">
        <f t="shared" si="39"/>
        <v>-</v>
      </c>
      <c r="AB270" s="215" t="str">
        <f>IF($A270="-","-",IF('2A HypothèsesRenouvellement'!$F$20="  cotes d'état /5",(IF(ISNUMBER(Y270)=TRUE,(Y270*R270),"Etat/5 N/D")),"N'est pas l'option choisie feuille 2A"))</f>
        <v>-</v>
      </c>
      <c r="AC270" s="215" t="str">
        <f t="shared" si="40"/>
        <v>-</v>
      </c>
      <c r="AD270" s="217" t="str">
        <f>IF('2A HypothèsesRenouvellement'!$D$15="Option 1  ",'3A CalculsActifs'!V270,IF('2A HypothèsesRenouvellement'!$F$20="  Cotes d'état /100",'3A CalculsActifs'!AA270,IF('2A HypothèsesRenouvellement'!$F$20="  Cotes d'état /5",'3A CalculsActifs'!AC270,"ATT:ChoisirOptionFeuille2A")))</f>
        <v>ATT:ChoisirOptionFeuille2A</v>
      </c>
      <c r="AE270" s="209" t="str">
        <f>IF($A270="-","-",(H270/1000*(VLOOKUP(D270,'2A HypothèsesRenouvellement'!$J$6:$L$10,3,FALSE))))</f>
        <v>-</v>
      </c>
      <c r="AF270" s="312" t="str">
        <f t="shared" si="41"/>
        <v>-</v>
      </c>
      <c r="AG270" s="312" t="str">
        <f t="shared" si="42"/>
        <v>-</v>
      </c>
      <c r="AH270" s="218" t="str">
        <f t="shared" si="43"/>
        <v>-</v>
      </c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  <c r="CK270" s="95"/>
      <c r="CL270" s="95"/>
      <c r="CM270" s="95"/>
      <c r="CN270" s="95"/>
      <c r="CO270" s="95"/>
      <c r="CP270" s="95"/>
      <c r="CQ270" s="95"/>
      <c r="CR270" s="95"/>
      <c r="CS270" s="95"/>
      <c r="CT270" s="95"/>
      <c r="CU270" s="95"/>
      <c r="CV270" s="95"/>
      <c r="CW270" s="95"/>
      <c r="CX270" s="95"/>
      <c r="CY270" s="95"/>
      <c r="CZ270" s="95"/>
      <c r="DA270" s="95"/>
      <c r="DB270" s="95"/>
      <c r="DC270" s="95"/>
      <c r="DD270" s="95"/>
      <c r="DE270" s="95"/>
      <c r="DF270" s="95"/>
      <c r="DG270" s="95"/>
      <c r="DH270" s="95"/>
      <c r="DI270" s="95"/>
      <c r="DJ270" s="95"/>
      <c r="DK270" s="95"/>
      <c r="DL270" s="95"/>
      <c r="DM270" s="95"/>
      <c r="DN270" s="95"/>
      <c r="DO270" s="95"/>
      <c r="DP270" s="95"/>
      <c r="DQ270" s="95"/>
      <c r="DR270" s="95"/>
      <c r="DS270" s="95"/>
      <c r="DT270" s="95"/>
      <c r="DU270" s="95"/>
      <c r="DV270" s="95"/>
      <c r="DW270" s="95"/>
      <c r="DX270" s="95"/>
      <c r="DY270" s="95"/>
      <c r="DZ270" s="95"/>
      <c r="EA270" s="95"/>
      <c r="EB270" s="95"/>
      <c r="EC270" s="95"/>
      <c r="ED270" s="95"/>
      <c r="EE270" s="95"/>
      <c r="EF270" s="95"/>
      <c r="EG270" s="95"/>
      <c r="EH270" s="95"/>
      <c r="EI270" s="95"/>
      <c r="EJ270" s="95"/>
      <c r="EK270" s="95"/>
      <c r="EL270" s="95"/>
      <c r="EM270" s="95"/>
      <c r="EN270" s="95"/>
      <c r="EO270" s="95"/>
      <c r="EP270" s="95"/>
      <c r="EQ270" s="95"/>
      <c r="ER270" s="95"/>
      <c r="ES270" s="95"/>
      <c r="ET270" s="95"/>
      <c r="EU270" s="95"/>
      <c r="EV270" s="95"/>
      <c r="EW270" s="95"/>
      <c r="EX270" s="95"/>
      <c r="EY270" s="95"/>
      <c r="EZ270" s="95"/>
      <c r="FA270" s="95"/>
      <c r="FB270" s="95"/>
      <c r="FC270" s="95"/>
      <c r="FD270" s="95"/>
      <c r="FE270" s="95"/>
      <c r="FF270" s="95"/>
      <c r="FG270" s="95"/>
      <c r="FH270" s="95"/>
      <c r="FI270" s="95"/>
      <c r="FJ270" s="95"/>
      <c r="FK270" s="95"/>
      <c r="FL270" s="95"/>
      <c r="FM270" s="95"/>
      <c r="FN270" s="95"/>
      <c r="FO270" s="95"/>
      <c r="FP270" s="95"/>
      <c r="FQ270" s="95"/>
      <c r="FR270" s="95"/>
      <c r="FS270" s="95"/>
      <c r="FT270" s="95"/>
      <c r="FU270" s="95"/>
      <c r="FV270" s="95"/>
      <c r="FW270" s="95"/>
      <c r="FX270" s="95"/>
      <c r="FY270" s="95"/>
      <c r="FZ270" s="95"/>
      <c r="GA270" s="95"/>
      <c r="GB270" s="95"/>
      <c r="GC270" s="95"/>
      <c r="GD270" s="95"/>
      <c r="GE270" s="95"/>
      <c r="GF270" s="95"/>
      <c r="GG270" s="95"/>
      <c r="GH270" s="95"/>
      <c r="GI270" s="95"/>
      <c r="GJ270" s="95"/>
      <c r="GK270" s="95"/>
      <c r="GL270" s="95"/>
      <c r="GM270" s="95"/>
      <c r="GN270" s="95"/>
      <c r="GO270" s="95"/>
      <c r="GP270" s="95"/>
      <c r="GQ270" s="95"/>
      <c r="GR270" s="95"/>
      <c r="GS270" s="95"/>
      <c r="GT270" s="95"/>
      <c r="GU270" s="95"/>
      <c r="GV270" s="95"/>
      <c r="GW270" s="95"/>
      <c r="GX270" s="95"/>
      <c r="GY270" s="95"/>
      <c r="GZ270" s="95"/>
      <c r="HA270" s="95"/>
      <c r="HB270" s="95"/>
      <c r="HC270" s="95"/>
      <c r="HD270" s="95"/>
      <c r="HE270" s="95"/>
    </row>
    <row r="271" spans="1:213" x14ac:dyDescent="0.25">
      <c r="A271" s="212" t="str">
        <f>IF((ISBLANK('1B DonnéesActifs'!A274)=TRUE),"-",'1B DonnéesActifs'!A274)</f>
        <v>-</v>
      </c>
      <c r="B271" s="213" t="str">
        <f>IF(($A271="-"),"-",IF((ISBLANK('1B DonnéesActifs'!B274)=TRUE),"",'1B DonnéesActifs'!B274))</f>
        <v>-</v>
      </c>
      <c r="C271" s="213" t="str">
        <f>IF(($A271="-"),"-",IF((ISBLANK('1B DonnéesActifs'!C274)=TRUE),"",'1B DonnéesActifs'!C274))</f>
        <v>-</v>
      </c>
      <c r="D271" s="213" t="str">
        <f>IF(($A271="-"),"-",IF((ISBLANK('1B DonnéesActifs'!D274)=TRUE),"",'1B DonnéesActifs'!D274))</f>
        <v>-</v>
      </c>
      <c r="E271" s="213" t="str">
        <f>IF(($A271="-"),"-",IF((ISBLANK('1B DonnéesActifs'!E274)=TRUE),"",'1B DonnéesActifs'!E274))</f>
        <v>-</v>
      </c>
      <c r="F271" s="213" t="str">
        <f>IF(($A271="-"),"-",IF((ISBLANK('1B DonnéesActifs'!F274)=TRUE),"",'1B DonnéesActifs'!F274))</f>
        <v>-</v>
      </c>
      <c r="G271" s="213" t="str">
        <f>IF(($A271="-"),"-",IF((ISBLANK('1B DonnéesActifs'!G274)=TRUE),"",'1B DonnéesActifs'!G274))</f>
        <v>-</v>
      </c>
      <c r="H271" s="213" t="str">
        <f>IF(($A271="-"),"-",IF((ISBLANK('1B DonnéesActifs'!H274)=TRUE),"",'1B DonnéesActifs'!H274))</f>
        <v>-</v>
      </c>
      <c r="I271" s="213" t="str">
        <f>IF(($A271="-"),"-",IF((ISBLANK('1B DonnéesActifs'!I274)=TRUE),"",'1B DonnéesActifs'!I274))</f>
        <v>-</v>
      </c>
      <c r="J271" s="213" t="str">
        <f>IF(($A271="-"),"-",IF((ISBLANK('1B DonnéesActifs'!J274)=TRUE),"",'1B DonnéesActifs'!J274))</f>
        <v>-</v>
      </c>
      <c r="K271" s="213" t="str">
        <f>IF(($A271="-"),"-",IF((ISBLANK('1B DonnéesActifs'!K274)=TRUE),"",'1B DonnéesActifs'!K274))</f>
        <v>-</v>
      </c>
      <c r="L271" s="213" t="str">
        <f>IF(($A271="-"),"-",IF((ISBLANK('1B DonnéesActifs'!L274)=TRUE),"",'1B DonnéesActifs'!L274))</f>
        <v>-</v>
      </c>
      <c r="M271" s="213" t="str">
        <f>IF(($A271="-"),"-",IF((ISBLANK('1B DonnéesActifs'!M274)=TRUE),"",'1B DonnéesActifs'!M274))</f>
        <v>-</v>
      </c>
      <c r="N271" s="213" t="str">
        <f>IF(($A271="-"),"-",IF((ISBLANK('1B DonnéesActifs'!N274)=TRUE),"",'1B DonnéesActifs'!N274))</f>
        <v>-</v>
      </c>
      <c r="O271" s="213" t="str">
        <f>IF(($A271="-"),"-",IF((ISBLANK('1B DonnéesActifs'!O274)=TRUE),"",'1B DonnéesActifs'!O274))</f>
        <v>-</v>
      </c>
      <c r="P271" s="213" t="str">
        <f>IF(($A271="-"),"-",IF((ISBLANK('1B DonnéesActifs'!P274)=TRUE),"",'1B DonnéesActifs'!P274))</f>
        <v>-</v>
      </c>
      <c r="Q271" s="214" t="str">
        <f t="shared" si="37"/>
        <v>-</v>
      </c>
      <c r="R271" s="214" t="str">
        <f>IF($A271="-","-",(_xlfn.IFNA((VLOOKUP($D271,'2A HypothèsesRenouvellement'!$J$6:$K$10,2,FALSE)),"TypeChausséeN/D")))</f>
        <v>-</v>
      </c>
      <c r="S271" s="214" t="str">
        <f t="shared" si="44"/>
        <v>-</v>
      </c>
      <c r="T271" s="214" t="str">
        <f>IF($A271="-","-",(_xlfn.IFNA((VLOOKUP($M271,'2A HypothèsesRenouvellement'!$J$16:$K$25,2,FALSE)),"DernièreInterventionN/D")))</f>
        <v>-</v>
      </c>
      <c r="U271" s="214" t="str">
        <f t="shared" si="38"/>
        <v>-</v>
      </c>
      <c r="V271" s="215" t="str">
        <f t="shared" si="45"/>
        <v>-</v>
      </c>
      <c r="W271" s="215" t="str">
        <f>IF($A271="-","-",IF($O271="","ICG N/D",VLOOKUP($O271,'2A HypothèsesRenouvellement'!$B$33:$B$42,1,TRUE)))</f>
        <v>-</v>
      </c>
      <c r="X271" s="216" t="str">
        <f>IF($A271="-","-",(IF((ISNUMBER(W271)=TRUE),VLOOKUP(W271,'2A HypothèsesRenouvellement'!$B$33:$D$42,3,FALSE),"ICG N/D")))</f>
        <v>-</v>
      </c>
      <c r="Y271" s="216" t="str">
        <f>_xlfn.IFNA(IF($A271="-","-",(IF((P271=""),"Cote /5 N/D",VLOOKUP(P271,'2A HypothèsesRenouvellement'!$F$33:$G$37,2,FALSE)))),"%ParCote/5 Feuille2A N/D")</f>
        <v>-</v>
      </c>
      <c r="Z271" s="215" t="str">
        <f>IF($A271="-","-",IF('2A HypothèsesRenouvellement'!$F$20="  cotes d'état /100",(IF(ISNUMBER(X271)=TRUE,(X271*R271),"ICG N/D")),"N'est pas l'option choisie feuille 2A"))</f>
        <v>-</v>
      </c>
      <c r="AA271" s="215" t="str">
        <f t="shared" si="39"/>
        <v>-</v>
      </c>
      <c r="AB271" s="215" t="str">
        <f>IF($A271="-","-",IF('2A HypothèsesRenouvellement'!$F$20="  cotes d'état /5",(IF(ISNUMBER(Y271)=TRUE,(Y271*R271),"Etat/5 N/D")),"N'est pas l'option choisie feuille 2A"))</f>
        <v>-</v>
      </c>
      <c r="AC271" s="215" t="str">
        <f t="shared" si="40"/>
        <v>-</v>
      </c>
      <c r="AD271" s="217" t="str">
        <f>IF('2A HypothèsesRenouvellement'!$D$15="Option 1  ",'3A CalculsActifs'!V271,IF('2A HypothèsesRenouvellement'!$F$20="  Cotes d'état /100",'3A CalculsActifs'!AA271,IF('2A HypothèsesRenouvellement'!$F$20="  Cotes d'état /5",'3A CalculsActifs'!AC271,"ATT:ChoisirOptionFeuille2A")))</f>
        <v>ATT:ChoisirOptionFeuille2A</v>
      </c>
      <c r="AE271" s="209" t="str">
        <f>IF($A271="-","-",(H271/1000*(VLOOKUP(D271,'2A HypothèsesRenouvellement'!$J$6:$L$10,3,FALSE))))</f>
        <v>-</v>
      </c>
      <c r="AF271" s="312" t="str">
        <f t="shared" si="41"/>
        <v>-</v>
      </c>
      <c r="AG271" s="312" t="str">
        <f t="shared" si="42"/>
        <v>-</v>
      </c>
      <c r="AH271" s="218" t="str">
        <f t="shared" si="43"/>
        <v>-</v>
      </c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  <c r="CK271" s="95"/>
      <c r="CL271" s="95"/>
      <c r="CM271" s="95"/>
      <c r="CN271" s="95"/>
      <c r="CO271" s="95"/>
      <c r="CP271" s="95"/>
      <c r="CQ271" s="95"/>
      <c r="CR271" s="95"/>
      <c r="CS271" s="95"/>
      <c r="CT271" s="95"/>
      <c r="CU271" s="95"/>
      <c r="CV271" s="95"/>
      <c r="CW271" s="95"/>
      <c r="CX271" s="95"/>
      <c r="CY271" s="95"/>
      <c r="CZ271" s="95"/>
      <c r="DA271" s="95"/>
      <c r="DB271" s="95"/>
      <c r="DC271" s="95"/>
      <c r="DD271" s="95"/>
      <c r="DE271" s="95"/>
      <c r="DF271" s="95"/>
      <c r="DG271" s="95"/>
      <c r="DH271" s="95"/>
      <c r="DI271" s="95"/>
      <c r="DJ271" s="95"/>
      <c r="DK271" s="95"/>
      <c r="DL271" s="95"/>
      <c r="DM271" s="95"/>
      <c r="DN271" s="95"/>
      <c r="DO271" s="95"/>
      <c r="DP271" s="95"/>
      <c r="DQ271" s="95"/>
      <c r="DR271" s="95"/>
      <c r="DS271" s="95"/>
      <c r="DT271" s="95"/>
      <c r="DU271" s="95"/>
      <c r="DV271" s="95"/>
      <c r="DW271" s="95"/>
      <c r="DX271" s="95"/>
      <c r="DY271" s="95"/>
      <c r="DZ271" s="95"/>
      <c r="EA271" s="95"/>
      <c r="EB271" s="95"/>
      <c r="EC271" s="95"/>
      <c r="ED271" s="95"/>
      <c r="EE271" s="95"/>
      <c r="EF271" s="95"/>
      <c r="EG271" s="95"/>
      <c r="EH271" s="95"/>
      <c r="EI271" s="95"/>
      <c r="EJ271" s="95"/>
      <c r="EK271" s="95"/>
      <c r="EL271" s="95"/>
      <c r="EM271" s="95"/>
      <c r="EN271" s="95"/>
      <c r="EO271" s="95"/>
      <c r="EP271" s="95"/>
      <c r="EQ271" s="95"/>
      <c r="ER271" s="95"/>
      <c r="ES271" s="95"/>
      <c r="ET271" s="95"/>
      <c r="EU271" s="95"/>
      <c r="EV271" s="95"/>
      <c r="EW271" s="95"/>
      <c r="EX271" s="95"/>
      <c r="EY271" s="95"/>
      <c r="EZ271" s="95"/>
      <c r="FA271" s="95"/>
      <c r="FB271" s="95"/>
      <c r="FC271" s="95"/>
      <c r="FD271" s="95"/>
      <c r="FE271" s="95"/>
      <c r="FF271" s="95"/>
      <c r="FG271" s="95"/>
      <c r="FH271" s="95"/>
      <c r="FI271" s="95"/>
      <c r="FJ271" s="95"/>
      <c r="FK271" s="95"/>
      <c r="FL271" s="95"/>
      <c r="FM271" s="95"/>
      <c r="FN271" s="95"/>
      <c r="FO271" s="95"/>
      <c r="FP271" s="95"/>
      <c r="FQ271" s="95"/>
      <c r="FR271" s="95"/>
      <c r="FS271" s="95"/>
      <c r="FT271" s="95"/>
      <c r="FU271" s="95"/>
      <c r="FV271" s="95"/>
      <c r="FW271" s="95"/>
      <c r="FX271" s="95"/>
      <c r="FY271" s="95"/>
      <c r="FZ271" s="95"/>
      <c r="GA271" s="95"/>
      <c r="GB271" s="95"/>
      <c r="GC271" s="95"/>
      <c r="GD271" s="95"/>
      <c r="GE271" s="95"/>
      <c r="GF271" s="95"/>
      <c r="GG271" s="95"/>
      <c r="GH271" s="95"/>
      <c r="GI271" s="95"/>
      <c r="GJ271" s="95"/>
      <c r="GK271" s="95"/>
      <c r="GL271" s="95"/>
      <c r="GM271" s="95"/>
      <c r="GN271" s="95"/>
      <c r="GO271" s="95"/>
      <c r="GP271" s="95"/>
      <c r="GQ271" s="95"/>
      <c r="GR271" s="95"/>
      <c r="GS271" s="95"/>
      <c r="GT271" s="95"/>
      <c r="GU271" s="95"/>
      <c r="GV271" s="95"/>
      <c r="GW271" s="95"/>
      <c r="GX271" s="95"/>
      <c r="GY271" s="95"/>
      <c r="GZ271" s="95"/>
      <c r="HA271" s="95"/>
      <c r="HB271" s="95"/>
      <c r="HC271" s="95"/>
      <c r="HD271" s="95"/>
      <c r="HE271" s="95"/>
    </row>
    <row r="272" spans="1:213" x14ac:dyDescent="0.25">
      <c r="A272" s="212" t="str">
        <f>IF((ISBLANK('1B DonnéesActifs'!A275)=TRUE),"-",'1B DonnéesActifs'!A275)</f>
        <v>-</v>
      </c>
      <c r="B272" s="213" t="str">
        <f>IF(($A272="-"),"-",IF((ISBLANK('1B DonnéesActifs'!B275)=TRUE),"",'1B DonnéesActifs'!B275))</f>
        <v>-</v>
      </c>
      <c r="C272" s="213" t="str">
        <f>IF(($A272="-"),"-",IF((ISBLANK('1B DonnéesActifs'!C275)=TRUE),"",'1B DonnéesActifs'!C275))</f>
        <v>-</v>
      </c>
      <c r="D272" s="213" t="str">
        <f>IF(($A272="-"),"-",IF((ISBLANK('1B DonnéesActifs'!D275)=TRUE),"",'1B DonnéesActifs'!D275))</f>
        <v>-</v>
      </c>
      <c r="E272" s="213" t="str">
        <f>IF(($A272="-"),"-",IF((ISBLANK('1B DonnéesActifs'!E275)=TRUE),"",'1B DonnéesActifs'!E275))</f>
        <v>-</v>
      </c>
      <c r="F272" s="213" t="str">
        <f>IF(($A272="-"),"-",IF((ISBLANK('1B DonnéesActifs'!F275)=TRUE),"",'1B DonnéesActifs'!F275))</f>
        <v>-</v>
      </c>
      <c r="G272" s="213" t="str">
        <f>IF(($A272="-"),"-",IF((ISBLANK('1B DonnéesActifs'!G275)=TRUE),"",'1B DonnéesActifs'!G275))</f>
        <v>-</v>
      </c>
      <c r="H272" s="213" t="str">
        <f>IF(($A272="-"),"-",IF((ISBLANK('1B DonnéesActifs'!H275)=TRUE),"",'1B DonnéesActifs'!H275))</f>
        <v>-</v>
      </c>
      <c r="I272" s="213" t="str">
        <f>IF(($A272="-"),"-",IF((ISBLANK('1B DonnéesActifs'!I275)=TRUE),"",'1B DonnéesActifs'!I275))</f>
        <v>-</v>
      </c>
      <c r="J272" s="213" t="str">
        <f>IF(($A272="-"),"-",IF((ISBLANK('1B DonnéesActifs'!J275)=TRUE),"",'1B DonnéesActifs'!J275))</f>
        <v>-</v>
      </c>
      <c r="K272" s="213" t="str">
        <f>IF(($A272="-"),"-",IF((ISBLANK('1B DonnéesActifs'!K275)=TRUE),"",'1B DonnéesActifs'!K275))</f>
        <v>-</v>
      </c>
      <c r="L272" s="213" t="str">
        <f>IF(($A272="-"),"-",IF((ISBLANK('1B DonnéesActifs'!L275)=TRUE),"",'1B DonnéesActifs'!L275))</f>
        <v>-</v>
      </c>
      <c r="M272" s="213" t="str">
        <f>IF(($A272="-"),"-",IF((ISBLANK('1B DonnéesActifs'!M275)=TRUE),"",'1B DonnéesActifs'!M275))</f>
        <v>-</v>
      </c>
      <c r="N272" s="213" t="str">
        <f>IF(($A272="-"),"-",IF((ISBLANK('1B DonnéesActifs'!N275)=TRUE),"",'1B DonnéesActifs'!N275))</f>
        <v>-</v>
      </c>
      <c r="O272" s="213" t="str">
        <f>IF(($A272="-"),"-",IF((ISBLANK('1B DonnéesActifs'!O275)=TRUE),"",'1B DonnéesActifs'!O275))</f>
        <v>-</v>
      </c>
      <c r="P272" s="213" t="str">
        <f>IF(($A272="-"),"-",IF((ISBLANK('1B DonnéesActifs'!P275)=TRUE),"",'1B DonnéesActifs'!P275))</f>
        <v>-</v>
      </c>
      <c r="Q272" s="214" t="str">
        <f t="shared" si="37"/>
        <v>-</v>
      </c>
      <c r="R272" s="214" t="str">
        <f>IF($A272="-","-",(_xlfn.IFNA((VLOOKUP($D272,'2A HypothèsesRenouvellement'!$J$6:$K$10,2,FALSE)),"TypeChausséeN/D")))</f>
        <v>-</v>
      </c>
      <c r="S272" s="214" t="str">
        <f t="shared" si="44"/>
        <v>-</v>
      </c>
      <c r="T272" s="214" t="str">
        <f>IF($A272="-","-",(_xlfn.IFNA((VLOOKUP($M272,'2A HypothèsesRenouvellement'!$J$16:$K$25,2,FALSE)),"DernièreInterventionN/D")))</f>
        <v>-</v>
      </c>
      <c r="U272" s="214" t="str">
        <f t="shared" si="38"/>
        <v>-</v>
      </c>
      <c r="V272" s="215" t="str">
        <f t="shared" si="45"/>
        <v>-</v>
      </c>
      <c r="W272" s="215" t="str">
        <f>IF($A272="-","-",IF($O272="","ICG N/D",VLOOKUP($O272,'2A HypothèsesRenouvellement'!$B$33:$B$42,1,TRUE)))</f>
        <v>-</v>
      </c>
      <c r="X272" s="216" t="str">
        <f>IF($A272="-","-",(IF((ISNUMBER(W272)=TRUE),VLOOKUP(W272,'2A HypothèsesRenouvellement'!$B$33:$D$42,3,FALSE),"ICG N/D")))</f>
        <v>-</v>
      </c>
      <c r="Y272" s="216" t="str">
        <f>_xlfn.IFNA(IF($A272="-","-",(IF((P272=""),"Cote /5 N/D",VLOOKUP(P272,'2A HypothèsesRenouvellement'!$F$33:$G$37,2,FALSE)))),"%ParCote/5 Feuille2A N/D")</f>
        <v>-</v>
      </c>
      <c r="Z272" s="215" t="str">
        <f>IF($A272="-","-",IF('2A HypothèsesRenouvellement'!$F$20="  cotes d'état /100",(IF(ISNUMBER(X272)=TRUE,(X272*R272),"ICG N/D")),"N'est pas l'option choisie feuille 2A"))</f>
        <v>-</v>
      </c>
      <c r="AA272" s="215" t="str">
        <f t="shared" si="39"/>
        <v>-</v>
      </c>
      <c r="AB272" s="215" t="str">
        <f>IF($A272="-","-",IF('2A HypothèsesRenouvellement'!$F$20="  cotes d'état /5",(IF(ISNUMBER(Y272)=TRUE,(Y272*R272),"Etat/5 N/D")),"N'est pas l'option choisie feuille 2A"))</f>
        <v>-</v>
      </c>
      <c r="AC272" s="215" t="str">
        <f t="shared" si="40"/>
        <v>-</v>
      </c>
      <c r="AD272" s="217" t="str">
        <f>IF('2A HypothèsesRenouvellement'!$D$15="Option 1  ",'3A CalculsActifs'!V272,IF('2A HypothèsesRenouvellement'!$F$20="  Cotes d'état /100",'3A CalculsActifs'!AA272,IF('2A HypothèsesRenouvellement'!$F$20="  Cotes d'état /5",'3A CalculsActifs'!AC272,"ATT:ChoisirOptionFeuille2A")))</f>
        <v>ATT:ChoisirOptionFeuille2A</v>
      </c>
      <c r="AE272" s="209" t="str">
        <f>IF($A272="-","-",(H272/1000*(VLOOKUP(D272,'2A HypothèsesRenouvellement'!$J$6:$L$10,3,FALSE))))</f>
        <v>-</v>
      </c>
      <c r="AF272" s="312" t="str">
        <f t="shared" si="41"/>
        <v>-</v>
      </c>
      <c r="AG272" s="312" t="str">
        <f t="shared" si="42"/>
        <v>-</v>
      </c>
      <c r="AH272" s="218" t="str">
        <f t="shared" si="43"/>
        <v>-</v>
      </c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/>
      <c r="CB272" s="95"/>
      <c r="CC272" s="95"/>
      <c r="CD272" s="95"/>
      <c r="CE272" s="95"/>
      <c r="CF272" s="95"/>
      <c r="CG272" s="95"/>
      <c r="CH272" s="95"/>
      <c r="CI272" s="95"/>
      <c r="CJ272" s="95"/>
      <c r="CK272" s="95"/>
      <c r="CL272" s="95"/>
      <c r="CM272" s="95"/>
      <c r="CN272" s="95"/>
      <c r="CO272" s="95"/>
      <c r="CP272" s="95"/>
      <c r="CQ272" s="95"/>
      <c r="CR272" s="95"/>
      <c r="CS272" s="95"/>
      <c r="CT272" s="95"/>
      <c r="CU272" s="95"/>
      <c r="CV272" s="95"/>
      <c r="CW272" s="95"/>
      <c r="CX272" s="95"/>
      <c r="CY272" s="95"/>
      <c r="CZ272" s="95"/>
      <c r="DA272" s="95"/>
      <c r="DB272" s="95"/>
      <c r="DC272" s="95"/>
      <c r="DD272" s="95"/>
      <c r="DE272" s="95"/>
      <c r="DF272" s="95"/>
      <c r="DG272" s="95"/>
      <c r="DH272" s="95"/>
      <c r="DI272" s="95"/>
      <c r="DJ272" s="95"/>
      <c r="DK272" s="95"/>
      <c r="DL272" s="95"/>
      <c r="DM272" s="95"/>
      <c r="DN272" s="95"/>
      <c r="DO272" s="95"/>
      <c r="DP272" s="95"/>
      <c r="DQ272" s="95"/>
      <c r="DR272" s="95"/>
      <c r="DS272" s="95"/>
      <c r="DT272" s="95"/>
      <c r="DU272" s="95"/>
      <c r="DV272" s="95"/>
      <c r="DW272" s="95"/>
      <c r="DX272" s="95"/>
      <c r="DY272" s="95"/>
      <c r="DZ272" s="95"/>
      <c r="EA272" s="95"/>
      <c r="EB272" s="95"/>
      <c r="EC272" s="95"/>
      <c r="ED272" s="95"/>
      <c r="EE272" s="95"/>
      <c r="EF272" s="95"/>
      <c r="EG272" s="95"/>
      <c r="EH272" s="95"/>
      <c r="EI272" s="95"/>
      <c r="EJ272" s="95"/>
      <c r="EK272" s="95"/>
      <c r="EL272" s="95"/>
      <c r="EM272" s="95"/>
      <c r="EN272" s="95"/>
      <c r="EO272" s="95"/>
      <c r="EP272" s="95"/>
      <c r="EQ272" s="95"/>
      <c r="ER272" s="95"/>
      <c r="ES272" s="95"/>
      <c r="ET272" s="95"/>
      <c r="EU272" s="95"/>
      <c r="EV272" s="95"/>
      <c r="EW272" s="95"/>
      <c r="EX272" s="95"/>
      <c r="EY272" s="95"/>
      <c r="EZ272" s="95"/>
      <c r="FA272" s="95"/>
      <c r="FB272" s="95"/>
      <c r="FC272" s="95"/>
      <c r="FD272" s="95"/>
      <c r="FE272" s="95"/>
      <c r="FF272" s="95"/>
      <c r="FG272" s="95"/>
      <c r="FH272" s="95"/>
      <c r="FI272" s="95"/>
      <c r="FJ272" s="95"/>
      <c r="FK272" s="95"/>
      <c r="FL272" s="95"/>
      <c r="FM272" s="95"/>
      <c r="FN272" s="95"/>
      <c r="FO272" s="95"/>
      <c r="FP272" s="95"/>
      <c r="FQ272" s="95"/>
      <c r="FR272" s="95"/>
      <c r="FS272" s="95"/>
      <c r="FT272" s="95"/>
      <c r="FU272" s="95"/>
      <c r="FV272" s="95"/>
      <c r="FW272" s="95"/>
      <c r="FX272" s="95"/>
      <c r="FY272" s="95"/>
      <c r="FZ272" s="95"/>
      <c r="GA272" s="95"/>
      <c r="GB272" s="95"/>
      <c r="GC272" s="95"/>
      <c r="GD272" s="95"/>
      <c r="GE272" s="95"/>
      <c r="GF272" s="95"/>
      <c r="GG272" s="95"/>
      <c r="GH272" s="95"/>
      <c r="GI272" s="95"/>
      <c r="GJ272" s="95"/>
      <c r="GK272" s="95"/>
      <c r="GL272" s="95"/>
      <c r="GM272" s="95"/>
      <c r="GN272" s="95"/>
      <c r="GO272" s="95"/>
      <c r="GP272" s="95"/>
      <c r="GQ272" s="95"/>
      <c r="GR272" s="95"/>
      <c r="GS272" s="95"/>
      <c r="GT272" s="95"/>
      <c r="GU272" s="95"/>
      <c r="GV272" s="95"/>
      <c r="GW272" s="95"/>
      <c r="GX272" s="95"/>
      <c r="GY272" s="95"/>
      <c r="GZ272" s="95"/>
      <c r="HA272" s="95"/>
      <c r="HB272" s="95"/>
      <c r="HC272" s="95"/>
      <c r="HD272" s="95"/>
      <c r="HE272" s="95"/>
    </row>
    <row r="273" spans="1:213" x14ac:dyDescent="0.25">
      <c r="A273" s="212" t="str">
        <f>IF((ISBLANK('1B DonnéesActifs'!A276)=TRUE),"-",'1B DonnéesActifs'!A276)</f>
        <v>-</v>
      </c>
      <c r="B273" s="213" t="str">
        <f>IF(($A273="-"),"-",IF((ISBLANK('1B DonnéesActifs'!B276)=TRUE),"",'1B DonnéesActifs'!B276))</f>
        <v>-</v>
      </c>
      <c r="C273" s="213" t="str">
        <f>IF(($A273="-"),"-",IF((ISBLANK('1B DonnéesActifs'!C276)=TRUE),"",'1B DonnéesActifs'!C276))</f>
        <v>-</v>
      </c>
      <c r="D273" s="213" t="str">
        <f>IF(($A273="-"),"-",IF((ISBLANK('1B DonnéesActifs'!D276)=TRUE),"",'1B DonnéesActifs'!D276))</f>
        <v>-</v>
      </c>
      <c r="E273" s="213" t="str">
        <f>IF(($A273="-"),"-",IF((ISBLANK('1B DonnéesActifs'!E276)=TRUE),"",'1B DonnéesActifs'!E276))</f>
        <v>-</v>
      </c>
      <c r="F273" s="213" t="str">
        <f>IF(($A273="-"),"-",IF((ISBLANK('1B DonnéesActifs'!F276)=TRUE),"",'1B DonnéesActifs'!F276))</f>
        <v>-</v>
      </c>
      <c r="G273" s="213" t="str">
        <f>IF(($A273="-"),"-",IF((ISBLANK('1B DonnéesActifs'!G276)=TRUE),"",'1B DonnéesActifs'!G276))</f>
        <v>-</v>
      </c>
      <c r="H273" s="213" t="str">
        <f>IF(($A273="-"),"-",IF((ISBLANK('1B DonnéesActifs'!H276)=TRUE),"",'1B DonnéesActifs'!H276))</f>
        <v>-</v>
      </c>
      <c r="I273" s="213" t="str">
        <f>IF(($A273="-"),"-",IF((ISBLANK('1B DonnéesActifs'!I276)=TRUE),"",'1B DonnéesActifs'!I276))</f>
        <v>-</v>
      </c>
      <c r="J273" s="213" t="str">
        <f>IF(($A273="-"),"-",IF((ISBLANK('1B DonnéesActifs'!J276)=TRUE),"",'1B DonnéesActifs'!J276))</f>
        <v>-</v>
      </c>
      <c r="K273" s="213" t="str">
        <f>IF(($A273="-"),"-",IF((ISBLANK('1B DonnéesActifs'!K276)=TRUE),"",'1B DonnéesActifs'!K276))</f>
        <v>-</v>
      </c>
      <c r="L273" s="213" t="str">
        <f>IF(($A273="-"),"-",IF((ISBLANK('1B DonnéesActifs'!L276)=TRUE),"",'1B DonnéesActifs'!L276))</f>
        <v>-</v>
      </c>
      <c r="M273" s="213" t="str">
        <f>IF(($A273="-"),"-",IF((ISBLANK('1B DonnéesActifs'!M276)=TRUE),"",'1B DonnéesActifs'!M276))</f>
        <v>-</v>
      </c>
      <c r="N273" s="213" t="str">
        <f>IF(($A273="-"),"-",IF((ISBLANK('1B DonnéesActifs'!N276)=TRUE),"",'1B DonnéesActifs'!N276))</f>
        <v>-</v>
      </c>
      <c r="O273" s="213" t="str">
        <f>IF(($A273="-"),"-",IF((ISBLANK('1B DonnéesActifs'!O276)=TRUE),"",'1B DonnéesActifs'!O276))</f>
        <v>-</v>
      </c>
      <c r="P273" s="213" t="str">
        <f>IF(($A273="-"),"-",IF((ISBLANK('1B DonnéesActifs'!P276)=TRUE),"",'1B DonnéesActifs'!P276))</f>
        <v>-</v>
      </c>
      <c r="Q273" s="214" t="str">
        <f t="shared" si="37"/>
        <v>-</v>
      </c>
      <c r="R273" s="214" t="str">
        <f>IF($A273="-","-",(_xlfn.IFNA((VLOOKUP($D273,'2A HypothèsesRenouvellement'!$J$6:$K$10,2,FALSE)),"TypeChausséeN/D")))</f>
        <v>-</v>
      </c>
      <c r="S273" s="214" t="str">
        <f t="shared" si="44"/>
        <v>-</v>
      </c>
      <c r="T273" s="214" t="str">
        <f>IF($A273="-","-",(_xlfn.IFNA((VLOOKUP($M273,'2A HypothèsesRenouvellement'!$J$16:$K$25,2,FALSE)),"DernièreInterventionN/D")))</f>
        <v>-</v>
      </c>
      <c r="U273" s="214" t="str">
        <f t="shared" si="38"/>
        <v>-</v>
      </c>
      <c r="V273" s="215" t="str">
        <f t="shared" si="45"/>
        <v>-</v>
      </c>
      <c r="W273" s="215" t="str">
        <f>IF($A273="-","-",IF($O273="","ICG N/D",VLOOKUP($O273,'2A HypothèsesRenouvellement'!$B$33:$B$42,1,TRUE)))</f>
        <v>-</v>
      </c>
      <c r="X273" s="216" t="str">
        <f>IF($A273="-","-",(IF((ISNUMBER(W273)=TRUE),VLOOKUP(W273,'2A HypothèsesRenouvellement'!$B$33:$D$42,3,FALSE),"ICG N/D")))</f>
        <v>-</v>
      </c>
      <c r="Y273" s="216" t="str">
        <f>_xlfn.IFNA(IF($A273="-","-",(IF((P273=""),"Cote /5 N/D",VLOOKUP(P273,'2A HypothèsesRenouvellement'!$F$33:$G$37,2,FALSE)))),"%ParCote/5 Feuille2A N/D")</f>
        <v>-</v>
      </c>
      <c r="Z273" s="215" t="str">
        <f>IF($A273="-","-",IF('2A HypothèsesRenouvellement'!$F$20="  cotes d'état /100",(IF(ISNUMBER(X273)=TRUE,(X273*R273),"ICG N/D")),"N'est pas l'option choisie feuille 2A"))</f>
        <v>-</v>
      </c>
      <c r="AA273" s="215" t="str">
        <f t="shared" si="39"/>
        <v>-</v>
      </c>
      <c r="AB273" s="215" t="str">
        <f>IF($A273="-","-",IF('2A HypothèsesRenouvellement'!$F$20="  cotes d'état /5",(IF(ISNUMBER(Y273)=TRUE,(Y273*R273),"Etat/5 N/D")),"N'est pas l'option choisie feuille 2A"))</f>
        <v>-</v>
      </c>
      <c r="AC273" s="215" t="str">
        <f t="shared" si="40"/>
        <v>-</v>
      </c>
      <c r="AD273" s="217" t="str">
        <f>IF('2A HypothèsesRenouvellement'!$D$15="Option 1  ",'3A CalculsActifs'!V273,IF('2A HypothèsesRenouvellement'!$F$20="  Cotes d'état /100",'3A CalculsActifs'!AA273,IF('2A HypothèsesRenouvellement'!$F$20="  Cotes d'état /5",'3A CalculsActifs'!AC273,"ATT:ChoisirOptionFeuille2A")))</f>
        <v>ATT:ChoisirOptionFeuille2A</v>
      </c>
      <c r="AE273" s="209" t="str">
        <f>IF($A273="-","-",(H273/1000*(VLOOKUP(D273,'2A HypothèsesRenouvellement'!$J$6:$L$10,3,FALSE))))</f>
        <v>-</v>
      </c>
      <c r="AF273" s="312" t="str">
        <f t="shared" si="41"/>
        <v>-</v>
      </c>
      <c r="AG273" s="312" t="str">
        <f t="shared" si="42"/>
        <v>-</v>
      </c>
      <c r="AH273" s="218" t="str">
        <f t="shared" si="43"/>
        <v>-</v>
      </c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  <c r="BM273" s="95"/>
      <c r="BN273" s="95"/>
      <c r="BO273" s="95"/>
      <c r="BP273" s="95"/>
      <c r="BQ273" s="95"/>
      <c r="BR273" s="95"/>
      <c r="BS273" s="95"/>
      <c r="BT273" s="95"/>
      <c r="BU273" s="95"/>
      <c r="BV273" s="95"/>
      <c r="BW273" s="95"/>
      <c r="BX273" s="95"/>
      <c r="BY273" s="95"/>
      <c r="BZ273" s="95"/>
      <c r="CA273" s="95"/>
      <c r="CB273" s="95"/>
      <c r="CC273" s="95"/>
      <c r="CD273" s="95"/>
      <c r="CE273" s="95"/>
      <c r="CF273" s="95"/>
      <c r="CG273" s="95"/>
      <c r="CH273" s="95"/>
      <c r="CI273" s="95"/>
      <c r="CJ273" s="95"/>
      <c r="CK273" s="95"/>
      <c r="CL273" s="95"/>
      <c r="CM273" s="95"/>
      <c r="CN273" s="95"/>
      <c r="CO273" s="95"/>
      <c r="CP273" s="95"/>
      <c r="CQ273" s="95"/>
      <c r="CR273" s="95"/>
      <c r="CS273" s="95"/>
      <c r="CT273" s="95"/>
      <c r="CU273" s="95"/>
      <c r="CV273" s="95"/>
      <c r="CW273" s="95"/>
      <c r="CX273" s="95"/>
      <c r="CY273" s="95"/>
      <c r="CZ273" s="95"/>
      <c r="DA273" s="95"/>
      <c r="DB273" s="95"/>
      <c r="DC273" s="95"/>
      <c r="DD273" s="95"/>
      <c r="DE273" s="95"/>
      <c r="DF273" s="95"/>
      <c r="DG273" s="95"/>
      <c r="DH273" s="95"/>
      <c r="DI273" s="95"/>
      <c r="DJ273" s="95"/>
      <c r="DK273" s="95"/>
      <c r="DL273" s="95"/>
      <c r="DM273" s="95"/>
      <c r="DN273" s="95"/>
      <c r="DO273" s="95"/>
      <c r="DP273" s="95"/>
      <c r="DQ273" s="95"/>
      <c r="DR273" s="95"/>
      <c r="DS273" s="95"/>
      <c r="DT273" s="95"/>
      <c r="DU273" s="95"/>
      <c r="DV273" s="95"/>
      <c r="DW273" s="95"/>
      <c r="DX273" s="95"/>
      <c r="DY273" s="95"/>
      <c r="DZ273" s="95"/>
      <c r="EA273" s="95"/>
      <c r="EB273" s="95"/>
      <c r="EC273" s="95"/>
      <c r="ED273" s="95"/>
      <c r="EE273" s="95"/>
      <c r="EF273" s="95"/>
      <c r="EG273" s="95"/>
      <c r="EH273" s="95"/>
      <c r="EI273" s="95"/>
      <c r="EJ273" s="95"/>
      <c r="EK273" s="95"/>
      <c r="EL273" s="95"/>
      <c r="EM273" s="95"/>
      <c r="EN273" s="95"/>
      <c r="EO273" s="95"/>
      <c r="EP273" s="95"/>
      <c r="EQ273" s="95"/>
      <c r="ER273" s="95"/>
      <c r="ES273" s="95"/>
      <c r="ET273" s="95"/>
      <c r="EU273" s="95"/>
      <c r="EV273" s="95"/>
      <c r="EW273" s="95"/>
      <c r="EX273" s="95"/>
      <c r="EY273" s="95"/>
      <c r="EZ273" s="95"/>
      <c r="FA273" s="95"/>
      <c r="FB273" s="95"/>
      <c r="FC273" s="95"/>
      <c r="FD273" s="95"/>
      <c r="FE273" s="95"/>
      <c r="FF273" s="95"/>
      <c r="FG273" s="95"/>
      <c r="FH273" s="95"/>
      <c r="FI273" s="95"/>
      <c r="FJ273" s="95"/>
      <c r="FK273" s="95"/>
      <c r="FL273" s="95"/>
      <c r="FM273" s="95"/>
      <c r="FN273" s="95"/>
      <c r="FO273" s="95"/>
      <c r="FP273" s="95"/>
      <c r="FQ273" s="95"/>
      <c r="FR273" s="95"/>
      <c r="FS273" s="95"/>
      <c r="FT273" s="95"/>
      <c r="FU273" s="95"/>
      <c r="FV273" s="95"/>
      <c r="FW273" s="95"/>
      <c r="FX273" s="95"/>
      <c r="FY273" s="95"/>
      <c r="FZ273" s="95"/>
      <c r="GA273" s="95"/>
      <c r="GB273" s="95"/>
      <c r="GC273" s="95"/>
      <c r="GD273" s="95"/>
      <c r="GE273" s="95"/>
      <c r="GF273" s="95"/>
      <c r="GG273" s="95"/>
      <c r="GH273" s="95"/>
      <c r="GI273" s="95"/>
      <c r="GJ273" s="95"/>
      <c r="GK273" s="95"/>
      <c r="GL273" s="95"/>
      <c r="GM273" s="95"/>
      <c r="GN273" s="95"/>
      <c r="GO273" s="95"/>
      <c r="GP273" s="95"/>
      <c r="GQ273" s="95"/>
      <c r="GR273" s="95"/>
      <c r="GS273" s="95"/>
      <c r="GT273" s="95"/>
      <c r="GU273" s="95"/>
      <c r="GV273" s="95"/>
      <c r="GW273" s="95"/>
      <c r="GX273" s="95"/>
      <c r="GY273" s="95"/>
      <c r="GZ273" s="95"/>
      <c r="HA273" s="95"/>
      <c r="HB273" s="95"/>
      <c r="HC273" s="95"/>
      <c r="HD273" s="95"/>
      <c r="HE273" s="95"/>
    </row>
    <row r="274" spans="1:213" x14ac:dyDescent="0.25">
      <c r="A274" s="212" t="str">
        <f>IF((ISBLANK('1B DonnéesActifs'!A277)=TRUE),"-",'1B DonnéesActifs'!A277)</f>
        <v>-</v>
      </c>
      <c r="B274" s="213" t="str">
        <f>IF(($A274="-"),"-",IF((ISBLANK('1B DonnéesActifs'!B277)=TRUE),"",'1B DonnéesActifs'!B277))</f>
        <v>-</v>
      </c>
      <c r="C274" s="213" t="str">
        <f>IF(($A274="-"),"-",IF((ISBLANK('1B DonnéesActifs'!C277)=TRUE),"",'1B DonnéesActifs'!C277))</f>
        <v>-</v>
      </c>
      <c r="D274" s="213" t="str">
        <f>IF(($A274="-"),"-",IF((ISBLANK('1B DonnéesActifs'!D277)=TRUE),"",'1B DonnéesActifs'!D277))</f>
        <v>-</v>
      </c>
      <c r="E274" s="213" t="str">
        <f>IF(($A274="-"),"-",IF((ISBLANK('1B DonnéesActifs'!E277)=TRUE),"",'1B DonnéesActifs'!E277))</f>
        <v>-</v>
      </c>
      <c r="F274" s="213" t="str">
        <f>IF(($A274="-"),"-",IF((ISBLANK('1B DonnéesActifs'!F277)=TRUE),"",'1B DonnéesActifs'!F277))</f>
        <v>-</v>
      </c>
      <c r="G274" s="213" t="str">
        <f>IF(($A274="-"),"-",IF((ISBLANK('1B DonnéesActifs'!G277)=TRUE),"",'1B DonnéesActifs'!G277))</f>
        <v>-</v>
      </c>
      <c r="H274" s="213" t="str">
        <f>IF(($A274="-"),"-",IF((ISBLANK('1B DonnéesActifs'!H277)=TRUE),"",'1B DonnéesActifs'!H277))</f>
        <v>-</v>
      </c>
      <c r="I274" s="213" t="str">
        <f>IF(($A274="-"),"-",IF((ISBLANK('1B DonnéesActifs'!I277)=TRUE),"",'1B DonnéesActifs'!I277))</f>
        <v>-</v>
      </c>
      <c r="J274" s="213" t="str">
        <f>IF(($A274="-"),"-",IF((ISBLANK('1B DonnéesActifs'!J277)=TRUE),"",'1B DonnéesActifs'!J277))</f>
        <v>-</v>
      </c>
      <c r="K274" s="213" t="str">
        <f>IF(($A274="-"),"-",IF((ISBLANK('1B DonnéesActifs'!K277)=TRUE),"",'1B DonnéesActifs'!K277))</f>
        <v>-</v>
      </c>
      <c r="L274" s="213" t="str">
        <f>IF(($A274="-"),"-",IF((ISBLANK('1B DonnéesActifs'!L277)=TRUE),"",'1B DonnéesActifs'!L277))</f>
        <v>-</v>
      </c>
      <c r="M274" s="213" t="str">
        <f>IF(($A274="-"),"-",IF((ISBLANK('1B DonnéesActifs'!M277)=TRUE),"",'1B DonnéesActifs'!M277))</f>
        <v>-</v>
      </c>
      <c r="N274" s="213" t="str">
        <f>IF(($A274="-"),"-",IF((ISBLANK('1B DonnéesActifs'!N277)=TRUE),"",'1B DonnéesActifs'!N277))</f>
        <v>-</v>
      </c>
      <c r="O274" s="213" t="str">
        <f>IF(($A274="-"),"-",IF((ISBLANK('1B DonnéesActifs'!O277)=TRUE),"",'1B DonnéesActifs'!O277))</f>
        <v>-</v>
      </c>
      <c r="P274" s="213" t="str">
        <f>IF(($A274="-"),"-",IF((ISBLANK('1B DonnéesActifs'!P277)=TRUE),"",'1B DonnéesActifs'!P277))</f>
        <v>-</v>
      </c>
      <c r="Q274" s="214" t="str">
        <f t="shared" si="37"/>
        <v>-</v>
      </c>
      <c r="R274" s="214" t="str">
        <f>IF($A274="-","-",(_xlfn.IFNA((VLOOKUP($D274,'2A HypothèsesRenouvellement'!$J$6:$K$10,2,FALSE)),"TypeChausséeN/D")))</f>
        <v>-</v>
      </c>
      <c r="S274" s="214" t="str">
        <f t="shared" si="44"/>
        <v>-</v>
      </c>
      <c r="T274" s="214" t="str">
        <f>IF($A274="-","-",(_xlfn.IFNA((VLOOKUP($M274,'2A HypothèsesRenouvellement'!$J$16:$K$25,2,FALSE)),"DernièreInterventionN/D")))</f>
        <v>-</v>
      </c>
      <c r="U274" s="214" t="str">
        <f t="shared" si="38"/>
        <v>-</v>
      </c>
      <c r="V274" s="215" t="str">
        <f t="shared" si="45"/>
        <v>-</v>
      </c>
      <c r="W274" s="215" t="str">
        <f>IF($A274="-","-",IF($O274="","ICG N/D",VLOOKUP($O274,'2A HypothèsesRenouvellement'!$B$33:$B$42,1,TRUE)))</f>
        <v>-</v>
      </c>
      <c r="X274" s="216" t="str">
        <f>IF($A274="-","-",(IF((ISNUMBER(W274)=TRUE),VLOOKUP(W274,'2A HypothèsesRenouvellement'!$B$33:$D$42,3,FALSE),"ICG N/D")))</f>
        <v>-</v>
      </c>
      <c r="Y274" s="216" t="str">
        <f>_xlfn.IFNA(IF($A274="-","-",(IF((P274=""),"Cote /5 N/D",VLOOKUP(P274,'2A HypothèsesRenouvellement'!$F$33:$G$37,2,FALSE)))),"%ParCote/5 Feuille2A N/D")</f>
        <v>-</v>
      </c>
      <c r="Z274" s="215" t="str">
        <f>IF($A274="-","-",IF('2A HypothèsesRenouvellement'!$F$20="  cotes d'état /100",(IF(ISNUMBER(X274)=TRUE,(X274*R274),"ICG N/D")),"N'est pas l'option choisie feuille 2A"))</f>
        <v>-</v>
      </c>
      <c r="AA274" s="215" t="str">
        <f t="shared" si="39"/>
        <v>-</v>
      </c>
      <c r="AB274" s="215" t="str">
        <f>IF($A274="-","-",IF('2A HypothèsesRenouvellement'!$F$20="  cotes d'état /5",(IF(ISNUMBER(Y274)=TRUE,(Y274*R274),"Etat/5 N/D")),"N'est pas l'option choisie feuille 2A"))</f>
        <v>-</v>
      </c>
      <c r="AC274" s="215" t="str">
        <f t="shared" si="40"/>
        <v>-</v>
      </c>
      <c r="AD274" s="217" t="str">
        <f>IF('2A HypothèsesRenouvellement'!$D$15="Option 1  ",'3A CalculsActifs'!V274,IF('2A HypothèsesRenouvellement'!$F$20="  Cotes d'état /100",'3A CalculsActifs'!AA274,IF('2A HypothèsesRenouvellement'!$F$20="  Cotes d'état /5",'3A CalculsActifs'!AC274,"ATT:ChoisirOptionFeuille2A")))</f>
        <v>ATT:ChoisirOptionFeuille2A</v>
      </c>
      <c r="AE274" s="209" t="str">
        <f>IF($A274="-","-",(H274/1000*(VLOOKUP(D274,'2A HypothèsesRenouvellement'!$J$6:$L$10,3,FALSE))))</f>
        <v>-</v>
      </c>
      <c r="AF274" s="312" t="str">
        <f t="shared" si="41"/>
        <v>-</v>
      </c>
      <c r="AG274" s="312" t="str">
        <f t="shared" si="42"/>
        <v>-</v>
      </c>
      <c r="AH274" s="218" t="str">
        <f t="shared" si="43"/>
        <v>-</v>
      </c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  <c r="CK274" s="95"/>
      <c r="CL274" s="95"/>
      <c r="CM274" s="95"/>
      <c r="CN274" s="95"/>
      <c r="CO274" s="95"/>
      <c r="CP274" s="95"/>
      <c r="CQ274" s="95"/>
      <c r="CR274" s="95"/>
      <c r="CS274" s="95"/>
      <c r="CT274" s="95"/>
      <c r="CU274" s="95"/>
      <c r="CV274" s="95"/>
      <c r="CW274" s="95"/>
      <c r="CX274" s="95"/>
      <c r="CY274" s="95"/>
      <c r="CZ274" s="95"/>
      <c r="DA274" s="95"/>
      <c r="DB274" s="95"/>
      <c r="DC274" s="95"/>
      <c r="DD274" s="95"/>
      <c r="DE274" s="95"/>
      <c r="DF274" s="95"/>
      <c r="DG274" s="95"/>
      <c r="DH274" s="95"/>
      <c r="DI274" s="95"/>
      <c r="DJ274" s="95"/>
      <c r="DK274" s="95"/>
      <c r="DL274" s="95"/>
      <c r="DM274" s="95"/>
      <c r="DN274" s="95"/>
      <c r="DO274" s="95"/>
      <c r="DP274" s="95"/>
      <c r="DQ274" s="95"/>
      <c r="DR274" s="95"/>
      <c r="DS274" s="95"/>
      <c r="DT274" s="95"/>
      <c r="DU274" s="95"/>
      <c r="DV274" s="95"/>
      <c r="DW274" s="95"/>
      <c r="DX274" s="95"/>
      <c r="DY274" s="95"/>
      <c r="DZ274" s="95"/>
      <c r="EA274" s="95"/>
      <c r="EB274" s="95"/>
      <c r="EC274" s="95"/>
      <c r="ED274" s="95"/>
      <c r="EE274" s="95"/>
      <c r="EF274" s="95"/>
      <c r="EG274" s="95"/>
      <c r="EH274" s="95"/>
      <c r="EI274" s="95"/>
      <c r="EJ274" s="95"/>
      <c r="EK274" s="95"/>
      <c r="EL274" s="95"/>
      <c r="EM274" s="95"/>
      <c r="EN274" s="95"/>
      <c r="EO274" s="95"/>
      <c r="EP274" s="95"/>
      <c r="EQ274" s="95"/>
      <c r="ER274" s="95"/>
      <c r="ES274" s="95"/>
      <c r="ET274" s="95"/>
      <c r="EU274" s="95"/>
      <c r="EV274" s="95"/>
      <c r="EW274" s="95"/>
      <c r="EX274" s="95"/>
      <c r="EY274" s="95"/>
      <c r="EZ274" s="95"/>
      <c r="FA274" s="95"/>
      <c r="FB274" s="95"/>
      <c r="FC274" s="95"/>
      <c r="FD274" s="95"/>
      <c r="FE274" s="95"/>
      <c r="FF274" s="95"/>
      <c r="FG274" s="95"/>
      <c r="FH274" s="95"/>
      <c r="FI274" s="95"/>
      <c r="FJ274" s="95"/>
      <c r="FK274" s="95"/>
      <c r="FL274" s="95"/>
      <c r="FM274" s="95"/>
      <c r="FN274" s="95"/>
      <c r="FO274" s="95"/>
      <c r="FP274" s="95"/>
      <c r="FQ274" s="95"/>
      <c r="FR274" s="95"/>
      <c r="FS274" s="95"/>
      <c r="FT274" s="95"/>
      <c r="FU274" s="95"/>
      <c r="FV274" s="95"/>
      <c r="FW274" s="95"/>
      <c r="FX274" s="95"/>
      <c r="FY274" s="95"/>
      <c r="FZ274" s="95"/>
      <c r="GA274" s="95"/>
      <c r="GB274" s="95"/>
      <c r="GC274" s="95"/>
      <c r="GD274" s="95"/>
      <c r="GE274" s="95"/>
      <c r="GF274" s="95"/>
      <c r="GG274" s="95"/>
      <c r="GH274" s="95"/>
      <c r="GI274" s="95"/>
      <c r="GJ274" s="95"/>
      <c r="GK274" s="95"/>
      <c r="GL274" s="95"/>
      <c r="GM274" s="95"/>
      <c r="GN274" s="95"/>
      <c r="GO274" s="95"/>
      <c r="GP274" s="95"/>
      <c r="GQ274" s="95"/>
      <c r="GR274" s="95"/>
      <c r="GS274" s="95"/>
      <c r="GT274" s="95"/>
      <c r="GU274" s="95"/>
      <c r="GV274" s="95"/>
      <c r="GW274" s="95"/>
      <c r="GX274" s="95"/>
      <c r="GY274" s="95"/>
      <c r="GZ274" s="95"/>
      <c r="HA274" s="95"/>
      <c r="HB274" s="95"/>
      <c r="HC274" s="95"/>
      <c r="HD274" s="95"/>
      <c r="HE274" s="95"/>
    </row>
    <row r="275" spans="1:213" x14ac:dyDescent="0.25">
      <c r="A275" s="212" t="str">
        <f>IF((ISBLANK('1B DonnéesActifs'!A278)=TRUE),"-",'1B DonnéesActifs'!A278)</f>
        <v>-</v>
      </c>
      <c r="B275" s="213" t="str">
        <f>IF(($A275="-"),"-",IF((ISBLANK('1B DonnéesActifs'!B278)=TRUE),"",'1B DonnéesActifs'!B278))</f>
        <v>-</v>
      </c>
      <c r="C275" s="213" t="str">
        <f>IF(($A275="-"),"-",IF((ISBLANK('1B DonnéesActifs'!C278)=TRUE),"",'1B DonnéesActifs'!C278))</f>
        <v>-</v>
      </c>
      <c r="D275" s="213" t="str">
        <f>IF(($A275="-"),"-",IF((ISBLANK('1B DonnéesActifs'!D278)=TRUE),"",'1B DonnéesActifs'!D278))</f>
        <v>-</v>
      </c>
      <c r="E275" s="213" t="str">
        <f>IF(($A275="-"),"-",IF((ISBLANK('1B DonnéesActifs'!E278)=TRUE),"",'1B DonnéesActifs'!E278))</f>
        <v>-</v>
      </c>
      <c r="F275" s="213" t="str">
        <f>IF(($A275="-"),"-",IF((ISBLANK('1B DonnéesActifs'!F278)=TRUE),"",'1B DonnéesActifs'!F278))</f>
        <v>-</v>
      </c>
      <c r="G275" s="213" t="str">
        <f>IF(($A275="-"),"-",IF((ISBLANK('1B DonnéesActifs'!G278)=TRUE),"",'1B DonnéesActifs'!G278))</f>
        <v>-</v>
      </c>
      <c r="H275" s="213" t="str">
        <f>IF(($A275="-"),"-",IF((ISBLANK('1B DonnéesActifs'!H278)=TRUE),"",'1B DonnéesActifs'!H278))</f>
        <v>-</v>
      </c>
      <c r="I275" s="213" t="str">
        <f>IF(($A275="-"),"-",IF((ISBLANK('1B DonnéesActifs'!I278)=TRUE),"",'1B DonnéesActifs'!I278))</f>
        <v>-</v>
      </c>
      <c r="J275" s="213" t="str">
        <f>IF(($A275="-"),"-",IF((ISBLANK('1B DonnéesActifs'!J278)=TRUE),"",'1B DonnéesActifs'!J278))</f>
        <v>-</v>
      </c>
      <c r="K275" s="213" t="str">
        <f>IF(($A275="-"),"-",IF((ISBLANK('1B DonnéesActifs'!K278)=TRUE),"",'1B DonnéesActifs'!K278))</f>
        <v>-</v>
      </c>
      <c r="L275" s="213" t="str">
        <f>IF(($A275="-"),"-",IF((ISBLANK('1B DonnéesActifs'!L278)=TRUE),"",'1B DonnéesActifs'!L278))</f>
        <v>-</v>
      </c>
      <c r="M275" s="213" t="str">
        <f>IF(($A275="-"),"-",IF((ISBLANK('1B DonnéesActifs'!M278)=TRUE),"",'1B DonnéesActifs'!M278))</f>
        <v>-</v>
      </c>
      <c r="N275" s="213" t="str">
        <f>IF(($A275="-"),"-",IF((ISBLANK('1B DonnéesActifs'!N278)=TRUE),"",'1B DonnéesActifs'!N278))</f>
        <v>-</v>
      </c>
      <c r="O275" s="213" t="str">
        <f>IF(($A275="-"),"-",IF((ISBLANK('1B DonnéesActifs'!O278)=TRUE),"",'1B DonnéesActifs'!O278))</f>
        <v>-</v>
      </c>
      <c r="P275" s="213" t="str">
        <f>IF(($A275="-"),"-",IF((ISBLANK('1B DonnéesActifs'!P278)=TRUE),"",'1B DonnéesActifs'!P278))</f>
        <v>-</v>
      </c>
      <c r="Q275" s="214" t="str">
        <f t="shared" si="37"/>
        <v>-</v>
      </c>
      <c r="R275" s="214" t="str">
        <f>IF($A275="-","-",(_xlfn.IFNA((VLOOKUP($D275,'2A HypothèsesRenouvellement'!$J$6:$K$10,2,FALSE)),"TypeChausséeN/D")))</f>
        <v>-</v>
      </c>
      <c r="S275" s="214" t="str">
        <f t="shared" si="44"/>
        <v>-</v>
      </c>
      <c r="T275" s="214" t="str">
        <f>IF($A275="-","-",(_xlfn.IFNA((VLOOKUP($M275,'2A HypothèsesRenouvellement'!$J$16:$K$25,2,FALSE)),"DernièreInterventionN/D")))</f>
        <v>-</v>
      </c>
      <c r="U275" s="214" t="str">
        <f t="shared" si="38"/>
        <v>-</v>
      </c>
      <c r="V275" s="215" t="str">
        <f t="shared" si="45"/>
        <v>-</v>
      </c>
      <c r="W275" s="215" t="str">
        <f>IF($A275="-","-",IF($O275="","ICG N/D",VLOOKUP($O275,'2A HypothèsesRenouvellement'!$B$33:$B$42,1,TRUE)))</f>
        <v>-</v>
      </c>
      <c r="X275" s="216" t="str">
        <f>IF($A275="-","-",(IF((ISNUMBER(W275)=TRUE),VLOOKUP(W275,'2A HypothèsesRenouvellement'!$B$33:$D$42,3,FALSE),"ICG N/D")))</f>
        <v>-</v>
      </c>
      <c r="Y275" s="216" t="str">
        <f>_xlfn.IFNA(IF($A275="-","-",(IF((P275=""),"Cote /5 N/D",VLOOKUP(P275,'2A HypothèsesRenouvellement'!$F$33:$G$37,2,FALSE)))),"%ParCote/5 Feuille2A N/D")</f>
        <v>-</v>
      </c>
      <c r="Z275" s="215" t="str">
        <f>IF($A275="-","-",IF('2A HypothèsesRenouvellement'!$F$20="  cotes d'état /100",(IF(ISNUMBER(X275)=TRUE,(X275*R275),"ICG N/D")),"N'est pas l'option choisie feuille 2A"))</f>
        <v>-</v>
      </c>
      <c r="AA275" s="215" t="str">
        <f t="shared" si="39"/>
        <v>-</v>
      </c>
      <c r="AB275" s="215" t="str">
        <f>IF($A275="-","-",IF('2A HypothèsesRenouvellement'!$F$20="  cotes d'état /5",(IF(ISNUMBER(Y275)=TRUE,(Y275*R275),"Etat/5 N/D")),"N'est pas l'option choisie feuille 2A"))</f>
        <v>-</v>
      </c>
      <c r="AC275" s="215" t="str">
        <f t="shared" si="40"/>
        <v>-</v>
      </c>
      <c r="AD275" s="217" t="str">
        <f>IF('2A HypothèsesRenouvellement'!$D$15="Option 1  ",'3A CalculsActifs'!V275,IF('2A HypothèsesRenouvellement'!$F$20="  Cotes d'état /100",'3A CalculsActifs'!AA275,IF('2A HypothèsesRenouvellement'!$F$20="  Cotes d'état /5",'3A CalculsActifs'!AC275,"ATT:ChoisirOptionFeuille2A")))</f>
        <v>ATT:ChoisirOptionFeuille2A</v>
      </c>
      <c r="AE275" s="209" t="str">
        <f>IF($A275="-","-",(H275/1000*(VLOOKUP(D275,'2A HypothèsesRenouvellement'!$J$6:$L$10,3,FALSE))))</f>
        <v>-</v>
      </c>
      <c r="AF275" s="312" t="str">
        <f t="shared" si="41"/>
        <v>-</v>
      </c>
      <c r="AG275" s="312" t="str">
        <f t="shared" si="42"/>
        <v>-</v>
      </c>
      <c r="AH275" s="218" t="str">
        <f t="shared" si="43"/>
        <v>-</v>
      </c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BL275" s="95"/>
      <c r="BM275" s="95"/>
      <c r="BN275" s="95"/>
      <c r="BO275" s="95"/>
      <c r="BP275" s="95"/>
      <c r="BQ275" s="95"/>
      <c r="BR275" s="95"/>
      <c r="BS275" s="95"/>
      <c r="BT275" s="95"/>
      <c r="BU275" s="95"/>
      <c r="BV275" s="95"/>
      <c r="BW275" s="95"/>
      <c r="BX275" s="95"/>
      <c r="BY275" s="95"/>
      <c r="BZ275" s="95"/>
      <c r="CA275" s="95"/>
      <c r="CB275" s="95"/>
      <c r="CC275" s="95"/>
      <c r="CD275" s="95"/>
      <c r="CE275" s="95"/>
      <c r="CF275" s="95"/>
      <c r="CG275" s="95"/>
      <c r="CH275" s="95"/>
      <c r="CI275" s="95"/>
      <c r="CJ275" s="95"/>
      <c r="CK275" s="95"/>
      <c r="CL275" s="95"/>
      <c r="CM275" s="95"/>
      <c r="CN275" s="95"/>
      <c r="CO275" s="95"/>
      <c r="CP275" s="95"/>
      <c r="CQ275" s="95"/>
      <c r="CR275" s="95"/>
      <c r="CS275" s="95"/>
      <c r="CT275" s="95"/>
      <c r="CU275" s="95"/>
      <c r="CV275" s="95"/>
      <c r="CW275" s="95"/>
      <c r="CX275" s="95"/>
      <c r="CY275" s="95"/>
      <c r="CZ275" s="95"/>
      <c r="DA275" s="95"/>
      <c r="DB275" s="95"/>
      <c r="DC275" s="95"/>
      <c r="DD275" s="95"/>
      <c r="DE275" s="95"/>
      <c r="DF275" s="95"/>
      <c r="DG275" s="95"/>
      <c r="DH275" s="95"/>
      <c r="DI275" s="95"/>
      <c r="DJ275" s="95"/>
      <c r="DK275" s="95"/>
      <c r="DL275" s="95"/>
      <c r="DM275" s="95"/>
      <c r="DN275" s="95"/>
      <c r="DO275" s="95"/>
      <c r="DP275" s="95"/>
      <c r="DQ275" s="95"/>
      <c r="DR275" s="95"/>
      <c r="DS275" s="95"/>
      <c r="DT275" s="95"/>
      <c r="DU275" s="95"/>
      <c r="DV275" s="95"/>
      <c r="DW275" s="95"/>
      <c r="DX275" s="95"/>
      <c r="DY275" s="95"/>
      <c r="DZ275" s="95"/>
      <c r="EA275" s="95"/>
      <c r="EB275" s="95"/>
      <c r="EC275" s="95"/>
      <c r="ED275" s="95"/>
      <c r="EE275" s="95"/>
      <c r="EF275" s="95"/>
      <c r="EG275" s="95"/>
      <c r="EH275" s="95"/>
      <c r="EI275" s="95"/>
      <c r="EJ275" s="95"/>
      <c r="EK275" s="95"/>
      <c r="EL275" s="95"/>
      <c r="EM275" s="95"/>
      <c r="EN275" s="95"/>
      <c r="EO275" s="95"/>
      <c r="EP275" s="95"/>
      <c r="EQ275" s="95"/>
      <c r="ER275" s="95"/>
      <c r="ES275" s="95"/>
      <c r="ET275" s="95"/>
      <c r="EU275" s="95"/>
      <c r="EV275" s="95"/>
      <c r="EW275" s="95"/>
      <c r="EX275" s="95"/>
      <c r="EY275" s="95"/>
      <c r="EZ275" s="95"/>
      <c r="FA275" s="95"/>
      <c r="FB275" s="95"/>
      <c r="FC275" s="95"/>
      <c r="FD275" s="95"/>
      <c r="FE275" s="95"/>
      <c r="FF275" s="95"/>
      <c r="FG275" s="95"/>
      <c r="FH275" s="95"/>
      <c r="FI275" s="95"/>
      <c r="FJ275" s="95"/>
      <c r="FK275" s="95"/>
      <c r="FL275" s="95"/>
      <c r="FM275" s="95"/>
      <c r="FN275" s="95"/>
      <c r="FO275" s="95"/>
      <c r="FP275" s="95"/>
      <c r="FQ275" s="95"/>
      <c r="FR275" s="95"/>
      <c r="FS275" s="95"/>
      <c r="FT275" s="95"/>
      <c r="FU275" s="95"/>
      <c r="FV275" s="95"/>
      <c r="FW275" s="95"/>
      <c r="FX275" s="95"/>
      <c r="FY275" s="95"/>
      <c r="FZ275" s="95"/>
      <c r="GA275" s="95"/>
      <c r="GB275" s="95"/>
      <c r="GC275" s="95"/>
      <c r="GD275" s="95"/>
      <c r="GE275" s="95"/>
      <c r="GF275" s="95"/>
      <c r="GG275" s="95"/>
      <c r="GH275" s="95"/>
      <c r="GI275" s="95"/>
      <c r="GJ275" s="95"/>
      <c r="GK275" s="95"/>
      <c r="GL275" s="95"/>
      <c r="GM275" s="95"/>
      <c r="GN275" s="95"/>
      <c r="GO275" s="95"/>
      <c r="GP275" s="95"/>
      <c r="GQ275" s="95"/>
      <c r="GR275" s="95"/>
      <c r="GS275" s="95"/>
      <c r="GT275" s="95"/>
      <c r="GU275" s="95"/>
      <c r="GV275" s="95"/>
      <c r="GW275" s="95"/>
      <c r="GX275" s="95"/>
      <c r="GY275" s="95"/>
      <c r="GZ275" s="95"/>
      <c r="HA275" s="95"/>
      <c r="HB275" s="95"/>
      <c r="HC275" s="95"/>
      <c r="HD275" s="95"/>
      <c r="HE275" s="95"/>
    </row>
    <row r="276" spans="1:213" x14ac:dyDescent="0.25">
      <c r="A276" s="212" t="str">
        <f>IF((ISBLANK('1B DonnéesActifs'!A279)=TRUE),"-",'1B DonnéesActifs'!A279)</f>
        <v>-</v>
      </c>
      <c r="B276" s="213" t="str">
        <f>IF(($A276="-"),"-",IF((ISBLANK('1B DonnéesActifs'!B279)=TRUE),"",'1B DonnéesActifs'!B279))</f>
        <v>-</v>
      </c>
      <c r="C276" s="213" t="str">
        <f>IF(($A276="-"),"-",IF((ISBLANK('1B DonnéesActifs'!C279)=TRUE),"",'1B DonnéesActifs'!C279))</f>
        <v>-</v>
      </c>
      <c r="D276" s="213" t="str">
        <f>IF(($A276="-"),"-",IF((ISBLANK('1B DonnéesActifs'!D279)=TRUE),"",'1B DonnéesActifs'!D279))</f>
        <v>-</v>
      </c>
      <c r="E276" s="213" t="str">
        <f>IF(($A276="-"),"-",IF((ISBLANK('1B DonnéesActifs'!E279)=TRUE),"",'1B DonnéesActifs'!E279))</f>
        <v>-</v>
      </c>
      <c r="F276" s="213" t="str">
        <f>IF(($A276="-"),"-",IF((ISBLANK('1B DonnéesActifs'!F279)=TRUE),"",'1B DonnéesActifs'!F279))</f>
        <v>-</v>
      </c>
      <c r="G276" s="213" t="str">
        <f>IF(($A276="-"),"-",IF((ISBLANK('1B DonnéesActifs'!G279)=TRUE),"",'1B DonnéesActifs'!G279))</f>
        <v>-</v>
      </c>
      <c r="H276" s="213" t="str">
        <f>IF(($A276="-"),"-",IF((ISBLANK('1B DonnéesActifs'!H279)=TRUE),"",'1B DonnéesActifs'!H279))</f>
        <v>-</v>
      </c>
      <c r="I276" s="213" t="str">
        <f>IF(($A276="-"),"-",IF((ISBLANK('1B DonnéesActifs'!I279)=TRUE),"",'1B DonnéesActifs'!I279))</f>
        <v>-</v>
      </c>
      <c r="J276" s="213" t="str">
        <f>IF(($A276="-"),"-",IF((ISBLANK('1B DonnéesActifs'!J279)=TRUE),"",'1B DonnéesActifs'!J279))</f>
        <v>-</v>
      </c>
      <c r="K276" s="213" t="str">
        <f>IF(($A276="-"),"-",IF((ISBLANK('1B DonnéesActifs'!K279)=TRUE),"",'1B DonnéesActifs'!K279))</f>
        <v>-</v>
      </c>
      <c r="L276" s="213" t="str">
        <f>IF(($A276="-"),"-",IF((ISBLANK('1B DonnéesActifs'!L279)=TRUE),"",'1B DonnéesActifs'!L279))</f>
        <v>-</v>
      </c>
      <c r="M276" s="213" t="str">
        <f>IF(($A276="-"),"-",IF((ISBLANK('1B DonnéesActifs'!M279)=TRUE),"",'1B DonnéesActifs'!M279))</f>
        <v>-</v>
      </c>
      <c r="N276" s="213" t="str">
        <f>IF(($A276="-"),"-",IF((ISBLANK('1B DonnéesActifs'!N279)=TRUE),"",'1B DonnéesActifs'!N279))</f>
        <v>-</v>
      </c>
      <c r="O276" s="213" t="str">
        <f>IF(($A276="-"),"-",IF((ISBLANK('1B DonnéesActifs'!O279)=TRUE),"",'1B DonnéesActifs'!O279))</f>
        <v>-</v>
      </c>
      <c r="P276" s="213" t="str">
        <f>IF(($A276="-"),"-",IF((ISBLANK('1B DonnéesActifs'!P279)=TRUE),"",'1B DonnéesActifs'!P279))</f>
        <v>-</v>
      </c>
      <c r="Q276" s="214" t="str">
        <f t="shared" si="37"/>
        <v>-</v>
      </c>
      <c r="R276" s="214" t="str">
        <f>IF($A276="-","-",(_xlfn.IFNA((VLOOKUP($D276,'2A HypothèsesRenouvellement'!$J$6:$K$10,2,FALSE)),"TypeChausséeN/D")))</f>
        <v>-</v>
      </c>
      <c r="S276" s="214" t="str">
        <f t="shared" si="44"/>
        <v>-</v>
      </c>
      <c r="T276" s="214" t="str">
        <f>IF($A276="-","-",(_xlfn.IFNA((VLOOKUP($M276,'2A HypothèsesRenouvellement'!$J$16:$K$25,2,FALSE)),"DernièreInterventionN/D")))</f>
        <v>-</v>
      </c>
      <c r="U276" s="214" t="str">
        <f t="shared" si="38"/>
        <v>-</v>
      </c>
      <c r="V276" s="215" t="str">
        <f t="shared" si="45"/>
        <v>-</v>
      </c>
      <c r="W276" s="215" t="str">
        <f>IF($A276="-","-",IF($O276="","ICG N/D",VLOOKUP($O276,'2A HypothèsesRenouvellement'!$B$33:$B$42,1,TRUE)))</f>
        <v>-</v>
      </c>
      <c r="X276" s="216" t="str">
        <f>IF($A276="-","-",(IF((ISNUMBER(W276)=TRUE),VLOOKUP(W276,'2A HypothèsesRenouvellement'!$B$33:$D$42,3,FALSE),"ICG N/D")))</f>
        <v>-</v>
      </c>
      <c r="Y276" s="216" t="str">
        <f>_xlfn.IFNA(IF($A276="-","-",(IF((P276=""),"Cote /5 N/D",VLOOKUP(P276,'2A HypothèsesRenouvellement'!$F$33:$G$37,2,FALSE)))),"%ParCote/5 Feuille2A N/D")</f>
        <v>-</v>
      </c>
      <c r="Z276" s="215" t="str">
        <f>IF($A276="-","-",IF('2A HypothèsesRenouvellement'!$F$20="  cotes d'état /100",(IF(ISNUMBER(X276)=TRUE,(X276*R276),"ICG N/D")),"N'est pas l'option choisie feuille 2A"))</f>
        <v>-</v>
      </c>
      <c r="AA276" s="215" t="str">
        <f t="shared" si="39"/>
        <v>-</v>
      </c>
      <c r="AB276" s="215" t="str">
        <f>IF($A276="-","-",IF('2A HypothèsesRenouvellement'!$F$20="  cotes d'état /5",(IF(ISNUMBER(Y276)=TRUE,(Y276*R276),"Etat/5 N/D")),"N'est pas l'option choisie feuille 2A"))</f>
        <v>-</v>
      </c>
      <c r="AC276" s="215" t="str">
        <f t="shared" si="40"/>
        <v>-</v>
      </c>
      <c r="AD276" s="217" t="str">
        <f>IF('2A HypothèsesRenouvellement'!$D$15="Option 1  ",'3A CalculsActifs'!V276,IF('2A HypothèsesRenouvellement'!$F$20="  Cotes d'état /100",'3A CalculsActifs'!AA276,IF('2A HypothèsesRenouvellement'!$F$20="  Cotes d'état /5",'3A CalculsActifs'!AC276,"ATT:ChoisirOptionFeuille2A")))</f>
        <v>ATT:ChoisirOptionFeuille2A</v>
      </c>
      <c r="AE276" s="209" t="str">
        <f>IF($A276="-","-",(H276/1000*(VLOOKUP(D276,'2A HypothèsesRenouvellement'!$J$6:$L$10,3,FALSE))))</f>
        <v>-</v>
      </c>
      <c r="AF276" s="312" t="str">
        <f t="shared" si="41"/>
        <v>-</v>
      </c>
      <c r="AG276" s="312" t="str">
        <f t="shared" si="42"/>
        <v>-</v>
      </c>
      <c r="AH276" s="218" t="str">
        <f t="shared" si="43"/>
        <v>-</v>
      </c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5"/>
      <c r="BL276" s="95"/>
      <c r="BM276" s="95"/>
      <c r="BN276" s="95"/>
      <c r="BO276" s="95"/>
      <c r="BP276" s="95"/>
      <c r="BQ276" s="95"/>
      <c r="BR276" s="95"/>
      <c r="BS276" s="95"/>
      <c r="BT276" s="95"/>
      <c r="BU276" s="95"/>
      <c r="BV276" s="95"/>
      <c r="BW276" s="95"/>
      <c r="BX276" s="95"/>
      <c r="BY276" s="95"/>
      <c r="BZ276" s="95"/>
      <c r="CA276" s="95"/>
      <c r="CB276" s="95"/>
      <c r="CC276" s="95"/>
      <c r="CD276" s="95"/>
      <c r="CE276" s="95"/>
      <c r="CF276" s="95"/>
      <c r="CG276" s="95"/>
      <c r="CH276" s="95"/>
      <c r="CI276" s="95"/>
      <c r="CJ276" s="95"/>
      <c r="CK276" s="95"/>
      <c r="CL276" s="95"/>
      <c r="CM276" s="95"/>
      <c r="CN276" s="95"/>
      <c r="CO276" s="95"/>
      <c r="CP276" s="95"/>
      <c r="CQ276" s="95"/>
      <c r="CR276" s="95"/>
      <c r="CS276" s="95"/>
      <c r="CT276" s="95"/>
      <c r="CU276" s="95"/>
      <c r="CV276" s="95"/>
      <c r="CW276" s="95"/>
      <c r="CX276" s="95"/>
      <c r="CY276" s="95"/>
      <c r="CZ276" s="95"/>
      <c r="DA276" s="95"/>
      <c r="DB276" s="95"/>
      <c r="DC276" s="95"/>
      <c r="DD276" s="95"/>
      <c r="DE276" s="95"/>
      <c r="DF276" s="95"/>
      <c r="DG276" s="95"/>
      <c r="DH276" s="95"/>
      <c r="DI276" s="95"/>
      <c r="DJ276" s="95"/>
      <c r="DK276" s="95"/>
      <c r="DL276" s="95"/>
      <c r="DM276" s="95"/>
      <c r="DN276" s="95"/>
      <c r="DO276" s="95"/>
      <c r="DP276" s="95"/>
      <c r="DQ276" s="95"/>
      <c r="DR276" s="95"/>
      <c r="DS276" s="95"/>
      <c r="DT276" s="95"/>
      <c r="DU276" s="95"/>
      <c r="DV276" s="95"/>
      <c r="DW276" s="95"/>
      <c r="DX276" s="95"/>
      <c r="DY276" s="95"/>
      <c r="DZ276" s="95"/>
      <c r="EA276" s="95"/>
      <c r="EB276" s="95"/>
      <c r="EC276" s="95"/>
      <c r="ED276" s="95"/>
      <c r="EE276" s="95"/>
      <c r="EF276" s="95"/>
      <c r="EG276" s="95"/>
      <c r="EH276" s="95"/>
      <c r="EI276" s="95"/>
      <c r="EJ276" s="95"/>
      <c r="EK276" s="95"/>
      <c r="EL276" s="95"/>
      <c r="EM276" s="95"/>
      <c r="EN276" s="95"/>
      <c r="EO276" s="95"/>
      <c r="EP276" s="95"/>
      <c r="EQ276" s="95"/>
      <c r="ER276" s="95"/>
      <c r="ES276" s="95"/>
      <c r="ET276" s="95"/>
      <c r="EU276" s="95"/>
      <c r="EV276" s="95"/>
      <c r="EW276" s="95"/>
      <c r="EX276" s="95"/>
      <c r="EY276" s="95"/>
      <c r="EZ276" s="95"/>
      <c r="FA276" s="95"/>
      <c r="FB276" s="95"/>
      <c r="FC276" s="95"/>
      <c r="FD276" s="95"/>
      <c r="FE276" s="95"/>
      <c r="FF276" s="95"/>
      <c r="FG276" s="95"/>
      <c r="FH276" s="95"/>
      <c r="FI276" s="95"/>
      <c r="FJ276" s="95"/>
      <c r="FK276" s="95"/>
      <c r="FL276" s="95"/>
      <c r="FM276" s="95"/>
      <c r="FN276" s="95"/>
      <c r="FO276" s="95"/>
      <c r="FP276" s="95"/>
      <c r="FQ276" s="95"/>
      <c r="FR276" s="95"/>
      <c r="FS276" s="95"/>
      <c r="FT276" s="95"/>
      <c r="FU276" s="95"/>
      <c r="FV276" s="95"/>
      <c r="FW276" s="95"/>
      <c r="FX276" s="95"/>
      <c r="FY276" s="95"/>
      <c r="FZ276" s="95"/>
      <c r="GA276" s="95"/>
      <c r="GB276" s="95"/>
      <c r="GC276" s="95"/>
      <c r="GD276" s="95"/>
      <c r="GE276" s="95"/>
      <c r="GF276" s="95"/>
      <c r="GG276" s="95"/>
      <c r="GH276" s="95"/>
      <c r="GI276" s="95"/>
      <c r="GJ276" s="95"/>
      <c r="GK276" s="95"/>
      <c r="GL276" s="95"/>
      <c r="GM276" s="95"/>
      <c r="GN276" s="95"/>
      <c r="GO276" s="95"/>
      <c r="GP276" s="95"/>
      <c r="GQ276" s="95"/>
      <c r="GR276" s="95"/>
      <c r="GS276" s="95"/>
      <c r="GT276" s="95"/>
      <c r="GU276" s="95"/>
      <c r="GV276" s="95"/>
      <c r="GW276" s="95"/>
      <c r="GX276" s="95"/>
      <c r="GY276" s="95"/>
      <c r="GZ276" s="95"/>
      <c r="HA276" s="95"/>
      <c r="HB276" s="95"/>
      <c r="HC276" s="95"/>
      <c r="HD276" s="95"/>
      <c r="HE276" s="95"/>
    </row>
    <row r="277" spans="1:213" x14ac:dyDescent="0.25">
      <c r="A277" s="212" t="str">
        <f>IF((ISBLANK('1B DonnéesActifs'!A280)=TRUE),"-",'1B DonnéesActifs'!A280)</f>
        <v>-</v>
      </c>
      <c r="B277" s="213" t="str">
        <f>IF(($A277="-"),"-",IF((ISBLANK('1B DonnéesActifs'!B280)=TRUE),"",'1B DonnéesActifs'!B280))</f>
        <v>-</v>
      </c>
      <c r="C277" s="213" t="str">
        <f>IF(($A277="-"),"-",IF((ISBLANK('1B DonnéesActifs'!C280)=TRUE),"",'1B DonnéesActifs'!C280))</f>
        <v>-</v>
      </c>
      <c r="D277" s="213" t="str">
        <f>IF(($A277="-"),"-",IF((ISBLANK('1B DonnéesActifs'!D280)=TRUE),"",'1B DonnéesActifs'!D280))</f>
        <v>-</v>
      </c>
      <c r="E277" s="213" t="str">
        <f>IF(($A277="-"),"-",IF((ISBLANK('1B DonnéesActifs'!E280)=TRUE),"",'1B DonnéesActifs'!E280))</f>
        <v>-</v>
      </c>
      <c r="F277" s="213" t="str">
        <f>IF(($A277="-"),"-",IF((ISBLANK('1B DonnéesActifs'!F280)=TRUE),"",'1B DonnéesActifs'!F280))</f>
        <v>-</v>
      </c>
      <c r="G277" s="213" t="str">
        <f>IF(($A277="-"),"-",IF((ISBLANK('1B DonnéesActifs'!G280)=TRUE),"",'1B DonnéesActifs'!G280))</f>
        <v>-</v>
      </c>
      <c r="H277" s="213" t="str">
        <f>IF(($A277="-"),"-",IF((ISBLANK('1B DonnéesActifs'!H280)=TRUE),"",'1B DonnéesActifs'!H280))</f>
        <v>-</v>
      </c>
      <c r="I277" s="213" t="str">
        <f>IF(($A277="-"),"-",IF((ISBLANK('1B DonnéesActifs'!I280)=TRUE),"",'1B DonnéesActifs'!I280))</f>
        <v>-</v>
      </c>
      <c r="J277" s="213" t="str">
        <f>IF(($A277="-"),"-",IF((ISBLANK('1B DonnéesActifs'!J280)=TRUE),"",'1B DonnéesActifs'!J280))</f>
        <v>-</v>
      </c>
      <c r="K277" s="213" t="str">
        <f>IF(($A277="-"),"-",IF((ISBLANK('1B DonnéesActifs'!K280)=TRUE),"",'1B DonnéesActifs'!K280))</f>
        <v>-</v>
      </c>
      <c r="L277" s="213" t="str">
        <f>IF(($A277="-"),"-",IF((ISBLANK('1B DonnéesActifs'!L280)=TRUE),"",'1B DonnéesActifs'!L280))</f>
        <v>-</v>
      </c>
      <c r="M277" s="213" t="str">
        <f>IF(($A277="-"),"-",IF((ISBLANK('1B DonnéesActifs'!M280)=TRUE),"",'1B DonnéesActifs'!M280))</f>
        <v>-</v>
      </c>
      <c r="N277" s="213" t="str">
        <f>IF(($A277="-"),"-",IF((ISBLANK('1B DonnéesActifs'!N280)=TRUE),"",'1B DonnéesActifs'!N280))</f>
        <v>-</v>
      </c>
      <c r="O277" s="213" t="str">
        <f>IF(($A277="-"),"-",IF((ISBLANK('1B DonnéesActifs'!O280)=TRUE),"",'1B DonnéesActifs'!O280))</f>
        <v>-</v>
      </c>
      <c r="P277" s="213" t="str">
        <f>IF(($A277="-"),"-",IF((ISBLANK('1B DonnéesActifs'!P280)=TRUE),"",'1B DonnéesActifs'!P280))</f>
        <v>-</v>
      </c>
      <c r="Q277" s="214" t="str">
        <f t="shared" si="37"/>
        <v>-</v>
      </c>
      <c r="R277" s="214" t="str">
        <f>IF($A277="-","-",(_xlfn.IFNA((VLOOKUP($D277,'2A HypothèsesRenouvellement'!$J$6:$K$10,2,FALSE)),"TypeChausséeN/D")))</f>
        <v>-</v>
      </c>
      <c r="S277" s="214" t="str">
        <f t="shared" si="44"/>
        <v>-</v>
      </c>
      <c r="T277" s="214" t="str">
        <f>IF($A277="-","-",(_xlfn.IFNA((VLOOKUP($M277,'2A HypothèsesRenouvellement'!$J$16:$K$25,2,FALSE)),"DernièreInterventionN/D")))</f>
        <v>-</v>
      </c>
      <c r="U277" s="214" t="str">
        <f t="shared" si="38"/>
        <v>-</v>
      </c>
      <c r="V277" s="215" t="str">
        <f t="shared" si="45"/>
        <v>-</v>
      </c>
      <c r="W277" s="215" t="str">
        <f>IF($A277="-","-",IF($O277="","ICG N/D",VLOOKUP($O277,'2A HypothèsesRenouvellement'!$B$33:$B$42,1,TRUE)))</f>
        <v>-</v>
      </c>
      <c r="X277" s="216" t="str">
        <f>IF($A277="-","-",(IF((ISNUMBER(W277)=TRUE),VLOOKUP(W277,'2A HypothèsesRenouvellement'!$B$33:$D$42,3,FALSE),"ICG N/D")))</f>
        <v>-</v>
      </c>
      <c r="Y277" s="216" t="str">
        <f>_xlfn.IFNA(IF($A277="-","-",(IF((P277=""),"Cote /5 N/D",VLOOKUP(P277,'2A HypothèsesRenouvellement'!$F$33:$G$37,2,FALSE)))),"%ParCote/5 Feuille2A N/D")</f>
        <v>-</v>
      </c>
      <c r="Z277" s="215" t="str">
        <f>IF($A277="-","-",IF('2A HypothèsesRenouvellement'!$F$20="  cotes d'état /100",(IF(ISNUMBER(X277)=TRUE,(X277*R277),"ICG N/D")),"N'est pas l'option choisie feuille 2A"))</f>
        <v>-</v>
      </c>
      <c r="AA277" s="215" t="str">
        <f t="shared" si="39"/>
        <v>-</v>
      </c>
      <c r="AB277" s="215" t="str">
        <f>IF($A277="-","-",IF('2A HypothèsesRenouvellement'!$F$20="  cotes d'état /5",(IF(ISNUMBER(Y277)=TRUE,(Y277*R277),"Etat/5 N/D")),"N'est pas l'option choisie feuille 2A"))</f>
        <v>-</v>
      </c>
      <c r="AC277" s="215" t="str">
        <f t="shared" si="40"/>
        <v>-</v>
      </c>
      <c r="AD277" s="217" t="str">
        <f>IF('2A HypothèsesRenouvellement'!$D$15="Option 1  ",'3A CalculsActifs'!V277,IF('2A HypothèsesRenouvellement'!$F$20="  Cotes d'état /100",'3A CalculsActifs'!AA277,IF('2A HypothèsesRenouvellement'!$F$20="  Cotes d'état /5",'3A CalculsActifs'!AC277,"ATT:ChoisirOptionFeuille2A")))</f>
        <v>ATT:ChoisirOptionFeuille2A</v>
      </c>
      <c r="AE277" s="209" t="str">
        <f>IF($A277="-","-",(H277/1000*(VLOOKUP(D277,'2A HypothèsesRenouvellement'!$J$6:$L$10,3,FALSE))))</f>
        <v>-</v>
      </c>
      <c r="AF277" s="312" t="str">
        <f t="shared" si="41"/>
        <v>-</v>
      </c>
      <c r="AG277" s="312" t="str">
        <f t="shared" si="42"/>
        <v>-</v>
      </c>
      <c r="AH277" s="218" t="str">
        <f t="shared" si="43"/>
        <v>-</v>
      </c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  <c r="CK277" s="95"/>
      <c r="CL277" s="95"/>
      <c r="CM277" s="95"/>
      <c r="CN277" s="95"/>
      <c r="CO277" s="95"/>
      <c r="CP277" s="95"/>
      <c r="CQ277" s="95"/>
      <c r="CR277" s="95"/>
      <c r="CS277" s="95"/>
      <c r="CT277" s="95"/>
      <c r="CU277" s="95"/>
      <c r="CV277" s="95"/>
      <c r="CW277" s="95"/>
      <c r="CX277" s="95"/>
      <c r="CY277" s="95"/>
      <c r="CZ277" s="95"/>
      <c r="DA277" s="95"/>
      <c r="DB277" s="95"/>
      <c r="DC277" s="95"/>
      <c r="DD277" s="95"/>
      <c r="DE277" s="95"/>
      <c r="DF277" s="95"/>
      <c r="DG277" s="95"/>
      <c r="DH277" s="95"/>
      <c r="DI277" s="95"/>
      <c r="DJ277" s="95"/>
      <c r="DK277" s="95"/>
      <c r="DL277" s="95"/>
      <c r="DM277" s="95"/>
      <c r="DN277" s="95"/>
      <c r="DO277" s="95"/>
      <c r="DP277" s="95"/>
      <c r="DQ277" s="95"/>
      <c r="DR277" s="95"/>
      <c r="DS277" s="95"/>
      <c r="DT277" s="95"/>
      <c r="DU277" s="95"/>
      <c r="DV277" s="95"/>
      <c r="DW277" s="95"/>
      <c r="DX277" s="95"/>
      <c r="DY277" s="95"/>
      <c r="DZ277" s="95"/>
      <c r="EA277" s="95"/>
      <c r="EB277" s="95"/>
      <c r="EC277" s="95"/>
      <c r="ED277" s="95"/>
      <c r="EE277" s="95"/>
      <c r="EF277" s="95"/>
      <c r="EG277" s="95"/>
      <c r="EH277" s="95"/>
      <c r="EI277" s="95"/>
      <c r="EJ277" s="95"/>
      <c r="EK277" s="95"/>
      <c r="EL277" s="95"/>
      <c r="EM277" s="95"/>
      <c r="EN277" s="95"/>
      <c r="EO277" s="95"/>
      <c r="EP277" s="95"/>
      <c r="EQ277" s="95"/>
      <c r="ER277" s="95"/>
      <c r="ES277" s="95"/>
      <c r="ET277" s="95"/>
      <c r="EU277" s="95"/>
      <c r="EV277" s="95"/>
      <c r="EW277" s="95"/>
      <c r="EX277" s="95"/>
      <c r="EY277" s="95"/>
      <c r="EZ277" s="95"/>
      <c r="FA277" s="95"/>
      <c r="FB277" s="95"/>
      <c r="FC277" s="95"/>
      <c r="FD277" s="95"/>
      <c r="FE277" s="95"/>
      <c r="FF277" s="95"/>
      <c r="FG277" s="95"/>
      <c r="FH277" s="95"/>
      <c r="FI277" s="95"/>
      <c r="FJ277" s="95"/>
      <c r="FK277" s="95"/>
      <c r="FL277" s="95"/>
      <c r="FM277" s="95"/>
      <c r="FN277" s="95"/>
      <c r="FO277" s="95"/>
      <c r="FP277" s="95"/>
      <c r="FQ277" s="95"/>
      <c r="FR277" s="95"/>
      <c r="FS277" s="95"/>
      <c r="FT277" s="95"/>
      <c r="FU277" s="95"/>
      <c r="FV277" s="95"/>
      <c r="FW277" s="95"/>
      <c r="FX277" s="95"/>
      <c r="FY277" s="95"/>
      <c r="FZ277" s="95"/>
      <c r="GA277" s="95"/>
      <c r="GB277" s="95"/>
      <c r="GC277" s="95"/>
      <c r="GD277" s="95"/>
      <c r="GE277" s="95"/>
      <c r="GF277" s="95"/>
      <c r="GG277" s="95"/>
      <c r="GH277" s="95"/>
      <c r="GI277" s="95"/>
      <c r="GJ277" s="95"/>
      <c r="GK277" s="95"/>
      <c r="GL277" s="95"/>
      <c r="GM277" s="95"/>
      <c r="GN277" s="95"/>
      <c r="GO277" s="95"/>
      <c r="GP277" s="95"/>
      <c r="GQ277" s="95"/>
      <c r="GR277" s="95"/>
      <c r="GS277" s="95"/>
      <c r="GT277" s="95"/>
      <c r="GU277" s="95"/>
      <c r="GV277" s="95"/>
      <c r="GW277" s="95"/>
      <c r="GX277" s="95"/>
      <c r="GY277" s="95"/>
      <c r="GZ277" s="95"/>
      <c r="HA277" s="95"/>
      <c r="HB277" s="95"/>
      <c r="HC277" s="95"/>
      <c r="HD277" s="95"/>
      <c r="HE277" s="95"/>
    </row>
    <row r="278" spans="1:213" x14ac:dyDescent="0.25">
      <c r="A278" s="212" t="str">
        <f>IF((ISBLANK('1B DonnéesActifs'!A281)=TRUE),"-",'1B DonnéesActifs'!A281)</f>
        <v>-</v>
      </c>
      <c r="B278" s="213" t="str">
        <f>IF(($A278="-"),"-",IF((ISBLANK('1B DonnéesActifs'!B281)=TRUE),"",'1B DonnéesActifs'!B281))</f>
        <v>-</v>
      </c>
      <c r="C278" s="213" t="str">
        <f>IF(($A278="-"),"-",IF((ISBLANK('1B DonnéesActifs'!C281)=TRUE),"",'1B DonnéesActifs'!C281))</f>
        <v>-</v>
      </c>
      <c r="D278" s="213" t="str">
        <f>IF(($A278="-"),"-",IF((ISBLANK('1B DonnéesActifs'!D281)=TRUE),"",'1B DonnéesActifs'!D281))</f>
        <v>-</v>
      </c>
      <c r="E278" s="213" t="str">
        <f>IF(($A278="-"),"-",IF((ISBLANK('1B DonnéesActifs'!E281)=TRUE),"",'1B DonnéesActifs'!E281))</f>
        <v>-</v>
      </c>
      <c r="F278" s="213" t="str">
        <f>IF(($A278="-"),"-",IF((ISBLANK('1B DonnéesActifs'!F281)=TRUE),"",'1B DonnéesActifs'!F281))</f>
        <v>-</v>
      </c>
      <c r="G278" s="213" t="str">
        <f>IF(($A278="-"),"-",IF((ISBLANK('1B DonnéesActifs'!G281)=TRUE),"",'1B DonnéesActifs'!G281))</f>
        <v>-</v>
      </c>
      <c r="H278" s="213" t="str">
        <f>IF(($A278="-"),"-",IF((ISBLANK('1B DonnéesActifs'!H281)=TRUE),"",'1B DonnéesActifs'!H281))</f>
        <v>-</v>
      </c>
      <c r="I278" s="213" t="str">
        <f>IF(($A278="-"),"-",IF((ISBLANK('1B DonnéesActifs'!I281)=TRUE),"",'1B DonnéesActifs'!I281))</f>
        <v>-</v>
      </c>
      <c r="J278" s="213" t="str">
        <f>IF(($A278="-"),"-",IF((ISBLANK('1B DonnéesActifs'!J281)=TRUE),"",'1B DonnéesActifs'!J281))</f>
        <v>-</v>
      </c>
      <c r="K278" s="213" t="str">
        <f>IF(($A278="-"),"-",IF((ISBLANK('1B DonnéesActifs'!K281)=TRUE),"",'1B DonnéesActifs'!K281))</f>
        <v>-</v>
      </c>
      <c r="L278" s="213" t="str">
        <f>IF(($A278="-"),"-",IF((ISBLANK('1B DonnéesActifs'!L281)=TRUE),"",'1B DonnéesActifs'!L281))</f>
        <v>-</v>
      </c>
      <c r="M278" s="213" t="str">
        <f>IF(($A278="-"),"-",IF((ISBLANK('1B DonnéesActifs'!M281)=TRUE),"",'1B DonnéesActifs'!M281))</f>
        <v>-</v>
      </c>
      <c r="N278" s="213" t="str">
        <f>IF(($A278="-"),"-",IF((ISBLANK('1B DonnéesActifs'!N281)=TRUE),"",'1B DonnéesActifs'!N281))</f>
        <v>-</v>
      </c>
      <c r="O278" s="213" t="str">
        <f>IF(($A278="-"),"-",IF((ISBLANK('1B DonnéesActifs'!O281)=TRUE),"",'1B DonnéesActifs'!O281))</f>
        <v>-</v>
      </c>
      <c r="P278" s="213" t="str">
        <f>IF(($A278="-"),"-",IF((ISBLANK('1B DonnéesActifs'!P281)=TRUE),"",'1B DonnéesActifs'!P281))</f>
        <v>-</v>
      </c>
      <c r="Q278" s="214" t="str">
        <f t="shared" si="37"/>
        <v>-</v>
      </c>
      <c r="R278" s="214" t="str">
        <f>IF($A278="-","-",(_xlfn.IFNA((VLOOKUP($D278,'2A HypothèsesRenouvellement'!$J$6:$K$10,2,FALSE)),"TypeChausséeN/D")))</f>
        <v>-</v>
      </c>
      <c r="S278" s="214" t="str">
        <f t="shared" si="44"/>
        <v>-</v>
      </c>
      <c r="T278" s="214" t="str">
        <f>IF($A278="-","-",(_xlfn.IFNA((VLOOKUP($M278,'2A HypothèsesRenouvellement'!$J$16:$K$25,2,FALSE)),"DernièreInterventionN/D")))</f>
        <v>-</v>
      </c>
      <c r="U278" s="214" t="str">
        <f t="shared" si="38"/>
        <v>-</v>
      </c>
      <c r="V278" s="215" t="str">
        <f t="shared" si="45"/>
        <v>-</v>
      </c>
      <c r="W278" s="215" t="str">
        <f>IF($A278="-","-",IF($O278="","ICG N/D",VLOOKUP($O278,'2A HypothèsesRenouvellement'!$B$33:$B$42,1,TRUE)))</f>
        <v>-</v>
      </c>
      <c r="X278" s="216" t="str">
        <f>IF($A278="-","-",(IF((ISNUMBER(W278)=TRUE),VLOOKUP(W278,'2A HypothèsesRenouvellement'!$B$33:$D$42,3,FALSE),"ICG N/D")))</f>
        <v>-</v>
      </c>
      <c r="Y278" s="216" t="str">
        <f>_xlfn.IFNA(IF($A278="-","-",(IF((P278=""),"Cote /5 N/D",VLOOKUP(P278,'2A HypothèsesRenouvellement'!$F$33:$G$37,2,FALSE)))),"%ParCote/5 Feuille2A N/D")</f>
        <v>-</v>
      </c>
      <c r="Z278" s="215" t="str">
        <f>IF($A278="-","-",IF('2A HypothèsesRenouvellement'!$F$20="  cotes d'état /100",(IF(ISNUMBER(X278)=TRUE,(X278*R278),"ICG N/D")),"N'est pas l'option choisie feuille 2A"))</f>
        <v>-</v>
      </c>
      <c r="AA278" s="215" t="str">
        <f t="shared" si="39"/>
        <v>-</v>
      </c>
      <c r="AB278" s="215" t="str">
        <f>IF($A278="-","-",IF('2A HypothèsesRenouvellement'!$F$20="  cotes d'état /5",(IF(ISNUMBER(Y278)=TRUE,(Y278*R278),"Etat/5 N/D")),"N'est pas l'option choisie feuille 2A"))</f>
        <v>-</v>
      </c>
      <c r="AC278" s="215" t="str">
        <f t="shared" si="40"/>
        <v>-</v>
      </c>
      <c r="AD278" s="217" t="str">
        <f>IF('2A HypothèsesRenouvellement'!$D$15="Option 1  ",'3A CalculsActifs'!V278,IF('2A HypothèsesRenouvellement'!$F$20="  Cotes d'état /100",'3A CalculsActifs'!AA278,IF('2A HypothèsesRenouvellement'!$F$20="  Cotes d'état /5",'3A CalculsActifs'!AC278,"ATT:ChoisirOptionFeuille2A")))</f>
        <v>ATT:ChoisirOptionFeuille2A</v>
      </c>
      <c r="AE278" s="209" t="str">
        <f>IF($A278="-","-",(H278/1000*(VLOOKUP(D278,'2A HypothèsesRenouvellement'!$J$6:$L$10,3,FALSE))))</f>
        <v>-</v>
      </c>
      <c r="AF278" s="312" t="str">
        <f t="shared" si="41"/>
        <v>-</v>
      </c>
      <c r="AG278" s="312" t="str">
        <f t="shared" si="42"/>
        <v>-</v>
      </c>
      <c r="AH278" s="218" t="str">
        <f t="shared" si="43"/>
        <v>-</v>
      </c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5"/>
      <c r="BL278" s="95"/>
      <c r="BM278" s="95"/>
      <c r="BN278" s="95"/>
      <c r="BO278" s="95"/>
      <c r="BP278" s="95"/>
      <c r="BQ278" s="95"/>
      <c r="BR278" s="95"/>
      <c r="BS278" s="95"/>
      <c r="BT278" s="95"/>
      <c r="BU278" s="95"/>
      <c r="BV278" s="95"/>
      <c r="BW278" s="95"/>
      <c r="BX278" s="95"/>
      <c r="BY278" s="95"/>
      <c r="BZ278" s="95"/>
      <c r="CA278" s="95"/>
      <c r="CB278" s="95"/>
      <c r="CC278" s="95"/>
      <c r="CD278" s="95"/>
      <c r="CE278" s="95"/>
      <c r="CF278" s="95"/>
      <c r="CG278" s="95"/>
      <c r="CH278" s="95"/>
      <c r="CI278" s="95"/>
      <c r="CJ278" s="95"/>
      <c r="CK278" s="95"/>
      <c r="CL278" s="95"/>
      <c r="CM278" s="95"/>
      <c r="CN278" s="95"/>
      <c r="CO278" s="95"/>
      <c r="CP278" s="95"/>
      <c r="CQ278" s="95"/>
      <c r="CR278" s="95"/>
      <c r="CS278" s="95"/>
      <c r="CT278" s="95"/>
      <c r="CU278" s="95"/>
      <c r="CV278" s="95"/>
      <c r="CW278" s="95"/>
      <c r="CX278" s="95"/>
      <c r="CY278" s="95"/>
      <c r="CZ278" s="95"/>
      <c r="DA278" s="95"/>
      <c r="DB278" s="95"/>
      <c r="DC278" s="95"/>
      <c r="DD278" s="95"/>
      <c r="DE278" s="95"/>
      <c r="DF278" s="95"/>
      <c r="DG278" s="95"/>
      <c r="DH278" s="95"/>
      <c r="DI278" s="95"/>
      <c r="DJ278" s="95"/>
      <c r="DK278" s="95"/>
      <c r="DL278" s="95"/>
      <c r="DM278" s="95"/>
      <c r="DN278" s="95"/>
      <c r="DO278" s="95"/>
      <c r="DP278" s="95"/>
      <c r="DQ278" s="95"/>
      <c r="DR278" s="95"/>
      <c r="DS278" s="95"/>
      <c r="DT278" s="95"/>
      <c r="DU278" s="95"/>
      <c r="DV278" s="95"/>
      <c r="DW278" s="95"/>
      <c r="DX278" s="95"/>
      <c r="DY278" s="95"/>
      <c r="DZ278" s="95"/>
      <c r="EA278" s="95"/>
      <c r="EB278" s="95"/>
      <c r="EC278" s="95"/>
      <c r="ED278" s="95"/>
      <c r="EE278" s="95"/>
      <c r="EF278" s="95"/>
      <c r="EG278" s="95"/>
      <c r="EH278" s="95"/>
      <c r="EI278" s="95"/>
      <c r="EJ278" s="95"/>
      <c r="EK278" s="95"/>
      <c r="EL278" s="95"/>
      <c r="EM278" s="95"/>
      <c r="EN278" s="95"/>
      <c r="EO278" s="95"/>
      <c r="EP278" s="95"/>
      <c r="EQ278" s="95"/>
      <c r="ER278" s="95"/>
      <c r="ES278" s="95"/>
      <c r="ET278" s="95"/>
      <c r="EU278" s="95"/>
      <c r="EV278" s="95"/>
      <c r="EW278" s="95"/>
      <c r="EX278" s="95"/>
      <c r="EY278" s="95"/>
      <c r="EZ278" s="95"/>
      <c r="FA278" s="95"/>
      <c r="FB278" s="95"/>
      <c r="FC278" s="95"/>
      <c r="FD278" s="95"/>
      <c r="FE278" s="95"/>
      <c r="FF278" s="95"/>
      <c r="FG278" s="95"/>
      <c r="FH278" s="95"/>
      <c r="FI278" s="95"/>
      <c r="FJ278" s="95"/>
      <c r="FK278" s="95"/>
      <c r="FL278" s="95"/>
      <c r="FM278" s="95"/>
      <c r="FN278" s="95"/>
      <c r="FO278" s="95"/>
      <c r="FP278" s="95"/>
      <c r="FQ278" s="95"/>
      <c r="FR278" s="95"/>
      <c r="FS278" s="95"/>
      <c r="FT278" s="95"/>
      <c r="FU278" s="95"/>
      <c r="FV278" s="95"/>
      <c r="FW278" s="95"/>
      <c r="FX278" s="95"/>
      <c r="FY278" s="95"/>
      <c r="FZ278" s="95"/>
      <c r="GA278" s="95"/>
      <c r="GB278" s="95"/>
      <c r="GC278" s="95"/>
      <c r="GD278" s="95"/>
      <c r="GE278" s="95"/>
      <c r="GF278" s="95"/>
      <c r="GG278" s="95"/>
      <c r="GH278" s="95"/>
      <c r="GI278" s="95"/>
      <c r="GJ278" s="95"/>
      <c r="GK278" s="95"/>
      <c r="GL278" s="95"/>
      <c r="GM278" s="95"/>
      <c r="GN278" s="95"/>
      <c r="GO278" s="95"/>
      <c r="GP278" s="95"/>
      <c r="GQ278" s="95"/>
      <c r="GR278" s="95"/>
      <c r="GS278" s="95"/>
      <c r="GT278" s="95"/>
      <c r="GU278" s="95"/>
      <c r="GV278" s="95"/>
      <c r="GW278" s="95"/>
      <c r="GX278" s="95"/>
      <c r="GY278" s="95"/>
      <c r="GZ278" s="95"/>
      <c r="HA278" s="95"/>
      <c r="HB278" s="95"/>
      <c r="HC278" s="95"/>
      <c r="HD278" s="95"/>
      <c r="HE278" s="95"/>
    </row>
    <row r="279" spans="1:213" x14ac:dyDescent="0.25">
      <c r="A279" s="212" t="str">
        <f>IF((ISBLANK('1B DonnéesActifs'!A282)=TRUE),"-",'1B DonnéesActifs'!A282)</f>
        <v>-</v>
      </c>
      <c r="B279" s="213" t="str">
        <f>IF(($A279="-"),"-",IF((ISBLANK('1B DonnéesActifs'!B282)=TRUE),"",'1B DonnéesActifs'!B282))</f>
        <v>-</v>
      </c>
      <c r="C279" s="213" t="str">
        <f>IF(($A279="-"),"-",IF((ISBLANK('1B DonnéesActifs'!C282)=TRUE),"",'1B DonnéesActifs'!C282))</f>
        <v>-</v>
      </c>
      <c r="D279" s="213" t="str">
        <f>IF(($A279="-"),"-",IF((ISBLANK('1B DonnéesActifs'!D282)=TRUE),"",'1B DonnéesActifs'!D282))</f>
        <v>-</v>
      </c>
      <c r="E279" s="213" t="str">
        <f>IF(($A279="-"),"-",IF((ISBLANK('1B DonnéesActifs'!E282)=TRUE),"",'1B DonnéesActifs'!E282))</f>
        <v>-</v>
      </c>
      <c r="F279" s="213" t="str">
        <f>IF(($A279="-"),"-",IF((ISBLANK('1B DonnéesActifs'!F282)=TRUE),"",'1B DonnéesActifs'!F282))</f>
        <v>-</v>
      </c>
      <c r="G279" s="213" t="str">
        <f>IF(($A279="-"),"-",IF((ISBLANK('1B DonnéesActifs'!G282)=TRUE),"",'1B DonnéesActifs'!G282))</f>
        <v>-</v>
      </c>
      <c r="H279" s="213" t="str">
        <f>IF(($A279="-"),"-",IF((ISBLANK('1B DonnéesActifs'!H282)=TRUE),"",'1B DonnéesActifs'!H282))</f>
        <v>-</v>
      </c>
      <c r="I279" s="213" t="str">
        <f>IF(($A279="-"),"-",IF((ISBLANK('1B DonnéesActifs'!I282)=TRUE),"",'1B DonnéesActifs'!I282))</f>
        <v>-</v>
      </c>
      <c r="J279" s="213" t="str">
        <f>IF(($A279="-"),"-",IF((ISBLANK('1B DonnéesActifs'!J282)=TRUE),"",'1B DonnéesActifs'!J282))</f>
        <v>-</v>
      </c>
      <c r="K279" s="213" t="str">
        <f>IF(($A279="-"),"-",IF((ISBLANK('1B DonnéesActifs'!K282)=TRUE),"",'1B DonnéesActifs'!K282))</f>
        <v>-</v>
      </c>
      <c r="L279" s="213" t="str">
        <f>IF(($A279="-"),"-",IF((ISBLANK('1B DonnéesActifs'!L282)=TRUE),"",'1B DonnéesActifs'!L282))</f>
        <v>-</v>
      </c>
      <c r="M279" s="213" t="str">
        <f>IF(($A279="-"),"-",IF((ISBLANK('1B DonnéesActifs'!M282)=TRUE),"",'1B DonnéesActifs'!M282))</f>
        <v>-</v>
      </c>
      <c r="N279" s="213" t="str">
        <f>IF(($A279="-"),"-",IF((ISBLANK('1B DonnéesActifs'!N282)=TRUE),"",'1B DonnéesActifs'!N282))</f>
        <v>-</v>
      </c>
      <c r="O279" s="213" t="str">
        <f>IF(($A279="-"),"-",IF((ISBLANK('1B DonnéesActifs'!O282)=TRUE),"",'1B DonnéesActifs'!O282))</f>
        <v>-</v>
      </c>
      <c r="P279" s="213" t="str">
        <f>IF(($A279="-"),"-",IF((ISBLANK('1B DonnéesActifs'!P282)=TRUE),"",'1B DonnéesActifs'!P282))</f>
        <v>-</v>
      </c>
      <c r="Q279" s="214" t="str">
        <f t="shared" si="37"/>
        <v>-</v>
      </c>
      <c r="R279" s="214" t="str">
        <f>IF($A279="-","-",(_xlfn.IFNA((VLOOKUP($D279,'2A HypothèsesRenouvellement'!$J$6:$K$10,2,FALSE)),"TypeChausséeN/D")))</f>
        <v>-</v>
      </c>
      <c r="S279" s="214" t="str">
        <f t="shared" si="44"/>
        <v>-</v>
      </c>
      <c r="T279" s="214" t="str">
        <f>IF($A279="-","-",(_xlfn.IFNA((VLOOKUP($M279,'2A HypothèsesRenouvellement'!$J$16:$K$25,2,FALSE)),"DernièreInterventionN/D")))</f>
        <v>-</v>
      </c>
      <c r="U279" s="214" t="str">
        <f t="shared" si="38"/>
        <v>-</v>
      </c>
      <c r="V279" s="215" t="str">
        <f t="shared" si="45"/>
        <v>-</v>
      </c>
      <c r="W279" s="215" t="str">
        <f>IF($A279="-","-",IF($O279="","ICG N/D",VLOOKUP($O279,'2A HypothèsesRenouvellement'!$B$33:$B$42,1,TRUE)))</f>
        <v>-</v>
      </c>
      <c r="X279" s="216" t="str">
        <f>IF($A279="-","-",(IF((ISNUMBER(W279)=TRUE),VLOOKUP(W279,'2A HypothèsesRenouvellement'!$B$33:$D$42,3,FALSE),"ICG N/D")))</f>
        <v>-</v>
      </c>
      <c r="Y279" s="216" t="str">
        <f>_xlfn.IFNA(IF($A279="-","-",(IF((P279=""),"Cote /5 N/D",VLOOKUP(P279,'2A HypothèsesRenouvellement'!$F$33:$G$37,2,FALSE)))),"%ParCote/5 Feuille2A N/D")</f>
        <v>-</v>
      </c>
      <c r="Z279" s="215" t="str">
        <f>IF($A279="-","-",IF('2A HypothèsesRenouvellement'!$F$20="  cotes d'état /100",(IF(ISNUMBER(X279)=TRUE,(X279*R279),"ICG N/D")),"N'est pas l'option choisie feuille 2A"))</f>
        <v>-</v>
      </c>
      <c r="AA279" s="215" t="str">
        <f t="shared" si="39"/>
        <v>-</v>
      </c>
      <c r="AB279" s="215" t="str">
        <f>IF($A279="-","-",IF('2A HypothèsesRenouvellement'!$F$20="  cotes d'état /5",(IF(ISNUMBER(Y279)=TRUE,(Y279*R279),"Etat/5 N/D")),"N'est pas l'option choisie feuille 2A"))</f>
        <v>-</v>
      </c>
      <c r="AC279" s="215" t="str">
        <f t="shared" si="40"/>
        <v>-</v>
      </c>
      <c r="AD279" s="217" t="str">
        <f>IF('2A HypothèsesRenouvellement'!$D$15="Option 1  ",'3A CalculsActifs'!V279,IF('2A HypothèsesRenouvellement'!$F$20="  Cotes d'état /100",'3A CalculsActifs'!AA279,IF('2A HypothèsesRenouvellement'!$F$20="  Cotes d'état /5",'3A CalculsActifs'!AC279,"ATT:ChoisirOptionFeuille2A")))</f>
        <v>ATT:ChoisirOptionFeuille2A</v>
      </c>
      <c r="AE279" s="209" t="str">
        <f>IF($A279="-","-",(H279/1000*(VLOOKUP(D279,'2A HypothèsesRenouvellement'!$J$6:$L$10,3,FALSE))))</f>
        <v>-</v>
      </c>
      <c r="AF279" s="312" t="str">
        <f t="shared" si="41"/>
        <v>-</v>
      </c>
      <c r="AG279" s="312" t="str">
        <f t="shared" si="42"/>
        <v>-</v>
      </c>
      <c r="AH279" s="218" t="str">
        <f t="shared" si="43"/>
        <v>-</v>
      </c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  <c r="CK279" s="95"/>
      <c r="CL279" s="95"/>
      <c r="CM279" s="95"/>
      <c r="CN279" s="95"/>
      <c r="CO279" s="95"/>
      <c r="CP279" s="95"/>
      <c r="CQ279" s="95"/>
      <c r="CR279" s="95"/>
      <c r="CS279" s="95"/>
      <c r="CT279" s="95"/>
      <c r="CU279" s="95"/>
      <c r="CV279" s="95"/>
      <c r="CW279" s="95"/>
      <c r="CX279" s="95"/>
      <c r="CY279" s="95"/>
      <c r="CZ279" s="95"/>
      <c r="DA279" s="95"/>
      <c r="DB279" s="95"/>
      <c r="DC279" s="95"/>
      <c r="DD279" s="95"/>
      <c r="DE279" s="95"/>
      <c r="DF279" s="95"/>
      <c r="DG279" s="95"/>
      <c r="DH279" s="95"/>
      <c r="DI279" s="95"/>
      <c r="DJ279" s="95"/>
      <c r="DK279" s="95"/>
      <c r="DL279" s="95"/>
      <c r="DM279" s="95"/>
      <c r="DN279" s="95"/>
      <c r="DO279" s="95"/>
      <c r="DP279" s="95"/>
      <c r="DQ279" s="95"/>
      <c r="DR279" s="95"/>
      <c r="DS279" s="95"/>
      <c r="DT279" s="95"/>
      <c r="DU279" s="95"/>
      <c r="DV279" s="95"/>
      <c r="DW279" s="95"/>
      <c r="DX279" s="95"/>
      <c r="DY279" s="95"/>
      <c r="DZ279" s="95"/>
      <c r="EA279" s="95"/>
      <c r="EB279" s="95"/>
      <c r="EC279" s="95"/>
      <c r="ED279" s="95"/>
      <c r="EE279" s="95"/>
      <c r="EF279" s="95"/>
      <c r="EG279" s="95"/>
      <c r="EH279" s="95"/>
      <c r="EI279" s="95"/>
      <c r="EJ279" s="95"/>
      <c r="EK279" s="95"/>
      <c r="EL279" s="95"/>
      <c r="EM279" s="95"/>
      <c r="EN279" s="95"/>
      <c r="EO279" s="95"/>
      <c r="EP279" s="95"/>
      <c r="EQ279" s="95"/>
      <c r="ER279" s="95"/>
      <c r="ES279" s="95"/>
      <c r="ET279" s="95"/>
      <c r="EU279" s="95"/>
      <c r="EV279" s="95"/>
      <c r="EW279" s="95"/>
      <c r="EX279" s="95"/>
      <c r="EY279" s="95"/>
      <c r="EZ279" s="95"/>
      <c r="FA279" s="95"/>
      <c r="FB279" s="95"/>
      <c r="FC279" s="95"/>
      <c r="FD279" s="95"/>
      <c r="FE279" s="95"/>
      <c r="FF279" s="95"/>
      <c r="FG279" s="95"/>
      <c r="FH279" s="95"/>
      <c r="FI279" s="95"/>
      <c r="FJ279" s="95"/>
      <c r="FK279" s="95"/>
      <c r="FL279" s="95"/>
      <c r="FM279" s="95"/>
      <c r="FN279" s="95"/>
      <c r="FO279" s="95"/>
      <c r="FP279" s="95"/>
      <c r="FQ279" s="95"/>
      <c r="FR279" s="95"/>
      <c r="FS279" s="95"/>
      <c r="FT279" s="95"/>
      <c r="FU279" s="95"/>
      <c r="FV279" s="95"/>
      <c r="FW279" s="95"/>
      <c r="FX279" s="95"/>
      <c r="FY279" s="95"/>
      <c r="FZ279" s="95"/>
      <c r="GA279" s="95"/>
      <c r="GB279" s="95"/>
      <c r="GC279" s="95"/>
      <c r="GD279" s="95"/>
      <c r="GE279" s="95"/>
      <c r="GF279" s="95"/>
      <c r="GG279" s="95"/>
      <c r="GH279" s="95"/>
      <c r="GI279" s="95"/>
      <c r="GJ279" s="95"/>
      <c r="GK279" s="95"/>
      <c r="GL279" s="95"/>
      <c r="GM279" s="95"/>
      <c r="GN279" s="95"/>
      <c r="GO279" s="95"/>
      <c r="GP279" s="95"/>
      <c r="GQ279" s="95"/>
      <c r="GR279" s="95"/>
      <c r="GS279" s="95"/>
      <c r="GT279" s="95"/>
      <c r="GU279" s="95"/>
      <c r="GV279" s="95"/>
      <c r="GW279" s="95"/>
      <c r="GX279" s="95"/>
      <c r="GY279" s="95"/>
      <c r="GZ279" s="95"/>
      <c r="HA279" s="95"/>
      <c r="HB279" s="95"/>
      <c r="HC279" s="95"/>
      <c r="HD279" s="95"/>
      <c r="HE279" s="95"/>
    </row>
    <row r="280" spans="1:213" x14ac:dyDescent="0.25">
      <c r="A280" s="212" t="str">
        <f>IF((ISBLANK('1B DonnéesActifs'!A283)=TRUE),"-",'1B DonnéesActifs'!A283)</f>
        <v>-</v>
      </c>
      <c r="B280" s="213" t="str">
        <f>IF(($A280="-"),"-",IF((ISBLANK('1B DonnéesActifs'!B283)=TRUE),"",'1B DonnéesActifs'!B283))</f>
        <v>-</v>
      </c>
      <c r="C280" s="213" t="str">
        <f>IF(($A280="-"),"-",IF((ISBLANK('1B DonnéesActifs'!C283)=TRUE),"",'1B DonnéesActifs'!C283))</f>
        <v>-</v>
      </c>
      <c r="D280" s="213" t="str">
        <f>IF(($A280="-"),"-",IF((ISBLANK('1B DonnéesActifs'!D283)=TRUE),"",'1B DonnéesActifs'!D283))</f>
        <v>-</v>
      </c>
      <c r="E280" s="213" t="str">
        <f>IF(($A280="-"),"-",IF((ISBLANK('1B DonnéesActifs'!E283)=TRUE),"",'1B DonnéesActifs'!E283))</f>
        <v>-</v>
      </c>
      <c r="F280" s="213" t="str">
        <f>IF(($A280="-"),"-",IF((ISBLANK('1B DonnéesActifs'!F283)=TRUE),"",'1B DonnéesActifs'!F283))</f>
        <v>-</v>
      </c>
      <c r="G280" s="213" t="str">
        <f>IF(($A280="-"),"-",IF((ISBLANK('1B DonnéesActifs'!G283)=TRUE),"",'1B DonnéesActifs'!G283))</f>
        <v>-</v>
      </c>
      <c r="H280" s="213" t="str">
        <f>IF(($A280="-"),"-",IF((ISBLANK('1B DonnéesActifs'!H283)=TRUE),"",'1B DonnéesActifs'!H283))</f>
        <v>-</v>
      </c>
      <c r="I280" s="213" t="str">
        <f>IF(($A280="-"),"-",IF((ISBLANK('1B DonnéesActifs'!I283)=TRUE),"",'1B DonnéesActifs'!I283))</f>
        <v>-</v>
      </c>
      <c r="J280" s="213" t="str">
        <f>IF(($A280="-"),"-",IF((ISBLANK('1B DonnéesActifs'!J283)=TRUE),"",'1B DonnéesActifs'!J283))</f>
        <v>-</v>
      </c>
      <c r="K280" s="213" t="str">
        <f>IF(($A280="-"),"-",IF((ISBLANK('1B DonnéesActifs'!K283)=TRUE),"",'1B DonnéesActifs'!K283))</f>
        <v>-</v>
      </c>
      <c r="L280" s="213" t="str">
        <f>IF(($A280="-"),"-",IF((ISBLANK('1B DonnéesActifs'!L283)=TRUE),"",'1B DonnéesActifs'!L283))</f>
        <v>-</v>
      </c>
      <c r="M280" s="213" t="str">
        <f>IF(($A280="-"),"-",IF((ISBLANK('1B DonnéesActifs'!M283)=TRUE),"",'1B DonnéesActifs'!M283))</f>
        <v>-</v>
      </c>
      <c r="N280" s="213" t="str">
        <f>IF(($A280="-"),"-",IF((ISBLANK('1B DonnéesActifs'!N283)=TRUE),"",'1B DonnéesActifs'!N283))</f>
        <v>-</v>
      </c>
      <c r="O280" s="213" t="str">
        <f>IF(($A280="-"),"-",IF((ISBLANK('1B DonnéesActifs'!O283)=TRUE),"",'1B DonnéesActifs'!O283))</f>
        <v>-</v>
      </c>
      <c r="P280" s="213" t="str">
        <f>IF(($A280="-"),"-",IF((ISBLANK('1B DonnéesActifs'!P283)=TRUE),"",'1B DonnéesActifs'!P283))</f>
        <v>-</v>
      </c>
      <c r="Q280" s="214" t="str">
        <f t="shared" si="37"/>
        <v>-</v>
      </c>
      <c r="R280" s="214" t="str">
        <f>IF($A280="-","-",(_xlfn.IFNA((VLOOKUP($D280,'2A HypothèsesRenouvellement'!$J$6:$K$10,2,FALSE)),"TypeChausséeN/D")))</f>
        <v>-</v>
      </c>
      <c r="S280" s="214" t="str">
        <f t="shared" si="44"/>
        <v>-</v>
      </c>
      <c r="T280" s="214" t="str">
        <f>IF($A280="-","-",(_xlfn.IFNA((VLOOKUP($M280,'2A HypothèsesRenouvellement'!$J$16:$K$25,2,FALSE)),"DernièreInterventionN/D")))</f>
        <v>-</v>
      </c>
      <c r="U280" s="214" t="str">
        <f t="shared" si="38"/>
        <v>-</v>
      </c>
      <c r="V280" s="215" t="str">
        <f t="shared" si="45"/>
        <v>-</v>
      </c>
      <c r="W280" s="215" t="str">
        <f>IF($A280="-","-",IF($O280="","ICG N/D",VLOOKUP($O280,'2A HypothèsesRenouvellement'!$B$33:$B$42,1,TRUE)))</f>
        <v>-</v>
      </c>
      <c r="X280" s="216" t="str">
        <f>IF($A280="-","-",(IF((ISNUMBER(W280)=TRUE),VLOOKUP(W280,'2A HypothèsesRenouvellement'!$B$33:$D$42,3,FALSE),"ICG N/D")))</f>
        <v>-</v>
      </c>
      <c r="Y280" s="216" t="str">
        <f>_xlfn.IFNA(IF($A280="-","-",(IF((P280=""),"Cote /5 N/D",VLOOKUP(P280,'2A HypothèsesRenouvellement'!$F$33:$G$37,2,FALSE)))),"%ParCote/5 Feuille2A N/D")</f>
        <v>-</v>
      </c>
      <c r="Z280" s="215" t="str">
        <f>IF($A280="-","-",IF('2A HypothèsesRenouvellement'!$F$20="  cotes d'état /100",(IF(ISNUMBER(X280)=TRUE,(X280*R280),"ICG N/D")),"N'est pas l'option choisie feuille 2A"))</f>
        <v>-</v>
      </c>
      <c r="AA280" s="215" t="str">
        <f t="shared" si="39"/>
        <v>-</v>
      </c>
      <c r="AB280" s="215" t="str">
        <f>IF($A280="-","-",IF('2A HypothèsesRenouvellement'!$F$20="  cotes d'état /5",(IF(ISNUMBER(Y280)=TRUE,(Y280*R280),"Etat/5 N/D")),"N'est pas l'option choisie feuille 2A"))</f>
        <v>-</v>
      </c>
      <c r="AC280" s="215" t="str">
        <f t="shared" si="40"/>
        <v>-</v>
      </c>
      <c r="AD280" s="217" t="str">
        <f>IF('2A HypothèsesRenouvellement'!$D$15="Option 1  ",'3A CalculsActifs'!V280,IF('2A HypothèsesRenouvellement'!$F$20="  Cotes d'état /100",'3A CalculsActifs'!AA280,IF('2A HypothèsesRenouvellement'!$F$20="  Cotes d'état /5",'3A CalculsActifs'!AC280,"ATT:ChoisirOptionFeuille2A")))</f>
        <v>ATT:ChoisirOptionFeuille2A</v>
      </c>
      <c r="AE280" s="209" t="str">
        <f>IF($A280="-","-",(H280/1000*(VLOOKUP(D280,'2A HypothèsesRenouvellement'!$J$6:$L$10,3,FALSE))))</f>
        <v>-</v>
      </c>
      <c r="AF280" s="312" t="str">
        <f t="shared" si="41"/>
        <v>-</v>
      </c>
      <c r="AG280" s="312" t="str">
        <f t="shared" si="42"/>
        <v>-</v>
      </c>
      <c r="AH280" s="218" t="str">
        <f t="shared" si="43"/>
        <v>-</v>
      </c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  <c r="CK280" s="95"/>
      <c r="CL280" s="95"/>
      <c r="CM280" s="95"/>
      <c r="CN280" s="95"/>
      <c r="CO280" s="95"/>
      <c r="CP280" s="95"/>
      <c r="CQ280" s="95"/>
      <c r="CR280" s="95"/>
      <c r="CS280" s="95"/>
      <c r="CT280" s="95"/>
      <c r="CU280" s="95"/>
      <c r="CV280" s="95"/>
      <c r="CW280" s="95"/>
      <c r="CX280" s="95"/>
      <c r="CY280" s="95"/>
      <c r="CZ280" s="95"/>
      <c r="DA280" s="95"/>
      <c r="DB280" s="95"/>
      <c r="DC280" s="95"/>
      <c r="DD280" s="95"/>
      <c r="DE280" s="95"/>
      <c r="DF280" s="95"/>
      <c r="DG280" s="95"/>
      <c r="DH280" s="95"/>
      <c r="DI280" s="95"/>
      <c r="DJ280" s="95"/>
      <c r="DK280" s="95"/>
      <c r="DL280" s="95"/>
      <c r="DM280" s="95"/>
      <c r="DN280" s="95"/>
      <c r="DO280" s="95"/>
      <c r="DP280" s="95"/>
      <c r="DQ280" s="95"/>
      <c r="DR280" s="95"/>
      <c r="DS280" s="95"/>
      <c r="DT280" s="95"/>
      <c r="DU280" s="95"/>
      <c r="DV280" s="95"/>
      <c r="DW280" s="95"/>
      <c r="DX280" s="95"/>
      <c r="DY280" s="95"/>
      <c r="DZ280" s="95"/>
      <c r="EA280" s="95"/>
      <c r="EB280" s="95"/>
      <c r="EC280" s="95"/>
      <c r="ED280" s="95"/>
      <c r="EE280" s="95"/>
      <c r="EF280" s="95"/>
      <c r="EG280" s="95"/>
      <c r="EH280" s="95"/>
      <c r="EI280" s="95"/>
      <c r="EJ280" s="95"/>
      <c r="EK280" s="95"/>
      <c r="EL280" s="95"/>
      <c r="EM280" s="95"/>
      <c r="EN280" s="95"/>
      <c r="EO280" s="95"/>
      <c r="EP280" s="95"/>
      <c r="EQ280" s="95"/>
      <c r="ER280" s="95"/>
      <c r="ES280" s="95"/>
      <c r="ET280" s="95"/>
      <c r="EU280" s="95"/>
      <c r="EV280" s="95"/>
      <c r="EW280" s="95"/>
      <c r="EX280" s="95"/>
      <c r="EY280" s="95"/>
      <c r="EZ280" s="95"/>
      <c r="FA280" s="95"/>
      <c r="FB280" s="95"/>
      <c r="FC280" s="95"/>
      <c r="FD280" s="95"/>
      <c r="FE280" s="95"/>
      <c r="FF280" s="95"/>
      <c r="FG280" s="95"/>
      <c r="FH280" s="95"/>
      <c r="FI280" s="95"/>
      <c r="FJ280" s="95"/>
      <c r="FK280" s="95"/>
      <c r="FL280" s="95"/>
      <c r="FM280" s="95"/>
      <c r="FN280" s="95"/>
      <c r="FO280" s="95"/>
      <c r="FP280" s="95"/>
      <c r="FQ280" s="95"/>
      <c r="FR280" s="95"/>
      <c r="FS280" s="95"/>
      <c r="FT280" s="95"/>
      <c r="FU280" s="95"/>
      <c r="FV280" s="95"/>
      <c r="FW280" s="95"/>
      <c r="FX280" s="95"/>
      <c r="FY280" s="95"/>
      <c r="FZ280" s="95"/>
      <c r="GA280" s="95"/>
      <c r="GB280" s="95"/>
      <c r="GC280" s="95"/>
      <c r="GD280" s="95"/>
      <c r="GE280" s="95"/>
      <c r="GF280" s="95"/>
      <c r="GG280" s="95"/>
      <c r="GH280" s="95"/>
      <c r="GI280" s="95"/>
      <c r="GJ280" s="95"/>
      <c r="GK280" s="95"/>
      <c r="GL280" s="95"/>
      <c r="GM280" s="95"/>
      <c r="GN280" s="95"/>
      <c r="GO280" s="95"/>
      <c r="GP280" s="95"/>
      <c r="GQ280" s="95"/>
      <c r="GR280" s="95"/>
      <c r="GS280" s="95"/>
      <c r="GT280" s="95"/>
      <c r="GU280" s="95"/>
      <c r="GV280" s="95"/>
      <c r="GW280" s="95"/>
      <c r="GX280" s="95"/>
      <c r="GY280" s="95"/>
      <c r="GZ280" s="95"/>
      <c r="HA280" s="95"/>
      <c r="HB280" s="95"/>
      <c r="HC280" s="95"/>
      <c r="HD280" s="95"/>
      <c r="HE280" s="95"/>
    </row>
    <row r="281" spans="1:213" x14ac:dyDescent="0.25">
      <c r="A281" s="212" t="str">
        <f>IF((ISBLANK('1B DonnéesActifs'!A284)=TRUE),"-",'1B DonnéesActifs'!A284)</f>
        <v>-</v>
      </c>
      <c r="B281" s="213" t="str">
        <f>IF(($A281="-"),"-",IF((ISBLANK('1B DonnéesActifs'!B284)=TRUE),"",'1B DonnéesActifs'!B284))</f>
        <v>-</v>
      </c>
      <c r="C281" s="213" t="str">
        <f>IF(($A281="-"),"-",IF((ISBLANK('1B DonnéesActifs'!C284)=TRUE),"",'1B DonnéesActifs'!C284))</f>
        <v>-</v>
      </c>
      <c r="D281" s="213" t="str">
        <f>IF(($A281="-"),"-",IF((ISBLANK('1B DonnéesActifs'!D284)=TRUE),"",'1B DonnéesActifs'!D284))</f>
        <v>-</v>
      </c>
      <c r="E281" s="213" t="str">
        <f>IF(($A281="-"),"-",IF((ISBLANK('1B DonnéesActifs'!E284)=TRUE),"",'1B DonnéesActifs'!E284))</f>
        <v>-</v>
      </c>
      <c r="F281" s="213" t="str">
        <f>IF(($A281="-"),"-",IF((ISBLANK('1B DonnéesActifs'!F284)=TRUE),"",'1B DonnéesActifs'!F284))</f>
        <v>-</v>
      </c>
      <c r="G281" s="213" t="str">
        <f>IF(($A281="-"),"-",IF((ISBLANK('1B DonnéesActifs'!G284)=TRUE),"",'1B DonnéesActifs'!G284))</f>
        <v>-</v>
      </c>
      <c r="H281" s="213" t="str">
        <f>IF(($A281="-"),"-",IF((ISBLANK('1B DonnéesActifs'!H284)=TRUE),"",'1B DonnéesActifs'!H284))</f>
        <v>-</v>
      </c>
      <c r="I281" s="213" t="str">
        <f>IF(($A281="-"),"-",IF((ISBLANK('1B DonnéesActifs'!I284)=TRUE),"",'1B DonnéesActifs'!I284))</f>
        <v>-</v>
      </c>
      <c r="J281" s="213" t="str">
        <f>IF(($A281="-"),"-",IF((ISBLANK('1B DonnéesActifs'!J284)=TRUE),"",'1B DonnéesActifs'!J284))</f>
        <v>-</v>
      </c>
      <c r="K281" s="213" t="str">
        <f>IF(($A281="-"),"-",IF((ISBLANK('1B DonnéesActifs'!K284)=TRUE),"",'1B DonnéesActifs'!K284))</f>
        <v>-</v>
      </c>
      <c r="L281" s="213" t="str">
        <f>IF(($A281="-"),"-",IF((ISBLANK('1B DonnéesActifs'!L284)=TRUE),"",'1B DonnéesActifs'!L284))</f>
        <v>-</v>
      </c>
      <c r="M281" s="213" t="str">
        <f>IF(($A281="-"),"-",IF((ISBLANK('1B DonnéesActifs'!M284)=TRUE),"",'1B DonnéesActifs'!M284))</f>
        <v>-</v>
      </c>
      <c r="N281" s="213" t="str">
        <f>IF(($A281="-"),"-",IF((ISBLANK('1B DonnéesActifs'!N284)=TRUE),"",'1B DonnéesActifs'!N284))</f>
        <v>-</v>
      </c>
      <c r="O281" s="213" t="str">
        <f>IF(($A281="-"),"-",IF((ISBLANK('1B DonnéesActifs'!O284)=TRUE),"",'1B DonnéesActifs'!O284))</f>
        <v>-</v>
      </c>
      <c r="P281" s="213" t="str">
        <f>IF(($A281="-"),"-",IF((ISBLANK('1B DonnéesActifs'!P284)=TRUE),"",'1B DonnéesActifs'!P284))</f>
        <v>-</v>
      </c>
      <c r="Q281" s="214" t="str">
        <f t="shared" si="37"/>
        <v>-</v>
      </c>
      <c r="R281" s="214" t="str">
        <f>IF($A281="-","-",(_xlfn.IFNA((VLOOKUP($D281,'2A HypothèsesRenouvellement'!$J$6:$K$10,2,FALSE)),"TypeChausséeN/D")))</f>
        <v>-</v>
      </c>
      <c r="S281" s="214" t="str">
        <f t="shared" si="44"/>
        <v>-</v>
      </c>
      <c r="T281" s="214" t="str">
        <f>IF($A281="-","-",(_xlfn.IFNA((VLOOKUP($M281,'2A HypothèsesRenouvellement'!$J$16:$K$25,2,FALSE)),"DernièreInterventionN/D")))</f>
        <v>-</v>
      </c>
      <c r="U281" s="214" t="str">
        <f t="shared" si="38"/>
        <v>-</v>
      </c>
      <c r="V281" s="215" t="str">
        <f t="shared" si="45"/>
        <v>-</v>
      </c>
      <c r="W281" s="215" t="str">
        <f>IF($A281="-","-",IF($O281="","ICG N/D",VLOOKUP($O281,'2A HypothèsesRenouvellement'!$B$33:$B$42,1,TRUE)))</f>
        <v>-</v>
      </c>
      <c r="X281" s="216" t="str">
        <f>IF($A281="-","-",(IF((ISNUMBER(W281)=TRUE),VLOOKUP(W281,'2A HypothèsesRenouvellement'!$B$33:$D$42,3,FALSE),"ICG N/D")))</f>
        <v>-</v>
      </c>
      <c r="Y281" s="216" t="str">
        <f>_xlfn.IFNA(IF($A281="-","-",(IF((P281=""),"Cote /5 N/D",VLOOKUP(P281,'2A HypothèsesRenouvellement'!$F$33:$G$37,2,FALSE)))),"%ParCote/5 Feuille2A N/D")</f>
        <v>-</v>
      </c>
      <c r="Z281" s="215" t="str">
        <f>IF($A281="-","-",IF('2A HypothèsesRenouvellement'!$F$20="  cotes d'état /100",(IF(ISNUMBER(X281)=TRUE,(X281*R281),"ICG N/D")),"N'est pas l'option choisie feuille 2A"))</f>
        <v>-</v>
      </c>
      <c r="AA281" s="215" t="str">
        <f t="shared" si="39"/>
        <v>-</v>
      </c>
      <c r="AB281" s="215" t="str">
        <f>IF($A281="-","-",IF('2A HypothèsesRenouvellement'!$F$20="  cotes d'état /5",(IF(ISNUMBER(Y281)=TRUE,(Y281*R281),"Etat/5 N/D")),"N'est pas l'option choisie feuille 2A"))</f>
        <v>-</v>
      </c>
      <c r="AC281" s="215" t="str">
        <f t="shared" si="40"/>
        <v>-</v>
      </c>
      <c r="AD281" s="217" t="str">
        <f>IF('2A HypothèsesRenouvellement'!$D$15="Option 1  ",'3A CalculsActifs'!V281,IF('2A HypothèsesRenouvellement'!$F$20="  Cotes d'état /100",'3A CalculsActifs'!AA281,IF('2A HypothèsesRenouvellement'!$F$20="  Cotes d'état /5",'3A CalculsActifs'!AC281,"ATT:ChoisirOptionFeuille2A")))</f>
        <v>ATT:ChoisirOptionFeuille2A</v>
      </c>
      <c r="AE281" s="209" t="str">
        <f>IF($A281="-","-",(H281/1000*(VLOOKUP(D281,'2A HypothèsesRenouvellement'!$J$6:$L$10,3,FALSE))))</f>
        <v>-</v>
      </c>
      <c r="AF281" s="312" t="str">
        <f t="shared" si="41"/>
        <v>-</v>
      </c>
      <c r="AG281" s="312" t="str">
        <f t="shared" si="42"/>
        <v>-</v>
      </c>
      <c r="AH281" s="218" t="str">
        <f t="shared" si="43"/>
        <v>-</v>
      </c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  <c r="CK281" s="95"/>
      <c r="CL281" s="95"/>
      <c r="CM281" s="95"/>
      <c r="CN281" s="95"/>
      <c r="CO281" s="95"/>
      <c r="CP281" s="95"/>
      <c r="CQ281" s="95"/>
      <c r="CR281" s="95"/>
      <c r="CS281" s="95"/>
      <c r="CT281" s="95"/>
      <c r="CU281" s="95"/>
      <c r="CV281" s="95"/>
      <c r="CW281" s="95"/>
      <c r="CX281" s="95"/>
      <c r="CY281" s="95"/>
      <c r="CZ281" s="95"/>
      <c r="DA281" s="95"/>
      <c r="DB281" s="95"/>
      <c r="DC281" s="95"/>
      <c r="DD281" s="95"/>
      <c r="DE281" s="95"/>
      <c r="DF281" s="95"/>
      <c r="DG281" s="95"/>
      <c r="DH281" s="95"/>
      <c r="DI281" s="95"/>
      <c r="DJ281" s="95"/>
      <c r="DK281" s="95"/>
      <c r="DL281" s="95"/>
      <c r="DM281" s="95"/>
      <c r="DN281" s="95"/>
      <c r="DO281" s="95"/>
      <c r="DP281" s="95"/>
      <c r="DQ281" s="95"/>
      <c r="DR281" s="95"/>
      <c r="DS281" s="95"/>
      <c r="DT281" s="95"/>
      <c r="DU281" s="95"/>
      <c r="DV281" s="95"/>
      <c r="DW281" s="95"/>
      <c r="DX281" s="95"/>
      <c r="DY281" s="95"/>
      <c r="DZ281" s="95"/>
      <c r="EA281" s="95"/>
      <c r="EB281" s="95"/>
      <c r="EC281" s="95"/>
      <c r="ED281" s="95"/>
      <c r="EE281" s="95"/>
      <c r="EF281" s="95"/>
      <c r="EG281" s="95"/>
      <c r="EH281" s="95"/>
      <c r="EI281" s="95"/>
      <c r="EJ281" s="95"/>
      <c r="EK281" s="95"/>
      <c r="EL281" s="95"/>
      <c r="EM281" s="95"/>
      <c r="EN281" s="95"/>
      <c r="EO281" s="95"/>
      <c r="EP281" s="95"/>
      <c r="EQ281" s="95"/>
      <c r="ER281" s="95"/>
      <c r="ES281" s="95"/>
      <c r="ET281" s="95"/>
      <c r="EU281" s="95"/>
      <c r="EV281" s="95"/>
      <c r="EW281" s="95"/>
      <c r="EX281" s="95"/>
      <c r="EY281" s="95"/>
      <c r="EZ281" s="95"/>
      <c r="FA281" s="95"/>
      <c r="FB281" s="95"/>
      <c r="FC281" s="95"/>
      <c r="FD281" s="95"/>
      <c r="FE281" s="95"/>
      <c r="FF281" s="95"/>
      <c r="FG281" s="95"/>
      <c r="FH281" s="95"/>
      <c r="FI281" s="95"/>
      <c r="FJ281" s="95"/>
      <c r="FK281" s="95"/>
      <c r="FL281" s="95"/>
      <c r="FM281" s="95"/>
      <c r="FN281" s="95"/>
      <c r="FO281" s="95"/>
      <c r="FP281" s="95"/>
      <c r="FQ281" s="95"/>
      <c r="FR281" s="95"/>
      <c r="FS281" s="95"/>
      <c r="FT281" s="95"/>
      <c r="FU281" s="95"/>
      <c r="FV281" s="95"/>
      <c r="FW281" s="95"/>
      <c r="FX281" s="95"/>
      <c r="FY281" s="95"/>
      <c r="FZ281" s="95"/>
      <c r="GA281" s="95"/>
      <c r="GB281" s="95"/>
      <c r="GC281" s="95"/>
      <c r="GD281" s="95"/>
      <c r="GE281" s="95"/>
      <c r="GF281" s="95"/>
      <c r="GG281" s="95"/>
      <c r="GH281" s="95"/>
      <c r="GI281" s="95"/>
      <c r="GJ281" s="95"/>
      <c r="GK281" s="95"/>
      <c r="GL281" s="95"/>
      <c r="GM281" s="95"/>
      <c r="GN281" s="95"/>
      <c r="GO281" s="95"/>
      <c r="GP281" s="95"/>
      <c r="GQ281" s="95"/>
      <c r="GR281" s="95"/>
      <c r="GS281" s="95"/>
      <c r="GT281" s="95"/>
      <c r="GU281" s="95"/>
      <c r="GV281" s="95"/>
      <c r="GW281" s="95"/>
      <c r="GX281" s="95"/>
      <c r="GY281" s="95"/>
      <c r="GZ281" s="95"/>
      <c r="HA281" s="95"/>
      <c r="HB281" s="95"/>
      <c r="HC281" s="95"/>
      <c r="HD281" s="95"/>
      <c r="HE281" s="95"/>
    </row>
    <row r="282" spans="1:213" x14ac:dyDescent="0.25">
      <c r="A282" s="212" t="str">
        <f>IF((ISBLANK('1B DonnéesActifs'!A285)=TRUE),"-",'1B DonnéesActifs'!A285)</f>
        <v>-</v>
      </c>
      <c r="B282" s="213" t="str">
        <f>IF(($A282="-"),"-",IF((ISBLANK('1B DonnéesActifs'!B285)=TRUE),"",'1B DonnéesActifs'!B285))</f>
        <v>-</v>
      </c>
      <c r="C282" s="213" t="str">
        <f>IF(($A282="-"),"-",IF((ISBLANK('1B DonnéesActifs'!C285)=TRUE),"",'1B DonnéesActifs'!C285))</f>
        <v>-</v>
      </c>
      <c r="D282" s="213" t="str">
        <f>IF(($A282="-"),"-",IF((ISBLANK('1B DonnéesActifs'!D285)=TRUE),"",'1B DonnéesActifs'!D285))</f>
        <v>-</v>
      </c>
      <c r="E282" s="213" t="str">
        <f>IF(($A282="-"),"-",IF((ISBLANK('1B DonnéesActifs'!E285)=TRUE),"",'1B DonnéesActifs'!E285))</f>
        <v>-</v>
      </c>
      <c r="F282" s="213" t="str">
        <f>IF(($A282="-"),"-",IF((ISBLANK('1B DonnéesActifs'!F285)=TRUE),"",'1B DonnéesActifs'!F285))</f>
        <v>-</v>
      </c>
      <c r="G282" s="213" t="str">
        <f>IF(($A282="-"),"-",IF((ISBLANK('1B DonnéesActifs'!G285)=TRUE),"",'1B DonnéesActifs'!G285))</f>
        <v>-</v>
      </c>
      <c r="H282" s="213" t="str">
        <f>IF(($A282="-"),"-",IF((ISBLANK('1B DonnéesActifs'!H285)=TRUE),"",'1B DonnéesActifs'!H285))</f>
        <v>-</v>
      </c>
      <c r="I282" s="213" t="str">
        <f>IF(($A282="-"),"-",IF((ISBLANK('1B DonnéesActifs'!I285)=TRUE),"",'1B DonnéesActifs'!I285))</f>
        <v>-</v>
      </c>
      <c r="J282" s="213" t="str">
        <f>IF(($A282="-"),"-",IF((ISBLANK('1B DonnéesActifs'!J285)=TRUE),"",'1B DonnéesActifs'!J285))</f>
        <v>-</v>
      </c>
      <c r="K282" s="213" t="str">
        <f>IF(($A282="-"),"-",IF((ISBLANK('1B DonnéesActifs'!K285)=TRUE),"",'1B DonnéesActifs'!K285))</f>
        <v>-</v>
      </c>
      <c r="L282" s="213" t="str">
        <f>IF(($A282="-"),"-",IF((ISBLANK('1B DonnéesActifs'!L285)=TRUE),"",'1B DonnéesActifs'!L285))</f>
        <v>-</v>
      </c>
      <c r="M282" s="213" t="str">
        <f>IF(($A282="-"),"-",IF((ISBLANK('1B DonnéesActifs'!M285)=TRUE),"",'1B DonnéesActifs'!M285))</f>
        <v>-</v>
      </c>
      <c r="N282" s="213" t="str">
        <f>IF(($A282="-"),"-",IF((ISBLANK('1B DonnéesActifs'!N285)=TRUE),"",'1B DonnéesActifs'!N285))</f>
        <v>-</v>
      </c>
      <c r="O282" s="213" t="str">
        <f>IF(($A282="-"),"-",IF((ISBLANK('1B DonnéesActifs'!O285)=TRUE),"",'1B DonnéesActifs'!O285))</f>
        <v>-</v>
      </c>
      <c r="P282" s="213" t="str">
        <f>IF(($A282="-"),"-",IF((ISBLANK('1B DonnéesActifs'!P285)=TRUE),"",'1B DonnéesActifs'!P285))</f>
        <v>-</v>
      </c>
      <c r="Q282" s="214" t="str">
        <f t="shared" si="37"/>
        <v>-</v>
      </c>
      <c r="R282" s="214" t="str">
        <f>IF($A282="-","-",(_xlfn.IFNA((VLOOKUP($D282,'2A HypothèsesRenouvellement'!$J$6:$K$10,2,FALSE)),"TypeChausséeN/D")))</f>
        <v>-</v>
      </c>
      <c r="S282" s="214" t="str">
        <f t="shared" si="44"/>
        <v>-</v>
      </c>
      <c r="T282" s="214" t="str">
        <f>IF($A282="-","-",(_xlfn.IFNA((VLOOKUP($M282,'2A HypothèsesRenouvellement'!$J$16:$K$25,2,FALSE)),"DernièreInterventionN/D")))</f>
        <v>-</v>
      </c>
      <c r="U282" s="214" t="str">
        <f t="shared" si="38"/>
        <v>-</v>
      </c>
      <c r="V282" s="215" t="str">
        <f t="shared" si="45"/>
        <v>-</v>
      </c>
      <c r="W282" s="215" t="str">
        <f>IF($A282="-","-",IF($O282="","ICG N/D",VLOOKUP($O282,'2A HypothèsesRenouvellement'!$B$33:$B$42,1,TRUE)))</f>
        <v>-</v>
      </c>
      <c r="X282" s="216" t="str">
        <f>IF($A282="-","-",(IF((ISNUMBER(W282)=TRUE),VLOOKUP(W282,'2A HypothèsesRenouvellement'!$B$33:$D$42,3,FALSE),"ICG N/D")))</f>
        <v>-</v>
      </c>
      <c r="Y282" s="216" t="str">
        <f>_xlfn.IFNA(IF($A282="-","-",(IF((P282=""),"Cote /5 N/D",VLOOKUP(P282,'2A HypothèsesRenouvellement'!$F$33:$G$37,2,FALSE)))),"%ParCote/5 Feuille2A N/D")</f>
        <v>-</v>
      </c>
      <c r="Z282" s="215" t="str">
        <f>IF($A282="-","-",IF('2A HypothèsesRenouvellement'!$F$20="  cotes d'état /100",(IF(ISNUMBER(X282)=TRUE,(X282*R282),"ICG N/D")),"N'est pas l'option choisie feuille 2A"))</f>
        <v>-</v>
      </c>
      <c r="AA282" s="215" t="str">
        <f t="shared" si="39"/>
        <v>-</v>
      </c>
      <c r="AB282" s="215" t="str">
        <f>IF($A282="-","-",IF('2A HypothèsesRenouvellement'!$F$20="  cotes d'état /5",(IF(ISNUMBER(Y282)=TRUE,(Y282*R282),"Etat/5 N/D")),"N'est pas l'option choisie feuille 2A"))</f>
        <v>-</v>
      </c>
      <c r="AC282" s="215" t="str">
        <f t="shared" si="40"/>
        <v>-</v>
      </c>
      <c r="AD282" s="217" t="str">
        <f>IF('2A HypothèsesRenouvellement'!$D$15="Option 1  ",'3A CalculsActifs'!V282,IF('2A HypothèsesRenouvellement'!$F$20="  Cotes d'état /100",'3A CalculsActifs'!AA282,IF('2A HypothèsesRenouvellement'!$F$20="  Cotes d'état /5",'3A CalculsActifs'!AC282,"ATT:ChoisirOptionFeuille2A")))</f>
        <v>ATT:ChoisirOptionFeuille2A</v>
      </c>
      <c r="AE282" s="209" t="str">
        <f>IF($A282="-","-",(H282/1000*(VLOOKUP(D282,'2A HypothèsesRenouvellement'!$J$6:$L$10,3,FALSE))))</f>
        <v>-</v>
      </c>
      <c r="AF282" s="312" t="str">
        <f t="shared" si="41"/>
        <v>-</v>
      </c>
      <c r="AG282" s="312" t="str">
        <f t="shared" si="42"/>
        <v>-</v>
      </c>
      <c r="AH282" s="218" t="str">
        <f t="shared" si="43"/>
        <v>-</v>
      </c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  <c r="CK282" s="95"/>
      <c r="CL282" s="95"/>
      <c r="CM282" s="95"/>
      <c r="CN282" s="95"/>
      <c r="CO282" s="95"/>
      <c r="CP282" s="95"/>
      <c r="CQ282" s="95"/>
      <c r="CR282" s="95"/>
      <c r="CS282" s="95"/>
      <c r="CT282" s="95"/>
      <c r="CU282" s="95"/>
      <c r="CV282" s="95"/>
      <c r="CW282" s="95"/>
      <c r="CX282" s="95"/>
      <c r="CY282" s="95"/>
      <c r="CZ282" s="95"/>
      <c r="DA282" s="95"/>
      <c r="DB282" s="95"/>
      <c r="DC282" s="95"/>
      <c r="DD282" s="95"/>
      <c r="DE282" s="95"/>
      <c r="DF282" s="95"/>
      <c r="DG282" s="95"/>
      <c r="DH282" s="95"/>
      <c r="DI282" s="95"/>
      <c r="DJ282" s="95"/>
      <c r="DK282" s="95"/>
      <c r="DL282" s="95"/>
      <c r="DM282" s="95"/>
      <c r="DN282" s="95"/>
      <c r="DO282" s="95"/>
      <c r="DP282" s="95"/>
      <c r="DQ282" s="95"/>
      <c r="DR282" s="95"/>
      <c r="DS282" s="95"/>
      <c r="DT282" s="95"/>
      <c r="DU282" s="95"/>
      <c r="DV282" s="95"/>
      <c r="DW282" s="95"/>
      <c r="DX282" s="95"/>
      <c r="DY282" s="95"/>
      <c r="DZ282" s="95"/>
      <c r="EA282" s="95"/>
      <c r="EB282" s="95"/>
      <c r="EC282" s="95"/>
      <c r="ED282" s="95"/>
      <c r="EE282" s="95"/>
      <c r="EF282" s="95"/>
      <c r="EG282" s="95"/>
      <c r="EH282" s="95"/>
      <c r="EI282" s="95"/>
      <c r="EJ282" s="95"/>
      <c r="EK282" s="95"/>
      <c r="EL282" s="95"/>
      <c r="EM282" s="95"/>
      <c r="EN282" s="95"/>
      <c r="EO282" s="95"/>
      <c r="EP282" s="95"/>
      <c r="EQ282" s="95"/>
      <c r="ER282" s="95"/>
      <c r="ES282" s="95"/>
      <c r="ET282" s="95"/>
      <c r="EU282" s="95"/>
      <c r="EV282" s="95"/>
      <c r="EW282" s="95"/>
      <c r="EX282" s="95"/>
      <c r="EY282" s="95"/>
      <c r="EZ282" s="95"/>
      <c r="FA282" s="95"/>
      <c r="FB282" s="95"/>
      <c r="FC282" s="95"/>
      <c r="FD282" s="95"/>
      <c r="FE282" s="95"/>
      <c r="FF282" s="95"/>
      <c r="FG282" s="95"/>
      <c r="FH282" s="95"/>
      <c r="FI282" s="95"/>
      <c r="FJ282" s="95"/>
      <c r="FK282" s="95"/>
      <c r="FL282" s="95"/>
      <c r="FM282" s="95"/>
      <c r="FN282" s="95"/>
      <c r="FO282" s="95"/>
      <c r="FP282" s="95"/>
      <c r="FQ282" s="95"/>
      <c r="FR282" s="95"/>
      <c r="FS282" s="95"/>
      <c r="FT282" s="95"/>
      <c r="FU282" s="95"/>
      <c r="FV282" s="95"/>
      <c r="FW282" s="95"/>
      <c r="FX282" s="95"/>
      <c r="FY282" s="95"/>
      <c r="FZ282" s="95"/>
      <c r="GA282" s="95"/>
      <c r="GB282" s="95"/>
      <c r="GC282" s="95"/>
      <c r="GD282" s="95"/>
      <c r="GE282" s="95"/>
      <c r="GF282" s="95"/>
      <c r="GG282" s="95"/>
      <c r="GH282" s="95"/>
      <c r="GI282" s="95"/>
      <c r="GJ282" s="95"/>
      <c r="GK282" s="95"/>
      <c r="GL282" s="95"/>
      <c r="GM282" s="95"/>
      <c r="GN282" s="95"/>
      <c r="GO282" s="95"/>
      <c r="GP282" s="95"/>
      <c r="GQ282" s="95"/>
      <c r="GR282" s="95"/>
      <c r="GS282" s="95"/>
      <c r="GT282" s="95"/>
      <c r="GU282" s="95"/>
      <c r="GV282" s="95"/>
      <c r="GW282" s="95"/>
      <c r="GX282" s="95"/>
      <c r="GY282" s="95"/>
      <c r="GZ282" s="95"/>
      <c r="HA282" s="95"/>
      <c r="HB282" s="95"/>
      <c r="HC282" s="95"/>
      <c r="HD282" s="95"/>
      <c r="HE282" s="95"/>
    </row>
    <row r="283" spans="1:213" x14ac:dyDescent="0.25">
      <c r="A283" s="212" t="str">
        <f>IF((ISBLANK('1B DonnéesActifs'!A286)=TRUE),"-",'1B DonnéesActifs'!A286)</f>
        <v>-</v>
      </c>
      <c r="B283" s="213" t="str">
        <f>IF(($A283="-"),"-",IF((ISBLANK('1B DonnéesActifs'!B286)=TRUE),"",'1B DonnéesActifs'!B286))</f>
        <v>-</v>
      </c>
      <c r="C283" s="213" t="str">
        <f>IF(($A283="-"),"-",IF((ISBLANK('1B DonnéesActifs'!C286)=TRUE),"",'1B DonnéesActifs'!C286))</f>
        <v>-</v>
      </c>
      <c r="D283" s="213" t="str">
        <f>IF(($A283="-"),"-",IF((ISBLANK('1B DonnéesActifs'!D286)=TRUE),"",'1B DonnéesActifs'!D286))</f>
        <v>-</v>
      </c>
      <c r="E283" s="213" t="str">
        <f>IF(($A283="-"),"-",IF((ISBLANK('1B DonnéesActifs'!E286)=TRUE),"",'1B DonnéesActifs'!E286))</f>
        <v>-</v>
      </c>
      <c r="F283" s="213" t="str">
        <f>IF(($A283="-"),"-",IF((ISBLANK('1B DonnéesActifs'!F286)=TRUE),"",'1B DonnéesActifs'!F286))</f>
        <v>-</v>
      </c>
      <c r="G283" s="213" t="str">
        <f>IF(($A283="-"),"-",IF((ISBLANK('1B DonnéesActifs'!G286)=TRUE),"",'1B DonnéesActifs'!G286))</f>
        <v>-</v>
      </c>
      <c r="H283" s="213" t="str">
        <f>IF(($A283="-"),"-",IF((ISBLANK('1B DonnéesActifs'!H286)=TRUE),"",'1B DonnéesActifs'!H286))</f>
        <v>-</v>
      </c>
      <c r="I283" s="213" t="str">
        <f>IF(($A283="-"),"-",IF((ISBLANK('1B DonnéesActifs'!I286)=TRUE),"",'1B DonnéesActifs'!I286))</f>
        <v>-</v>
      </c>
      <c r="J283" s="213" t="str">
        <f>IF(($A283="-"),"-",IF((ISBLANK('1B DonnéesActifs'!J286)=TRUE),"",'1B DonnéesActifs'!J286))</f>
        <v>-</v>
      </c>
      <c r="K283" s="213" t="str">
        <f>IF(($A283="-"),"-",IF((ISBLANK('1B DonnéesActifs'!K286)=TRUE),"",'1B DonnéesActifs'!K286))</f>
        <v>-</v>
      </c>
      <c r="L283" s="213" t="str">
        <f>IF(($A283="-"),"-",IF((ISBLANK('1B DonnéesActifs'!L286)=TRUE),"",'1B DonnéesActifs'!L286))</f>
        <v>-</v>
      </c>
      <c r="M283" s="213" t="str">
        <f>IF(($A283="-"),"-",IF((ISBLANK('1B DonnéesActifs'!M286)=TRUE),"",'1B DonnéesActifs'!M286))</f>
        <v>-</v>
      </c>
      <c r="N283" s="213" t="str">
        <f>IF(($A283="-"),"-",IF((ISBLANK('1B DonnéesActifs'!N286)=TRUE),"",'1B DonnéesActifs'!N286))</f>
        <v>-</v>
      </c>
      <c r="O283" s="213" t="str">
        <f>IF(($A283="-"),"-",IF((ISBLANK('1B DonnéesActifs'!O286)=TRUE),"",'1B DonnéesActifs'!O286))</f>
        <v>-</v>
      </c>
      <c r="P283" s="213" t="str">
        <f>IF(($A283="-"),"-",IF((ISBLANK('1B DonnéesActifs'!P286)=TRUE),"",'1B DonnéesActifs'!P286))</f>
        <v>-</v>
      </c>
      <c r="Q283" s="214" t="str">
        <f t="shared" si="37"/>
        <v>-</v>
      </c>
      <c r="R283" s="214" t="str">
        <f>IF($A283="-","-",(_xlfn.IFNA((VLOOKUP($D283,'2A HypothèsesRenouvellement'!$J$6:$K$10,2,FALSE)),"TypeChausséeN/D")))</f>
        <v>-</v>
      </c>
      <c r="S283" s="214" t="str">
        <f t="shared" si="44"/>
        <v>-</v>
      </c>
      <c r="T283" s="214" t="str">
        <f>IF($A283="-","-",(_xlfn.IFNA((VLOOKUP($M283,'2A HypothèsesRenouvellement'!$J$16:$K$25,2,FALSE)),"DernièreInterventionN/D")))</f>
        <v>-</v>
      </c>
      <c r="U283" s="214" t="str">
        <f t="shared" si="38"/>
        <v>-</v>
      </c>
      <c r="V283" s="215" t="str">
        <f t="shared" si="45"/>
        <v>-</v>
      </c>
      <c r="W283" s="215" t="str">
        <f>IF($A283="-","-",IF($O283="","ICG N/D",VLOOKUP($O283,'2A HypothèsesRenouvellement'!$B$33:$B$42,1,TRUE)))</f>
        <v>-</v>
      </c>
      <c r="X283" s="216" t="str">
        <f>IF($A283="-","-",(IF((ISNUMBER(W283)=TRUE),VLOOKUP(W283,'2A HypothèsesRenouvellement'!$B$33:$D$42,3,FALSE),"ICG N/D")))</f>
        <v>-</v>
      </c>
      <c r="Y283" s="216" t="str">
        <f>_xlfn.IFNA(IF($A283="-","-",(IF((P283=""),"Cote /5 N/D",VLOOKUP(P283,'2A HypothèsesRenouvellement'!$F$33:$G$37,2,FALSE)))),"%ParCote/5 Feuille2A N/D")</f>
        <v>-</v>
      </c>
      <c r="Z283" s="215" t="str">
        <f>IF($A283="-","-",IF('2A HypothèsesRenouvellement'!$F$20="  cotes d'état /100",(IF(ISNUMBER(X283)=TRUE,(X283*R283),"ICG N/D")),"N'est pas l'option choisie feuille 2A"))</f>
        <v>-</v>
      </c>
      <c r="AA283" s="215" t="str">
        <f t="shared" si="39"/>
        <v>-</v>
      </c>
      <c r="AB283" s="215" t="str">
        <f>IF($A283="-","-",IF('2A HypothèsesRenouvellement'!$F$20="  cotes d'état /5",(IF(ISNUMBER(Y283)=TRUE,(Y283*R283),"Etat/5 N/D")),"N'est pas l'option choisie feuille 2A"))</f>
        <v>-</v>
      </c>
      <c r="AC283" s="215" t="str">
        <f t="shared" si="40"/>
        <v>-</v>
      </c>
      <c r="AD283" s="217" t="str">
        <f>IF('2A HypothèsesRenouvellement'!$D$15="Option 1  ",'3A CalculsActifs'!V283,IF('2A HypothèsesRenouvellement'!$F$20="  Cotes d'état /100",'3A CalculsActifs'!AA283,IF('2A HypothèsesRenouvellement'!$F$20="  Cotes d'état /5",'3A CalculsActifs'!AC283,"ATT:ChoisirOptionFeuille2A")))</f>
        <v>ATT:ChoisirOptionFeuille2A</v>
      </c>
      <c r="AE283" s="209" t="str">
        <f>IF($A283="-","-",(H283/1000*(VLOOKUP(D283,'2A HypothèsesRenouvellement'!$J$6:$L$10,3,FALSE))))</f>
        <v>-</v>
      </c>
      <c r="AF283" s="312" t="str">
        <f t="shared" si="41"/>
        <v>-</v>
      </c>
      <c r="AG283" s="312" t="str">
        <f t="shared" si="42"/>
        <v>-</v>
      </c>
      <c r="AH283" s="218" t="str">
        <f t="shared" si="43"/>
        <v>-</v>
      </c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5"/>
      <c r="BL283" s="95"/>
      <c r="BM283" s="95"/>
      <c r="BN283" s="95"/>
      <c r="BO283" s="95"/>
      <c r="BP283" s="95"/>
      <c r="BQ283" s="95"/>
      <c r="BR283" s="95"/>
      <c r="BS283" s="95"/>
      <c r="BT283" s="95"/>
      <c r="BU283" s="95"/>
      <c r="BV283" s="95"/>
      <c r="BW283" s="95"/>
      <c r="BX283" s="95"/>
      <c r="BY283" s="95"/>
      <c r="BZ283" s="95"/>
      <c r="CA283" s="95"/>
      <c r="CB283" s="95"/>
      <c r="CC283" s="95"/>
      <c r="CD283" s="95"/>
      <c r="CE283" s="95"/>
      <c r="CF283" s="95"/>
      <c r="CG283" s="95"/>
      <c r="CH283" s="95"/>
      <c r="CI283" s="95"/>
      <c r="CJ283" s="95"/>
      <c r="CK283" s="95"/>
      <c r="CL283" s="95"/>
      <c r="CM283" s="95"/>
      <c r="CN283" s="95"/>
      <c r="CO283" s="95"/>
      <c r="CP283" s="95"/>
      <c r="CQ283" s="95"/>
      <c r="CR283" s="95"/>
      <c r="CS283" s="95"/>
      <c r="CT283" s="95"/>
      <c r="CU283" s="95"/>
      <c r="CV283" s="95"/>
      <c r="CW283" s="95"/>
      <c r="CX283" s="95"/>
      <c r="CY283" s="95"/>
      <c r="CZ283" s="95"/>
      <c r="DA283" s="95"/>
      <c r="DB283" s="95"/>
      <c r="DC283" s="95"/>
      <c r="DD283" s="95"/>
      <c r="DE283" s="95"/>
      <c r="DF283" s="95"/>
      <c r="DG283" s="95"/>
      <c r="DH283" s="95"/>
      <c r="DI283" s="95"/>
      <c r="DJ283" s="95"/>
      <c r="DK283" s="95"/>
      <c r="DL283" s="95"/>
      <c r="DM283" s="95"/>
      <c r="DN283" s="95"/>
      <c r="DO283" s="95"/>
      <c r="DP283" s="95"/>
      <c r="DQ283" s="95"/>
      <c r="DR283" s="95"/>
      <c r="DS283" s="95"/>
      <c r="DT283" s="95"/>
      <c r="DU283" s="95"/>
      <c r="DV283" s="95"/>
      <c r="DW283" s="95"/>
      <c r="DX283" s="95"/>
      <c r="DY283" s="95"/>
      <c r="DZ283" s="95"/>
      <c r="EA283" s="95"/>
      <c r="EB283" s="95"/>
      <c r="EC283" s="95"/>
      <c r="ED283" s="95"/>
      <c r="EE283" s="95"/>
      <c r="EF283" s="95"/>
      <c r="EG283" s="95"/>
      <c r="EH283" s="95"/>
      <c r="EI283" s="95"/>
      <c r="EJ283" s="95"/>
      <c r="EK283" s="95"/>
      <c r="EL283" s="95"/>
      <c r="EM283" s="95"/>
      <c r="EN283" s="95"/>
      <c r="EO283" s="95"/>
      <c r="EP283" s="95"/>
      <c r="EQ283" s="95"/>
      <c r="ER283" s="95"/>
      <c r="ES283" s="95"/>
      <c r="ET283" s="95"/>
      <c r="EU283" s="95"/>
      <c r="EV283" s="95"/>
      <c r="EW283" s="95"/>
      <c r="EX283" s="95"/>
      <c r="EY283" s="95"/>
      <c r="EZ283" s="95"/>
      <c r="FA283" s="95"/>
      <c r="FB283" s="95"/>
      <c r="FC283" s="95"/>
      <c r="FD283" s="95"/>
      <c r="FE283" s="95"/>
      <c r="FF283" s="95"/>
      <c r="FG283" s="95"/>
      <c r="FH283" s="95"/>
      <c r="FI283" s="95"/>
      <c r="FJ283" s="95"/>
      <c r="FK283" s="95"/>
      <c r="FL283" s="95"/>
      <c r="FM283" s="95"/>
      <c r="FN283" s="95"/>
      <c r="FO283" s="95"/>
      <c r="FP283" s="95"/>
      <c r="FQ283" s="95"/>
      <c r="FR283" s="95"/>
      <c r="FS283" s="95"/>
      <c r="FT283" s="95"/>
      <c r="FU283" s="95"/>
      <c r="FV283" s="95"/>
      <c r="FW283" s="95"/>
      <c r="FX283" s="95"/>
      <c r="FY283" s="95"/>
      <c r="FZ283" s="95"/>
      <c r="GA283" s="95"/>
      <c r="GB283" s="95"/>
      <c r="GC283" s="95"/>
      <c r="GD283" s="95"/>
      <c r="GE283" s="95"/>
      <c r="GF283" s="95"/>
      <c r="GG283" s="95"/>
      <c r="GH283" s="95"/>
      <c r="GI283" s="95"/>
      <c r="GJ283" s="95"/>
      <c r="GK283" s="95"/>
      <c r="GL283" s="95"/>
      <c r="GM283" s="95"/>
      <c r="GN283" s="95"/>
      <c r="GO283" s="95"/>
      <c r="GP283" s="95"/>
      <c r="GQ283" s="95"/>
      <c r="GR283" s="95"/>
      <c r="GS283" s="95"/>
      <c r="GT283" s="95"/>
      <c r="GU283" s="95"/>
      <c r="GV283" s="95"/>
      <c r="GW283" s="95"/>
      <c r="GX283" s="95"/>
      <c r="GY283" s="95"/>
      <c r="GZ283" s="95"/>
      <c r="HA283" s="95"/>
      <c r="HB283" s="95"/>
      <c r="HC283" s="95"/>
      <c r="HD283" s="95"/>
      <c r="HE283" s="95"/>
    </row>
    <row r="284" spans="1:213" x14ac:dyDescent="0.25">
      <c r="A284" s="212" t="str">
        <f>IF((ISBLANK('1B DonnéesActifs'!A287)=TRUE),"-",'1B DonnéesActifs'!A287)</f>
        <v>-</v>
      </c>
      <c r="B284" s="213" t="str">
        <f>IF(($A284="-"),"-",IF((ISBLANK('1B DonnéesActifs'!B287)=TRUE),"",'1B DonnéesActifs'!B287))</f>
        <v>-</v>
      </c>
      <c r="C284" s="213" t="str">
        <f>IF(($A284="-"),"-",IF((ISBLANK('1B DonnéesActifs'!C287)=TRUE),"",'1B DonnéesActifs'!C287))</f>
        <v>-</v>
      </c>
      <c r="D284" s="213" t="str">
        <f>IF(($A284="-"),"-",IF((ISBLANK('1B DonnéesActifs'!D287)=TRUE),"",'1B DonnéesActifs'!D287))</f>
        <v>-</v>
      </c>
      <c r="E284" s="213" t="str">
        <f>IF(($A284="-"),"-",IF((ISBLANK('1B DonnéesActifs'!E287)=TRUE),"",'1B DonnéesActifs'!E287))</f>
        <v>-</v>
      </c>
      <c r="F284" s="213" t="str">
        <f>IF(($A284="-"),"-",IF((ISBLANK('1B DonnéesActifs'!F287)=TRUE),"",'1B DonnéesActifs'!F287))</f>
        <v>-</v>
      </c>
      <c r="G284" s="213" t="str">
        <f>IF(($A284="-"),"-",IF((ISBLANK('1B DonnéesActifs'!G287)=TRUE),"",'1B DonnéesActifs'!G287))</f>
        <v>-</v>
      </c>
      <c r="H284" s="213" t="str">
        <f>IF(($A284="-"),"-",IF((ISBLANK('1B DonnéesActifs'!H287)=TRUE),"",'1B DonnéesActifs'!H287))</f>
        <v>-</v>
      </c>
      <c r="I284" s="213" t="str">
        <f>IF(($A284="-"),"-",IF((ISBLANK('1B DonnéesActifs'!I287)=TRUE),"",'1B DonnéesActifs'!I287))</f>
        <v>-</v>
      </c>
      <c r="J284" s="213" t="str">
        <f>IF(($A284="-"),"-",IF((ISBLANK('1B DonnéesActifs'!J287)=TRUE),"",'1B DonnéesActifs'!J287))</f>
        <v>-</v>
      </c>
      <c r="K284" s="213" t="str">
        <f>IF(($A284="-"),"-",IF((ISBLANK('1B DonnéesActifs'!K287)=TRUE),"",'1B DonnéesActifs'!K287))</f>
        <v>-</v>
      </c>
      <c r="L284" s="213" t="str">
        <f>IF(($A284="-"),"-",IF((ISBLANK('1B DonnéesActifs'!L287)=TRUE),"",'1B DonnéesActifs'!L287))</f>
        <v>-</v>
      </c>
      <c r="M284" s="213" t="str">
        <f>IF(($A284="-"),"-",IF((ISBLANK('1B DonnéesActifs'!M287)=TRUE),"",'1B DonnéesActifs'!M287))</f>
        <v>-</v>
      </c>
      <c r="N284" s="213" t="str">
        <f>IF(($A284="-"),"-",IF((ISBLANK('1B DonnéesActifs'!N287)=TRUE),"",'1B DonnéesActifs'!N287))</f>
        <v>-</v>
      </c>
      <c r="O284" s="213" t="str">
        <f>IF(($A284="-"),"-",IF((ISBLANK('1B DonnéesActifs'!O287)=TRUE),"",'1B DonnéesActifs'!O287))</f>
        <v>-</v>
      </c>
      <c r="P284" s="213" t="str">
        <f>IF(($A284="-"),"-",IF((ISBLANK('1B DonnéesActifs'!P287)=TRUE),"",'1B DonnéesActifs'!P287))</f>
        <v>-</v>
      </c>
      <c r="Q284" s="214" t="str">
        <f t="shared" si="37"/>
        <v>-</v>
      </c>
      <c r="R284" s="214" t="str">
        <f>IF($A284="-","-",(_xlfn.IFNA((VLOOKUP($D284,'2A HypothèsesRenouvellement'!$J$6:$K$10,2,FALSE)),"TypeChausséeN/D")))</f>
        <v>-</v>
      </c>
      <c r="S284" s="214" t="str">
        <f t="shared" si="44"/>
        <v>-</v>
      </c>
      <c r="T284" s="214" t="str">
        <f>IF($A284="-","-",(_xlfn.IFNA((VLOOKUP($M284,'2A HypothèsesRenouvellement'!$J$16:$K$25,2,FALSE)),"DernièreInterventionN/D")))</f>
        <v>-</v>
      </c>
      <c r="U284" s="214" t="str">
        <f t="shared" si="38"/>
        <v>-</v>
      </c>
      <c r="V284" s="215" t="str">
        <f t="shared" si="45"/>
        <v>-</v>
      </c>
      <c r="W284" s="215" t="str">
        <f>IF($A284="-","-",IF($O284="","ICG N/D",VLOOKUP($O284,'2A HypothèsesRenouvellement'!$B$33:$B$42,1,TRUE)))</f>
        <v>-</v>
      </c>
      <c r="X284" s="216" t="str">
        <f>IF($A284="-","-",(IF((ISNUMBER(W284)=TRUE),VLOOKUP(W284,'2A HypothèsesRenouvellement'!$B$33:$D$42,3,FALSE),"ICG N/D")))</f>
        <v>-</v>
      </c>
      <c r="Y284" s="216" t="str">
        <f>_xlfn.IFNA(IF($A284="-","-",(IF((P284=""),"Cote /5 N/D",VLOOKUP(P284,'2A HypothèsesRenouvellement'!$F$33:$G$37,2,FALSE)))),"%ParCote/5 Feuille2A N/D")</f>
        <v>-</v>
      </c>
      <c r="Z284" s="215" t="str">
        <f>IF($A284="-","-",IF('2A HypothèsesRenouvellement'!$F$20="  cotes d'état /100",(IF(ISNUMBER(X284)=TRUE,(X284*R284),"ICG N/D")),"N'est pas l'option choisie feuille 2A"))</f>
        <v>-</v>
      </c>
      <c r="AA284" s="215" t="str">
        <f t="shared" si="39"/>
        <v>-</v>
      </c>
      <c r="AB284" s="215" t="str">
        <f>IF($A284="-","-",IF('2A HypothèsesRenouvellement'!$F$20="  cotes d'état /5",(IF(ISNUMBER(Y284)=TRUE,(Y284*R284),"Etat/5 N/D")),"N'est pas l'option choisie feuille 2A"))</f>
        <v>-</v>
      </c>
      <c r="AC284" s="215" t="str">
        <f t="shared" si="40"/>
        <v>-</v>
      </c>
      <c r="AD284" s="217" t="str">
        <f>IF('2A HypothèsesRenouvellement'!$D$15="Option 1  ",'3A CalculsActifs'!V284,IF('2A HypothèsesRenouvellement'!$F$20="  Cotes d'état /100",'3A CalculsActifs'!AA284,IF('2A HypothèsesRenouvellement'!$F$20="  Cotes d'état /5",'3A CalculsActifs'!AC284,"ATT:ChoisirOptionFeuille2A")))</f>
        <v>ATT:ChoisirOptionFeuille2A</v>
      </c>
      <c r="AE284" s="209" t="str">
        <f>IF($A284="-","-",(H284/1000*(VLOOKUP(D284,'2A HypothèsesRenouvellement'!$J$6:$L$10,3,FALSE))))</f>
        <v>-</v>
      </c>
      <c r="AF284" s="312" t="str">
        <f t="shared" si="41"/>
        <v>-</v>
      </c>
      <c r="AG284" s="312" t="str">
        <f t="shared" si="42"/>
        <v>-</v>
      </c>
      <c r="AH284" s="218" t="str">
        <f t="shared" si="43"/>
        <v>-</v>
      </c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5"/>
      <c r="BL284" s="95"/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  <c r="BX284" s="95"/>
      <c r="BY284" s="95"/>
      <c r="BZ284" s="95"/>
      <c r="CA284" s="95"/>
      <c r="CB284" s="95"/>
      <c r="CC284" s="95"/>
      <c r="CD284" s="95"/>
      <c r="CE284" s="95"/>
      <c r="CF284" s="95"/>
      <c r="CG284" s="95"/>
      <c r="CH284" s="95"/>
      <c r="CI284" s="95"/>
      <c r="CJ284" s="95"/>
      <c r="CK284" s="95"/>
      <c r="CL284" s="95"/>
      <c r="CM284" s="95"/>
      <c r="CN284" s="95"/>
      <c r="CO284" s="95"/>
      <c r="CP284" s="95"/>
      <c r="CQ284" s="95"/>
      <c r="CR284" s="95"/>
      <c r="CS284" s="95"/>
      <c r="CT284" s="95"/>
      <c r="CU284" s="95"/>
      <c r="CV284" s="95"/>
      <c r="CW284" s="95"/>
      <c r="CX284" s="95"/>
      <c r="CY284" s="95"/>
      <c r="CZ284" s="95"/>
      <c r="DA284" s="95"/>
      <c r="DB284" s="95"/>
      <c r="DC284" s="95"/>
      <c r="DD284" s="95"/>
      <c r="DE284" s="95"/>
      <c r="DF284" s="95"/>
      <c r="DG284" s="95"/>
      <c r="DH284" s="95"/>
      <c r="DI284" s="95"/>
      <c r="DJ284" s="95"/>
      <c r="DK284" s="95"/>
      <c r="DL284" s="95"/>
      <c r="DM284" s="95"/>
      <c r="DN284" s="95"/>
      <c r="DO284" s="95"/>
      <c r="DP284" s="95"/>
      <c r="DQ284" s="95"/>
      <c r="DR284" s="95"/>
      <c r="DS284" s="95"/>
      <c r="DT284" s="95"/>
      <c r="DU284" s="95"/>
      <c r="DV284" s="95"/>
      <c r="DW284" s="95"/>
      <c r="DX284" s="95"/>
      <c r="DY284" s="95"/>
      <c r="DZ284" s="95"/>
      <c r="EA284" s="95"/>
      <c r="EB284" s="95"/>
      <c r="EC284" s="95"/>
      <c r="ED284" s="95"/>
      <c r="EE284" s="95"/>
      <c r="EF284" s="95"/>
      <c r="EG284" s="95"/>
      <c r="EH284" s="95"/>
      <c r="EI284" s="95"/>
      <c r="EJ284" s="95"/>
      <c r="EK284" s="95"/>
      <c r="EL284" s="95"/>
      <c r="EM284" s="95"/>
      <c r="EN284" s="95"/>
      <c r="EO284" s="95"/>
      <c r="EP284" s="95"/>
      <c r="EQ284" s="95"/>
      <c r="ER284" s="95"/>
      <c r="ES284" s="95"/>
      <c r="ET284" s="95"/>
      <c r="EU284" s="95"/>
      <c r="EV284" s="95"/>
      <c r="EW284" s="95"/>
      <c r="EX284" s="95"/>
      <c r="EY284" s="95"/>
      <c r="EZ284" s="95"/>
      <c r="FA284" s="95"/>
      <c r="FB284" s="95"/>
      <c r="FC284" s="95"/>
      <c r="FD284" s="95"/>
      <c r="FE284" s="95"/>
      <c r="FF284" s="95"/>
      <c r="FG284" s="95"/>
      <c r="FH284" s="95"/>
      <c r="FI284" s="95"/>
      <c r="FJ284" s="95"/>
      <c r="FK284" s="95"/>
      <c r="FL284" s="95"/>
      <c r="FM284" s="95"/>
      <c r="FN284" s="95"/>
      <c r="FO284" s="95"/>
      <c r="FP284" s="95"/>
      <c r="FQ284" s="95"/>
      <c r="FR284" s="95"/>
      <c r="FS284" s="95"/>
      <c r="FT284" s="95"/>
      <c r="FU284" s="95"/>
      <c r="FV284" s="95"/>
      <c r="FW284" s="95"/>
      <c r="FX284" s="95"/>
      <c r="FY284" s="95"/>
      <c r="FZ284" s="95"/>
      <c r="GA284" s="95"/>
      <c r="GB284" s="95"/>
      <c r="GC284" s="95"/>
      <c r="GD284" s="95"/>
      <c r="GE284" s="95"/>
      <c r="GF284" s="95"/>
      <c r="GG284" s="95"/>
      <c r="GH284" s="95"/>
      <c r="GI284" s="95"/>
      <c r="GJ284" s="95"/>
      <c r="GK284" s="95"/>
      <c r="GL284" s="95"/>
      <c r="GM284" s="95"/>
      <c r="GN284" s="95"/>
      <c r="GO284" s="95"/>
      <c r="GP284" s="95"/>
      <c r="GQ284" s="95"/>
      <c r="GR284" s="95"/>
      <c r="GS284" s="95"/>
      <c r="GT284" s="95"/>
      <c r="GU284" s="95"/>
      <c r="GV284" s="95"/>
      <c r="GW284" s="95"/>
      <c r="GX284" s="95"/>
      <c r="GY284" s="95"/>
      <c r="GZ284" s="95"/>
      <c r="HA284" s="95"/>
      <c r="HB284" s="95"/>
      <c r="HC284" s="95"/>
      <c r="HD284" s="95"/>
      <c r="HE284" s="95"/>
    </row>
    <row r="285" spans="1:213" x14ac:dyDescent="0.25">
      <c r="A285" s="212" t="str">
        <f>IF((ISBLANK('1B DonnéesActifs'!A288)=TRUE),"-",'1B DonnéesActifs'!A288)</f>
        <v>-</v>
      </c>
      <c r="B285" s="213" t="str">
        <f>IF(($A285="-"),"-",IF((ISBLANK('1B DonnéesActifs'!B288)=TRUE),"",'1B DonnéesActifs'!B288))</f>
        <v>-</v>
      </c>
      <c r="C285" s="213" t="str">
        <f>IF(($A285="-"),"-",IF((ISBLANK('1B DonnéesActifs'!C288)=TRUE),"",'1B DonnéesActifs'!C288))</f>
        <v>-</v>
      </c>
      <c r="D285" s="213" t="str">
        <f>IF(($A285="-"),"-",IF((ISBLANK('1B DonnéesActifs'!D288)=TRUE),"",'1B DonnéesActifs'!D288))</f>
        <v>-</v>
      </c>
      <c r="E285" s="213" t="str">
        <f>IF(($A285="-"),"-",IF((ISBLANK('1B DonnéesActifs'!E288)=TRUE),"",'1B DonnéesActifs'!E288))</f>
        <v>-</v>
      </c>
      <c r="F285" s="213" t="str">
        <f>IF(($A285="-"),"-",IF((ISBLANK('1B DonnéesActifs'!F288)=TRUE),"",'1B DonnéesActifs'!F288))</f>
        <v>-</v>
      </c>
      <c r="G285" s="213" t="str">
        <f>IF(($A285="-"),"-",IF((ISBLANK('1B DonnéesActifs'!G288)=TRUE),"",'1B DonnéesActifs'!G288))</f>
        <v>-</v>
      </c>
      <c r="H285" s="213" t="str">
        <f>IF(($A285="-"),"-",IF((ISBLANK('1B DonnéesActifs'!H288)=TRUE),"",'1B DonnéesActifs'!H288))</f>
        <v>-</v>
      </c>
      <c r="I285" s="213" t="str">
        <f>IF(($A285="-"),"-",IF((ISBLANK('1B DonnéesActifs'!I288)=TRUE),"",'1B DonnéesActifs'!I288))</f>
        <v>-</v>
      </c>
      <c r="J285" s="213" t="str">
        <f>IF(($A285="-"),"-",IF((ISBLANK('1B DonnéesActifs'!J288)=TRUE),"",'1B DonnéesActifs'!J288))</f>
        <v>-</v>
      </c>
      <c r="K285" s="213" t="str">
        <f>IF(($A285="-"),"-",IF((ISBLANK('1B DonnéesActifs'!K288)=TRUE),"",'1B DonnéesActifs'!K288))</f>
        <v>-</v>
      </c>
      <c r="L285" s="213" t="str">
        <f>IF(($A285="-"),"-",IF((ISBLANK('1B DonnéesActifs'!L288)=TRUE),"",'1B DonnéesActifs'!L288))</f>
        <v>-</v>
      </c>
      <c r="M285" s="213" t="str">
        <f>IF(($A285="-"),"-",IF((ISBLANK('1B DonnéesActifs'!M288)=TRUE),"",'1B DonnéesActifs'!M288))</f>
        <v>-</v>
      </c>
      <c r="N285" s="213" t="str">
        <f>IF(($A285="-"),"-",IF((ISBLANK('1B DonnéesActifs'!N288)=TRUE),"",'1B DonnéesActifs'!N288))</f>
        <v>-</v>
      </c>
      <c r="O285" s="213" t="str">
        <f>IF(($A285="-"),"-",IF((ISBLANK('1B DonnéesActifs'!O288)=TRUE),"",'1B DonnéesActifs'!O288))</f>
        <v>-</v>
      </c>
      <c r="P285" s="213" t="str">
        <f>IF(($A285="-"),"-",IF((ISBLANK('1B DonnéesActifs'!P288)=TRUE),"",'1B DonnéesActifs'!P288))</f>
        <v>-</v>
      </c>
      <c r="Q285" s="214" t="str">
        <f t="shared" si="37"/>
        <v>-</v>
      </c>
      <c r="R285" s="214" t="str">
        <f>IF($A285="-","-",(_xlfn.IFNA((VLOOKUP($D285,'2A HypothèsesRenouvellement'!$J$6:$K$10,2,FALSE)),"TypeChausséeN/D")))</f>
        <v>-</v>
      </c>
      <c r="S285" s="214" t="str">
        <f t="shared" si="44"/>
        <v>-</v>
      </c>
      <c r="T285" s="214" t="str">
        <f>IF($A285="-","-",(_xlfn.IFNA((VLOOKUP($M285,'2A HypothèsesRenouvellement'!$J$16:$K$25,2,FALSE)),"DernièreInterventionN/D")))</f>
        <v>-</v>
      </c>
      <c r="U285" s="214" t="str">
        <f t="shared" si="38"/>
        <v>-</v>
      </c>
      <c r="V285" s="215" t="str">
        <f t="shared" si="45"/>
        <v>-</v>
      </c>
      <c r="W285" s="215" t="str">
        <f>IF($A285="-","-",IF($O285="","ICG N/D",VLOOKUP($O285,'2A HypothèsesRenouvellement'!$B$33:$B$42,1,TRUE)))</f>
        <v>-</v>
      </c>
      <c r="X285" s="216" t="str">
        <f>IF($A285="-","-",(IF((ISNUMBER(W285)=TRUE),VLOOKUP(W285,'2A HypothèsesRenouvellement'!$B$33:$D$42,3,FALSE),"ICG N/D")))</f>
        <v>-</v>
      </c>
      <c r="Y285" s="216" t="str">
        <f>_xlfn.IFNA(IF($A285="-","-",(IF((P285=""),"Cote /5 N/D",VLOOKUP(P285,'2A HypothèsesRenouvellement'!$F$33:$G$37,2,FALSE)))),"%ParCote/5 Feuille2A N/D")</f>
        <v>-</v>
      </c>
      <c r="Z285" s="215" t="str">
        <f>IF($A285="-","-",IF('2A HypothèsesRenouvellement'!$F$20="  cotes d'état /100",(IF(ISNUMBER(X285)=TRUE,(X285*R285),"ICG N/D")),"N'est pas l'option choisie feuille 2A"))</f>
        <v>-</v>
      </c>
      <c r="AA285" s="215" t="str">
        <f t="shared" si="39"/>
        <v>-</v>
      </c>
      <c r="AB285" s="215" t="str">
        <f>IF($A285="-","-",IF('2A HypothèsesRenouvellement'!$F$20="  cotes d'état /5",(IF(ISNUMBER(Y285)=TRUE,(Y285*R285),"Etat/5 N/D")),"N'est pas l'option choisie feuille 2A"))</f>
        <v>-</v>
      </c>
      <c r="AC285" s="215" t="str">
        <f t="shared" si="40"/>
        <v>-</v>
      </c>
      <c r="AD285" s="217" t="str">
        <f>IF('2A HypothèsesRenouvellement'!$D$15="Option 1  ",'3A CalculsActifs'!V285,IF('2A HypothèsesRenouvellement'!$F$20="  Cotes d'état /100",'3A CalculsActifs'!AA285,IF('2A HypothèsesRenouvellement'!$F$20="  Cotes d'état /5",'3A CalculsActifs'!AC285,"ATT:ChoisirOptionFeuille2A")))</f>
        <v>ATT:ChoisirOptionFeuille2A</v>
      </c>
      <c r="AE285" s="209" t="str">
        <f>IF($A285="-","-",(H285/1000*(VLOOKUP(D285,'2A HypothèsesRenouvellement'!$J$6:$L$10,3,FALSE))))</f>
        <v>-</v>
      </c>
      <c r="AF285" s="312" t="str">
        <f t="shared" si="41"/>
        <v>-</v>
      </c>
      <c r="AG285" s="312" t="str">
        <f t="shared" si="42"/>
        <v>-</v>
      </c>
      <c r="AH285" s="218" t="str">
        <f t="shared" si="43"/>
        <v>-</v>
      </c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5"/>
      <c r="BL285" s="95"/>
      <c r="BM285" s="95"/>
      <c r="BN285" s="95"/>
      <c r="BO285" s="95"/>
      <c r="BP285" s="95"/>
      <c r="BQ285" s="95"/>
      <c r="BR285" s="95"/>
      <c r="BS285" s="95"/>
      <c r="BT285" s="95"/>
      <c r="BU285" s="95"/>
      <c r="BV285" s="95"/>
      <c r="BW285" s="95"/>
      <c r="BX285" s="95"/>
      <c r="BY285" s="95"/>
      <c r="BZ285" s="95"/>
      <c r="CA285" s="95"/>
      <c r="CB285" s="95"/>
      <c r="CC285" s="95"/>
      <c r="CD285" s="95"/>
      <c r="CE285" s="95"/>
      <c r="CF285" s="95"/>
      <c r="CG285" s="95"/>
      <c r="CH285" s="95"/>
      <c r="CI285" s="95"/>
      <c r="CJ285" s="95"/>
      <c r="CK285" s="95"/>
      <c r="CL285" s="95"/>
      <c r="CM285" s="95"/>
      <c r="CN285" s="95"/>
      <c r="CO285" s="95"/>
      <c r="CP285" s="95"/>
      <c r="CQ285" s="95"/>
      <c r="CR285" s="95"/>
      <c r="CS285" s="95"/>
      <c r="CT285" s="95"/>
      <c r="CU285" s="95"/>
      <c r="CV285" s="95"/>
      <c r="CW285" s="95"/>
      <c r="CX285" s="95"/>
      <c r="CY285" s="95"/>
      <c r="CZ285" s="95"/>
      <c r="DA285" s="95"/>
      <c r="DB285" s="95"/>
      <c r="DC285" s="95"/>
      <c r="DD285" s="95"/>
      <c r="DE285" s="95"/>
      <c r="DF285" s="95"/>
      <c r="DG285" s="95"/>
      <c r="DH285" s="95"/>
      <c r="DI285" s="95"/>
      <c r="DJ285" s="95"/>
      <c r="DK285" s="95"/>
      <c r="DL285" s="95"/>
      <c r="DM285" s="95"/>
      <c r="DN285" s="95"/>
      <c r="DO285" s="95"/>
      <c r="DP285" s="95"/>
      <c r="DQ285" s="95"/>
      <c r="DR285" s="95"/>
      <c r="DS285" s="95"/>
      <c r="DT285" s="95"/>
      <c r="DU285" s="95"/>
      <c r="DV285" s="95"/>
      <c r="DW285" s="95"/>
      <c r="DX285" s="95"/>
      <c r="DY285" s="95"/>
      <c r="DZ285" s="95"/>
      <c r="EA285" s="95"/>
      <c r="EB285" s="95"/>
      <c r="EC285" s="95"/>
      <c r="ED285" s="95"/>
      <c r="EE285" s="95"/>
      <c r="EF285" s="95"/>
      <c r="EG285" s="95"/>
      <c r="EH285" s="95"/>
      <c r="EI285" s="95"/>
      <c r="EJ285" s="95"/>
      <c r="EK285" s="95"/>
      <c r="EL285" s="95"/>
      <c r="EM285" s="95"/>
      <c r="EN285" s="95"/>
      <c r="EO285" s="95"/>
      <c r="EP285" s="95"/>
      <c r="EQ285" s="95"/>
      <c r="ER285" s="95"/>
      <c r="ES285" s="95"/>
      <c r="ET285" s="95"/>
      <c r="EU285" s="95"/>
      <c r="EV285" s="95"/>
      <c r="EW285" s="95"/>
      <c r="EX285" s="95"/>
      <c r="EY285" s="95"/>
      <c r="EZ285" s="95"/>
      <c r="FA285" s="95"/>
      <c r="FB285" s="95"/>
      <c r="FC285" s="95"/>
      <c r="FD285" s="95"/>
      <c r="FE285" s="95"/>
      <c r="FF285" s="95"/>
      <c r="FG285" s="95"/>
      <c r="FH285" s="95"/>
      <c r="FI285" s="95"/>
      <c r="FJ285" s="95"/>
      <c r="FK285" s="95"/>
      <c r="FL285" s="95"/>
      <c r="FM285" s="95"/>
      <c r="FN285" s="95"/>
      <c r="FO285" s="95"/>
      <c r="FP285" s="95"/>
      <c r="FQ285" s="95"/>
      <c r="FR285" s="95"/>
      <c r="FS285" s="95"/>
      <c r="FT285" s="95"/>
      <c r="FU285" s="95"/>
      <c r="FV285" s="95"/>
      <c r="FW285" s="95"/>
      <c r="FX285" s="95"/>
      <c r="FY285" s="95"/>
      <c r="FZ285" s="95"/>
      <c r="GA285" s="95"/>
      <c r="GB285" s="95"/>
      <c r="GC285" s="95"/>
      <c r="GD285" s="95"/>
      <c r="GE285" s="95"/>
      <c r="GF285" s="95"/>
      <c r="GG285" s="95"/>
      <c r="GH285" s="95"/>
      <c r="GI285" s="95"/>
      <c r="GJ285" s="95"/>
      <c r="GK285" s="95"/>
      <c r="GL285" s="95"/>
      <c r="GM285" s="95"/>
      <c r="GN285" s="95"/>
      <c r="GO285" s="95"/>
      <c r="GP285" s="95"/>
      <c r="GQ285" s="95"/>
      <c r="GR285" s="95"/>
      <c r="GS285" s="95"/>
      <c r="GT285" s="95"/>
      <c r="GU285" s="95"/>
      <c r="GV285" s="95"/>
      <c r="GW285" s="95"/>
      <c r="GX285" s="95"/>
      <c r="GY285" s="95"/>
      <c r="GZ285" s="95"/>
      <c r="HA285" s="95"/>
      <c r="HB285" s="95"/>
      <c r="HC285" s="95"/>
      <c r="HD285" s="95"/>
      <c r="HE285" s="95"/>
    </row>
    <row r="286" spans="1:213" x14ac:dyDescent="0.25">
      <c r="A286" s="212" t="str">
        <f>IF((ISBLANK('1B DonnéesActifs'!A289)=TRUE),"-",'1B DonnéesActifs'!A289)</f>
        <v>-</v>
      </c>
      <c r="B286" s="213" t="str">
        <f>IF(($A286="-"),"-",IF((ISBLANK('1B DonnéesActifs'!B289)=TRUE),"",'1B DonnéesActifs'!B289))</f>
        <v>-</v>
      </c>
      <c r="C286" s="213" t="str">
        <f>IF(($A286="-"),"-",IF((ISBLANK('1B DonnéesActifs'!C289)=TRUE),"",'1B DonnéesActifs'!C289))</f>
        <v>-</v>
      </c>
      <c r="D286" s="213" t="str">
        <f>IF(($A286="-"),"-",IF((ISBLANK('1B DonnéesActifs'!D289)=TRUE),"",'1B DonnéesActifs'!D289))</f>
        <v>-</v>
      </c>
      <c r="E286" s="213" t="str">
        <f>IF(($A286="-"),"-",IF((ISBLANK('1B DonnéesActifs'!E289)=TRUE),"",'1B DonnéesActifs'!E289))</f>
        <v>-</v>
      </c>
      <c r="F286" s="213" t="str">
        <f>IF(($A286="-"),"-",IF((ISBLANK('1B DonnéesActifs'!F289)=TRUE),"",'1B DonnéesActifs'!F289))</f>
        <v>-</v>
      </c>
      <c r="G286" s="213" t="str">
        <f>IF(($A286="-"),"-",IF((ISBLANK('1B DonnéesActifs'!G289)=TRUE),"",'1B DonnéesActifs'!G289))</f>
        <v>-</v>
      </c>
      <c r="H286" s="213" t="str">
        <f>IF(($A286="-"),"-",IF((ISBLANK('1B DonnéesActifs'!H289)=TRUE),"",'1B DonnéesActifs'!H289))</f>
        <v>-</v>
      </c>
      <c r="I286" s="213" t="str">
        <f>IF(($A286="-"),"-",IF((ISBLANK('1B DonnéesActifs'!I289)=TRUE),"",'1B DonnéesActifs'!I289))</f>
        <v>-</v>
      </c>
      <c r="J286" s="213" t="str">
        <f>IF(($A286="-"),"-",IF((ISBLANK('1B DonnéesActifs'!J289)=TRUE),"",'1B DonnéesActifs'!J289))</f>
        <v>-</v>
      </c>
      <c r="K286" s="213" t="str">
        <f>IF(($A286="-"),"-",IF((ISBLANK('1B DonnéesActifs'!K289)=TRUE),"",'1B DonnéesActifs'!K289))</f>
        <v>-</v>
      </c>
      <c r="L286" s="213" t="str">
        <f>IF(($A286="-"),"-",IF((ISBLANK('1B DonnéesActifs'!L289)=TRUE),"",'1B DonnéesActifs'!L289))</f>
        <v>-</v>
      </c>
      <c r="M286" s="213" t="str">
        <f>IF(($A286="-"),"-",IF((ISBLANK('1B DonnéesActifs'!M289)=TRUE),"",'1B DonnéesActifs'!M289))</f>
        <v>-</v>
      </c>
      <c r="N286" s="213" t="str">
        <f>IF(($A286="-"),"-",IF((ISBLANK('1B DonnéesActifs'!N289)=TRUE),"",'1B DonnéesActifs'!N289))</f>
        <v>-</v>
      </c>
      <c r="O286" s="213" t="str">
        <f>IF(($A286="-"),"-",IF((ISBLANK('1B DonnéesActifs'!O289)=TRUE),"",'1B DonnéesActifs'!O289))</f>
        <v>-</v>
      </c>
      <c r="P286" s="213" t="str">
        <f>IF(($A286="-"),"-",IF((ISBLANK('1B DonnéesActifs'!P289)=TRUE),"",'1B DonnéesActifs'!P289))</f>
        <v>-</v>
      </c>
      <c r="Q286" s="214" t="str">
        <f t="shared" si="37"/>
        <v>-</v>
      </c>
      <c r="R286" s="214" t="str">
        <f>IF($A286="-","-",(_xlfn.IFNA((VLOOKUP($D286,'2A HypothèsesRenouvellement'!$J$6:$K$10,2,FALSE)),"TypeChausséeN/D")))</f>
        <v>-</v>
      </c>
      <c r="S286" s="214" t="str">
        <f t="shared" si="44"/>
        <v>-</v>
      </c>
      <c r="T286" s="214" t="str">
        <f>IF($A286="-","-",(_xlfn.IFNA((VLOOKUP($M286,'2A HypothèsesRenouvellement'!$J$16:$K$25,2,FALSE)),"DernièreInterventionN/D")))</f>
        <v>-</v>
      </c>
      <c r="U286" s="214" t="str">
        <f t="shared" si="38"/>
        <v>-</v>
      </c>
      <c r="V286" s="215" t="str">
        <f t="shared" si="45"/>
        <v>-</v>
      </c>
      <c r="W286" s="215" t="str">
        <f>IF($A286="-","-",IF($O286="","ICG N/D",VLOOKUP($O286,'2A HypothèsesRenouvellement'!$B$33:$B$42,1,TRUE)))</f>
        <v>-</v>
      </c>
      <c r="X286" s="216" t="str">
        <f>IF($A286="-","-",(IF((ISNUMBER(W286)=TRUE),VLOOKUP(W286,'2A HypothèsesRenouvellement'!$B$33:$D$42,3,FALSE),"ICG N/D")))</f>
        <v>-</v>
      </c>
      <c r="Y286" s="216" t="str">
        <f>_xlfn.IFNA(IF($A286="-","-",(IF((P286=""),"Cote /5 N/D",VLOOKUP(P286,'2A HypothèsesRenouvellement'!$F$33:$G$37,2,FALSE)))),"%ParCote/5 Feuille2A N/D")</f>
        <v>-</v>
      </c>
      <c r="Z286" s="215" t="str">
        <f>IF($A286="-","-",IF('2A HypothèsesRenouvellement'!$F$20="  cotes d'état /100",(IF(ISNUMBER(X286)=TRUE,(X286*R286),"ICG N/D")),"N'est pas l'option choisie feuille 2A"))</f>
        <v>-</v>
      </c>
      <c r="AA286" s="215" t="str">
        <f t="shared" si="39"/>
        <v>-</v>
      </c>
      <c r="AB286" s="215" t="str">
        <f>IF($A286="-","-",IF('2A HypothèsesRenouvellement'!$F$20="  cotes d'état /5",(IF(ISNUMBER(Y286)=TRUE,(Y286*R286),"Etat/5 N/D")),"N'est pas l'option choisie feuille 2A"))</f>
        <v>-</v>
      </c>
      <c r="AC286" s="215" t="str">
        <f t="shared" si="40"/>
        <v>-</v>
      </c>
      <c r="AD286" s="217" t="str">
        <f>IF('2A HypothèsesRenouvellement'!$D$15="Option 1  ",'3A CalculsActifs'!V286,IF('2A HypothèsesRenouvellement'!$F$20="  Cotes d'état /100",'3A CalculsActifs'!AA286,IF('2A HypothèsesRenouvellement'!$F$20="  Cotes d'état /5",'3A CalculsActifs'!AC286,"ATT:ChoisirOptionFeuille2A")))</f>
        <v>ATT:ChoisirOptionFeuille2A</v>
      </c>
      <c r="AE286" s="209" t="str">
        <f>IF($A286="-","-",(H286/1000*(VLOOKUP(D286,'2A HypothèsesRenouvellement'!$J$6:$L$10,3,FALSE))))</f>
        <v>-</v>
      </c>
      <c r="AF286" s="312" t="str">
        <f t="shared" si="41"/>
        <v>-</v>
      </c>
      <c r="AG286" s="312" t="str">
        <f t="shared" si="42"/>
        <v>-</v>
      </c>
      <c r="AH286" s="218" t="str">
        <f t="shared" si="43"/>
        <v>-</v>
      </c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5"/>
      <c r="BL286" s="95"/>
      <c r="BM286" s="95"/>
      <c r="BN286" s="95"/>
      <c r="BO286" s="95"/>
      <c r="BP286" s="95"/>
      <c r="BQ286" s="95"/>
      <c r="BR286" s="95"/>
      <c r="BS286" s="95"/>
      <c r="BT286" s="95"/>
      <c r="BU286" s="95"/>
      <c r="BV286" s="95"/>
      <c r="BW286" s="95"/>
      <c r="BX286" s="95"/>
      <c r="BY286" s="95"/>
      <c r="BZ286" s="95"/>
      <c r="CA286" s="95"/>
      <c r="CB286" s="95"/>
      <c r="CC286" s="95"/>
      <c r="CD286" s="95"/>
      <c r="CE286" s="95"/>
      <c r="CF286" s="95"/>
      <c r="CG286" s="95"/>
      <c r="CH286" s="95"/>
      <c r="CI286" s="95"/>
      <c r="CJ286" s="95"/>
      <c r="CK286" s="95"/>
      <c r="CL286" s="95"/>
      <c r="CM286" s="95"/>
      <c r="CN286" s="95"/>
      <c r="CO286" s="95"/>
      <c r="CP286" s="95"/>
      <c r="CQ286" s="95"/>
      <c r="CR286" s="95"/>
      <c r="CS286" s="95"/>
      <c r="CT286" s="95"/>
      <c r="CU286" s="95"/>
      <c r="CV286" s="95"/>
      <c r="CW286" s="95"/>
      <c r="CX286" s="95"/>
      <c r="CY286" s="95"/>
      <c r="CZ286" s="95"/>
      <c r="DA286" s="95"/>
      <c r="DB286" s="95"/>
      <c r="DC286" s="95"/>
      <c r="DD286" s="95"/>
      <c r="DE286" s="95"/>
      <c r="DF286" s="95"/>
      <c r="DG286" s="95"/>
      <c r="DH286" s="95"/>
      <c r="DI286" s="95"/>
      <c r="DJ286" s="95"/>
      <c r="DK286" s="95"/>
      <c r="DL286" s="95"/>
      <c r="DM286" s="95"/>
      <c r="DN286" s="95"/>
      <c r="DO286" s="95"/>
      <c r="DP286" s="95"/>
      <c r="DQ286" s="95"/>
      <c r="DR286" s="95"/>
      <c r="DS286" s="95"/>
      <c r="DT286" s="95"/>
      <c r="DU286" s="95"/>
      <c r="DV286" s="95"/>
      <c r="DW286" s="95"/>
      <c r="DX286" s="95"/>
      <c r="DY286" s="95"/>
      <c r="DZ286" s="95"/>
      <c r="EA286" s="95"/>
      <c r="EB286" s="95"/>
      <c r="EC286" s="95"/>
      <c r="ED286" s="95"/>
      <c r="EE286" s="95"/>
      <c r="EF286" s="95"/>
      <c r="EG286" s="95"/>
      <c r="EH286" s="95"/>
      <c r="EI286" s="95"/>
      <c r="EJ286" s="95"/>
      <c r="EK286" s="95"/>
      <c r="EL286" s="95"/>
      <c r="EM286" s="95"/>
      <c r="EN286" s="95"/>
      <c r="EO286" s="95"/>
      <c r="EP286" s="95"/>
      <c r="EQ286" s="95"/>
      <c r="ER286" s="95"/>
      <c r="ES286" s="95"/>
      <c r="ET286" s="95"/>
      <c r="EU286" s="95"/>
      <c r="EV286" s="95"/>
      <c r="EW286" s="95"/>
      <c r="EX286" s="95"/>
      <c r="EY286" s="95"/>
      <c r="EZ286" s="95"/>
      <c r="FA286" s="95"/>
      <c r="FB286" s="95"/>
      <c r="FC286" s="95"/>
      <c r="FD286" s="95"/>
      <c r="FE286" s="95"/>
      <c r="FF286" s="95"/>
      <c r="FG286" s="95"/>
      <c r="FH286" s="95"/>
      <c r="FI286" s="95"/>
      <c r="FJ286" s="95"/>
      <c r="FK286" s="95"/>
      <c r="FL286" s="95"/>
      <c r="FM286" s="95"/>
      <c r="FN286" s="95"/>
      <c r="FO286" s="95"/>
      <c r="FP286" s="95"/>
      <c r="FQ286" s="95"/>
      <c r="FR286" s="95"/>
      <c r="FS286" s="95"/>
      <c r="FT286" s="95"/>
      <c r="FU286" s="95"/>
      <c r="FV286" s="95"/>
      <c r="FW286" s="95"/>
      <c r="FX286" s="95"/>
      <c r="FY286" s="95"/>
      <c r="FZ286" s="95"/>
      <c r="GA286" s="95"/>
      <c r="GB286" s="95"/>
      <c r="GC286" s="95"/>
      <c r="GD286" s="95"/>
      <c r="GE286" s="95"/>
      <c r="GF286" s="95"/>
      <c r="GG286" s="95"/>
      <c r="GH286" s="95"/>
      <c r="GI286" s="95"/>
      <c r="GJ286" s="95"/>
      <c r="GK286" s="95"/>
      <c r="GL286" s="95"/>
      <c r="GM286" s="95"/>
      <c r="GN286" s="95"/>
      <c r="GO286" s="95"/>
      <c r="GP286" s="95"/>
      <c r="GQ286" s="95"/>
      <c r="GR286" s="95"/>
      <c r="GS286" s="95"/>
      <c r="GT286" s="95"/>
      <c r="GU286" s="95"/>
      <c r="GV286" s="95"/>
      <c r="GW286" s="95"/>
      <c r="GX286" s="95"/>
      <c r="GY286" s="95"/>
      <c r="GZ286" s="95"/>
      <c r="HA286" s="95"/>
      <c r="HB286" s="95"/>
      <c r="HC286" s="95"/>
      <c r="HD286" s="95"/>
      <c r="HE286" s="95"/>
    </row>
    <row r="287" spans="1:213" x14ac:dyDescent="0.25">
      <c r="A287" s="212" t="str">
        <f>IF((ISBLANK('1B DonnéesActifs'!A290)=TRUE),"-",'1B DonnéesActifs'!A290)</f>
        <v>-</v>
      </c>
      <c r="B287" s="213" t="str">
        <f>IF(($A287="-"),"-",IF((ISBLANK('1B DonnéesActifs'!B290)=TRUE),"",'1B DonnéesActifs'!B290))</f>
        <v>-</v>
      </c>
      <c r="C287" s="213" t="str">
        <f>IF(($A287="-"),"-",IF((ISBLANK('1B DonnéesActifs'!C290)=TRUE),"",'1B DonnéesActifs'!C290))</f>
        <v>-</v>
      </c>
      <c r="D287" s="213" t="str">
        <f>IF(($A287="-"),"-",IF((ISBLANK('1B DonnéesActifs'!D290)=TRUE),"",'1B DonnéesActifs'!D290))</f>
        <v>-</v>
      </c>
      <c r="E287" s="213" t="str">
        <f>IF(($A287="-"),"-",IF((ISBLANK('1B DonnéesActifs'!E290)=TRUE),"",'1B DonnéesActifs'!E290))</f>
        <v>-</v>
      </c>
      <c r="F287" s="213" t="str">
        <f>IF(($A287="-"),"-",IF((ISBLANK('1B DonnéesActifs'!F290)=TRUE),"",'1B DonnéesActifs'!F290))</f>
        <v>-</v>
      </c>
      <c r="G287" s="213" t="str">
        <f>IF(($A287="-"),"-",IF((ISBLANK('1B DonnéesActifs'!G290)=TRUE),"",'1B DonnéesActifs'!G290))</f>
        <v>-</v>
      </c>
      <c r="H287" s="213" t="str">
        <f>IF(($A287="-"),"-",IF((ISBLANK('1B DonnéesActifs'!H290)=TRUE),"",'1B DonnéesActifs'!H290))</f>
        <v>-</v>
      </c>
      <c r="I287" s="213" t="str">
        <f>IF(($A287="-"),"-",IF((ISBLANK('1B DonnéesActifs'!I290)=TRUE),"",'1B DonnéesActifs'!I290))</f>
        <v>-</v>
      </c>
      <c r="J287" s="213" t="str">
        <f>IF(($A287="-"),"-",IF((ISBLANK('1B DonnéesActifs'!J290)=TRUE),"",'1B DonnéesActifs'!J290))</f>
        <v>-</v>
      </c>
      <c r="K287" s="213" t="str">
        <f>IF(($A287="-"),"-",IF((ISBLANK('1B DonnéesActifs'!K290)=TRUE),"",'1B DonnéesActifs'!K290))</f>
        <v>-</v>
      </c>
      <c r="L287" s="213" t="str">
        <f>IF(($A287="-"),"-",IF((ISBLANK('1B DonnéesActifs'!L290)=TRUE),"",'1B DonnéesActifs'!L290))</f>
        <v>-</v>
      </c>
      <c r="M287" s="213" t="str">
        <f>IF(($A287="-"),"-",IF((ISBLANK('1B DonnéesActifs'!M290)=TRUE),"",'1B DonnéesActifs'!M290))</f>
        <v>-</v>
      </c>
      <c r="N287" s="213" t="str">
        <f>IF(($A287="-"),"-",IF((ISBLANK('1B DonnéesActifs'!N290)=TRUE),"",'1B DonnéesActifs'!N290))</f>
        <v>-</v>
      </c>
      <c r="O287" s="213" t="str">
        <f>IF(($A287="-"),"-",IF((ISBLANK('1B DonnéesActifs'!O290)=TRUE),"",'1B DonnéesActifs'!O290))</f>
        <v>-</v>
      </c>
      <c r="P287" s="213" t="str">
        <f>IF(($A287="-"),"-",IF((ISBLANK('1B DonnéesActifs'!P290)=TRUE),"",'1B DonnéesActifs'!P290))</f>
        <v>-</v>
      </c>
      <c r="Q287" s="214" t="str">
        <f t="shared" si="37"/>
        <v>-</v>
      </c>
      <c r="R287" s="214" t="str">
        <f>IF($A287="-","-",(_xlfn.IFNA((VLOOKUP($D287,'2A HypothèsesRenouvellement'!$J$6:$K$10,2,FALSE)),"TypeChausséeN/D")))</f>
        <v>-</v>
      </c>
      <c r="S287" s="214" t="str">
        <f t="shared" si="44"/>
        <v>-</v>
      </c>
      <c r="T287" s="214" t="str">
        <f>IF($A287="-","-",(_xlfn.IFNA((VLOOKUP($M287,'2A HypothèsesRenouvellement'!$J$16:$K$25,2,FALSE)),"DernièreInterventionN/D")))</f>
        <v>-</v>
      </c>
      <c r="U287" s="214" t="str">
        <f t="shared" si="38"/>
        <v>-</v>
      </c>
      <c r="V287" s="215" t="str">
        <f t="shared" si="45"/>
        <v>-</v>
      </c>
      <c r="W287" s="215" t="str">
        <f>IF($A287="-","-",IF($O287="","ICG N/D",VLOOKUP($O287,'2A HypothèsesRenouvellement'!$B$33:$B$42,1,TRUE)))</f>
        <v>-</v>
      </c>
      <c r="X287" s="216" t="str">
        <f>IF($A287="-","-",(IF((ISNUMBER(W287)=TRUE),VLOOKUP(W287,'2A HypothèsesRenouvellement'!$B$33:$D$42,3,FALSE),"ICG N/D")))</f>
        <v>-</v>
      </c>
      <c r="Y287" s="216" t="str">
        <f>_xlfn.IFNA(IF($A287="-","-",(IF((P287=""),"Cote /5 N/D",VLOOKUP(P287,'2A HypothèsesRenouvellement'!$F$33:$G$37,2,FALSE)))),"%ParCote/5 Feuille2A N/D")</f>
        <v>-</v>
      </c>
      <c r="Z287" s="215" t="str">
        <f>IF($A287="-","-",IF('2A HypothèsesRenouvellement'!$F$20="  cotes d'état /100",(IF(ISNUMBER(X287)=TRUE,(X287*R287),"ICG N/D")),"N'est pas l'option choisie feuille 2A"))</f>
        <v>-</v>
      </c>
      <c r="AA287" s="215" t="str">
        <f t="shared" si="39"/>
        <v>-</v>
      </c>
      <c r="AB287" s="215" t="str">
        <f>IF($A287="-","-",IF('2A HypothèsesRenouvellement'!$F$20="  cotes d'état /5",(IF(ISNUMBER(Y287)=TRUE,(Y287*R287),"Etat/5 N/D")),"N'est pas l'option choisie feuille 2A"))</f>
        <v>-</v>
      </c>
      <c r="AC287" s="215" t="str">
        <f t="shared" si="40"/>
        <v>-</v>
      </c>
      <c r="AD287" s="217" t="str">
        <f>IF('2A HypothèsesRenouvellement'!$D$15="Option 1  ",'3A CalculsActifs'!V287,IF('2A HypothèsesRenouvellement'!$F$20="  Cotes d'état /100",'3A CalculsActifs'!AA287,IF('2A HypothèsesRenouvellement'!$F$20="  Cotes d'état /5",'3A CalculsActifs'!AC287,"ATT:ChoisirOptionFeuille2A")))</f>
        <v>ATT:ChoisirOptionFeuille2A</v>
      </c>
      <c r="AE287" s="209" t="str">
        <f>IF($A287="-","-",(H287/1000*(VLOOKUP(D287,'2A HypothèsesRenouvellement'!$J$6:$L$10,3,FALSE))))</f>
        <v>-</v>
      </c>
      <c r="AF287" s="312" t="str">
        <f t="shared" si="41"/>
        <v>-</v>
      </c>
      <c r="AG287" s="312" t="str">
        <f t="shared" si="42"/>
        <v>-</v>
      </c>
      <c r="AH287" s="218" t="str">
        <f t="shared" si="43"/>
        <v>-</v>
      </c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  <c r="CK287" s="95"/>
      <c r="CL287" s="95"/>
      <c r="CM287" s="95"/>
      <c r="CN287" s="95"/>
      <c r="CO287" s="95"/>
      <c r="CP287" s="95"/>
      <c r="CQ287" s="95"/>
      <c r="CR287" s="95"/>
      <c r="CS287" s="95"/>
      <c r="CT287" s="95"/>
      <c r="CU287" s="95"/>
      <c r="CV287" s="95"/>
      <c r="CW287" s="95"/>
      <c r="CX287" s="95"/>
      <c r="CY287" s="95"/>
      <c r="CZ287" s="95"/>
      <c r="DA287" s="95"/>
      <c r="DB287" s="95"/>
      <c r="DC287" s="95"/>
      <c r="DD287" s="95"/>
      <c r="DE287" s="95"/>
      <c r="DF287" s="95"/>
      <c r="DG287" s="95"/>
      <c r="DH287" s="95"/>
      <c r="DI287" s="95"/>
      <c r="DJ287" s="95"/>
      <c r="DK287" s="95"/>
      <c r="DL287" s="95"/>
      <c r="DM287" s="95"/>
      <c r="DN287" s="95"/>
      <c r="DO287" s="95"/>
      <c r="DP287" s="95"/>
      <c r="DQ287" s="95"/>
      <c r="DR287" s="95"/>
      <c r="DS287" s="95"/>
      <c r="DT287" s="95"/>
      <c r="DU287" s="95"/>
      <c r="DV287" s="95"/>
      <c r="DW287" s="95"/>
      <c r="DX287" s="95"/>
      <c r="DY287" s="95"/>
      <c r="DZ287" s="95"/>
      <c r="EA287" s="95"/>
      <c r="EB287" s="95"/>
      <c r="EC287" s="95"/>
      <c r="ED287" s="95"/>
      <c r="EE287" s="95"/>
      <c r="EF287" s="95"/>
      <c r="EG287" s="95"/>
      <c r="EH287" s="95"/>
      <c r="EI287" s="95"/>
      <c r="EJ287" s="95"/>
      <c r="EK287" s="95"/>
      <c r="EL287" s="95"/>
      <c r="EM287" s="95"/>
      <c r="EN287" s="95"/>
      <c r="EO287" s="95"/>
      <c r="EP287" s="95"/>
      <c r="EQ287" s="95"/>
      <c r="ER287" s="95"/>
      <c r="ES287" s="95"/>
      <c r="ET287" s="95"/>
      <c r="EU287" s="95"/>
      <c r="EV287" s="95"/>
      <c r="EW287" s="95"/>
      <c r="EX287" s="95"/>
      <c r="EY287" s="95"/>
      <c r="EZ287" s="95"/>
      <c r="FA287" s="95"/>
      <c r="FB287" s="95"/>
      <c r="FC287" s="95"/>
      <c r="FD287" s="95"/>
      <c r="FE287" s="95"/>
      <c r="FF287" s="95"/>
      <c r="FG287" s="95"/>
      <c r="FH287" s="95"/>
      <c r="FI287" s="95"/>
      <c r="FJ287" s="95"/>
      <c r="FK287" s="95"/>
      <c r="FL287" s="95"/>
      <c r="FM287" s="95"/>
      <c r="FN287" s="95"/>
      <c r="FO287" s="95"/>
      <c r="FP287" s="95"/>
      <c r="FQ287" s="95"/>
      <c r="FR287" s="95"/>
      <c r="FS287" s="95"/>
      <c r="FT287" s="95"/>
      <c r="FU287" s="95"/>
      <c r="FV287" s="95"/>
      <c r="FW287" s="95"/>
      <c r="FX287" s="95"/>
      <c r="FY287" s="95"/>
      <c r="FZ287" s="95"/>
      <c r="GA287" s="95"/>
      <c r="GB287" s="95"/>
      <c r="GC287" s="95"/>
      <c r="GD287" s="95"/>
      <c r="GE287" s="95"/>
      <c r="GF287" s="95"/>
      <c r="GG287" s="95"/>
      <c r="GH287" s="95"/>
      <c r="GI287" s="95"/>
      <c r="GJ287" s="95"/>
      <c r="GK287" s="95"/>
      <c r="GL287" s="95"/>
      <c r="GM287" s="95"/>
      <c r="GN287" s="95"/>
      <c r="GO287" s="95"/>
      <c r="GP287" s="95"/>
      <c r="GQ287" s="95"/>
      <c r="GR287" s="95"/>
      <c r="GS287" s="95"/>
      <c r="GT287" s="95"/>
      <c r="GU287" s="95"/>
      <c r="GV287" s="95"/>
      <c r="GW287" s="95"/>
      <c r="GX287" s="95"/>
      <c r="GY287" s="95"/>
      <c r="GZ287" s="95"/>
      <c r="HA287" s="95"/>
      <c r="HB287" s="95"/>
      <c r="HC287" s="95"/>
      <c r="HD287" s="95"/>
      <c r="HE287" s="95"/>
    </row>
    <row r="288" spans="1:213" x14ac:dyDescent="0.25">
      <c r="A288" s="212" t="str">
        <f>IF((ISBLANK('1B DonnéesActifs'!A291)=TRUE),"-",'1B DonnéesActifs'!A291)</f>
        <v>-</v>
      </c>
      <c r="B288" s="213" t="str">
        <f>IF(($A288="-"),"-",IF((ISBLANK('1B DonnéesActifs'!B291)=TRUE),"",'1B DonnéesActifs'!B291))</f>
        <v>-</v>
      </c>
      <c r="C288" s="213" t="str">
        <f>IF(($A288="-"),"-",IF((ISBLANK('1B DonnéesActifs'!C291)=TRUE),"",'1B DonnéesActifs'!C291))</f>
        <v>-</v>
      </c>
      <c r="D288" s="213" t="str">
        <f>IF(($A288="-"),"-",IF((ISBLANK('1B DonnéesActifs'!D291)=TRUE),"",'1B DonnéesActifs'!D291))</f>
        <v>-</v>
      </c>
      <c r="E288" s="213" t="str">
        <f>IF(($A288="-"),"-",IF((ISBLANK('1B DonnéesActifs'!E291)=TRUE),"",'1B DonnéesActifs'!E291))</f>
        <v>-</v>
      </c>
      <c r="F288" s="213" t="str">
        <f>IF(($A288="-"),"-",IF((ISBLANK('1B DonnéesActifs'!F291)=TRUE),"",'1B DonnéesActifs'!F291))</f>
        <v>-</v>
      </c>
      <c r="G288" s="213" t="str">
        <f>IF(($A288="-"),"-",IF((ISBLANK('1B DonnéesActifs'!G291)=TRUE),"",'1B DonnéesActifs'!G291))</f>
        <v>-</v>
      </c>
      <c r="H288" s="213" t="str">
        <f>IF(($A288="-"),"-",IF((ISBLANK('1B DonnéesActifs'!H291)=TRUE),"",'1B DonnéesActifs'!H291))</f>
        <v>-</v>
      </c>
      <c r="I288" s="213" t="str">
        <f>IF(($A288="-"),"-",IF((ISBLANK('1B DonnéesActifs'!I291)=TRUE),"",'1B DonnéesActifs'!I291))</f>
        <v>-</v>
      </c>
      <c r="J288" s="213" t="str">
        <f>IF(($A288="-"),"-",IF((ISBLANK('1B DonnéesActifs'!J291)=TRUE),"",'1B DonnéesActifs'!J291))</f>
        <v>-</v>
      </c>
      <c r="K288" s="213" t="str">
        <f>IF(($A288="-"),"-",IF((ISBLANK('1B DonnéesActifs'!K291)=TRUE),"",'1B DonnéesActifs'!K291))</f>
        <v>-</v>
      </c>
      <c r="L288" s="213" t="str">
        <f>IF(($A288="-"),"-",IF((ISBLANK('1B DonnéesActifs'!L291)=TRUE),"",'1B DonnéesActifs'!L291))</f>
        <v>-</v>
      </c>
      <c r="M288" s="213" t="str">
        <f>IF(($A288="-"),"-",IF((ISBLANK('1B DonnéesActifs'!M291)=TRUE),"",'1B DonnéesActifs'!M291))</f>
        <v>-</v>
      </c>
      <c r="N288" s="213" t="str">
        <f>IF(($A288="-"),"-",IF((ISBLANK('1B DonnéesActifs'!N291)=TRUE),"",'1B DonnéesActifs'!N291))</f>
        <v>-</v>
      </c>
      <c r="O288" s="213" t="str">
        <f>IF(($A288="-"),"-",IF((ISBLANK('1B DonnéesActifs'!O291)=TRUE),"",'1B DonnéesActifs'!O291))</f>
        <v>-</v>
      </c>
      <c r="P288" s="213" t="str">
        <f>IF(($A288="-"),"-",IF((ISBLANK('1B DonnéesActifs'!P291)=TRUE),"",'1B DonnéesActifs'!P291))</f>
        <v>-</v>
      </c>
      <c r="Q288" s="214" t="str">
        <f t="shared" si="37"/>
        <v>-</v>
      </c>
      <c r="R288" s="214" t="str">
        <f>IF($A288="-","-",(_xlfn.IFNA((VLOOKUP($D288,'2A HypothèsesRenouvellement'!$J$6:$K$10,2,FALSE)),"TypeChausséeN/D")))</f>
        <v>-</v>
      </c>
      <c r="S288" s="214" t="str">
        <f t="shared" si="44"/>
        <v>-</v>
      </c>
      <c r="T288" s="214" t="str">
        <f>IF($A288="-","-",(_xlfn.IFNA((VLOOKUP($M288,'2A HypothèsesRenouvellement'!$J$16:$K$25,2,FALSE)),"DernièreInterventionN/D")))</f>
        <v>-</v>
      </c>
      <c r="U288" s="214" t="str">
        <f t="shared" si="38"/>
        <v>-</v>
      </c>
      <c r="V288" s="215" t="str">
        <f t="shared" si="45"/>
        <v>-</v>
      </c>
      <c r="W288" s="215" t="str">
        <f>IF($A288="-","-",IF($O288="","ICG N/D",VLOOKUP($O288,'2A HypothèsesRenouvellement'!$B$33:$B$42,1,TRUE)))</f>
        <v>-</v>
      </c>
      <c r="X288" s="216" t="str">
        <f>IF($A288="-","-",(IF((ISNUMBER(W288)=TRUE),VLOOKUP(W288,'2A HypothèsesRenouvellement'!$B$33:$D$42,3,FALSE),"ICG N/D")))</f>
        <v>-</v>
      </c>
      <c r="Y288" s="216" t="str">
        <f>_xlfn.IFNA(IF($A288="-","-",(IF((P288=""),"Cote /5 N/D",VLOOKUP(P288,'2A HypothèsesRenouvellement'!$F$33:$G$37,2,FALSE)))),"%ParCote/5 Feuille2A N/D")</f>
        <v>-</v>
      </c>
      <c r="Z288" s="215" t="str">
        <f>IF($A288="-","-",IF('2A HypothèsesRenouvellement'!$F$20="  cotes d'état /100",(IF(ISNUMBER(X288)=TRUE,(X288*R288),"ICG N/D")),"N'est pas l'option choisie feuille 2A"))</f>
        <v>-</v>
      </c>
      <c r="AA288" s="215" t="str">
        <f t="shared" si="39"/>
        <v>-</v>
      </c>
      <c r="AB288" s="215" t="str">
        <f>IF($A288="-","-",IF('2A HypothèsesRenouvellement'!$F$20="  cotes d'état /5",(IF(ISNUMBER(Y288)=TRUE,(Y288*R288),"Etat/5 N/D")),"N'est pas l'option choisie feuille 2A"))</f>
        <v>-</v>
      </c>
      <c r="AC288" s="215" t="str">
        <f t="shared" si="40"/>
        <v>-</v>
      </c>
      <c r="AD288" s="217" t="str">
        <f>IF('2A HypothèsesRenouvellement'!$D$15="Option 1  ",'3A CalculsActifs'!V288,IF('2A HypothèsesRenouvellement'!$F$20="  Cotes d'état /100",'3A CalculsActifs'!AA288,IF('2A HypothèsesRenouvellement'!$F$20="  Cotes d'état /5",'3A CalculsActifs'!AC288,"ATT:ChoisirOptionFeuille2A")))</f>
        <v>ATT:ChoisirOptionFeuille2A</v>
      </c>
      <c r="AE288" s="209" t="str">
        <f>IF($A288="-","-",(H288/1000*(VLOOKUP(D288,'2A HypothèsesRenouvellement'!$J$6:$L$10,3,FALSE))))</f>
        <v>-</v>
      </c>
      <c r="AF288" s="312" t="str">
        <f t="shared" si="41"/>
        <v>-</v>
      </c>
      <c r="AG288" s="312" t="str">
        <f t="shared" si="42"/>
        <v>-</v>
      </c>
      <c r="AH288" s="218" t="str">
        <f t="shared" si="43"/>
        <v>-</v>
      </c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  <c r="CK288" s="95"/>
      <c r="CL288" s="95"/>
      <c r="CM288" s="95"/>
      <c r="CN288" s="95"/>
      <c r="CO288" s="95"/>
      <c r="CP288" s="95"/>
      <c r="CQ288" s="95"/>
      <c r="CR288" s="95"/>
      <c r="CS288" s="95"/>
      <c r="CT288" s="95"/>
      <c r="CU288" s="95"/>
      <c r="CV288" s="95"/>
      <c r="CW288" s="95"/>
      <c r="CX288" s="95"/>
      <c r="CY288" s="95"/>
      <c r="CZ288" s="95"/>
      <c r="DA288" s="95"/>
      <c r="DB288" s="95"/>
      <c r="DC288" s="95"/>
      <c r="DD288" s="95"/>
      <c r="DE288" s="95"/>
      <c r="DF288" s="95"/>
      <c r="DG288" s="95"/>
      <c r="DH288" s="95"/>
      <c r="DI288" s="95"/>
      <c r="DJ288" s="95"/>
      <c r="DK288" s="95"/>
      <c r="DL288" s="95"/>
      <c r="DM288" s="95"/>
      <c r="DN288" s="95"/>
      <c r="DO288" s="95"/>
      <c r="DP288" s="95"/>
      <c r="DQ288" s="95"/>
      <c r="DR288" s="95"/>
      <c r="DS288" s="95"/>
      <c r="DT288" s="95"/>
      <c r="DU288" s="95"/>
      <c r="DV288" s="95"/>
      <c r="DW288" s="95"/>
      <c r="DX288" s="95"/>
      <c r="DY288" s="95"/>
      <c r="DZ288" s="95"/>
      <c r="EA288" s="95"/>
      <c r="EB288" s="95"/>
      <c r="EC288" s="95"/>
      <c r="ED288" s="95"/>
      <c r="EE288" s="95"/>
      <c r="EF288" s="95"/>
      <c r="EG288" s="95"/>
      <c r="EH288" s="95"/>
      <c r="EI288" s="95"/>
      <c r="EJ288" s="95"/>
      <c r="EK288" s="95"/>
      <c r="EL288" s="95"/>
      <c r="EM288" s="95"/>
      <c r="EN288" s="95"/>
      <c r="EO288" s="95"/>
      <c r="EP288" s="95"/>
      <c r="EQ288" s="95"/>
      <c r="ER288" s="95"/>
      <c r="ES288" s="95"/>
      <c r="ET288" s="95"/>
      <c r="EU288" s="95"/>
      <c r="EV288" s="95"/>
      <c r="EW288" s="95"/>
      <c r="EX288" s="95"/>
      <c r="EY288" s="95"/>
      <c r="EZ288" s="95"/>
      <c r="FA288" s="95"/>
      <c r="FB288" s="95"/>
      <c r="FC288" s="95"/>
      <c r="FD288" s="95"/>
      <c r="FE288" s="95"/>
      <c r="FF288" s="95"/>
      <c r="FG288" s="95"/>
      <c r="FH288" s="95"/>
      <c r="FI288" s="95"/>
      <c r="FJ288" s="95"/>
      <c r="FK288" s="95"/>
      <c r="FL288" s="95"/>
      <c r="FM288" s="95"/>
      <c r="FN288" s="95"/>
      <c r="FO288" s="95"/>
      <c r="FP288" s="95"/>
      <c r="FQ288" s="95"/>
      <c r="FR288" s="95"/>
      <c r="FS288" s="95"/>
      <c r="FT288" s="95"/>
      <c r="FU288" s="95"/>
      <c r="FV288" s="95"/>
      <c r="FW288" s="95"/>
      <c r="FX288" s="95"/>
      <c r="FY288" s="95"/>
      <c r="FZ288" s="95"/>
      <c r="GA288" s="95"/>
      <c r="GB288" s="95"/>
      <c r="GC288" s="95"/>
      <c r="GD288" s="95"/>
      <c r="GE288" s="95"/>
      <c r="GF288" s="95"/>
      <c r="GG288" s="95"/>
      <c r="GH288" s="95"/>
      <c r="GI288" s="95"/>
      <c r="GJ288" s="95"/>
      <c r="GK288" s="95"/>
      <c r="GL288" s="95"/>
      <c r="GM288" s="95"/>
      <c r="GN288" s="95"/>
      <c r="GO288" s="95"/>
      <c r="GP288" s="95"/>
      <c r="GQ288" s="95"/>
      <c r="GR288" s="95"/>
      <c r="GS288" s="95"/>
      <c r="GT288" s="95"/>
      <c r="GU288" s="95"/>
      <c r="GV288" s="95"/>
      <c r="GW288" s="95"/>
      <c r="GX288" s="95"/>
      <c r="GY288" s="95"/>
      <c r="GZ288" s="95"/>
      <c r="HA288" s="95"/>
      <c r="HB288" s="95"/>
      <c r="HC288" s="95"/>
      <c r="HD288" s="95"/>
      <c r="HE288" s="95"/>
    </row>
    <row r="289" spans="1:213" x14ac:dyDescent="0.25">
      <c r="A289" s="212" t="str">
        <f>IF((ISBLANK('1B DonnéesActifs'!A292)=TRUE),"-",'1B DonnéesActifs'!A292)</f>
        <v>-</v>
      </c>
      <c r="B289" s="213" t="str">
        <f>IF(($A289="-"),"-",IF((ISBLANK('1B DonnéesActifs'!B292)=TRUE),"",'1B DonnéesActifs'!B292))</f>
        <v>-</v>
      </c>
      <c r="C289" s="213" t="str">
        <f>IF(($A289="-"),"-",IF((ISBLANK('1B DonnéesActifs'!C292)=TRUE),"",'1B DonnéesActifs'!C292))</f>
        <v>-</v>
      </c>
      <c r="D289" s="213" t="str">
        <f>IF(($A289="-"),"-",IF((ISBLANK('1B DonnéesActifs'!D292)=TRUE),"",'1B DonnéesActifs'!D292))</f>
        <v>-</v>
      </c>
      <c r="E289" s="213" t="str">
        <f>IF(($A289="-"),"-",IF((ISBLANK('1B DonnéesActifs'!E292)=TRUE),"",'1B DonnéesActifs'!E292))</f>
        <v>-</v>
      </c>
      <c r="F289" s="213" t="str">
        <f>IF(($A289="-"),"-",IF((ISBLANK('1B DonnéesActifs'!F292)=TRUE),"",'1B DonnéesActifs'!F292))</f>
        <v>-</v>
      </c>
      <c r="G289" s="213" t="str">
        <f>IF(($A289="-"),"-",IF((ISBLANK('1B DonnéesActifs'!G292)=TRUE),"",'1B DonnéesActifs'!G292))</f>
        <v>-</v>
      </c>
      <c r="H289" s="213" t="str">
        <f>IF(($A289="-"),"-",IF((ISBLANK('1B DonnéesActifs'!H292)=TRUE),"",'1B DonnéesActifs'!H292))</f>
        <v>-</v>
      </c>
      <c r="I289" s="213" t="str">
        <f>IF(($A289="-"),"-",IF((ISBLANK('1B DonnéesActifs'!I292)=TRUE),"",'1B DonnéesActifs'!I292))</f>
        <v>-</v>
      </c>
      <c r="J289" s="213" t="str">
        <f>IF(($A289="-"),"-",IF((ISBLANK('1B DonnéesActifs'!J292)=TRUE),"",'1B DonnéesActifs'!J292))</f>
        <v>-</v>
      </c>
      <c r="K289" s="213" t="str">
        <f>IF(($A289="-"),"-",IF((ISBLANK('1B DonnéesActifs'!K292)=TRUE),"",'1B DonnéesActifs'!K292))</f>
        <v>-</v>
      </c>
      <c r="L289" s="213" t="str">
        <f>IF(($A289="-"),"-",IF((ISBLANK('1B DonnéesActifs'!L292)=TRUE),"",'1B DonnéesActifs'!L292))</f>
        <v>-</v>
      </c>
      <c r="M289" s="213" t="str">
        <f>IF(($A289="-"),"-",IF((ISBLANK('1B DonnéesActifs'!M292)=TRUE),"",'1B DonnéesActifs'!M292))</f>
        <v>-</v>
      </c>
      <c r="N289" s="213" t="str">
        <f>IF(($A289="-"),"-",IF((ISBLANK('1B DonnéesActifs'!N292)=TRUE),"",'1B DonnéesActifs'!N292))</f>
        <v>-</v>
      </c>
      <c r="O289" s="213" t="str">
        <f>IF(($A289="-"),"-",IF((ISBLANK('1B DonnéesActifs'!O292)=TRUE),"",'1B DonnéesActifs'!O292))</f>
        <v>-</v>
      </c>
      <c r="P289" s="213" t="str">
        <f>IF(($A289="-"),"-",IF((ISBLANK('1B DonnéesActifs'!P292)=TRUE),"",'1B DonnéesActifs'!P292))</f>
        <v>-</v>
      </c>
      <c r="Q289" s="214" t="str">
        <f t="shared" si="37"/>
        <v>-</v>
      </c>
      <c r="R289" s="214" t="str">
        <f>IF($A289="-","-",(_xlfn.IFNA((VLOOKUP($D289,'2A HypothèsesRenouvellement'!$J$6:$K$10,2,FALSE)),"TypeChausséeN/D")))</f>
        <v>-</v>
      </c>
      <c r="S289" s="214" t="str">
        <f t="shared" si="44"/>
        <v>-</v>
      </c>
      <c r="T289" s="214" t="str">
        <f>IF($A289="-","-",(_xlfn.IFNA((VLOOKUP($M289,'2A HypothèsesRenouvellement'!$J$16:$K$25,2,FALSE)),"DernièreInterventionN/D")))</f>
        <v>-</v>
      </c>
      <c r="U289" s="214" t="str">
        <f t="shared" si="38"/>
        <v>-</v>
      </c>
      <c r="V289" s="215" t="str">
        <f t="shared" si="45"/>
        <v>-</v>
      </c>
      <c r="W289" s="215" t="str">
        <f>IF($A289="-","-",IF($O289="","ICG N/D",VLOOKUP($O289,'2A HypothèsesRenouvellement'!$B$33:$B$42,1,TRUE)))</f>
        <v>-</v>
      </c>
      <c r="X289" s="216" t="str">
        <f>IF($A289="-","-",(IF((ISNUMBER(W289)=TRUE),VLOOKUP(W289,'2A HypothèsesRenouvellement'!$B$33:$D$42,3,FALSE),"ICG N/D")))</f>
        <v>-</v>
      </c>
      <c r="Y289" s="216" t="str">
        <f>_xlfn.IFNA(IF($A289="-","-",(IF((P289=""),"Cote /5 N/D",VLOOKUP(P289,'2A HypothèsesRenouvellement'!$F$33:$G$37,2,FALSE)))),"%ParCote/5 Feuille2A N/D")</f>
        <v>-</v>
      </c>
      <c r="Z289" s="215" t="str">
        <f>IF($A289="-","-",IF('2A HypothèsesRenouvellement'!$F$20="  cotes d'état /100",(IF(ISNUMBER(X289)=TRUE,(X289*R289),"ICG N/D")),"N'est pas l'option choisie feuille 2A"))</f>
        <v>-</v>
      </c>
      <c r="AA289" s="215" t="str">
        <f t="shared" si="39"/>
        <v>-</v>
      </c>
      <c r="AB289" s="215" t="str">
        <f>IF($A289="-","-",IF('2A HypothèsesRenouvellement'!$F$20="  cotes d'état /5",(IF(ISNUMBER(Y289)=TRUE,(Y289*R289),"Etat/5 N/D")),"N'est pas l'option choisie feuille 2A"))</f>
        <v>-</v>
      </c>
      <c r="AC289" s="215" t="str">
        <f t="shared" si="40"/>
        <v>-</v>
      </c>
      <c r="AD289" s="217" t="str">
        <f>IF('2A HypothèsesRenouvellement'!$D$15="Option 1  ",'3A CalculsActifs'!V289,IF('2A HypothèsesRenouvellement'!$F$20="  Cotes d'état /100",'3A CalculsActifs'!AA289,IF('2A HypothèsesRenouvellement'!$F$20="  Cotes d'état /5",'3A CalculsActifs'!AC289,"ATT:ChoisirOptionFeuille2A")))</f>
        <v>ATT:ChoisirOptionFeuille2A</v>
      </c>
      <c r="AE289" s="209" t="str">
        <f>IF($A289="-","-",(H289/1000*(VLOOKUP(D289,'2A HypothèsesRenouvellement'!$J$6:$L$10,3,FALSE))))</f>
        <v>-</v>
      </c>
      <c r="AF289" s="312" t="str">
        <f t="shared" si="41"/>
        <v>-</v>
      </c>
      <c r="AG289" s="312" t="str">
        <f t="shared" si="42"/>
        <v>-</v>
      </c>
      <c r="AH289" s="218" t="str">
        <f t="shared" si="43"/>
        <v>-</v>
      </c>
      <c r="AI289" s="95"/>
      <c r="AJ289" s="95"/>
      <c r="AK289" s="95"/>
      <c r="AL289" s="95"/>
      <c r="AM289" s="95"/>
      <c r="AN289" s="95"/>
      <c r="AO289" s="95"/>
      <c r="AP289" s="95"/>
      <c r="AQ289" s="95"/>
      <c r="AR289" s="95"/>
      <c r="AS289" s="95"/>
      <c r="AT289" s="95"/>
      <c r="AU289" s="95"/>
      <c r="AV289" s="95"/>
      <c r="AW289" s="95"/>
      <c r="AX289" s="95"/>
      <c r="AY289" s="95"/>
      <c r="AZ289" s="95"/>
      <c r="BA289" s="95"/>
      <c r="BB289" s="95"/>
      <c r="BC289" s="95"/>
      <c r="BD289" s="95"/>
      <c r="BE289" s="95"/>
      <c r="BF289" s="95"/>
      <c r="BG289" s="95"/>
      <c r="BH289" s="95"/>
      <c r="BI289" s="95"/>
      <c r="BJ289" s="95"/>
      <c r="BK289" s="95"/>
      <c r="BL289" s="95"/>
      <c r="BM289" s="95"/>
      <c r="BN289" s="95"/>
      <c r="BO289" s="95"/>
      <c r="BP289" s="95"/>
      <c r="BQ289" s="95"/>
      <c r="BR289" s="95"/>
      <c r="BS289" s="95"/>
      <c r="BT289" s="95"/>
      <c r="BU289" s="95"/>
      <c r="BV289" s="95"/>
      <c r="BW289" s="95"/>
      <c r="BX289" s="95"/>
      <c r="BY289" s="95"/>
      <c r="BZ289" s="95"/>
      <c r="CA289" s="95"/>
      <c r="CB289" s="95"/>
      <c r="CC289" s="95"/>
      <c r="CD289" s="95"/>
      <c r="CE289" s="95"/>
      <c r="CF289" s="95"/>
      <c r="CG289" s="95"/>
      <c r="CH289" s="95"/>
      <c r="CI289" s="95"/>
      <c r="CJ289" s="95"/>
      <c r="CK289" s="95"/>
      <c r="CL289" s="95"/>
      <c r="CM289" s="95"/>
      <c r="CN289" s="95"/>
      <c r="CO289" s="95"/>
      <c r="CP289" s="95"/>
      <c r="CQ289" s="95"/>
      <c r="CR289" s="95"/>
      <c r="CS289" s="95"/>
      <c r="CT289" s="95"/>
      <c r="CU289" s="95"/>
      <c r="CV289" s="95"/>
      <c r="CW289" s="95"/>
      <c r="CX289" s="95"/>
      <c r="CY289" s="95"/>
      <c r="CZ289" s="95"/>
      <c r="DA289" s="95"/>
      <c r="DB289" s="95"/>
      <c r="DC289" s="95"/>
      <c r="DD289" s="95"/>
      <c r="DE289" s="95"/>
      <c r="DF289" s="95"/>
      <c r="DG289" s="95"/>
      <c r="DH289" s="95"/>
      <c r="DI289" s="95"/>
      <c r="DJ289" s="95"/>
      <c r="DK289" s="95"/>
      <c r="DL289" s="95"/>
      <c r="DM289" s="95"/>
      <c r="DN289" s="95"/>
      <c r="DO289" s="95"/>
      <c r="DP289" s="95"/>
      <c r="DQ289" s="95"/>
      <c r="DR289" s="95"/>
      <c r="DS289" s="95"/>
      <c r="DT289" s="95"/>
      <c r="DU289" s="95"/>
      <c r="DV289" s="95"/>
      <c r="DW289" s="95"/>
      <c r="DX289" s="95"/>
      <c r="DY289" s="95"/>
      <c r="DZ289" s="95"/>
      <c r="EA289" s="95"/>
      <c r="EB289" s="95"/>
      <c r="EC289" s="95"/>
      <c r="ED289" s="95"/>
      <c r="EE289" s="95"/>
      <c r="EF289" s="95"/>
      <c r="EG289" s="95"/>
      <c r="EH289" s="95"/>
      <c r="EI289" s="95"/>
      <c r="EJ289" s="95"/>
      <c r="EK289" s="95"/>
      <c r="EL289" s="95"/>
      <c r="EM289" s="95"/>
      <c r="EN289" s="95"/>
      <c r="EO289" s="95"/>
      <c r="EP289" s="95"/>
      <c r="EQ289" s="95"/>
      <c r="ER289" s="95"/>
      <c r="ES289" s="95"/>
      <c r="ET289" s="95"/>
      <c r="EU289" s="95"/>
      <c r="EV289" s="95"/>
      <c r="EW289" s="95"/>
      <c r="EX289" s="95"/>
      <c r="EY289" s="95"/>
      <c r="EZ289" s="95"/>
      <c r="FA289" s="95"/>
      <c r="FB289" s="95"/>
      <c r="FC289" s="95"/>
      <c r="FD289" s="95"/>
      <c r="FE289" s="95"/>
      <c r="FF289" s="95"/>
      <c r="FG289" s="95"/>
      <c r="FH289" s="95"/>
      <c r="FI289" s="95"/>
      <c r="FJ289" s="95"/>
      <c r="FK289" s="95"/>
      <c r="FL289" s="95"/>
      <c r="FM289" s="95"/>
      <c r="FN289" s="95"/>
      <c r="FO289" s="95"/>
      <c r="FP289" s="95"/>
      <c r="FQ289" s="95"/>
      <c r="FR289" s="95"/>
      <c r="FS289" s="95"/>
      <c r="FT289" s="95"/>
      <c r="FU289" s="95"/>
      <c r="FV289" s="95"/>
      <c r="FW289" s="95"/>
      <c r="FX289" s="95"/>
      <c r="FY289" s="95"/>
      <c r="FZ289" s="95"/>
      <c r="GA289" s="95"/>
      <c r="GB289" s="95"/>
      <c r="GC289" s="95"/>
      <c r="GD289" s="95"/>
      <c r="GE289" s="95"/>
      <c r="GF289" s="95"/>
      <c r="GG289" s="95"/>
      <c r="GH289" s="95"/>
      <c r="GI289" s="95"/>
      <c r="GJ289" s="95"/>
      <c r="GK289" s="95"/>
      <c r="GL289" s="95"/>
      <c r="GM289" s="95"/>
      <c r="GN289" s="95"/>
      <c r="GO289" s="95"/>
      <c r="GP289" s="95"/>
      <c r="GQ289" s="95"/>
      <c r="GR289" s="95"/>
      <c r="GS289" s="95"/>
      <c r="GT289" s="95"/>
      <c r="GU289" s="95"/>
      <c r="GV289" s="95"/>
      <c r="GW289" s="95"/>
      <c r="GX289" s="95"/>
      <c r="GY289" s="95"/>
      <c r="GZ289" s="95"/>
      <c r="HA289" s="95"/>
      <c r="HB289" s="95"/>
      <c r="HC289" s="95"/>
      <c r="HD289" s="95"/>
      <c r="HE289" s="95"/>
    </row>
    <row r="290" spans="1:213" x14ac:dyDescent="0.25">
      <c r="A290" s="212" t="str">
        <f>IF((ISBLANK('1B DonnéesActifs'!A293)=TRUE),"-",'1B DonnéesActifs'!A293)</f>
        <v>-</v>
      </c>
      <c r="B290" s="213" t="str">
        <f>IF(($A290="-"),"-",IF((ISBLANK('1B DonnéesActifs'!B293)=TRUE),"",'1B DonnéesActifs'!B293))</f>
        <v>-</v>
      </c>
      <c r="C290" s="213" t="str">
        <f>IF(($A290="-"),"-",IF((ISBLANK('1B DonnéesActifs'!C293)=TRUE),"",'1B DonnéesActifs'!C293))</f>
        <v>-</v>
      </c>
      <c r="D290" s="213" t="str">
        <f>IF(($A290="-"),"-",IF((ISBLANK('1B DonnéesActifs'!D293)=TRUE),"",'1B DonnéesActifs'!D293))</f>
        <v>-</v>
      </c>
      <c r="E290" s="213" t="str">
        <f>IF(($A290="-"),"-",IF((ISBLANK('1B DonnéesActifs'!E293)=TRUE),"",'1B DonnéesActifs'!E293))</f>
        <v>-</v>
      </c>
      <c r="F290" s="213" t="str">
        <f>IF(($A290="-"),"-",IF((ISBLANK('1B DonnéesActifs'!F293)=TRUE),"",'1B DonnéesActifs'!F293))</f>
        <v>-</v>
      </c>
      <c r="G290" s="213" t="str">
        <f>IF(($A290="-"),"-",IF((ISBLANK('1B DonnéesActifs'!G293)=TRUE),"",'1B DonnéesActifs'!G293))</f>
        <v>-</v>
      </c>
      <c r="H290" s="213" t="str">
        <f>IF(($A290="-"),"-",IF((ISBLANK('1B DonnéesActifs'!H293)=TRUE),"",'1B DonnéesActifs'!H293))</f>
        <v>-</v>
      </c>
      <c r="I290" s="213" t="str">
        <f>IF(($A290="-"),"-",IF((ISBLANK('1B DonnéesActifs'!I293)=TRUE),"",'1B DonnéesActifs'!I293))</f>
        <v>-</v>
      </c>
      <c r="J290" s="213" t="str">
        <f>IF(($A290="-"),"-",IF((ISBLANK('1B DonnéesActifs'!J293)=TRUE),"",'1B DonnéesActifs'!J293))</f>
        <v>-</v>
      </c>
      <c r="K290" s="213" t="str">
        <f>IF(($A290="-"),"-",IF((ISBLANK('1B DonnéesActifs'!K293)=TRUE),"",'1B DonnéesActifs'!K293))</f>
        <v>-</v>
      </c>
      <c r="L290" s="213" t="str">
        <f>IF(($A290="-"),"-",IF((ISBLANK('1B DonnéesActifs'!L293)=TRUE),"",'1B DonnéesActifs'!L293))</f>
        <v>-</v>
      </c>
      <c r="M290" s="213" t="str">
        <f>IF(($A290="-"),"-",IF((ISBLANK('1B DonnéesActifs'!M293)=TRUE),"",'1B DonnéesActifs'!M293))</f>
        <v>-</v>
      </c>
      <c r="N290" s="213" t="str">
        <f>IF(($A290="-"),"-",IF((ISBLANK('1B DonnéesActifs'!N293)=TRUE),"",'1B DonnéesActifs'!N293))</f>
        <v>-</v>
      </c>
      <c r="O290" s="213" t="str">
        <f>IF(($A290="-"),"-",IF((ISBLANK('1B DonnéesActifs'!O293)=TRUE),"",'1B DonnéesActifs'!O293))</f>
        <v>-</v>
      </c>
      <c r="P290" s="213" t="str">
        <f>IF(($A290="-"),"-",IF((ISBLANK('1B DonnéesActifs'!P293)=TRUE),"",'1B DonnéesActifs'!P293))</f>
        <v>-</v>
      </c>
      <c r="Q290" s="214" t="str">
        <f t="shared" si="37"/>
        <v>-</v>
      </c>
      <c r="R290" s="214" t="str">
        <f>IF($A290="-","-",(_xlfn.IFNA((VLOOKUP($D290,'2A HypothèsesRenouvellement'!$J$6:$K$10,2,FALSE)),"TypeChausséeN/D")))</f>
        <v>-</v>
      </c>
      <c r="S290" s="214" t="str">
        <f t="shared" si="44"/>
        <v>-</v>
      </c>
      <c r="T290" s="214" t="str">
        <f>IF($A290="-","-",(_xlfn.IFNA((VLOOKUP($M290,'2A HypothèsesRenouvellement'!$J$16:$K$25,2,FALSE)),"DernièreInterventionN/D")))</f>
        <v>-</v>
      </c>
      <c r="U290" s="214" t="str">
        <f t="shared" si="38"/>
        <v>-</v>
      </c>
      <c r="V290" s="215" t="str">
        <f t="shared" si="45"/>
        <v>-</v>
      </c>
      <c r="W290" s="215" t="str">
        <f>IF($A290="-","-",IF($O290="","ICG N/D",VLOOKUP($O290,'2A HypothèsesRenouvellement'!$B$33:$B$42,1,TRUE)))</f>
        <v>-</v>
      </c>
      <c r="X290" s="216" t="str">
        <f>IF($A290="-","-",(IF((ISNUMBER(W290)=TRUE),VLOOKUP(W290,'2A HypothèsesRenouvellement'!$B$33:$D$42,3,FALSE),"ICG N/D")))</f>
        <v>-</v>
      </c>
      <c r="Y290" s="216" t="str">
        <f>_xlfn.IFNA(IF($A290="-","-",(IF((P290=""),"Cote /5 N/D",VLOOKUP(P290,'2A HypothèsesRenouvellement'!$F$33:$G$37,2,FALSE)))),"%ParCote/5 Feuille2A N/D")</f>
        <v>-</v>
      </c>
      <c r="Z290" s="215" t="str">
        <f>IF($A290="-","-",IF('2A HypothèsesRenouvellement'!$F$20="  cotes d'état /100",(IF(ISNUMBER(X290)=TRUE,(X290*R290),"ICG N/D")),"N'est pas l'option choisie feuille 2A"))</f>
        <v>-</v>
      </c>
      <c r="AA290" s="215" t="str">
        <f t="shared" si="39"/>
        <v>-</v>
      </c>
      <c r="AB290" s="215" t="str">
        <f>IF($A290="-","-",IF('2A HypothèsesRenouvellement'!$F$20="  cotes d'état /5",(IF(ISNUMBER(Y290)=TRUE,(Y290*R290),"Etat/5 N/D")),"N'est pas l'option choisie feuille 2A"))</f>
        <v>-</v>
      </c>
      <c r="AC290" s="215" t="str">
        <f t="shared" si="40"/>
        <v>-</v>
      </c>
      <c r="AD290" s="217" t="str">
        <f>IF('2A HypothèsesRenouvellement'!$D$15="Option 1  ",'3A CalculsActifs'!V290,IF('2A HypothèsesRenouvellement'!$F$20="  Cotes d'état /100",'3A CalculsActifs'!AA290,IF('2A HypothèsesRenouvellement'!$F$20="  Cotes d'état /5",'3A CalculsActifs'!AC290,"ATT:ChoisirOptionFeuille2A")))</f>
        <v>ATT:ChoisirOptionFeuille2A</v>
      </c>
      <c r="AE290" s="209" t="str">
        <f>IF($A290="-","-",(H290/1000*(VLOOKUP(D290,'2A HypothèsesRenouvellement'!$J$6:$L$10,3,FALSE))))</f>
        <v>-</v>
      </c>
      <c r="AF290" s="312" t="str">
        <f t="shared" si="41"/>
        <v>-</v>
      </c>
      <c r="AG290" s="312" t="str">
        <f t="shared" si="42"/>
        <v>-</v>
      </c>
      <c r="AH290" s="218" t="str">
        <f t="shared" si="43"/>
        <v>-</v>
      </c>
      <c r="AI290" s="95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5"/>
      <c r="BI290" s="95"/>
      <c r="BJ290" s="95"/>
      <c r="BK290" s="95"/>
      <c r="BL290" s="95"/>
      <c r="BM290" s="95"/>
      <c r="BN290" s="95"/>
      <c r="BO290" s="95"/>
      <c r="BP290" s="95"/>
      <c r="BQ290" s="95"/>
      <c r="BR290" s="95"/>
      <c r="BS290" s="95"/>
      <c r="BT290" s="95"/>
      <c r="BU290" s="95"/>
      <c r="BV290" s="95"/>
      <c r="BW290" s="95"/>
      <c r="BX290" s="95"/>
      <c r="BY290" s="95"/>
      <c r="BZ290" s="95"/>
      <c r="CA290" s="95"/>
      <c r="CB290" s="95"/>
      <c r="CC290" s="95"/>
      <c r="CD290" s="95"/>
      <c r="CE290" s="95"/>
      <c r="CF290" s="95"/>
      <c r="CG290" s="95"/>
      <c r="CH290" s="95"/>
      <c r="CI290" s="95"/>
      <c r="CJ290" s="95"/>
      <c r="CK290" s="95"/>
      <c r="CL290" s="95"/>
      <c r="CM290" s="95"/>
      <c r="CN290" s="95"/>
      <c r="CO290" s="95"/>
      <c r="CP290" s="95"/>
      <c r="CQ290" s="95"/>
      <c r="CR290" s="95"/>
      <c r="CS290" s="95"/>
      <c r="CT290" s="95"/>
      <c r="CU290" s="95"/>
      <c r="CV290" s="95"/>
      <c r="CW290" s="95"/>
      <c r="CX290" s="95"/>
      <c r="CY290" s="95"/>
      <c r="CZ290" s="95"/>
      <c r="DA290" s="95"/>
      <c r="DB290" s="95"/>
      <c r="DC290" s="95"/>
      <c r="DD290" s="95"/>
      <c r="DE290" s="95"/>
      <c r="DF290" s="95"/>
      <c r="DG290" s="95"/>
      <c r="DH290" s="95"/>
      <c r="DI290" s="95"/>
      <c r="DJ290" s="95"/>
      <c r="DK290" s="95"/>
      <c r="DL290" s="95"/>
      <c r="DM290" s="95"/>
      <c r="DN290" s="95"/>
      <c r="DO290" s="95"/>
      <c r="DP290" s="95"/>
      <c r="DQ290" s="95"/>
      <c r="DR290" s="95"/>
      <c r="DS290" s="95"/>
      <c r="DT290" s="95"/>
      <c r="DU290" s="95"/>
      <c r="DV290" s="95"/>
      <c r="DW290" s="95"/>
      <c r="DX290" s="95"/>
      <c r="DY290" s="95"/>
      <c r="DZ290" s="95"/>
      <c r="EA290" s="95"/>
      <c r="EB290" s="95"/>
      <c r="EC290" s="95"/>
      <c r="ED290" s="95"/>
      <c r="EE290" s="95"/>
      <c r="EF290" s="95"/>
      <c r="EG290" s="95"/>
      <c r="EH290" s="95"/>
      <c r="EI290" s="95"/>
      <c r="EJ290" s="95"/>
      <c r="EK290" s="95"/>
      <c r="EL290" s="95"/>
      <c r="EM290" s="95"/>
      <c r="EN290" s="95"/>
      <c r="EO290" s="95"/>
      <c r="EP290" s="95"/>
      <c r="EQ290" s="95"/>
      <c r="ER290" s="95"/>
      <c r="ES290" s="95"/>
      <c r="ET290" s="95"/>
      <c r="EU290" s="95"/>
      <c r="EV290" s="95"/>
      <c r="EW290" s="95"/>
      <c r="EX290" s="95"/>
      <c r="EY290" s="95"/>
      <c r="EZ290" s="95"/>
      <c r="FA290" s="95"/>
      <c r="FB290" s="95"/>
      <c r="FC290" s="95"/>
      <c r="FD290" s="95"/>
      <c r="FE290" s="95"/>
      <c r="FF290" s="95"/>
      <c r="FG290" s="95"/>
      <c r="FH290" s="95"/>
      <c r="FI290" s="95"/>
      <c r="FJ290" s="95"/>
      <c r="FK290" s="95"/>
      <c r="FL290" s="95"/>
      <c r="FM290" s="95"/>
      <c r="FN290" s="95"/>
      <c r="FO290" s="95"/>
      <c r="FP290" s="95"/>
      <c r="FQ290" s="95"/>
      <c r="FR290" s="95"/>
      <c r="FS290" s="95"/>
      <c r="FT290" s="95"/>
      <c r="FU290" s="95"/>
      <c r="FV290" s="95"/>
      <c r="FW290" s="95"/>
      <c r="FX290" s="95"/>
      <c r="FY290" s="95"/>
      <c r="FZ290" s="95"/>
      <c r="GA290" s="95"/>
      <c r="GB290" s="95"/>
      <c r="GC290" s="95"/>
      <c r="GD290" s="95"/>
      <c r="GE290" s="95"/>
      <c r="GF290" s="95"/>
      <c r="GG290" s="95"/>
      <c r="GH290" s="95"/>
      <c r="GI290" s="95"/>
      <c r="GJ290" s="95"/>
      <c r="GK290" s="95"/>
      <c r="GL290" s="95"/>
      <c r="GM290" s="95"/>
      <c r="GN290" s="95"/>
      <c r="GO290" s="95"/>
      <c r="GP290" s="95"/>
      <c r="GQ290" s="95"/>
      <c r="GR290" s="95"/>
      <c r="GS290" s="95"/>
      <c r="GT290" s="95"/>
      <c r="GU290" s="95"/>
      <c r="GV290" s="95"/>
      <c r="GW290" s="95"/>
      <c r="GX290" s="95"/>
      <c r="GY290" s="95"/>
      <c r="GZ290" s="95"/>
      <c r="HA290" s="95"/>
      <c r="HB290" s="95"/>
      <c r="HC290" s="95"/>
      <c r="HD290" s="95"/>
      <c r="HE290" s="95"/>
    </row>
    <row r="291" spans="1:213" x14ac:dyDescent="0.25">
      <c r="A291" s="212" t="str">
        <f>IF((ISBLANK('1B DonnéesActifs'!A294)=TRUE),"-",'1B DonnéesActifs'!A294)</f>
        <v>-</v>
      </c>
      <c r="B291" s="213" t="str">
        <f>IF(($A291="-"),"-",IF((ISBLANK('1B DonnéesActifs'!B294)=TRUE),"",'1B DonnéesActifs'!B294))</f>
        <v>-</v>
      </c>
      <c r="C291" s="213" t="str">
        <f>IF(($A291="-"),"-",IF((ISBLANK('1B DonnéesActifs'!C294)=TRUE),"",'1B DonnéesActifs'!C294))</f>
        <v>-</v>
      </c>
      <c r="D291" s="213" t="str">
        <f>IF(($A291="-"),"-",IF((ISBLANK('1B DonnéesActifs'!D294)=TRUE),"",'1B DonnéesActifs'!D294))</f>
        <v>-</v>
      </c>
      <c r="E291" s="213" t="str">
        <f>IF(($A291="-"),"-",IF((ISBLANK('1B DonnéesActifs'!E294)=TRUE),"",'1B DonnéesActifs'!E294))</f>
        <v>-</v>
      </c>
      <c r="F291" s="213" t="str">
        <f>IF(($A291="-"),"-",IF((ISBLANK('1B DonnéesActifs'!F294)=TRUE),"",'1B DonnéesActifs'!F294))</f>
        <v>-</v>
      </c>
      <c r="G291" s="213" t="str">
        <f>IF(($A291="-"),"-",IF((ISBLANK('1B DonnéesActifs'!G294)=TRUE),"",'1B DonnéesActifs'!G294))</f>
        <v>-</v>
      </c>
      <c r="H291" s="213" t="str">
        <f>IF(($A291="-"),"-",IF((ISBLANK('1B DonnéesActifs'!H294)=TRUE),"",'1B DonnéesActifs'!H294))</f>
        <v>-</v>
      </c>
      <c r="I291" s="213" t="str">
        <f>IF(($A291="-"),"-",IF((ISBLANK('1B DonnéesActifs'!I294)=TRUE),"",'1B DonnéesActifs'!I294))</f>
        <v>-</v>
      </c>
      <c r="J291" s="213" t="str">
        <f>IF(($A291="-"),"-",IF((ISBLANK('1B DonnéesActifs'!J294)=TRUE),"",'1B DonnéesActifs'!J294))</f>
        <v>-</v>
      </c>
      <c r="K291" s="213" t="str">
        <f>IF(($A291="-"),"-",IF((ISBLANK('1B DonnéesActifs'!K294)=TRUE),"",'1B DonnéesActifs'!K294))</f>
        <v>-</v>
      </c>
      <c r="L291" s="213" t="str">
        <f>IF(($A291="-"),"-",IF((ISBLANK('1B DonnéesActifs'!L294)=TRUE),"",'1B DonnéesActifs'!L294))</f>
        <v>-</v>
      </c>
      <c r="M291" s="213" t="str">
        <f>IF(($A291="-"),"-",IF((ISBLANK('1B DonnéesActifs'!M294)=TRUE),"",'1B DonnéesActifs'!M294))</f>
        <v>-</v>
      </c>
      <c r="N291" s="213" t="str">
        <f>IF(($A291="-"),"-",IF((ISBLANK('1B DonnéesActifs'!N294)=TRUE),"",'1B DonnéesActifs'!N294))</f>
        <v>-</v>
      </c>
      <c r="O291" s="213" t="str">
        <f>IF(($A291="-"),"-",IF((ISBLANK('1B DonnéesActifs'!O294)=TRUE),"",'1B DonnéesActifs'!O294))</f>
        <v>-</v>
      </c>
      <c r="P291" s="213" t="str">
        <f>IF(($A291="-"),"-",IF((ISBLANK('1B DonnéesActifs'!P294)=TRUE),"",'1B DonnéesActifs'!P294))</f>
        <v>-</v>
      </c>
      <c r="Q291" s="214" t="str">
        <f t="shared" si="37"/>
        <v>-</v>
      </c>
      <c r="R291" s="214" t="str">
        <f>IF($A291="-","-",(_xlfn.IFNA((VLOOKUP($D291,'2A HypothèsesRenouvellement'!$J$6:$K$10,2,FALSE)),"TypeChausséeN/D")))</f>
        <v>-</v>
      </c>
      <c r="S291" s="214" t="str">
        <f t="shared" si="44"/>
        <v>-</v>
      </c>
      <c r="T291" s="214" t="str">
        <f>IF($A291="-","-",(_xlfn.IFNA((VLOOKUP($M291,'2A HypothèsesRenouvellement'!$J$16:$K$25,2,FALSE)),"DernièreInterventionN/D")))</f>
        <v>-</v>
      </c>
      <c r="U291" s="214" t="str">
        <f t="shared" si="38"/>
        <v>-</v>
      </c>
      <c r="V291" s="215" t="str">
        <f t="shared" si="45"/>
        <v>-</v>
      </c>
      <c r="W291" s="215" t="str">
        <f>IF($A291="-","-",IF($O291="","ICG N/D",VLOOKUP($O291,'2A HypothèsesRenouvellement'!$B$33:$B$42,1,TRUE)))</f>
        <v>-</v>
      </c>
      <c r="X291" s="216" t="str">
        <f>IF($A291="-","-",(IF((ISNUMBER(W291)=TRUE),VLOOKUP(W291,'2A HypothèsesRenouvellement'!$B$33:$D$42,3,FALSE),"ICG N/D")))</f>
        <v>-</v>
      </c>
      <c r="Y291" s="216" t="str">
        <f>_xlfn.IFNA(IF($A291="-","-",(IF((P291=""),"Cote /5 N/D",VLOOKUP(P291,'2A HypothèsesRenouvellement'!$F$33:$G$37,2,FALSE)))),"%ParCote/5 Feuille2A N/D")</f>
        <v>-</v>
      </c>
      <c r="Z291" s="215" t="str">
        <f>IF($A291="-","-",IF('2A HypothèsesRenouvellement'!$F$20="  cotes d'état /100",(IF(ISNUMBER(X291)=TRUE,(X291*R291),"ICG N/D")),"N'est pas l'option choisie feuille 2A"))</f>
        <v>-</v>
      </c>
      <c r="AA291" s="215" t="str">
        <f t="shared" si="39"/>
        <v>-</v>
      </c>
      <c r="AB291" s="215" t="str">
        <f>IF($A291="-","-",IF('2A HypothèsesRenouvellement'!$F$20="  cotes d'état /5",(IF(ISNUMBER(Y291)=TRUE,(Y291*R291),"Etat/5 N/D")),"N'est pas l'option choisie feuille 2A"))</f>
        <v>-</v>
      </c>
      <c r="AC291" s="215" t="str">
        <f t="shared" si="40"/>
        <v>-</v>
      </c>
      <c r="AD291" s="217" t="str">
        <f>IF('2A HypothèsesRenouvellement'!$D$15="Option 1  ",'3A CalculsActifs'!V291,IF('2A HypothèsesRenouvellement'!$F$20="  Cotes d'état /100",'3A CalculsActifs'!AA291,IF('2A HypothèsesRenouvellement'!$F$20="  Cotes d'état /5",'3A CalculsActifs'!AC291,"ATT:ChoisirOptionFeuille2A")))</f>
        <v>ATT:ChoisirOptionFeuille2A</v>
      </c>
      <c r="AE291" s="209" t="str">
        <f>IF($A291="-","-",(H291/1000*(VLOOKUP(D291,'2A HypothèsesRenouvellement'!$J$6:$L$10,3,FALSE))))</f>
        <v>-</v>
      </c>
      <c r="AF291" s="312" t="str">
        <f t="shared" si="41"/>
        <v>-</v>
      </c>
      <c r="AG291" s="312" t="str">
        <f t="shared" si="42"/>
        <v>-</v>
      </c>
      <c r="AH291" s="218" t="str">
        <f t="shared" si="43"/>
        <v>-</v>
      </c>
      <c r="AI291" s="95"/>
      <c r="AJ291" s="95"/>
      <c r="AK291" s="95"/>
      <c r="AL291" s="95"/>
      <c r="AM291" s="95"/>
      <c r="AN291" s="95"/>
      <c r="AO291" s="95"/>
      <c r="AP291" s="95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95"/>
      <c r="BT291" s="95"/>
      <c r="BU291" s="95"/>
      <c r="BV291" s="95"/>
      <c r="BW291" s="95"/>
      <c r="BX291" s="95"/>
      <c r="BY291" s="95"/>
      <c r="BZ291" s="95"/>
      <c r="CA291" s="95"/>
      <c r="CB291" s="95"/>
      <c r="CC291" s="95"/>
      <c r="CD291" s="95"/>
      <c r="CE291" s="95"/>
      <c r="CF291" s="95"/>
      <c r="CG291" s="95"/>
      <c r="CH291" s="95"/>
      <c r="CI291" s="95"/>
      <c r="CJ291" s="95"/>
      <c r="CK291" s="95"/>
      <c r="CL291" s="95"/>
      <c r="CM291" s="95"/>
      <c r="CN291" s="95"/>
      <c r="CO291" s="95"/>
      <c r="CP291" s="95"/>
      <c r="CQ291" s="95"/>
      <c r="CR291" s="95"/>
      <c r="CS291" s="95"/>
      <c r="CT291" s="95"/>
      <c r="CU291" s="95"/>
      <c r="CV291" s="95"/>
      <c r="CW291" s="95"/>
      <c r="CX291" s="95"/>
      <c r="CY291" s="95"/>
      <c r="CZ291" s="95"/>
      <c r="DA291" s="95"/>
      <c r="DB291" s="95"/>
      <c r="DC291" s="95"/>
      <c r="DD291" s="95"/>
      <c r="DE291" s="95"/>
      <c r="DF291" s="95"/>
      <c r="DG291" s="95"/>
      <c r="DH291" s="95"/>
      <c r="DI291" s="95"/>
      <c r="DJ291" s="95"/>
      <c r="DK291" s="95"/>
      <c r="DL291" s="95"/>
      <c r="DM291" s="95"/>
      <c r="DN291" s="95"/>
      <c r="DO291" s="95"/>
      <c r="DP291" s="95"/>
      <c r="DQ291" s="95"/>
      <c r="DR291" s="95"/>
      <c r="DS291" s="95"/>
      <c r="DT291" s="95"/>
      <c r="DU291" s="95"/>
      <c r="DV291" s="95"/>
      <c r="DW291" s="95"/>
      <c r="DX291" s="95"/>
      <c r="DY291" s="95"/>
      <c r="DZ291" s="95"/>
      <c r="EA291" s="95"/>
      <c r="EB291" s="95"/>
      <c r="EC291" s="95"/>
      <c r="ED291" s="95"/>
      <c r="EE291" s="95"/>
      <c r="EF291" s="95"/>
      <c r="EG291" s="95"/>
      <c r="EH291" s="95"/>
      <c r="EI291" s="95"/>
      <c r="EJ291" s="95"/>
      <c r="EK291" s="95"/>
      <c r="EL291" s="95"/>
      <c r="EM291" s="95"/>
      <c r="EN291" s="95"/>
      <c r="EO291" s="95"/>
      <c r="EP291" s="95"/>
      <c r="EQ291" s="95"/>
      <c r="ER291" s="95"/>
      <c r="ES291" s="95"/>
      <c r="ET291" s="95"/>
      <c r="EU291" s="95"/>
      <c r="EV291" s="95"/>
      <c r="EW291" s="95"/>
      <c r="EX291" s="95"/>
      <c r="EY291" s="95"/>
      <c r="EZ291" s="95"/>
      <c r="FA291" s="95"/>
      <c r="FB291" s="95"/>
      <c r="FC291" s="95"/>
      <c r="FD291" s="95"/>
      <c r="FE291" s="95"/>
      <c r="FF291" s="95"/>
      <c r="FG291" s="95"/>
      <c r="FH291" s="95"/>
      <c r="FI291" s="95"/>
      <c r="FJ291" s="95"/>
      <c r="FK291" s="95"/>
      <c r="FL291" s="95"/>
      <c r="FM291" s="95"/>
      <c r="FN291" s="95"/>
      <c r="FO291" s="95"/>
      <c r="FP291" s="95"/>
      <c r="FQ291" s="95"/>
      <c r="FR291" s="95"/>
      <c r="FS291" s="95"/>
      <c r="FT291" s="95"/>
      <c r="FU291" s="95"/>
      <c r="FV291" s="95"/>
      <c r="FW291" s="95"/>
      <c r="FX291" s="95"/>
      <c r="FY291" s="95"/>
      <c r="FZ291" s="95"/>
      <c r="GA291" s="95"/>
      <c r="GB291" s="95"/>
      <c r="GC291" s="95"/>
      <c r="GD291" s="95"/>
      <c r="GE291" s="95"/>
      <c r="GF291" s="95"/>
      <c r="GG291" s="95"/>
      <c r="GH291" s="95"/>
      <c r="GI291" s="95"/>
      <c r="GJ291" s="95"/>
      <c r="GK291" s="95"/>
      <c r="GL291" s="95"/>
      <c r="GM291" s="95"/>
      <c r="GN291" s="95"/>
      <c r="GO291" s="95"/>
      <c r="GP291" s="95"/>
      <c r="GQ291" s="95"/>
      <c r="GR291" s="95"/>
      <c r="GS291" s="95"/>
      <c r="GT291" s="95"/>
      <c r="GU291" s="95"/>
      <c r="GV291" s="95"/>
      <c r="GW291" s="95"/>
      <c r="GX291" s="95"/>
      <c r="GY291" s="95"/>
      <c r="GZ291" s="95"/>
      <c r="HA291" s="95"/>
      <c r="HB291" s="95"/>
      <c r="HC291" s="95"/>
      <c r="HD291" s="95"/>
      <c r="HE291" s="95"/>
    </row>
    <row r="292" spans="1:213" x14ac:dyDescent="0.25">
      <c r="A292" s="212" t="str">
        <f>IF((ISBLANK('1B DonnéesActifs'!A295)=TRUE),"-",'1B DonnéesActifs'!A295)</f>
        <v>-</v>
      </c>
      <c r="B292" s="213" t="str">
        <f>IF(($A292="-"),"-",IF((ISBLANK('1B DonnéesActifs'!B295)=TRUE),"",'1B DonnéesActifs'!B295))</f>
        <v>-</v>
      </c>
      <c r="C292" s="213" t="str">
        <f>IF(($A292="-"),"-",IF((ISBLANK('1B DonnéesActifs'!C295)=TRUE),"",'1B DonnéesActifs'!C295))</f>
        <v>-</v>
      </c>
      <c r="D292" s="213" t="str">
        <f>IF(($A292="-"),"-",IF((ISBLANK('1B DonnéesActifs'!D295)=TRUE),"",'1B DonnéesActifs'!D295))</f>
        <v>-</v>
      </c>
      <c r="E292" s="213" t="str">
        <f>IF(($A292="-"),"-",IF((ISBLANK('1B DonnéesActifs'!E295)=TRUE),"",'1B DonnéesActifs'!E295))</f>
        <v>-</v>
      </c>
      <c r="F292" s="213" t="str">
        <f>IF(($A292="-"),"-",IF((ISBLANK('1B DonnéesActifs'!F295)=TRUE),"",'1B DonnéesActifs'!F295))</f>
        <v>-</v>
      </c>
      <c r="G292" s="213" t="str">
        <f>IF(($A292="-"),"-",IF((ISBLANK('1B DonnéesActifs'!G295)=TRUE),"",'1B DonnéesActifs'!G295))</f>
        <v>-</v>
      </c>
      <c r="H292" s="213" t="str">
        <f>IF(($A292="-"),"-",IF((ISBLANK('1B DonnéesActifs'!H295)=TRUE),"",'1B DonnéesActifs'!H295))</f>
        <v>-</v>
      </c>
      <c r="I292" s="213" t="str">
        <f>IF(($A292="-"),"-",IF((ISBLANK('1B DonnéesActifs'!I295)=TRUE),"",'1B DonnéesActifs'!I295))</f>
        <v>-</v>
      </c>
      <c r="J292" s="213" t="str">
        <f>IF(($A292="-"),"-",IF((ISBLANK('1B DonnéesActifs'!J295)=TRUE),"",'1B DonnéesActifs'!J295))</f>
        <v>-</v>
      </c>
      <c r="K292" s="213" t="str">
        <f>IF(($A292="-"),"-",IF((ISBLANK('1B DonnéesActifs'!K295)=TRUE),"",'1B DonnéesActifs'!K295))</f>
        <v>-</v>
      </c>
      <c r="L292" s="213" t="str">
        <f>IF(($A292="-"),"-",IF((ISBLANK('1B DonnéesActifs'!L295)=TRUE),"",'1B DonnéesActifs'!L295))</f>
        <v>-</v>
      </c>
      <c r="M292" s="213" t="str">
        <f>IF(($A292="-"),"-",IF((ISBLANK('1B DonnéesActifs'!M295)=TRUE),"",'1B DonnéesActifs'!M295))</f>
        <v>-</v>
      </c>
      <c r="N292" s="213" t="str">
        <f>IF(($A292="-"),"-",IF((ISBLANK('1B DonnéesActifs'!N295)=TRUE),"",'1B DonnéesActifs'!N295))</f>
        <v>-</v>
      </c>
      <c r="O292" s="213" t="str">
        <f>IF(($A292="-"),"-",IF((ISBLANK('1B DonnéesActifs'!O295)=TRUE),"",'1B DonnéesActifs'!O295))</f>
        <v>-</v>
      </c>
      <c r="P292" s="213" t="str">
        <f>IF(($A292="-"),"-",IF((ISBLANK('1B DonnéesActifs'!P295)=TRUE),"",'1B DonnéesActifs'!P295))</f>
        <v>-</v>
      </c>
      <c r="Q292" s="214" t="str">
        <f t="shared" si="37"/>
        <v>-</v>
      </c>
      <c r="R292" s="214" t="str">
        <f>IF($A292="-","-",(_xlfn.IFNA((VLOOKUP($D292,'2A HypothèsesRenouvellement'!$J$6:$K$10,2,FALSE)),"TypeChausséeN/D")))</f>
        <v>-</v>
      </c>
      <c r="S292" s="214" t="str">
        <f t="shared" si="44"/>
        <v>-</v>
      </c>
      <c r="T292" s="214" t="str">
        <f>IF($A292="-","-",(_xlfn.IFNA((VLOOKUP($M292,'2A HypothèsesRenouvellement'!$J$16:$K$25,2,FALSE)),"DernièreInterventionN/D")))</f>
        <v>-</v>
      </c>
      <c r="U292" s="214" t="str">
        <f t="shared" si="38"/>
        <v>-</v>
      </c>
      <c r="V292" s="215" t="str">
        <f t="shared" si="45"/>
        <v>-</v>
      </c>
      <c r="W292" s="215" t="str">
        <f>IF($A292="-","-",IF($O292="","ICG N/D",VLOOKUP($O292,'2A HypothèsesRenouvellement'!$B$33:$B$42,1,TRUE)))</f>
        <v>-</v>
      </c>
      <c r="X292" s="216" t="str">
        <f>IF($A292="-","-",(IF((ISNUMBER(W292)=TRUE),VLOOKUP(W292,'2A HypothèsesRenouvellement'!$B$33:$D$42,3,FALSE),"ICG N/D")))</f>
        <v>-</v>
      </c>
      <c r="Y292" s="216" t="str">
        <f>_xlfn.IFNA(IF($A292="-","-",(IF((P292=""),"Cote /5 N/D",VLOOKUP(P292,'2A HypothèsesRenouvellement'!$F$33:$G$37,2,FALSE)))),"%ParCote/5 Feuille2A N/D")</f>
        <v>-</v>
      </c>
      <c r="Z292" s="215" t="str">
        <f>IF($A292="-","-",IF('2A HypothèsesRenouvellement'!$F$20="  cotes d'état /100",(IF(ISNUMBER(X292)=TRUE,(X292*R292),"ICG N/D")),"N'est pas l'option choisie feuille 2A"))</f>
        <v>-</v>
      </c>
      <c r="AA292" s="215" t="str">
        <f t="shared" si="39"/>
        <v>-</v>
      </c>
      <c r="AB292" s="215" t="str">
        <f>IF($A292="-","-",IF('2A HypothèsesRenouvellement'!$F$20="  cotes d'état /5",(IF(ISNUMBER(Y292)=TRUE,(Y292*R292),"Etat/5 N/D")),"N'est pas l'option choisie feuille 2A"))</f>
        <v>-</v>
      </c>
      <c r="AC292" s="215" t="str">
        <f t="shared" si="40"/>
        <v>-</v>
      </c>
      <c r="AD292" s="217" t="str">
        <f>IF('2A HypothèsesRenouvellement'!$D$15="Option 1  ",'3A CalculsActifs'!V292,IF('2A HypothèsesRenouvellement'!$F$20="  Cotes d'état /100",'3A CalculsActifs'!AA292,IF('2A HypothèsesRenouvellement'!$F$20="  Cotes d'état /5",'3A CalculsActifs'!AC292,"ATT:ChoisirOptionFeuille2A")))</f>
        <v>ATT:ChoisirOptionFeuille2A</v>
      </c>
      <c r="AE292" s="209" t="str">
        <f>IF($A292="-","-",(H292/1000*(VLOOKUP(D292,'2A HypothèsesRenouvellement'!$J$6:$L$10,3,FALSE))))</f>
        <v>-</v>
      </c>
      <c r="AF292" s="312" t="str">
        <f t="shared" si="41"/>
        <v>-</v>
      </c>
      <c r="AG292" s="312" t="str">
        <f t="shared" si="42"/>
        <v>-</v>
      </c>
      <c r="AH292" s="218" t="str">
        <f t="shared" si="43"/>
        <v>-</v>
      </c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5"/>
      <c r="BI292" s="95"/>
      <c r="BJ292" s="95"/>
      <c r="BK292" s="95"/>
      <c r="BL292" s="95"/>
      <c r="BM292" s="95"/>
      <c r="BN292" s="95"/>
      <c r="BO292" s="95"/>
      <c r="BP292" s="95"/>
      <c r="BQ292" s="95"/>
      <c r="BR292" s="95"/>
      <c r="BS292" s="95"/>
      <c r="BT292" s="95"/>
      <c r="BU292" s="95"/>
      <c r="BV292" s="95"/>
      <c r="BW292" s="95"/>
      <c r="BX292" s="95"/>
      <c r="BY292" s="95"/>
      <c r="BZ292" s="95"/>
      <c r="CA292" s="95"/>
      <c r="CB292" s="95"/>
      <c r="CC292" s="95"/>
      <c r="CD292" s="95"/>
      <c r="CE292" s="95"/>
      <c r="CF292" s="95"/>
      <c r="CG292" s="95"/>
      <c r="CH292" s="95"/>
      <c r="CI292" s="95"/>
      <c r="CJ292" s="95"/>
      <c r="CK292" s="95"/>
      <c r="CL292" s="95"/>
      <c r="CM292" s="95"/>
      <c r="CN292" s="95"/>
      <c r="CO292" s="95"/>
      <c r="CP292" s="95"/>
      <c r="CQ292" s="95"/>
      <c r="CR292" s="95"/>
      <c r="CS292" s="95"/>
      <c r="CT292" s="95"/>
      <c r="CU292" s="95"/>
      <c r="CV292" s="95"/>
      <c r="CW292" s="95"/>
      <c r="CX292" s="95"/>
      <c r="CY292" s="95"/>
      <c r="CZ292" s="95"/>
      <c r="DA292" s="95"/>
      <c r="DB292" s="95"/>
      <c r="DC292" s="95"/>
      <c r="DD292" s="95"/>
      <c r="DE292" s="95"/>
      <c r="DF292" s="95"/>
      <c r="DG292" s="95"/>
      <c r="DH292" s="95"/>
      <c r="DI292" s="95"/>
      <c r="DJ292" s="95"/>
      <c r="DK292" s="95"/>
      <c r="DL292" s="95"/>
      <c r="DM292" s="95"/>
      <c r="DN292" s="95"/>
      <c r="DO292" s="95"/>
      <c r="DP292" s="95"/>
      <c r="DQ292" s="95"/>
      <c r="DR292" s="95"/>
      <c r="DS292" s="95"/>
      <c r="DT292" s="95"/>
      <c r="DU292" s="95"/>
      <c r="DV292" s="95"/>
      <c r="DW292" s="95"/>
      <c r="DX292" s="95"/>
      <c r="DY292" s="95"/>
      <c r="DZ292" s="95"/>
      <c r="EA292" s="95"/>
      <c r="EB292" s="95"/>
      <c r="EC292" s="95"/>
      <c r="ED292" s="95"/>
      <c r="EE292" s="95"/>
      <c r="EF292" s="95"/>
      <c r="EG292" s="95"/>
      <c r="EH292" s="95"/>
      <c r="EI292" s="95"/>
      <c r="EJ292" s="95"/>
      <c r="EK292" s="95"/>
      <c r="EL292" s="95"/>
      <c r="EM292" s="95"/>
      <c r="EN292" s="95"/>
      <c r="EO292" s="95"/>
      <c r="EP292" s="95"/>
      <c r="EQ292" s="95"/>
      <c r="ER292" s="95"/>
      <c r="ES292" s="95"/>
      <c r="ET292" s="95"/>
      <c r="EU292" s="95"/>
      <c r="EV292" s="95"/>
      <c r="EW292" s="95"/>
      <c r="EX292" s="95"/>
      <c r="EY292" s="95"/>
      <c r="EZ292" s="95"/>
      <c r="FA292" s="95"/>
      <c r="FB292" s="95"/>
      <c r="FC292" s="95"/>
      <c r="FD292" s="95"/>
      <c r="FE292" s="95"/>
      <c r="FF292" s="95"/>
      <c r="FG292" s="95"/>
      <c r="FH292" s="95"/>
      <c r="FI292" s="95"/>
      <c r="FJ292" s="95"/>
      <c r="FK292" s="95"/>
      <c r="FL292" s="95"/>
      <c r="FM292" s="95"/>
      <c r="FN292" s="95"/>
      <c r="FO292" s="95"/>
      <c r="FP292" s="95"/>
      <c r="FQ292" s="95"/>
      <c r="FR292" s="95"/>
      <c r="FS292" s="95"/>
      <c r="FT292" s="95"/>
      <c r="FU292" s="95"/>
      <c r="FV292" s="95"/>
      <c r="FW292" s="95"/>
      <c r="FX292" s="95"/>
      <c r="FY292" s="95"/>
      <c r="FZ292" s="95"/>
      <c r="GA292" s="95"/>
      <c r="GB292" s="95"/>
      <c r="GC292" s="95"/>
      <c r="GD292" s="95"/>
      <c r="GE292" s="95"/>
      <c r="GF292" s="95"/>
      <c r="GG292" s="95"/>
      <c r="GH292" s="95"/>
      <c r="GI292" s="95"/>
      <c r="GJ292" s="95"/>
      <c r="GK292" s="95"/>
      <c r="GL292" s="95"/>
      <c r="GM292" s="95"/>
      <c r="GN292" s="95"/>
      <c r="GO292" s="95"/>
      <c r="GP292" s="95"/>
      <c r="GQ292" s="95"/>
      <c r="GR292" s="95"/>
      <c r="GS292" s="95"/>
      <c r="GT292" s="95"/>
      <c r="GU292" s="95"/>
      <c r="GV292" s="95"/>
      <c r="GW292" s="95"/>
      <c r="GX292" s="95"/>
      <c r="GY292" s="95"/>
      <c r="GZ292" s="95"/>
      <c r="HA292" s="95"/>
      <c r="HB292" s="95"/>
      <c r="HC292" s="95"/>
      <c r="HD292" s="95"/>
      <c r="HE292" s="95"/>
    </row>
    <row r="293" spans="1:213" x14ac:dyDescent="0.25">
      <c r="A293" s="212" t="str">
        <f>IF((ISBLANK('1B DonnéesActifs'!A296)=TRUE),"-",'1B DonnéesActifs'!A296)</f>
        <v>-</v>
      </c>
      <c r="B293" s="213" t="str">
        <f>IF(($A293="-"),"-",IF((ISBLANK('1B DonnéesActifs'!B296)=TRUE),"",'1B DonnéesActifs'!B296))</f>
        <v>-</v>
      </c>
      <c r="C293" s="213" t="str">
        <f>IF(($A293="-"),"-",IF((ISBLANK('1B DonnéesActifs'!C296)=TRUE),"",'1B DonnéesActifs'!C296))</f>
        <v>-</v>
      </c>
      <c r="D293" s="213" t="str">
        <f>IF(($A293="-"),"-",IF((ISBLANK('1B DonnéesActifs'!D296)=TRUE),"",'1B DonnéesActifs'!D296))</f>
        <v>-</v>
      </c>
      <c r="E293" s="213" t="str">
        <f>IF(($A293="-"),"-",IF((ISBLANK('1B DonnéesActifs'!E296)=TRUE),"",'1B DonnéesActifs'!E296))</f>
        <v>-</v>
      </c>
      <c r="F293" s="213" t="str">
        <f>IF(($A293="-"),"-",IF((ISBLANK('1B DonnéesActifs'!F296)=TRUE),"",'1B DonnéesActifs'!F296))</f>
        <v>-</v>
      </c>
      <c r="G293" s="213" t="str">
        <f>IF(($A293="-"),"-",IF((ISBLANK('1B DonnéesActifs'!G296)=TRUE),"",'1B DonnéesActifs'!G296))</f>
        <v>-</v>
      </c>
      <c r="H293" s="213" t="str">
        <f>IF(($A293="-"),"-",IF((ISBLANK('1B DonnéesActifs'!H296)=TRUE),"",'1B DonnéesActifs'!H296))</f>
        <v>-</v>
      </c>
      <c r="I293" s="213" t="str">
        <f>IF(($A293="-"),"-",IF((ISBLANK('1B DonnéesActifs'!I296)=TRUE),"",'1B DonnéesActifs'!I296))</f>
        <v>-</v>
      </c>
      <c r="J293" s="213" t="str">
        <f>IF(($A293="-"),"-",IF((ISBLANK('1B DonnéesActifs'!J296)=TRUE),"",'1B DonnéesActifs'!J296))</f>
        <v>-</v>
      </c>
      <c r="K293" s="213" t="str">
        <f>IF(($A293="-"),"-",IF((ISBLANK('1B DonnéesActifs'!K296)=TRUE),"",'1B DonnéesActifs'!K296))</f>
        <v>-</v>
      </c>
      <c r="L293" s="213" t="str">
        <f>IF(($A293="-"),"-",IF((ISBLANK('1B DonnéesActifs'!L296)=TRUE),"",'1B DonnéesActifs'!L296))</f>
        <v>-</v>
      </c>
      <c r="M293" s="213" t="str">
        <f>IF(($A293="-"),"-",IF((ISBLANK('1B DonnéesActifs'!M296)=TRUE),"",'1B DonnéesActifs'!M296))</f>
        <v>-</v>
      </c>
      <c r="N293" s="213" t="str">
        <f>IF(($A293="-"),"-",IF((ISBLANK('1B DonnéesActifs'!N296)=TRUE),"",'1B DonnéesActifs'!N296))</f>
        <v>-</v>
      </c>
      <c r="O293" s="213" t="str">
        <f>IF(($A293="-"),"-",IF((ISBLANK('1B DonnéesActifs'!O296)=TRUE),"",'1B DonnéesActifs'!O296))</f>
        <v>-</v>
      </c>
      <c r="P293" s="213" t="str">
        <f>IF(($A293="-"),"-",IF((ISBLANK('1B DonnéesActifs'!P296)=TRUE),"",'1B DonnéesActifs'!P296))</f>
        <v>-</v>
      </c>
      <c r="Q293" s="214" t="str">
        <f t="shared" si="37"/>
        <v>-</v>
      </c>
      <c r="R293" s="214" t="str">
        <f>IF($A293="-","-",(_xlfn.IFNA((VLOOKUP($D293,'2A HypothèsesRenouvellement'!$J$6:$K$10,2,FALSE)),"TypeChausséeN/D")))</f>
        <v>-</v>
      </c>
      <c r="S293" s="214" t="str">
        <f t="shared" si="44"/>
        <v>-</v>
      </c>
      <c r="T293" s="214" t="str">
        <f>IF($A293="-","-",(_xlfn.IFNA((VLOOKUP($M293,'2A HypothèsesRenouvellement'!$J$16:$K$25,2,FALSE)),"DernièreInterventionN/D")))</f>
        <v>-</v>
      </c>
      <c r="U293" s="214" t="str">
        <f t="shared" si="38"/>
        <v>-</v>
      </c>
      <c r="V293" s="215" t="str">
        <f t="shared" si="45"/>
        <v>-</v>
      </c>
      <c r="W293" s="215" t="str">
        <f>IF($A293="-","-",IF($O293="","ICG N/D",VLOOKUP($O293,'2A HypothèsesRenouvellement'!$B$33:$B$42,1,TRUE)))</f>
        <v>-</v>
      </c>
      <c r="X293" s="216" t="str">
        <f>IF($A293="-","-",(IF((ISNUMBER(W293)=TRUE),VLOOKUP(W293,'2A HypothèsesRenouvellement'!$B$33:$D$42,3,FALSE),"ICG N/D")))</f>
        <v>-</v>
      </c>
      <c r="Y293" s="216" t="str">
        <f>_xlfn.IFNA(IF($A293="-","-",(IF((P293=""),"Cote /5 N/D",VLOOKUP(P293,'2A HypothèsesRenouvellement'!$F$33:$G$37,2,FALSE)))),"%ParCote/5 Feuille2A N/D")</f>
        <v>-</v>
      </c>
      <c r="Z293" s="215" t="str">
        <f>IF($A293="-","-",IF('2A HypothèsesRenouvellement'!$F$20="  cotes d'état /100",(IF(ISNUMBER(X293)=TRUE,(X293*R293),"ICG N/D")),"N'est pas l'option choisie feuille 2A"))</f>
        <v>-</v>
      </c>
      <c r="AA293" s="215" t="str">
        <f t="shared" si="39"/>
        <v>-</v>
      </c>
      <c r="AB293" s="215" t="str">
        <f>IF($A293="-","-",IF('2A HypothèsesRenouvellement'!$F$20="  cotes d'état /5",(IF(ISNUMBER(Y293)=TRUE,(Y293*R293),"Etat/5 N/D")),"N'est pas l'option choisie feuille 2A"))</f>
        <v>-</v>
      </c>
      <c r="AC293" s="215" t="str">
        <f t="shared" si="40"/>
        <v>-</v>
      </c>
      <c r="AD293" s="217" t="str">
        <f>IF('2A HypothèsesRenouvellement'!$D$15="Option 1  ",'3A CalculsActifs'!V293,IF('2A HypothèsesRenouvellement'!$F$20="  Cotes d'état /100",'3A CalculsActifs'!AA293,IF('2A HypothèsesRenouvellement'!$F$20="  Cotes d'état /5",'3A CalculsActifs'!AC293,"ATT:ChoisirOptionFeuille2A")))</f>
        <v>ATT:ChoisirOptionFeuille2A</v>
      </c>
      <c r="AE293" s="209" t="str">
        <f>IF($A293="-","-",(H293/1000*(VLOOKUP(D293,'2A HypothèsesRenouvellement'!$J$6:$L$10,3,FALSE))))</f>
        <v>-</v>
      </c>
      <c r="AF293" s="312" t="str">
        <f t="shared" si="41"/>
        <v>-</v>
      </c>
      <c r="AG293" s="312" t="str">
        <f t="shared" si="42"/>
        <v>-</v>
      </c>
      <c r="AH293" s="218" t="str">
        <f t="shared" si="43"/>
        <v>-</v>
      </c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5"/>
      <c r="BI293" s="95"/>
      <c r="BJ293" s="95"/>
      <c r="BK293" s="95"/>
      <c r="BL293" s="95"/>
      <c r="BM293" s="95"/>
      <c r="BN293" s="95"/>
      <c r="BO293" s="95"/>
      <c r="BP293" s="95"/>
      <c r="BQ293" s="95"/>
      <c r="BR293" s="95"/>
      <c r="BS293" s="95"/>
      <c r="BT293" s="95"/>
      <c r="BU293" s="95"/>
      <c r="BV293" s="95"/>
      <c r="BW293" s="95"/>
      <c r="BX293" s="95"/>
      <c r="BY293" s="95"/>
      <c r="BZ293" s="95"/>
      <c r="CA293" s="95"/>
      <c r="CB293" s="95"/>
      <c r="CC293" s="95"/>
      <c r="CD293" s="95"/>
      <c r="CE293" s="95"/>
      <c r="CF293" s="95"/>
      <c r="CG293" s="95"/>
      <c r="CH293" s="95"/>
      <c r="CI293" s="95"/>
      <c r="CJ293" s="95"/>
      <c r="CK293" s="95"/>
      <c r="CL293" s="95"/>
      <c r="CM293" s="95"/>
      <c r="CN293" s="95"/>
      <c r="CO293" s="95"/>
      <c r="CP293" s="95"/>
      <c r="CQ293" s="95"/>
      <c r="CR293" s="95"/>
      <c r="CS293" s="95"/>
      <c r="CT293" s="95"/>
      <c r="CU293" s="95"/>
      <c r="CV293" s="95"/>
      <c r="CW293" s="95"/>
      <c r="CX293" s="95"/>
      <c r="CY293" s="95"/>
      <c r="CZ293" s="95"/>
      <c r="DA293" s="95"/>
      <c r="DB293" s="95"/>
      <c r="DC293" s="95"/>
      <c r="DD293" s="95"/>
      <c r="DE293" s="95"/>
      <c r="DF293" s="95"/>
      <c r="DG293" s="95"/>
      <c r="DH293" s="95"/>
      <c r="DI293" s="95"/>
      <c r="DJ293" s="95"/>
      <c r="DK293" s="95"/>
      <c r="DL293" s="95"/>
      <c r="DM293" s="95"/>
      <c r="DN293" s="95"/>
      <c r="DO293" s="95"/>
      <c r="DP293" s="95"/>
      <c r="DQ293" s="95"/>
      <c r="DR293" s="95"/>
      <c r="DS293" s="95"/>
      <c r="DT293" s="95"/>
      <c r="DU293" s="95"/>
      <c r="DV293" s="95"/>
      <c r="DW293" s="95"/>
      <c r="DX293" s="95"/>
      <c r="DY293" s="95"/>
      <c r="DZ293" s="95"/>
      <c r="EA293" s="95"/>
      <c r="EB293" s="95"/>
      <c r="EC293" s="95"/>
      <c r="ED293" s="95"/>
      <c r="EE293" s="95"/>
      <c r="EF293" s="95"/>
      <c r="EG293" s="95"/>
      <c r="EH293" s="95"/>
      <c r="EI293" s="95"/>
      <c r="EJ293" s="95"/>
      <c r="EK293" s="95"/>
      <c r="EL293" s="95"/>
      <c r="EM293" s="95"/>
      <c r="EN293" s="95"/>
      <c r="EO293" s="95"/>
      <c r="EP293" s="95"/>
      <c r="EQ293" s="95"/>
      <c r="ER293" s="95"/>
      <c r="ES293" s="95"/>
      <c r="ET293" s="95"/>
      <c r="EU293" s="95"/>
      <c r="EV293" s="95"/>
      <c r="EW293" s="95"/>
      <c r="EX293" s="95"/>
      <c r="EY293" s="95"/>
      <c r="EZ293" s="95"/>
      <c r="FA293" s="95"/>
      <c r="FB293" s="95"/>
      <c r="FC293" s="95"/>
      <c r="FD293" s="95"/>
      <c r="FE293" s="95"/>
      <c r="FF293" s="95"/>
      <c r="FG293" s="95"/>
      <c r="FH293" s="95"/>
      <c r="FI293" s="95"/>
      <c r="FJ293" s="95"/>
      <c r="FK293" s="95"/>
      <c r="FL293" s="95"/>
      <c r="FM293" s="95"/>
      <c r="FN293" s="95"/>
      <c r="FO293" s="95"/>
      <c r="FP293" s="95"/>
      <c r="FQ293" s="95"/>
      <c r="FR293" s="95"/>
      <c r="FS293" s="95"/>
      <c r="FT293" s="95"/>
      <c r="FU293" s="95"/>
      <c r="FV293" s="95"/>
      <c r="FW293" s="95"/>
      <c r="FX293" s="95"/>
      <c r="FY293" s="95"/>
      <c r="FZ293" s="95"/>
      <c r="GA293" s="95"/>
      <c r="GB293" s="95"/>
      <c r="GC293" s="95"/>
      <c r="GD293" s="95"/>
      <c r="GE293" s="95"/>
      <c r="GF293" s="95"/>
      <c r="GG293" s="95"/>
      <c r="GH293" s="95"/>
      <c r="GI293" s="95"/>
      <c r="GJ293" s="95"/>
      <c r="GK293" s="95"/>
      <c r="GL293" s="95"/>
      <c r="GM293" s="95"/>
      <c r="GN293" s="95"/>
      <c r="GO293" s="95"/>
      <c r="GP293" s="95"/>
      <c r="GQ293" s="95"/>
      <c r="GR293" s="95"/>
      <c r="GS293" s="95"/>
      <c r="GT293" s="95"/>
      <c r="GU293" s="95"/>
      <c r="GV293" s="95"/>
      <c r="GW293" s="95"/>
      <c r="GX293" s="95"/>
      <c r="GY293" s="95"/>
      <c r="GZ293" s="95"/>
      <c r="HA293" s="95"/>
      <c r="HB293" s="95"/>
      <c r="HC293" s="95"/>
      <c r="HD293" s="95"/>
      <c r="HE293" s="95"/>
    </row>
    <row r="294" spans="1:213" x14ac:dyDescent="0.25">
      <c r="A294" s="212" t="str">
        <f>IF((ISBLANK('1B DonnéesActifs'!A297)=TRUE),"-",'1B DonnéesActifs'!A297)</f>
        <v>-</v>
      </c>
      <c r="B294" s="213" t="str">
        <f>IF(($A294="-"),"-",IF((ISBLANK('1B DonnéesActifs'!B297)=TRUE),"",'1B DonnéesActifs'!B297))</f>
        <v>-</v>
      </c>
      <c r="C294" s="213" t="str">
        <f>IF(($A294="-"),"-",IF((ISBLANK('1B DonnéesActifs'!C297)=TRUE),"",'1B DonnéesActifs'!C297))</f>
        <v>-</v>
      </c>
      <c r="D294" s="213" t="str">
        <f>IF(($A294="-"),"-",IF((ISBLANK('1B DonnéesActifs'!D297)=TRUE),"",'1B DonnéesActifs'!D297))</f>
        <v>-</v>
      </c>
      <c r="E294" s="213" t="str">
        <f>IF(($A294="-"),"-",IF((ISBLANK('1B DonnéesActifs'!E297)=TRUE),"",'1B DonnéesActifs'!E297))</f>
        <v>-</v>
      </c>
      <c r="F294" s="213" t="str">
        <f>IF(($A294="-"),"-",IF((ISBLANK('1B DonnéesActifs'!F297)=TRUE),"",'1B DonnéesActifs'!F297))</f>
        <v>-</v>
      </c>
      <c r="G294" s="213" t="str">
        <f>IF(($A294="-"),"-",IF((ISBLANK('1B DonnéesActifs'!G297)=TRUE),"",'1B DonnéesActifs'!G297))</f>
        <v>-</v>
      </c>
      <c r="H294" s="213" t="str">
        <f>IF(($A294="-"),"-",IF((ISBLANK('1B DonnéesActifs'!H297)=TRUE),"",'1B DonnéesActifs'!H297))</f>
        <v>-</v>
      </c>
      <c r="I294" s="213" t="str">
        <f>IF(($A294="-"),"-",IF((ISBLANK('1B DonnéesActifs'!I297)=TRUE),"",'1B DonnéesActifs'!I297))</f>
        <v>-</v>
      </c>
      <c r="J294" s="213" t="str">
        <f>IF(($A294="-"),"-",IF((ISBLANK('1B DonnéesActifs'!J297)=TRUE),"",'1B DonnéesActifs'!J297))</f>
        <v>-</v>
      </c>
      <c r="K294" s="213" t="str">
        <f>IF(($A294="-"),"-",IF((ISBLANK('1B DonnéesActifs'!K297)=TRUE),"",'1B DonnéesActifs'!K297))</f>
        <v>-</v>
      </c>
      <c r="L294" s="213" t="str">
        <f>IF(($A294="-"),"-",IF((ISBLANK('1B DonnéesActifs'!L297)=TRUE),"",'1B DonnéesActifs'!L297))</f>
        <v>-</v>
      </c>
      <c r="M294" s="213" t="str">
        <f>IF(($A294="-"),"-",IF((ISBLANK('1B DonnéesActifs'!M297)=TRUE),"",'1B DonnéesActifs'!M297))</f>
        <v>-</v>
      </c>
      <c r="N294" s="213" t="str">
        <f>IF(($A294="-"),"-",IF((ISBLANK('1B DonnéesActifs'!N297)=TRUE),"",'1B DonnéesActifs'!N297))</f>
        <v>-</v>
      </c>
      <c r="O294" s="213" t="str">
        <f>IF(($A294="-"),"-",IF((ISBLANK('1B DonnéesActifs'!O297)=TRUE),"",'1B DonnéesActifs'!O297))</f>
        <v>-</v>
      </c>
      <c r="P294" s="213" t="str">
        <f>IF(($A294="-"),"-",IF((ISBLANK('1B DonnéesActifs'!P297)=TRUE),"",'1B DonnéesActifs'!P297))</f>
        <v>-</v>
      </c>
      <c r="Q294" s="214" t="str">
        <f t="shared" si="37"/>
        <v>-</v>
      </c>
      <c r="R294" s="214" t="str">
        <f>IF($A294="-","-",(_xlfn.IFNA((VLOOKUP($D294,'2A HypothèsesRenouvellement'!$J$6:$K$10,2,FALSE)),"TypeChausséeN/D")))</f>
        <v>-</v>
      </c>
      <c r="S294" s="214" t="str">
        <f t="shared" si="44"/>
        <v>-</v>
      </c>
      <c r="T294" s="214" t="str">
        <f>IF($A294="-","-",(_xlfn.IFNA((VLOOKUP($M294,'2A HypothèsesRenouvellement'!$J$16:$K$25,2,FALSE)),"DernièreInterventionN/D")))</f>
        <v>-</v>
      </c>
      <c r="U294" s="214" t="str">
        <f t="shared" si="38"/>
        <v>-</v>
      </c>
      <c r="V294" s="215" t="str">
        <f t="shared" si="45"/>
        <v>-</v>
      </c>
      <c r="W294" s="215" t="str">
        <f>IF($A294="-","-",IF($O294="","ICG N/D",VLOOKUP($O294,'2A HypothèsesRenouvellement'!$B$33:$B$42,1,TRUE)))</f>
        <v>-</v>
      </c>
      <c r="X294" s="216" t="str">
        <f>IF($A294="-","-",(IF((ISNUMBER(W294)=TRUE),VLOOKUP(W294,'2A HypothèsesRenouvellement'!$B$33:$D$42,3,FALSE),"ICG N/D")))</f>
        <v>-</v>
      </c>
      <c r="Y294" s="216" t="str">
        <f>_xlfn.IFNA(IF($A294="-","-",(IF((P294=""),"Cote /5 N/D",VLOOKUP(P294,'2A HypothèsesRenouvellement'!$F$33:$G$37,2,FALSE)))),"%ParCote/5 Feuille2A N/D")</f>
        <v>-</v>
      </c>
      <c r="Z294" s="215" t="str">
        <f>IF($A294="-","-",IF('2A HypothèsesRenouvellement'!$F$20="  cotes d'état /100",(IF(ISNUMBER(X294)=TRUE,(X294*R294),"ICG N/D")),"N'est pas l'option choisie feuille 2A"))</f>
        <v>-</v>
      </c>
      <c r="AA294" s="215" t="str">
        <f t="shared" si="39"/>
        <v>-</v>
      </c>
      <c r="AB294" s="215" t="str">
        <f>IF($A294="-","-",IF('2A HypothèsesRenouvellement'!$F$20="  cotes d'état /5",(IF(ISNUMBER(Y294)=TRUE,(Y294*R294),"Etat/5 N/D")),"N'est pas l'option choisie feuille 2A"))</f>
        <v>-</v>
      </c>
      <c r="AC294" s="215" t="str">
        <f t="shared" si="40"/>
        <v>-</v>
      </c>
      <c r="AD294" s="217" t="str">
        <f>IF('2A HypothèsesRenouvellement'!$D$15="Option 1  ",'3A CalculsActifs'!V294,IF('2A HypothèsesRenouvellement'!$F$20="  Cotes d'état /100",'3A CalculsActifs'!AA294,IF('2A HypothèsesRenouvellement'!$F$20="  Cotes d'état /5",'3A CalculsActifs'!AC294,"ATT:ChoisirOptionFeuille2A")))</f>
        <v>ATT:ChoisirOptionFeuille2A</v>
      </c>
      <c r="AE294" s="209" t="str">
        <f>IF($A294="-","-",(H294/1000*(VLOOKUP(D294,'2A HypothèsesRenouvellement'!$J$6:$L$10,3,FALSE))))</f>
        <v>-</v>
      </c>
      <c r="AF294" s="312" t="str">
        <f t="shared" si="41"/>
        <v>-</v>
      </c>
      <c r="AG294" s="312" t="str">
        <f t="shared" si="42"/>
        <v>-</v>
      </c>
      <c r="AH294" s="218" t="str">
        <f t="shared" si="43"/>
        <v>-</v>
      </c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  <c r="AW294" s="95"/>
      <c r="AX294" s="95"/>
      <c r="AY294" s="95"/>
      <c r="AZ294" s="95"/>
      <c r="BA294" s="95"/>
      <c r="BB294" s="95"/>
      <c r="BC294" s="95"/>
      <c r="BD294" s="95"/>
      <c r="BE294" s="95"/>
      <c r="BF294" s="95"/>
      <c r="BG294" s="95"/>
      <c r="BH294" s="95"/>
      <c r="BI294" s="95"/>
      <c r="BJ294" s="95"/>
      <c r="BK294" s="95"/>
      <c r="BL294" s="95"/>
      <c r="BM294" s="95"/>
      <c r="BN294" s="95"/>
      <c r="BO294" s="95"/>
      <c r="BP294" s="95"/>
      <c r="BQ294" s="95"/>
      <c r="BR294" s="95"/>
      <c r="BS294" s="95"/>
      <c r="BT294" s="95"/>
      <c r="BU294" s="95"/>
      <c r="BV294" s="95"/>
      <c r="BW294" s="95"/>
      <c r="BX294" s="95"/>
      <c r="BY294" s="95"/>
      <c r="BZ294" s="95"/>
      <c r="CA294" s="95"/>
      <c r="CB294" s="95"/>
      <c r="CC294" s="95"/>
      <c r="CD294" s="95"/>
      <c r="CE294" s="95"/>
      <c r="CF294" s="95"/>
      <c r="CG294" s="95"/>
      <c r="CH294" s="95"/>
      <c r="CI294" s="95"/>
      <c r="CJ294" s="95"/>
      <c r="CK294" s="95"/>
      <c r="CL294" s="95"/>
      <c r="CM294" s="95"/>
      <c r="CN294" s="95"/>
      <c r="CO294" s="95"/>
      <c r="CP294" s="95"/>
      <c r="CQ294" s="95"/>
      <c r="CR294" s="95"/>
      <c r="CS294" s="95"/>
      <c r="CT294" s="95"/>
      <c r="CU294" s="95"/>
      <c r="CV294" s="95"/>
      <c r="CW294" s="95"/>
      <c r="CX294" s="95"/>
      <c r="CY294" s="95"/>
      <c r="CZ294" s="95"/>
      <c r="DA294" s="95"/>
      <c r="DB294" s="95"/>
      <c r="DC294" s="95"/>
      <c r="DD294" s="95"/>
      <c r="DE294" s="95"/>
      <c r="DF294" s="95"/>
      <c r="DG294" s="95"/>
      <c r="DH294" s="95"/>
      <c r="DI294" s="95"/>
      <c r="DJ294" s="95"/>
      <c r="DK294" s="95"/>
      <c r="DL294" s="95"/>
      <c r="DM294" s="95"/>
      <c r="DN294" s="95"/>
      <c r="DO294" s="95"/>
      <c r="DP294" s="95"/>
      <c r="DQ294" s="95"/>
      <c r="DR294" s="95"/>
      <c r="DS294" s="95"/>
      <c r="DT294" s="95"/>
      <c r="DU294" s="95"/>
      <c r="DV294" s="95"/>
      <c r="DW294" s="95"/>
      <c r="DX294" s="95"/>
      <c r="DY294" s="95"/>
      <c r="DZ294" s="95"/>
      <c r="EA294" s="95"/>
      <c r="EB294" s="95"/>
      <c r="EC294" s="95"/>
      <c r="ED294" s="95"/>
      <c r="EE294" s="95"/>
      <c r="EF294" s="95"/>
      <c r="EG294" s="95"/>
      <c r="EH294" s="95"/>
      <c r="EI294" s="95"/>
      <c r="EJ294" s="95"/>
      <c r="EK294" s="95"/>
      <c r="EL294" s="95"/>
      <c r="EM294" s="95"/>
      <c r="EN294" s="95"/>
      <c r="EO294" s="95"/>
      <c r="EP294" s="95"/>
      <c r="EQ294" s="95"/>
      <c r="ER294" s="95"/>
      <c r="ES294" s="95"/>
      <c r="ET294" s="95"/>
      <c r="EU294" s="95"/>
      <c r="EV294" s="95"/>
      <c r="EW294" s="95"/>
      <c r="EX294" s="95"/>
      <c r="EY294" s="95"/>
      <c r="EZ294" s="95"/>
      <c r="FA294" s="95"/>
      <c r="FB294" s="95"/>
      <c r="FC294" s="95"/>
      <c r="FD294" s="95"/>
      <c r="FE294" s="95"/>
      <c r="FF294" s="95"/>
      <c r="FG294" s="95"/>
      <c r="FH294" s="95"/>
      <c r="FI294" s="95"/>
      <c r="FJ294" s="95"/>
      <c r="FK294" s="95"/>
      <c r="FL294" s="95"/>
      <c r="FM294" s="95"/>
      <c r="FN294" s="95"/>
      <c r="FO294" s="95"/>
      <c r="FP294" s="95"/>
      <c r="FQ294" s="95"/>
      <c r="FR294" s="95"/>
      <c r="FS294" s="95"/>
      <c r="FT294" s="95"/>
      <c r="FU294" s="95"/>
      <c r="FV294" s="95"/>
      <c r="FW294" s="95"/>
      <c r="FX294" s="95"/>
      <c r="FY294" s="95"/>
      <c r="FZ294" s="95"/>
      <c r="GA294" s="95"/>
      <c r="GB294" s="95"/>
      <c r="GC294" s="95"/>
      <c r="GD294" s="95"/>
      <c r="GE294" s="95"/>
      <c r="GF294" s="95"/>
      <c r="GG294" s="95"/>
      <c r="GH294" s="95"/>
      <c r="GI294" s="95"/>
      <c r="GJ294" s="95"/>
      <c r="GK294" s="95"/>
      <c r="GL294" s="95"/>
      <c r="GM294" s="95"/>
      <c r="GN294" s="95"/>
      <c r="GO294" s="95"/>
      <c r="GP294" s="95"/>
      <c r="GQ294" s="95"/>
      <c r="GR294" s="95"/>
      <c r="GS294" s="95"/>
      <c r="GT294" s="95"/>
      <c r="GU294" s="95"/>
      <c r="GV294" s="95"/>
      <c r="GW294" s="95"/>
      <c r="GX294" s="95"/>
      <c r="GY294" s="95"/>
      <c r="GZ294" s="95"/>
      <c r="HA294" s="95"/>
      <c r="HB294" s="95"/>
      <c r="HC294" s="95"/>
      <c r="HD294" s="95"/>
      <c r="HE294" s="95"/>
    </row>
    <row r="295" spans="1:213" x14ac:dyDescent="0.25">
      <c r="A295" s="212" t="str">
        <f>IF((ISBLANK('1B DonnéesActifs'!A298)=TRUE),"-",'1B DonnéesActifs'!A298)</f>
        <v>-</v>
      </c>
      <c r="B295" s="213" t="str">
        <f>IF(($A295="-"),"-",IF((ISBLANK('1B DonnéesActifs'!B298)=TRUE),"",'1B DonnéesActifs'!B298))</f>
        <v>-</v>
      </c>
      <c r="C295" s="213" t="str">
        <f>IF(($A295="-"),"-",IF((ISBLANK('1B DonnéesActifs'!C298)=TRUE),"",'1B DonnéesActifs'!C298))</f>
        <v>-</v>
      </c>
      <c r="D295" s="213" t="str">
        <f>IF(($A295="-"),"-",IF((ISBLANK('1B DonnéesActifs'!D298)=TRUE),"",'1B DonnéesActifs'!D298))</f>
        <v>-</v>
      </c>
      <c r="E295" s="213" t="str">
        <f>IF(($A295="-"),"-",IF((ISBLANK('1B DonnéesActifs'!E298)=TRUE),"",'1B DonnéesActifs'!E298))</f>
        <v>-</v>
      </c>
      <c r="F295" s="213" t="str">
        <f>IF(($A295="-"),"-",IF((ISBLANK('1B DonnéesActifs'!F298)=TRUE),"",'1B DonnéesActifs'!F298))</f>
        <v>-</v>
      </c>
      <c r="G295" s="213" t="str">
        <f>IF(($A295="-"),"-",IF((ISBLANK('1B DonnéesActifs'!G298)=TRUE),"",'1B DonnéesActifs'!G298))</f>
        <v>-</v>
      </c>
      <c r="H295" s="213" t="str">
        <f>IF(($A295="-"),"-",IF((ISBLANK('1B DonnéesActifs'!H298)=TRUE),"",'1B DonnéesActifs'!H298))</f>
        <v>-</v>
      </c>
      <c r="I295" s="213" t="str">
        <f>IF(($A295="-"),"-",IF((ISBLANK('1B DonnéesActifs'!I298)=TRUE),"",'1B DonnéesActifs'!I298))</f>
        <v>-</v>
      </c>
      <c r="J295" s="213" t="str">
        <f>IF(($A295="-"),"-",IF((ISBLANK('1B DonnéesActifs'!J298)=TRUE),"",'1B DonnéesActifs'!J298))</f>
        <v>-</v>
      </c>
      <c r="K295" s="213" t="str">
        <f>IF(($A295="-"),"-",IF((ISBLANK('1B DonnéesActifs'!K298)=TRUE),"",'1B DonnéesActifs'!K298))</f>
        <v>-</v>
      </c>
      <c r="L295" s="213" t="str">
        <f>IF(($A295="-"),"-",IF((ISBLANK('1B DonnéesActifs'!L298)=TRUE),"",'1B DonnéesActifs'!L298))</f>
        <v>-</v>
      </c>
      <c r="M295" s="213" t="str">
        <f>IF(($A295="-"),"-",IF((ISBLANK('1B DonnéesActifs'!M298)=TRUE),"",'1B DonnéesActifs'!M298))</f>
        <v>-</v>
      </c>
      <c r="N295" s="213" t="str">
        <f>IF(($A295="-"),"-",IF((ISBLANK('1B DonnéesActifs'!N298)=TRUE),"",'1B DonnéesActifs'!N298))</f>
        <v>-</v>
      </c>
      <c r="O295" s="213" t="str">
        <f>IF(($A295="-"),"-",IF((ISBLANK('1B DonnéesActifs'!O298)=TRUE),"",'1B DonnéesActifs'!O298))</f>
        <v>-</v>
      </c>
      <c r="P295" s="213" t="str">
        <f>IF(($A295="-"),"-",IF((ISBLANK('1B DonnéesActifs'!P298)=TRUE),"",'1B DonnéesActifs'!P298))</f>
        <v>-</v>
      </c>
      <c r="Q295" s="214" t="str">
        <f t="shared" si="37"/>
        <v>-</v>
      </c>
      <c r="R295" s="214" t="str">
        <f>IF($A295="-","-",(_xlfn.IFNA((VLOOKUP($D295,'2A HypothèsesRenouvellement'!$J$6:$K$10,2,FALSE)),"TypeChausséeN/D")))</f>
        <v>-</v>
      </c>
      <c r="S295" s="214" t="str">
        <f t="shared" si="44"/>
        <v>-</v>
      </c>
      <c r="T295" s="214" t="str">
        <f>IF($A295="-","-",(_xlfn.IFNA((VLOOKUP($M295,'2A HypothèsesRenouvellement'!$J$16:$K$25,2,FALSE)),"DernièreInterventionN/D")))</f>
        <v>-</v>
      </c>
      <c r="U295" s="214" t="str">
        <f t="shared" si="38"/>
        <v>-</v>
      </c>
      <c r="V295" s="215" t="str">
        <f t="shared" si="45"/>
        <v>-</v>
      </c>
      <c r="W295" s="215" t="str">
        <f>IF($A295="-","-",IF($O295="","ICG N/D",VLOOKUP($O295,'2A HypothèsesRenouvellement'!$B$33:$B$42,1,TRUE)))</f>
        <v>-</v>
      </c>
      <c r="X295" s="216" t="str">
        <f>IF($A295="-","-",(IF((ISNUMBER(W295)=TRUE),VLOOKUP(W295,'2A HypothèsesRenouvellement'!$B$33:$D$42,3,FALSE),"ICG N/D")))</f>
        <v>-</v>
      </c>
      <c r="Y295" s="216" t="str">
        <f>_xlfn.IFNA(IF($A295="-","-",(IF((P295=""),"Cote /5 N/D",VLOOKUP(P295,'2A HypothèsesRenouvellement'!$F$33:$G$37,2,FALSE)))),"%ParCote/5 Feuille2A N/D")</f>
        <v>-</v>
      </c>
      <c r="Z295" s="215" t="str">
        <f>IF($A295="-","-",IF('2A HypothèsesRenouvellement'!$F$20="  cotes d'état /100",(IF(ISNUMBER(X295)=TRUE,(X295*R295),"ICG N/D")),"N'est pas l'option choisie feuille 2A"))</f>
        <v>-</v>
      </c>
      <c r="AA295" s="215" t="str">
        <f t="shared" si="39"/>
        <v>-</v>
      </c>
      <c r="AB295" s="215" t="str">
        <f>IF($A295="-","-",IF('2A HypothèsesRenouvellement'!$F$20="  cotes d'état /5",(IF(ISNUMBER(Y295)=TRUE,(Y295*R295),"Etat/5 N/D")),"N'est pas l'option choisie feuille 2A"))</f>
        <v>-</v>
      </c>
      <c r="AC295" s="215" t="str">
        <f t="shared" si="40"/>
        <v>-</v>
      </c>
      <c r="AD295" s="217" t="str">
        <f>IF('2A HypothèsesRenouvellement'!$D$15="Option 1  ",'3A CalculsActifs'!V295,IF('2A HypothèsesRenouvellement'!$F$20="  Cotes d'état /100",'3A CalculsActifs'!AA295,IF('2A HypothèsesRenouvellement'!$F$20="  Cotes d'état /5",'3A CalculsActifs'!AC295,"ATT:ChoisirOptionFeuille2A")))</f>
        <v>ATT:ChoisirOptionFeuille2A</v>
      </c>
      <c r="AE295" s="209" t="str">
        <f>IF($A295="-","-",(H295/1000*(VLOOKUP(D295,'2A HypothèsesRenouvellement'!$J$6:$L$10,3,FALSE))))</f>
        <v>-</v>
      </c>
      <c r="AF295" s="312" t="str">
        <f t="shared" si="41"/>
        <v>-</v>
      </c>
      <c r="AG295" s="312" t="str">
        <f t="shared" si="42"/>
        <v>-</v>
      </c>
      <c r="AH295" s="218" t="str">
        <f t="shared" si="43"/>
        <v>-</v>
      </c>
      <c r="AI295" s="95"/>
      <c r="AJ295" s="95"/>
      <c r="AK295" s="95"/>
      <c r="AL295" s="95"/>
      <c r="AM295" s="95"/>
      <c r="AN295" s="95"/>
      <c r="AO295" s="95"/>
      <c r="AP295" s="95"/>
      <c r="AQ295" s="95"/>
      <c r="AR295" s="95"/>
      <c r="AS295" s="95"/>
      <c r="AT295" s="95"/>
      <c r="AU295" s="95"/>
      <c r="AV295" s="95"/>
      <c r="AW295" s="95"/>
      <c r="AX295" s="95"/>
      <c r="AY295" s="95"/>
      <c r="AZ295" s="95"/>
      <c r="BA295" s="95"/>
      <c r="BB295" s="95"/>
      <c r="BC295" s="95"/>
      <c r="BD295" s="95"/>
      <c r="BE295" s="95"/>
      <c r="BF295" s="95"/>
      <c r="BG295" s="95"/>
      <c r="BH295" s="95"/>
      <c r="BI295" s="95"/>
      <c r="BJ295" s="95"/>
      <c r="BK295" s="95"/>
      <c r="BL295" s="95"/>
      <c r="BM295" s="95"/>
      <c r="BN295" s="95"/>
      <c r="BO295" s="95"/>
      <c r="BP295" s="95"/>
      <c r="BQ295" s="95"/>
      <c r="BR295" s="95"/>
      <c r="BS295" s="95"/>
      <c r="BT295" s="95"/>
      <c r="BU295" s="95"/>
      <c r="BV295" s="95"/>
      <c r="BW295" s="95"/>
      <c r="BX295" s="95"/>
      <c r="BY295" s="95"/>
      <c r="BZ295" s="95"/>
      <c r="CA295" s="95"/>
      <c r="CB295" s="95"/>
      <c r="CC295" s="95"/>
      <c r="CD295" s="95"/>
      <c r="CE295" s="95"/>
      <c r="CF295" s="95"/>
      <c r="CG295" s="95"/>
      <c r="CH295" s="95"/>
      <c r="CI295" s="95"/>
      <c r="CJ295" s="95"/>
      <c r="CK295" s="95"/>
      <c r="CL295" s="95"/>
      <c r="CM295" s="95"/>
      <c r="CN295" s="95"/>
      <c r="CO295" s="95"/>
      <c r="CP295" s="95"/>
      <c r="CQ295" s="95"/>
      <c r="CR295" s="95"/>
      <c r="CS295" s="95"/>
      <c r="CT295" s="95"/>
      <c r="CU295" s="95"/>
      <c r="CV295" s="95"/>
      <c r="CW295" s="95"/>
      <c r="CX295" s="95"/>
      <c r="CY295" s="95"/>
      <c r="CZ295" s="95"/>
      <c r="DA295" s="95"/>
      <c r="DB295" s="95"/>
      <c r="DC295" s="95"/>
      <c r="DD295" s="95"/>
      <c r="DE295" s="95"/>
      <c r="DF295" s="95"/>
      <c r="DG295" s="95"/>
      <c r="DH295" s="95"/>
      <c r="DI295" s="95"/>
      <c r="DJ295" s="95"/>
      <c r="DK295" s="95"/>
      <c r="DL295" s="95"/>
      <c r="DM295" s="95"/>
      <c r="DN295" s="95"/>
      <c r="DO295" s="95"/>
      <c r="DP295" s="95"/>
      <c r="DQ295" s="95"/>
      <c r="DR295" s="95"/>
      <c r="DS295" s="95"/>
      <c r="DT295" s="95"/>
      <c r="DU295" s="95"/>
      <c r="DV295" s="95"/>
      <c r="DW295" s="95"/>
      <c r="DX295" s="95"/>
      <c r="DY295" s="95"/>
      <c r="DZ295" s="95"/>
      <c r="EA295" s="95"/>
      <c r="EB295" s="95"/>
      <c r="EC295" s="95"/>
      <c r="ED295" s="95"/>
      <c r="EE295" s="95"/>
      <c r="EF295" s="95"/>
      <c r="EG295" s="95"/>
      <c r="EH295" s="95"/>
      <c r="EI295" s="95"/>
      <c r="EJ295" s="95"/>
      <c r="EK295" s="95"/>
      <c r="EL295" s="95"/>
      <c r="EM295" s="95"/>
      <c r="EN295" s="95"/>
      <c r="EO295" s="95"/>
      <c r="EP295" s="95"/>
      <c r="EQ295" s="95"/>
      <c r="ER295" s="95"/>
      <c r="ES295" s="95"/>
      <c r="ET295" s="95"/>
      <c r="EU295" s="95"/>
      <c r="EV295" s="95"/>
      <c r="EW295" s="95"/>
      <c r="EX295" s="95"/>
      <c r="EY295" s="95"/>
      <c r="EZ295" s="95"/>
      <c r="FA295" s="95"/>
      <c r="FB295" s="95"/>
      <c r="FC295" s="95"/>
      <c r="FD295" s="95"/>
      <c r="FE295" s="95"/>
      <c r="FF295" s="95"/>
      <c r="FG295" s="95"/>
      <c r="FH295" s="95"/>
      <c r="FI295" s="95"/>
      <c r="FJ295" s="95"/>
      <c r="FK295" s="95"/>
      <c r="FL295" s="95"/>
      <c r="FM295" s="95"/>
      <c r="FN295" s="95"/>
      <c r="FO295" s="95"/>
      <c r="FP295" s="95"/>
      <c r="FQ295" s="95"/>
      <c r="FR295" s="95"/>
      <c r="FS295" s="95"/>
      <c r="FT295" s="95"/>
      <c r="FU295" s="95"/>
      <c r="FV295" s="95"/>
      <c r="FW295" s="95"/>
      <c r="FX295" s="95"/>
      <c r="FY295" s="95"/>
      <c r="FZ295" s="95"/>
      <c r="GA295" s="95"/>
      <c r="GB295" s="95"/>
      <c r="GC295" s="95"/>
      <c r="GD295" s="95"/>
      <c r="GE295" s="95"/>
      <c r="GF295" s="95"/>
      <c r="GG295" s="95"/>
      <c r="GH295" s="95"/>
      <c r="GI295" s="95"/>
      <c r="GJ295" s="95"/>
      <c r="GK295" s="95"/>
      <c r="GL295" s="95"/>
      <c r="GM295" s="95"/>
      <c r="GN295" s="95"/>
      <c r="GO295" s="95"/>
      <c r="GP295" s="95"/>
      <c r="GQ295" s="95"/>
      <c r="GR295" s="95"/>
      <c r="GS295" s="95"/>
      <c r="GT295" s="95"/>
      <c r="GU295" s="95"/>
      <c r="GV295" s="95"/>
      <c r="GW295" s="95"/>
      <c r="GX295" s="95"/>
      <c r="GY295" s="95"/>
      <c r="GZ295" s="95"/>
      <c r="HA295" s="95"/>
      <c r="HB295" s="95"/>
      <c r="HC295" s="95"/>
      <c r="HD295" s="95"/>
      <c r="HE295" s="95"/>
    </row>
    <row r="296" spans="1:213" x14ac:dyDescent="0.25">
      <c r="A296" s="212" t="str">
        <f>IF((ISBLANK('1B DonnéesActifs'!A299)=TRUE),"-",'1B DonnéesActifs'!A299)</f>
        <v>-</v>
      </c>
      <c r="B296" s="213" t="str">
        <f>IF(($A296="-"),"-",IF((ISBLANK('1B DonnéesActifs'!B299)=TRUE),"",'1B DonnéesActifs'!B299))</f>
        <v>-</v>
      </c>
      <c r="C296" s="213" t="str">
        <f>IF(($A296="-"),"-",IF((ISBLANK('1B DonnéesActifs'!C299)=TRUE),"",'1B DonnéesActifs'!C299))</f>
        <v>-</v>
      </c>
      <c r="D296" s="213" t="str">
        <f>IF(($A296="-"),"-",IF((ISBLANK('1B DonnéesActifs'!D299)=TRUE),"",'1B DonnéesActifs'!D299))</f>
        <v>-</v>
      </c>
      <c r="E296" s="213" t="str">
        <f>IF(($A296="-"),"-",IF((ISBLANK('1B DonnéesActifs'!E299)=TRUE),"",'1B DonnéesActifs'!E299))</f>
        <v>-</v>
      </c>
      <c r="F296" s="213" t="str">
        <f>IF(($A296="-"),"-",IF((ISBLANK('1B DonnéesActifs'!F299)=TRUE),"",'1B DonnéesActifs'!F299))</f>
        <v>-</v>
      </c>
      <c r="G296" s="213" t="str">
        <f>IF(($A296="-"),"-",IF((ISBLANK('1B DonnéesActifs'!G299)=TRUE),"",'1B DonnéesActifs'!G299))</f>
        <v>-</v>
      </c>
      <c r="H296" s="213" t="str">
        <f>IF(($A296="-"),"-",IF((ISBLANK('1B DonnéesActifs'!H299)=TRUE),"",'1B DonnéesActifs'!H299))</f>
        <v>-</v>
      </c>
      <c r="I296" s="213" t="str">
        <f>IF(($A296="-"),"-",IF((ISBLANK('1B DonnéesActifs'!I299)=TRUE),"",'1B DonnéesActifs'!I299))</f>
        <v>-</v>
      </c>
      <c r="J296" s="213" t="str">
        <f>IF(($A296="-"),"-",IF((ISBLANK('1B DonnéesActifs'!J299)=TRUE),"",'1B DonnéesActifs'!J299))</f>
        <v>-</v>
      </c>
      <c r="K296" s="213" t="str">
        <f>IF(($A296="-"),"-",IF((ISBLANK('1B DonnéesActifs'!K299)=TRUE),"",'1B DonnéesActifs'!K299))</f>
        <v>-</v>
      </c>
      <c r="L296" s="213" t="str">
        <f>IF(($A296="-"),"-",IF((ISBLANK('1B DonnéesActifs'!L299)=TRUE),"",'1B DonnéesActifs'!L299))</f>
        <v>-</v>
      </c>
      <c r="M296" s="213" t="str">
        <f>IF(($A296="-"),"-",IF((ISBLANK('1B DonnéesActifs'!M299)=TRUE),"",'1B DonnéesActifs'!M299))</f>
        <v>-</v>
      </c>
      <c r="N296" s="213" t="str">
        <f>IF(($A296="-"),"-",IF((ISBLANK('1B DonnéesActifs'!N299)=TRUE),"",'1B DonnéesActifs'!N299))</f>
        <v>-</v>
      </c>
      <c r="O296" s="213" t="str">
        <f>IF(($A296="-"),"-",IF((ISBLANK('1B DonnéesActifs'!O299)=TRUE),"",'1B DonnéesActifs'!O299))</f>
        <v>-</v>
      </c>
      <c r="P296" s="213" t="str">
        <f>IF(($A296="-"),"-",IF((ISBLANK('1B DonnéesActifs'!P299)=TRUE),"",'1B DonnéesActifs'!P299))</f>
        <v>-</v>
      </c>
      <c r="Q296" s="214" t="str">
        <f t="shared" si="37"/>
        <v>-</v>
      </c>
      <c r="R296" s="214" t="str">
        <f>IF($A296="-","-",(_xlfn.IFNA((VLOOKUP($D296,'2A HypothèsesRenouvellement'!$J$6:$K$10,2,FALSE)),"TypeChausséeN/D")))</f>
        <v>-</v>
      </c>
      <c r="S296" s="214" t="str">
        <f t="shared" si="44"/>
        <v>-</v>
      </c>
      <c r="T296" s="214" t="str">
        <f>IF($A296="-","-",(_xlfn.IFNA((VLOOKUP($M296,'2A HypothèsesRenouvellement'!$J$16:$K$25,2,FALSE)),"DernièreInterventionN/D")))</f>
        <v>-</v>
      </c>
      <c r="U296" s="214" t="str">
        <f t="shared" si="38"/>
        <v>-</v>
      </c>
      <c r="V296" s="215" t="str">
        <f t="shared" si="45"/>
        <v>-</v>
      </c>
      <c r="W296" s="215" t="str">
        <f>IF($A296="-","-",IF($O296="","ICG N/D",VLOOKUP($O296,'2A HypothèsesRenouvellement'!$B$33:$B$42,1,TRUE)))</f>
        <v>-</v>
      </c>
      <c r="X296" s="216" t="str">
        <f>IF($A296="-","-",(IF((ISNUMBER(W296)=TRUE),VLOOKUP(W296,'2A HypothèsesRenouvellement'!$B$33:$D$42,3,FALSE),"ICG N/D")))</f>
        <v>-</v>
      </c>
      <c r="Y296" s="216" t="str">
        <f>_xlfn.IFNA(IF($A296="-","-",(IF((P296=""),"Cote /5 N/D",VLOOKUP(P296,'2A HypothèsesRenouvellement'!$F$33:$G$37,2,FALSE)))),"%ParCote/5 Feuille2A N/D")</f>
        <v>-</v>
      </c>
      <c r="Z296" s="215" t="str">
        <f>IF($A296="-","-",IF('2A HypothèsesRenouvellement'!$F$20="  cotes d'état /100",(IF(ISNUMBER(X296)=TRUE,(X296*R296),"ICG N/D")),"N'est pas l'option choisie feuille 2A"))</f>
        <v>-</v>
      </c>
      <c r="AA296" s="215" t="str">
        <f t="shared" si="39"/>
        <v>-</v>
      </c>
      <c r="AB296" s="215" t="str">
        <f>IF($A296="-","-",IF('2A HypothèsesRenouvellement'!$F$20="  cotes d'état /5",(IF(ISNUMBER(Y296)=TRUE,(Y296*R296),"Etat/5 N/D")),"N'est pas l'option choisie feuille 2A"))</f>
        <v>-</v>
      </c>
      <c r="AC296" s="215" t="str">
        <f t="shared" si="40"/>
        <v>-</v>
      </c>
      <c r="AD296" s="217" t="str">
        <f>IF('2A HypothèsesRenouvellement'!$D$15="Option 1  ",'3A CalculsActifs'!V296,IF('2A HypothèsesRenouvellement'!$F$20="  Cotes d'état /100",'3A CalculsActifs'!AA296,IF('2A HypothèsesRenouvellement'!$F$20="  Cotes d'état /5",'3A CalculsActifs'!AC296,"ATT:ChoisirOptionFeuille2A")))</f>
        <v>ATT:ChoisirOptionFeuille2A</v>
      </c>
      <c r="AE296" s="209" t="str">
        <f>IF($A296="-","-",(H296/1000*(VLOOKUP(D296,'2A HypothèsesRenouvellement'!$J$6:$L$10,3,FALSE))))</f>
        <v>-</v>
      </c>
      <c r="AF296" s="312" t="str">
        <f t="shared" si="41"/>
        <v>-</v>
      </c>
      <c r="AG296" s="312" t="str">
        <f t="shared" si="42"/>
        <v>-</v>
      </c>
      <c r="AH296" s="218" t="str">
        <f t="shared" si="43"/>
        <v>-</v>
      </c>
      <c r="AI296" s="95"/>
      <c r="AJ296" s="95"/>
      <c r="AK296" s="95"/>
      <c r="AL296" s="95"/>
      <c r="AM296" s="95"/>
      <c r="AN296" s="95"/>
      <c r="AO296" s="95"/>
      <c r="AP296" s="95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/>
      <c r="BF296" s="95"/>
      <c r="BG296" s="95"/>
      <c r="BH296" s="95"/>
      <c r="BI296" s="95"/>
      <c r="BJ296" s="95"/>
      <c r="BK296" s="95"/>
      <c r="BL296" s="95"/>
      <c r="BM296" s="95"/>
      <c r="BN296" s="95"/>
      <c r="BO296" s="95"/>
      <c r="BP296" s="95"/>
      <c r="BQ296" s="95"/>
      <c r="BR296" s="95"/>
      <c r="BS296" s="95"/>
      <c r="BT296" s="95"/>
      <c r="BU296" s="95"/>
      <c r="BV296" s="95"/>
      <c r="BW296" s="95"/>
      <c r="BX296" s="95"/>
      <c r="BY296" s="95"/>
      <c r="BZ296" s="95"/>
      <c r="CA296" s="95"/>
      <c r="CB296" s="95"/>
      <c r="CC296" s="95"/>
      <c r="CD296" s="95"/>
      <c r="CE296" s="95"/>
      <c r="CF296" s="95"/>
      <c r="CG296" s="95"/>
      <c r="CH296" s="95"/>
      <c r="CI296" s="95"/>
      <c r="CJ296" s="95"/>
      <c r="CK296" s="95"/>
      <c r="CL296" s="95"/>
      <c r="CM296" s="95"/>
      <c r="CN296" s="95"/>
      <c r="CO296" s="95"/>
      <c r="CP296" s="95"/>
      <c r="CQ296" s="95"/>
      <c r="CR296" s="95"/>
      <c r="CS296" s="95"/>
      <c r="CT296" s="95"/>
      <c r="CU296" s="95"/>
      <c r="CV296" s="95"/>
      <c r="CW296" s="95"/>
      <c r="CX296" s="95"/>
      <c r="CY296" s="95"/>
      <c r="CZ296" s="95"/>
      <c r="DA296" s="95"/>
      <c r="DB296" s="95"/>
      <c r="DC296" s="95"/>
      <c r="DD296" s="95"/>
      <c r="DE296" s="95"/>
      <c r="DF296" s="95"/>
      <c r="DG296" s="95"/>
      <c r="DH296" s="95"/>
      <c r="DI296" s="95"/>
      <c r="DJ296" s="95"/>
      <c r="DK296" s="95"/>
      <c r="DL296" s="95"/>
      <c r="DM296" s="95"/>
      <c r="DN296" s="95"/>
      <c r="DO296" s="95"/>
      <c r="DP296" s="95"/>
      <c r="DQ296" s="95"/>
      <c r="DR296" s="95"/>
      <c r="DS296" s="95"/>
      <c r="DT296" s="95"/>
      <c r="DU296" s="95"/>
      <c r="DV296" s="95"/>
      <c r="DW296" s="95"/>
      <c r="DX296" s="95"/>
      <c r="DY296" s="95"/>
      <c r="DZ296" s="95"/>
      <c r="EA296" s="95"/>
      <c r="EB296" s="95"/>
      <c r="EC296" s="95"/>
      <c r="ED296" s="95"/>
      <c r="EE296" s="95"/>
      <c r="EF296" s="95"/>
      <c r="EG296" s="95"/>
      <c r="EH296" s="95"/>
      <c r="EI296" s="95"/>
      <c r="EJ296" s="95"/>
      <c r="EK296" s="95"/>
      <c r="EL296" s="95"/>
      <c r="EM296" s="95"/>
      <c r="EN296" s="95"/>
      <c r="EO296" s="95"/>
      <c r="EP296" s="95"/>
      <c r="EQ296" s="95"/>
      <c r="ER296" s="95"/>
      <c r="ES296" s="95"/>
      <c r="ET296" s="95"/>
      <c r="EU296" s="95"/>
      <c r="EV296" s="95"/>
      <c r="EW296" s="95"/>
      <c r="EX296" s="95"/>
      <c r="EY296" s="95"/>
      <c r="EZ296" s="95"/>
      <c r="FA296" s="95"/>
      <c r="FB296" s="95"/>
      <c r="FC296" s="95"/>
      <c r="FD296" s="95"/>
      <c r="FE296" s="95"/>
      <c r="FF296" s="95"/>
      <c r="FG296" s="95"/>
      <c r="FH296" s="95"/>
      <c r="FI296" s="95"/>
      <c r="FJ296" s="95"/>
      <c r="FK296" s="95"/>
      <c r="FL296" s="95"/>
      <c r="FM296" s="95"/>
      <c r="FN296" s="95"/>
      <c r="FO296" s="95"/>
      <c r="FP296" s="95"/>
      <c r="FQ296" s="95"/>
      <c r="FR296" s="95"/>
      <c r="FS296" s="95"/>
      <c r="FT296" s="95"/>
      <c r="FU296" s="95"/>
      <c r="FV296" s="95"/>
      <c r="FW296" s="95"/>
      <c r="FX296" s="95"/>
      <c r="FY296" s="95"/>
      <c r="FZ296" s="95"/>
      <c r="GA296" s="95"/>
      <c r="GB296" s="95"/>
      <c r="GC296" s="95"/>
      <c r="GD296" s="95"/>
      <c r="GE296" s="95"/>
      <c r="GF296" s="95"/>
      <c r="GG296" s="95"/>
      <c r="GH296" s="95"/>
      <c r="GI296" s="95"/>
      <c r="GJ296" s="95"/>
      <c r="GK296" s="95"/>
      <c r="GL296" s="95"/>
      <c r="GM296" s="95"/>
      <c r="GN296" s="95"/>
      <c r="GO296" s="95"/>
      <c r="GP296" s="95"/>
      <c r="GQ296" s="95"/>
      <c r="GR296" s="95"/>
      <c r="GS296" s="95"/>
      <c r="GT296" s="95"/>
      <c r="GU296" s="95"/>
      <c r="GV296" s="95"/>
      <c r="GW296" s="95"/>
      <c r="GX296" s="95"/>
      <c r="GY296" s="95"/>
      <c r="GZ296" s="95"/>
      <c r="HA296" s="95"/>
      <c r="HB296" s="95"/>
      <c r="HC296" s="95"/>
      <c r="HD296" s="95"/>
      <c r="HE296" s="95"/>
    </row>
    <row r="297" spans="1:213" x14ac:dyDescent="0.25">
      <c r="A297" s="212" t="str">
        <f>IF((ISBLANK('1B DonnéesActifs'!A300)=TRUE),"-",'1B DonnéesActifs'!A300)</f>
        <v>-</v>
      </c>
      <c r="B297" s="213" t="str">
        <f>IF(($A297="-"),"-",IF((ISBLANK('1B DonnéesActifs'!B300)=TRUE),"",'1B DonnéesActifs'!B300))</f>
        <v>-</v>
      </c>
      <c r="C297" s="213" t="str">
        <f>IF(($A297="-"),"-",IF((ISBLANK('1B DonnéesActifs'!C300)=TRUE),"",'1B DonnéesActifs'!C300))</f>
        <v>-</v>
      </c>
      <c r="D297" s="213" t="str">
        <f>IF(($A297="-"),"-",IF((ISBLANK('1B DonnéesActifs'!D300)=TRUE),"",'1B DonnéesActifs'!D300))</f>
        <v>-</v>
      </c>
      <c r="E297" s="213" t="str">
        <f>IF(($A297="-"),"-",IF((ISBLANK('1B DonnéesActifs'!E300)=TRUE),"",'1B DonnéesActifs'!E300))</f>
        <v>-</v>
      </c>
      <c r="F297" s="213" t="str">
        <f>IF(($A297="-"),"-",IF((ISBLANK('1B DonnéesActifs'!F300)=TRUE),"",'1B DonnéesActifs'!F300))</f>
        <v>-</v>
      </c>
      <c r="G297" s="213" t="str">
        <f>IF(($A297="-"),"-",IF((ISBLANK('1B DonnéesActifs'!G300)=TRUE),"",'1B DonnéesActifs'!G300))</f>
        <v>-</v>
      </c>
      <c r="H297" s="213" t="str">
        <f>IF(($A297="-"),"-",IF((ISBLANK('1B DonnéesActifs'!H300)=TRUE),"",'1B DonnéesActifs'!H300))</f>
        <v>-</v>
      </c>
      <c r="I297" s="213" t="str">
        <f>IF(($A297="-"),"-",IF((ISBLANK('1B DonnéesActifs'!I300)=TRUE),"",'1B DonnéesActifs'!I300))</f>
        <v>-</v>
      </c>
      <c r="J297" s="213" t="str">
        <f>IF(($A297="-"),"-",IF((ISBLANK('1B DonnéesActifs'!J300)=TRUE),"",'1B DonnéesActifs'!J300))</f>
        <v>-</v>
      </c>
      <c r="K297" s="213" t="str">
        <f>IF(($A297="-"),"-",IF((ISBLANK('1B DonnéesActifs'!K300)=TRUE),"",'1B DonnéesActifs'!K300))</f>
        <v>-</v>
      </c>
      <c r="L297" s="213" t="str">
        <f>IF(($A297="-"),"-",IF((ISBLANK('1B DonnéesActifs'!L300)=TRUE),"",'1B DonnéesActifs'!L300))</f>
        <v>-</v>
      </c>
      <c r="M297" s="213" t="str">
        <f>IF(($A297="-"),"-",IF((ISBLANK('1B DonnéesActifs'!M300)=TRUE),"",'1B DonnéesActifs'!M300))</f>
        <v>-</v>
      </c>
      <c r="N297" s="213" t="str">
        <f>IF(($A297="-"),"-",IF((ISBLANK('1B DonnéesActifs'!N300)=TRUE),"",'1B DonnéesActifs'!N300))</f>
        <v>-</v>
      </c>
      <c r="O297" s="213" t="str">
        <f>IF(($A297="-"),"-",IF((ISBLANK('1B DonnéesActifs'!O300)=TRUE),"",'1B DonnéesActifs'!O300))</f>
        <v>-</v>
      </c>
      <c r="P297" s="213" t="str">
        <f>IF(($A297="-"),"-",IF((ISBLANK('1B DonnéesActifs'!P300)=TRUE),"",'1B DonnéesActifs'!P300))</f>
        <v>-</v>
      </c>
      <c r="Q297" s="214" t="str">
        <f t="shared" si="37"/>
        <v>-</v>
      </c>
      <c r="R297" s="214" t="str">
        <f>IF($A297="-","-",(_xlfn.IFNA((VLOOKUP($D297,'2A HypothèsesRenouvellement'!$J$6:$K$10,2,FALSE)),"TypeChausséeN/D")))</f>
        <v>-</v>
      </c>
      <c r="S297" s="214" t="str">
        <f t="shared" si="44"/>
        <v>-</v>
      </c>
      <c r="T297" s="214" t="str">
        <f>IF($A297="-","-",(_xlfn.IFNA((VLOOKUP($M297,'2A HypothèsesRenouvellement'!$J$16:$K$25,2,FALSE)),"DernièreInterventionN/D")))</f>
        <v>-</v>
      </c>
      <c r="U297" s="214" t="str">
        <f t="shared" si="38"/>
        <v>-</v>
      </c>
      <c r="V297" s="215" t="str">
        <f t="shared" si="45"/>
        <v>-</v>
      </c>
      <c r="W297" s="215" t="str">
        <f>IF($A297="-","-",IF($O297="","ICG N/D",VLOOKUP($O297,'2A HypothèsesRenouvellement'!$B$33:$B$42,1,TRUE)))</f>
        <v>-</v>
      </c>
      <c r="X297" s="216" t="str">
        <f>IF($A297="-","-",(IF((ISNUMBER(W297)=TRUE),VLOOKUP(W297,'2A HypothèsesRenouvellement'!$B$33:$D$42,3,FALSE),"ICG N/D")))</f>
        <v>-</v>
      </c>
      <c r="Y297" s="216" t="str">
        <f>_xlfn.IFNA(IF($A297="-","-",(IF((P297=""),"Cote /5 N/D",VLOOKUP(P297,'2A HypothèsesRenouvellement'!$F$33:$G$37,2,FALSE)))),"%ParCote/5 Feuille2A N/D")</f>
        <v>-</v>
      </c>
      <c r="Z297" s="215" t="str">
        <f>IF($A297="-","-",IF('2A HypothèsesRenouvellement'!$F$20="  cotes d'état /100",(IF(ISNUMBER(X297)=TRUE,(X297*R297),"ICG N/D")),"N'est pas l'option choisie feuille 2A"))</f>
        <v>-</v>
      </c>
      <c r="AA297" s="215" t="str">
        <f t="shared" si="39"/>
        <v>-</v>
      </c>
      <c r="AB297" s="215" t="str">
        <f>IF($A297="-","-",IF('2A HypothèsesRenouvellement'!$F$20="  cotes d'état /5",(IF(ISNUMBER(Y297)=TRUE,(Y297*R297),"Etat/5 N/D")),"N'est pas l'option choisie feuille 2A"))</f>
        <v>-</v>
      </c>
      <c r="AC297" s="215" t="str">
        <f t="shared" si="40"/>
        <v>-</v>
      </c>
      <c r="AD297" s="217" t="str">
        <f>IF('2A HypothèsesRenouvellement'!$D$15="Option 1  ",'3A CalculsActifs'!V297,IF('2A HypothèsesRenouvellement'!$F$20="  Cotes d'état /100",'3A CalculsActifs'!AA297,IF('2A HypothèsesRenouvellement'!$F$20="  Cotes d'état /5",'3A CalculsActifs'!AC297,"ATT:ChoisirOptionFeuille2A")))</f>
        <v>ATT:ChoisirOptionFeuille2A</v>
      </c>
      <c r="AE297" s="209" t="str">
        <f>IF($A297="-","-",(H297/1000*(VLOOKUP(D297,'2A HypothèsesRenouvellement'!$J$6:$L$10,3,FALSE))))</f>
        <v>-</v>
      </c>
      <c r="AF297" s="312" t="str">
        <f t="shared" si="41"/>
        <v>-</v>
      </c>
      <c r="AG297" s="312" t="str">
        <f t="shared" si="42"/>
        <v>-</v>
      </c>
      <c r="AH297" s="218" t="str">
        <f t="shared" si="43"/>
        <v>-</v>
      </c>
      <c r="AI297" s="95"/>
      <c r="AJ297" s="95"/>
      <c r="AK297" s="95"/>
      <c r="AL297" s="95"/>
      <c r="AM297" s="95"/>
      <c r="AN297" s="95"/>
      <c r="AO297" s="95"/>
      <c r="AP297" s="95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/>
      <c r="BF297" s="95"/>
      <c r="BG297" s="95"/>
      <c r="BH297" s="95"/>
      <c r="BI297" s="95"/>
      <c r="BJ297" s="95"/>
      <c r="BK297" s="95"/>
      <c r="BL297" s="95"/>
      <c r="BM297" s="95"/>
      <c r="BN297" s="95"/>
      <c r="BO297" s="95"/>
      <c r="BP297" s="95"/>
      <c r="BQ297" s="95"/>
      <c r="BR297" s="95"/>
      <c r="BS297" s="95"/>
      <c r="BT297" s="95"/>
      <c r="BU297" s="95"/>
      <c r="BV297" s="95"/>
      <c r="BW297" s="95"/>
      <c r="BX297" s="95"/>
      <c r="BY297" s="95"/>
      <c r="BZ297" s="95"/>
      <c r="CA297" s="95"/>
      <c r="CB297" s="95"/>
      <c r="CC297" s="95"/>
      <c r="CD297" s="95"/>
      <c r="CE297" s="95"/>
      <c r="CF297" s="95"/>
      <c r="CG297" s="95"/>
      <c r="CH297" s="95"/>
      <c r="CI297" s="95"/>
      <c r="CJ297" s="95"/>
      <c r="CK297" s="95"/>
      <c r="CL297" s="95"/>
      <c r="CM297" s="95"/>
      <c r="CN297" s="95"/>
      <c r="CO297" s="95"/>
      <c r="CP297" s="95"/>
      <c r="CQ297" s="95"/>
      <c r="CR297" s="95"/>
      <c r="CS297" s="95"/>
      <c r="CT297" s="95"/>
      <c r="CU297" s="95"/>
      <c r="CV297" s="95"/>
      <c r="CW297" s="95"/>
      <c r="CX297" s="95"/>
      <c r="CY297" s="95"/>
      <c r="CZ297" s="95"/>
      <c r="DA297" s="95"/>
      <c r="DB297" s="95"/>
      <c r="DC297" s="95"/>
      <c r="DD297" s="95"/>
      <c r="DE297" s="95"/>
      <c r="DF297" s="95"/>
      <c r="DG297" s="95"/>
      <c r="DH297" s="95"/>
      <c r="DI297" s="95"/>
      <c r="DJ297" s="95"/>
      <c r="DK297" s="95"/>
      <c r="DL297" s="95"/>
      <c r="DM297" s="95"/>
      <c r="DN297" s="95"/>
      <c r="DO297" s="95"/>
      <c r="DP297" s="95"/>
      <c r="DQ297" s="95"/>
      <c r="DR297" s="95"/>
      <c r="DS297" s="95"/>
      <c r="DT297" s="95"/>
      <c r="DU297" s="95"/>
      <c r="DV297" s="95"/>
      <c r="DW297" s="95"/>
      <c r="DX297" s="95"/>
      <c r="DY297" s="95"/>
      <c r="DZ297" s="95"/>
      <c r="EA297" s="95"/>
      <c r="EB297" s="95"/>
      <c r="EC297" s="95"/>
      <c r="ED297" s="95"/>
      <c r="EE297" s="95"/>
      <c r="EF297" s="95"/>
      <c r="EG297" s="95"/>
      <c r="EH297" s="95"/>
      <c r="EI297" s="95"/>
      <c r="EJ297" s="95"/>
      <c r="EK297" s="95"/>
      <c r="EL297" s="95"/>
      <c r="EM297" s="95"/>
      <c r="EN297" s="95"/>
      <c r="EO297" s="95"/>
      <c r="EP297" s="95"/>
      <c r="EQ297" s="95"/>
      <c r="ER297" s="95"/>
      <c r="ES297" s="95"/>
      <c r="ET297" s="95"/>
      <c r="EU297" s="95"/>
      <c r="EV297" s="95"/>
      <c r="EW297" s="95"/>
      <c r="EX297" s="95"/>
      <c r="EY297" s="95"/>
      <c r="EZ297" s="95"/>
      <c r="FA297" s="95"/>
      <c r="FB297" s="95"/>
      <c r="FC297" s="95"/>
      <c r="FD297" s="95"/>
      <c r="FE297" s="95"/>
      <c r="FF297" s="95"/>
      <c r="FG297" s="95"/>
      <c r="FH297" s="95"/>
      <c r="FI297" s="95"/>
      <c r="FJ297" s="95"/>
      <c r="FK297" s="95"/>
      <c r="FL297" s="95"/>
      <c r="FM297" s="95"/>
      <c r="FN297" s="95"/>
      <c r="FO297" s="95"/>
      <c r="FP297" s="95"/>
      <c r="FQ297" s="95"/>
      <c r="FR297" s="95"/>
      <c r="FS297" s="95"/>
      <c r="FT297" s="95"/>
      <c r="FU297" s="95"/>
      <c r="FV297" s="95"/>
      <c r="FW297" s="95"/>
      <c r="FX297" s="95"/>
      <c r="FY297" s="95"/>
      <c r="FZ297" s="95"/>
      <c r="GA297" s="95"/>
      <c r="GB297" s="95"/>
      <c r="GC297" s="95"/>
      <c r="GD297" s="95"/>
      <c r="GE297" s="95"/>
      <c r="GF297" s="95"/>
      <c r="GG297" s="95"/>
      <c r="GH297" s="95"/>
      <c r="GI297" s="95"/>
      <c r="GJ297" s="95"/>
      <c r="GK297" s="95"/>
      <c r="GL297" s="95"/>
      <c r="GM297" s="95"/>
      <c r="GN297" s="95"/>
      <c r="GO297" s="95"/>
      <c r="GP297" s="95"/>
      <c r="GQ297" s="95"/>
      <c r="GR297" s="95"/>
      <c r="GS297" s="95"/>
      <c r="GT297" s="95"/>
      <c r="GU297" s="95"/>
      <c r="GV297" s="95"/>
      <c r="GW297" s="95"/>
      <c r="GX297" s="95"/>
      <c r="GY297" s="95"/>
      <c r="GZ297" s="95"/>
      <c r="HA297" s="95"/>
      <c r="HB297" s="95"/>
      <c r="HC297" s="95"/>
      <c r="HD297" s="95"/>
      <c r="HE297" s="95"/>
    </row>
    <row r="298" spans="1:213" x14ac:dyDescent="0.25">
      <c r="A298" s="212" t="str">
        <f>IF((ISBLANK('1B DonnéesActifs'!A301)=TRUE),"-",'1B DonnéesActifs'!A301)</f>
        <v>-</v>
      </c>
      <c r="B298" s="213" t="str">
        <f>IF(($A298="-"),"-",IF((ISBLANK('1B DonnéesActifs'!B301)=TRUE),"",'1B DonnéesActifs'!B301))</f>
        <v>-</v>
      </c>
      <c r="C298" s="213" t="str">
        <f>IF(($A298="-"),"-",IF((ISBLANK('1B DonnéesActifs'!C301)=TRUE),"",'1B DonnéesActifs'!C301))</f>
        <v>-</v>
      </c>
      <c r="D298" s="213" t="str">
        <f>IF(($A298="-"),"-",IF((ISBLANK('1B DonnéesActifs'!D301)=TRUE),"",'1B DonnéesActifs'!D301))</f>
        <v>-</v>
      </c>
      <c r="E298" s="213" t="str">
        <f>IF(($A298="-"),"-",IF((ISBLANK('1B DonnéesActifs'!E301)=TRUE),"",'1B DonnéesActifs'!E301))</f>
        <v>-</v>
      </c>
      <c r="F298" s="213" t="str">
        <f>IF(($A298="-"),"-",IF((ISBLANK('1B DonnéesActifs'!F301)=TRUE),"",'1B DonnéesActifs'!F301))</f>
        <v>-</v>
      </c>
      <c r="G298" s="213" t="str">
        <f>IF(($A298="-"),"-",IF((ISBLANK('1B DonnéesActifs'!G301)=TRUE),"",'1B DonnéesActifs'!G301))</f>
        <v>-</v>
      </c>
      <c r="H298" s="213" t="str">
        <f>IF(($A298="-"),"-",IF((ISBLANK('1B DonnéesActifs'!H301)=TRUE),"",'1B DonnéesActifs'!H301))</f>
        <v>-</v>
      </c>
      <c r="I298" s="213" t="str">
        <f>IF(($A298="-"),"-",IF((ISBLANK('1B DonnéesActifs'!I301)=TRUE),"",'1B DonnéesActifs'!I301))</f>
        <v>-</v>
      </c>
      <c r="J298" s="213" t="str">
        <f>IF(($A298="-"),"-",IF((ISBLANK('1B DonnéesActifs'!J301)=TRUE),"",'1B DonnéesActifs'!J301))</f>
        <v>-</v>
      </c>
      <c r="K298" s="213" t="str">
        <f>IF(($A298="-"),"-",IF((ISBLANK('1B DonnéesActifs'!K301)=TRUE),"",'1B DonnéesActifs'!K301))</f>
        <v>-</v>
      </c>
      <c r="L298" s="213" t="str">
        <f>IF(($A298="-"),"-",IF((ISBLANK('1B DonnéesActifs'!L301)=TRUE),"",'1B DonnéesActifs'!L301))</f>
        <v>-</v>
      </c>
      <c r="M298" s="213" t="str">
        <f>IF(($A298="-"),"-",IF((ISBLANK('1B DonnéesActifs'!M301)=TRUE),"",'1B DonnéesActifs'!M301))</f>
        <v>-</v>
      </c>
      <c r="N298" s="213" t="str">
        <f>IF(($A298="-"),"-",IF((ISBLANK('1B DonnéesActifs'!N301)=TRUE),"",'1B DonnéesActifs'!N301))</f>
        <v>-</v>
      </c>
      <c r="O298" s="213" t="str">
        <f>IF(($A298="-"),"-",IF((ISBLANK('1B DonnéesActifs'!O301)=TRUE),"",'1B DonnéesActifs'!O301))</f>
        <v>-</v>
      </c>
      <c r="P298" s="213" t="str">
        <f>IF(($A298="-"),"-",IF((ISBLANK('1B DonnéesActifs'!P301)=TRUE),"",'1B DonnéesActifs'!P301))</f>
        <v>-</v>
      </c>
      <c r="Q298" s="214" t="str">
        <f t="shared" si="37"/>
        <v>-</v>
      </c>
      <c r="R298" s="214" t="str">
        <f>IF($A298="-","-",(_xlfn.IFNA((VLOOKUP($D298,'2A HypothèsesRenouvellement'!$J$6:$K$10,2,FALSE)),"TypeChausséeN/D")))</f>
        <v>-</v>
      </c>
      <c r="S298" s="214" t="str">
        <f t="shared" si="44"/>
        <v>-</v>
      </c>
      <c r="T298" s="214" t="str">
        <f>IF($A298="-","-",(_xlfn.IFNA((VLOOKUP($M298,'2A HypothèsesRenouvellement'!$J$16:$K$25,2,FALSE)),"DernièreInterventionN/D")))</f>
        <v>-</v>
      </c>
      <c r="U298" s="214" t="str">
        <f t="shared" si="38"/>
        <v>-</v>
      </c>
      <c r="V298" s="215" t="str">
        <f t="shared" si="45"/>
        <v>-</v>
      </c>
      <c r="W298" s="215" t="str">
        <f>IF($A298="-","-",IF($O298="","ICG N/D",VLOOKUP($O298,'2A HypothèsesRenouvellement'!$B$33:$B$42,1,TRUE)))</f>
        <v>-</v>
      </c>
      <c r="X298" s="216" t="str">
        <f>IF($A298="-","-",(IF((ISNUMBER(W298)=TRUE),VLOOKUP(W298,'2A HypothèsesRenouvellement'!$B$33:$D$42,3,FALSE),"ICG N/D")))</f>
        <v>-</v>
      </c>
      <c r="Y298" s="216" t="str">
        <f>_xlfn.IFNA(IF($A298="-","-",(IF((P298=""),"Cote /5 N/D",VLOOKUP(P298,'2A HypothèsesRenouvellement'!$F$33:$G$37,2,FALSE)))),"%ParCote/5 Feuille2A N/D")</f>
        <v>-</v>
      </c>
      <c r="Z298" s="215" t="str">
        <f>IF($A298="-","-",IF('2A HypothèsesRenouvellement'!$F$20="  cotes d'état /100",(IF(ISNUMBER(X298)=TRUE,(X298*R298),"ICG N/D")),"N'est pas l'option choisie feuille 2A"))</f>
        <v>-</v>
      </c>
      <c r="AA298" s="215" t="str">
        <f t="shared" si="39"/>
        <v>-</v>
      </c>
      <c r="AB298" s="215" t="str">
        <f>IF($A298="-","-",IF('2A HypothèsesRenouvellement'!$F$20="  cotes d'état /5",(IF(ISNUMBER(Y298)=TRUE,(Y298*R298),"Etat/5 N/D")),"N'est pas l'option choisie feuille 2A"))</f>
        <v>-</v>
      </c>
      <c r="AC298" s="215" t="str">
        <f t="shared" si="40"/>
        <v>-</v>
      </c>
      <c r="AD298" s="217" t="str">
        <f>IF('2A HypothèsesRenouvellement'!$D$15="Option 1  ",'3A CalculsActifs'!V298,IF('2A HypothèsesRenouvellement'!$F$20="  Cotes d'état /100",'3A CalculsActifs'!AA298,IF('2A HypothèsesRenouvellement'!$F$20="  Cotes d'état /5",'3A CalculsActifs'!AC298,"ATT:ChoisirOptionFeuille2A")))</f>
        <v>ATT:ChoisirOptionFeuille2A</v>
      </c>
      <c r="AE298" s="209" t="str">
        <f>IF($A298="-","-",(H298/1000*(VLOOKUP(D298,'2A HypothèsesRenouvellement'!$J$6:$L$10,3,FALSE))))</f>
        <v>-</v>
      </c>
      <c r="AF298" s="312" t="str">
        <f t="shared" si="41"/>
        <v>-</v>
      </c>
      <c r="AG298" s="312" t="str">
        <f t="shared" si="42"/>
        <v>-</v>
      </c>
      <c r="AH298" s="218" t="str">
        <f t="shared" si="43"/>
        <v>-</v>
      </c>
      <c r="AI298" s="95"/>
      <c r="AJ298" s="95"/>
      <c r="AK298" s="95"/>
      <c r="AL298" s="95"/>
      <c r="AM298" s="95"/>
      <c r="AN298" s="95"/>
      <c r="AO298" s="95"/>
      <c r="AP298" s="95"/>
      <c r="AQ298" s="95"/>
      <c r="AR298" s="95"/>
      <c r="AS298" s="95"/>
      <c r="AT298" s="95"/>
      <c r="AU298" s="95"/>
      <c r="AV298" s="95"/>
      <c r="AW298" s="95"/>
      <c r="AX298" s="95"/>
      <c r="AY298" s="95"/>
      <c r="AZ298" s="95"/>
      <c r="BA298" s="95"/>
      <c r="BB298" s="95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95"/>
      <c r="BR298" s="95"/>
      <c r="BS298" s="95"/>
      <c r="BT298" s="95"/>
      <c r="BU298" s="95"/>
      <c r="BV298" s="95"/>
      <c r="BW298" s="95"/>
      <c r="BX298" s="95"/>
      <c r="BY298" s="95"/>
      <c r="BZ298" s="95"/>
      <c r="CA298" s="95"/>
      <c r="CB298" s="95"/>
      <c r="CC298" s="95"/>
      <c r="CD298" s="95"/>
      <c r="CE298" s="95"/>
      <c r="CF298" s="95"/>
      <c r="CG298" s="95"/>
      <c r="CH298" s="95"/>
      <c r="CI298" s="95"/>
      <c r="CJ298" s="95"/>
      <c r="CK298" s="95"/>
      <c r="CL298" s="95"/>
      <c r="CM298" s="95"/>
      <c r="CN298" s="95"/>
      <c r="CO298" s="95"/>
      <c r="CP298" s="95"/>
      <c r="CQ298" s="95"/>
      <c r="CR298" s="95"/>
      <c r="CS298" s="95"/>
      <c r="CT298" s="95"/>
      <c r="CU298" s="95"/>
      <c r="CV298" s="95"/>
      <c r="CW298" s="95"/>
      <c r="CX298" s="95"/>
      <c r="CY298" s="95"/>
      <c r="CZ298" s="95"/>
      <c r="DA298" s="95"/>
      <c r="DB298" s="95"/>
      <c r="DC298" s="95"/>
      <c r="DD298" s="95"/>
      <c r="DE298" s="95"/>
      <c r="DF298" s="95"/>
      <c r="DG298" s="95"/>
      <c r="DH298" s="95"/>
      <c r="DI298" s="95"/>
      <c r="DJ298" s="95"/>
      <c r="DK298" s="95"/>
      <c r="DL298" s="95"/>
      <c r="DM298" s="95"/>
      <c r="DN298" s="95"/>
      <c r="DO298" s="95"/>
      <c r="DP298" s="95"/>
      <c r="DQ298" s="95"/>
      <c r="DR298" s="95"/>
      <c r="DS298" s="95"/>
      <c r="DT298" s="95"/>
      <c r="DU298" s="95"/>
      <c r="DV298" s="95"/>
      <c r="DW298" s="95"/>
      <c r="DX298" s="95"/>
      <c r="DY298" s="95"/>
      <c r="DZ298" s="95"/>
      <c r="EA298" s="95"/>
      <c r="EB298" s="95"/>
      <c r="EC298" s="95"/>
      <c r="ED298" s="95"/>
      <c r="EE298" s="95"/>
      <c r="EF298" s="95"/>
      <c r="EG298" s="95"/>
      <c r="EH298" s="95"/>
      <c r="EI298" s="95"/>
      <c r="EJ298" s="95"/>
      <c r="EK298" s="95"/>
      <c r="EL298" s="95"/>
      <c r="EM298" s="95"/>
      <c r="EN298" s="95"/>
      <c r="EO298" s="95"/>
      <c r="EP298" s="95"/>
      <c r="EQ298" s="95"/>
      <c r="ER298" s="95"/>
      <c r="ES298" s="95"/>
      <c r="ET298" s="95"/>
      <c r="EU298" s="95"/>
      <c r="EV298" s="95"/>
      <c r="EW298" s="95"/>
      <c r="EX298" s="95"/>
      <c r="EY298" s="95"/>
      <c r="EZ298" s="95"/>
      <c r="FA298" s="95"/>
      <c r="FB298" s="95"/>
      <c r="FC298" s="95"/>
      <c r="FD298" s="95"/>
      <c r="FE298" s="95"/>
      <c r="FF298" s="95"/>
      <c r="FG298" s="95"/>
      <c r="FH298" s="95"/>
      <c r="FI298" s="95"/>
      <c r="FJ298" s="95"/>
      <c r="FK298" s="95"/>
      <c r="FL298" s="95"/>
      <c r="FM298" s="95"/>
      <c r="FN298" s="95"/>
      <c r="FO298" s="95"/>
      <c r="FP298" s="95"/>
      <c r="FQ298" s="95"/>
      <c r="FR298" s="95"/>
      <c r="FS298" s="95"/>
      <c r="FT298" s="95"/>
      <c r="FU298" s="95"/>
      <c r="FV298" s="95"/>
      <c r="FW298" s="95"/>
      <c r="FX298" s="95"/>
      <c r="FY298" s="95"/>
      <c r="FZ298" s="95"/>
      <c r="GA298" s="95"/>
      <c r="GB298" s="95"/>
      <c r="GC298" s="95"/>
      <c r="GD298" s="95"/>
      <c r="GE298" s="95"/>
      <c r="GF298" s="95"/>
      <c r="GG298" s="95"/>
      <c r="GH298" s="95"/>
      <c r="GI298" s="95"/>
      <c r="GJ298" s="95"/>
      <c r="GK298" s="95"/>
      <c r="GL298" s="95"/>
      <c r="GM298" s="95"/>
      <c r="GN298" s="95"/>
      <c r="GO298" s="95"/>
      <c r="GP298" s="95"/>
      <c r="GQ298" s="95"/>
      <c r="GR298" s="95"/>
      <c r="GS298" s="95"/>
      <c r="GT298" s="95"/>
      <c r="GU298" s="95"/>
      <c r="GV298" s="95"/>
      <c r="GW298" s="95"/>
      <c r="GX298" s="95"/>
      <c r="GY298" s="95"/>
      <c r="GZ298" s="95"/>
      <c r="HA298" s="95"/>
      <c r="HB298" s="95"/>
      <c r="HC298" s="95"/>
      <c r="HD298" s="95"/>
      <c r="HE298" s="95"/>
    </row>
    <row r="299" spans="1:213" x14ac:dyDescent="0.25">
      <c r="A299" s="212" t="str">
        <f>IF((ISBLANK('1B DonnéesActifs'!A302)=TRUE),"-",'1B DonnéesActifs'!A302)</f>
        <v>-</v>
      </c>
      <c r="B299" s="213" t="str">
        <f>IF(($A299="-"),"-",IF((ISBLANK('1B DonnéesActifs'!B302)=TRUE),"",'1B DonnéesActifs'!B302))</f>
        <v>-</v>
      </c>
      <c r="C299" s="213" t="str">
        <f>IF(($A299="-"),"-",IF((ISBLANK('1B DonnéesActifs'!C302)=TRUE),"",'1B DonnéesActifs'!C302))</f>
        <v>-</v>
      </c>
      <c r="D299" s="213" t="str">
        <f>IF(($A299="-"),"-",IF((ISBLANK('1B DonnéesActifs'!D302)=TRUE),"",'1B DonnéesActifs'!D302))</f>
        <v>-</v>
      </c>
      <c r="E299" s="213" t="str">
        <f>IF(($A299="-"),"-",IF((ISBLANK('1B DonnéesActifs'!E302)=TRUE),"",'1B DonnéesActifs'!E302))</f>
        <v>-</v>
      </c>
      <c r="F299" s="213" t="str">
        <f>IF(($A299="-"),"-",IF((ISBLANK('1B DonnéesActifs'!F302)=TRUE),"",'1B DonnéesActifs'!F302))</f>
        <v>-</v>
      </c>
      <c r="G299" s="213" t="str">
        <f>IF(($A299="-"),"-",IF((ISBLANK('1B DonnéesActifs'!G302)=TRUE),"",'1B DonnéesActifs'!G302))</f>
        <v>-</v>
      </c>
      <c r="H299" s="213" t="str">
        <f>IF(($A299="-"),"-",IF((ISBLANK('1B DonnéesActifs'!H302)=TRUE),"",'1B DonnéesActifs'!H302))</f>
        <v>-</v>
      </c>
      <c r="I299" s="213" t="str">
        <f>IF(($A299="-"),"-",IF((ISBLANK('1B DonnéesActifs'!I302)=TRUE),"",'1B DonnéesActifs'!I302))</f>
        <v>-</v>
      </c>
      <c r="J299" s="213" t="str">
        <f>IF(($A299="-"),"-",IF((ISBLANK('1B DonnéesActifs'!J302)=TRUE),"",'1B DonnéesActifs'!J302))</f>
        <v>-</v>
      </c>
      <c r="K299" s="213" t="str">
        <f>IF(($A299="-"),"-",IF((ISBLANK('1B DonnéesActifs'!K302)=TRUE),"",'1B DonnéesActifs'!K302))</f>
        <v>-</v>
      </c>
      <c r="L299" s="213" t="str">
        <f>IF(($A299="-"),"-",IF((ISBLANK('1B DonnéesActifs'!L302)=TRUE),"",'1B DonnéesActifs'!L302))</f>
        <v>-</v>
      </c>
      <c r="M299" s="213" t="str">
        <f>IF(($A299="-"),"-",IF((ISBLANK('1B DonnéesActifs'!M302)=TRUE),"",'1B DonnéesActifs'!M302))</f>
        <v>-</v>
      </c>
      <c r="N299" s="213" t="str">
        <f>IF(($A299="-"),"-",IF((ISBLANK('1B DonnéesActifs'!N302)=TRUE),"",'1B DonnéesActifs'!N302))</f>
        <v>-</v>
      </c>
      <c r="O299" s="213" t="str">
        <f>IF(($A299="-"),"-",IF((ISBLANK('1B DonnéesActifs'!O302)=TRUE),"",'1B DonnéesActifs'!O302))</f>
        <v>-</v>
      </c>
      <c r="P299" s="213" t="str">
        <f>IF(($A299="-"),"-",IF((ISBLANK('1B DonnéesActifs'!P302)=TRUE),"",'1B DonnéesActifs'!P302))</f>
        <v>-</v>
      </c>
      <c r="Q299" s="214" t="str">
        <f t="shared" si="37"/>
        <v>-</v>
      </c>
      <c r="R299" s="214" t="str">
        <f>IF($A299="-","-",(_xlfn.IFNA((VLOOKUP($D299,'2A HypothèsesRenouvellement'!$J$6:$K$10,2,FALSE)),"TypeChausséeN/D")))</f>
        <v>-</v>
      </c>
      <c r="S299" s="214" t="str">
        <f t="shared" si="44"/>
        <v>-</v>
      </c>
      <c r="T299" s="214" t="str">
        <f>IF($A299="-","-",(_xlfn.IFNA((VLOOKUP($M299,'2A HypothèsesRenouvellement'!$J$16:$K$25,2,FALSE)),"DernièreInterventionN/D")))</f>
        <v>-</v>
      </c>
      <c r="U299" s="214" t="str">
        <f t="shared" si="38"/>
        <v>-</v>
      </c>
      <c r="V299" s="215" t="str">
        <f t="shared" si="45"/>
        <v>-</v>
      </c>
      <c r="W299" s="215" t="str">
        <f>IF($A299="-","-",IF($O299="","ICG N/D",VLOOKUP($O299,'2A HypothèsesRenouvellement'!$B$33:$B$42,1,TRUE)))</f>
        <v>-</v>
      </c>
      <c r="X299" s="216" t="str">
        <f>IF($A299="-","-",(IF((ISNUMBER(W299)=TRUE),VLOOKUP(W299,'2A HypothèsesRenouvellement'!$B$33:$D$42,3,FALSE),"ICG N/D")))</f>
        <v>-</v>
      </c>
      <c r="Y299" s="216" t="str">
        <f>_xlfn.IFNA(IF($A299="-","-",(IF((P299=""),"Cote /5 N/D",VLOOKUP(P299,'2A HypothèsesRenouvellement'!$F$33:$G$37,2,FALSE)))),"%ParCote/5 Feuille2A N/D")</f>
        <v>-</v>
      </c>
      <c r="Z299" s="215" t="str">
        <f>IF($A299="-","-",IF('2A HypothèsesRenouvellement'!$F$20="  cotes d'état /100",(IF(ISNUMBER(X299)=TRUE,(X299*R299),"ICG N/D")),"N'est pas l'option choisie feuille 2A"))</f>
        <v>-</v>
      </c>
      <c r="AA299" s="215" t="str">
        <f t="shared" si="39"/>
        <v>-</v>
      </c>
      <c r="AB299" s="215" t="str">
        <f>IF($A299="-","-",IF('2A HypothèsesRenouvellement'!$F$20="  cotes d'état /5",(IF(ISNUMBER(Y299)=TRUE,(Y299*R299),"Etat/5 N/D")),"N'est pas l'option choisie feuille 2A"))</f>
        <v>-</v>
      </c>
      <c r="AC299" s="215" t="str">
        <f t="shared" si="40"/>
        <v>-</v>
      </c>
      <c r="AD299" s="217" t="str">
        <f>IF('2A HypothèsesRenouvellement'!$D$15="Option 1  ",'3A CalculsActifs'!V299,IF('2A HypothèsesRenouvellement'!$F$20="  Cotes d'état /100",'3A CalculsActifs'!AA299,IF('2A HypothèsesRenouvellement'!$F$20="  Cotes d'état /5",'3A CalculsActifs'!AC299,"ATT:ChoisirOptionFeuille2A")))</f>
        <v>ATT:ChoisirOptionFeuille2A</v>
      </c>
      <c r="AE299" s="209" t="str">
        <f>IF($A299="-","-",(H299/1000*(VLOOKUP(D299,'2A HypothèsesRenouvellement'!$J$6:$L$10,3,FALSE))))</f>
        <v>-</v>
      </c>
      <c r="AF299" s="312" t="str">
        <f t="shared" si="41"/>
        <v>-</v>
      </c>
      <c r="AG299" s="312" t="str">
        <f t="shared" si="42"/>
        <v>-</v>
      </c>
      <c r="AH299" s="218" t="str">
        <f t="shared" si="43"/>
        <v>-</v>
      </c>
      <c r="AI299" s="95"/>
      <c r="AJ299" s="95"/>
      <c r="AK299" s="95"/>
      <c r="AL299" s="95"/>
      <c r="AM299" s="95"/>
      <c r="AN299" s="95"/>
      <c r="AO299" s="95"/>
      <c r="AP299" s="95"/>
      <c r="AQ299" s="95"/>
      <c r="AR299" s="95"/>
      <c r="AS299" s="95"/>
      <c r="AT299" s="95"/>
      <c r="AU299" s="95"/>
      <c r="AV299" s="95"/>
      <c r="AW299" s="95"/>
      <c r="AX299" s="95"/>
      <c r="AY299" s="95"/>
      <c r="AZ299" s="95"/>
      <c r="BA299" s="95"/>
      <c r="BB299" s="95"/>
      <c r="BC299" s="95"/>
      <c r="BD299" s="95"/>
      <c r="BE299" s="95"/>
      <c r="BF299" s="95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95"/>
      <c r="BR299" s="95"/>
      <c r="BS299" s="95"/>
      <c r="BT299" s="95"/>
      <c r="BU299" s="95"/>
      <c r="BV299" s="95"/>
      <c r="BW299" s="95"/>
      <c r="BX299" s="95"/>
      <c r="BY299" s="95"/>
      <c r="BZ299" s="95"/>
      <c r="CA299" s="95"/>
      <c r="CB299" s="95"/>
      <c r="CC299" s="95"/>
      <c r="CD299" s="95"/>
      <c r="CE299" s="95"/>
      <c r="CF299" s="95"/>
      <c r="CG299" s="95"/>
      <c r="CH299" s="95"/>
      <c r="CI299" s="95"/>
      <c r="CJ299" s="95"/>
      <c r="CK299" s="95"/>
      <c r="CL299" s="95"/>
      <c r="CM299" s="95"/>
      <c r="CN299" s="95"/>
      <c r="CO299" s="95"/>
      <c r="CP299" s="95"/>
      <c r="CQ299" s="95"/>
      <c r="CR299" s="95"/>
      <c r="CS299" s="95"/>
      <c r="CT299" s="95"/>
      <c r="CU299" s="95"/>
      <c r="CV299" s="95"/>
      <c r="CW299" s="95"/>
      <c r="CX299" s="95"/>
      <c r="CY299" s="95"/>
      <c r="CZ299" s="95"/>
      <c r="DA299" s="95"/>
      <c r="DB299" s="95"/>
      <c r="DC299" s="95"/>
      <c r="DD299" s="95"/>
      <c r="DE299" s="95"/>
      <c r="DF299" s="95"/>
      <c r="DG299" s="95"/>
      <c r="DH299" s="95"/>
      <c r="DI299" s="95"/>
      <c r="DJ299" s="95"/>
      <c r="DK299" s="95"/>
      <c r="DL299" s="95"/>
      <c r="DM299" s="95"/>
      <c r="DN299" s="95"/>
      <c r="DO299" s="95"/>
      <c r="DP299" s="95"/>
      <c r="DQ299" s="95"/>
      <c r="DR299" s="95"/>
      <c r="DS299" s="95"/>
      <c r="DT299" s="95"/>
      <c r="DU299" s="95"/>
      <c r="DV299" s="95"/>
      <c r="DW299" s="95"/>
      <c r="DX299" s="95"/>
      <c r="DY299" s="95"/>
      <c r="DZ299" s="95"/>
      <c r="EA299" s="95"/>
      <c r="EB299" s="95"/>
      <c r="EC299" s="95"/>
      <c r="ED299" s="95"/>
      <c r="EE299" s="95"/>
      <c r="EF299" s="95"/>
      <c r="EG299" s="95"/>
      <c r="EH299" s="95"/>
      <c r="EI299" s="95"/>
      <c r="EJ299" s="95"/>
      <c r="EK299" s="95"/>
      <c r="EL299" s="95"/>
      <c r="EM299" s="95"/>
      <c r="EN299" s="95"/>
      <c r="EO299" s="95"/>
      <c r="EP299" s="95"/>
      <c r="EQ299" s="95"/>
      <c r="ER299" s="95"/>
      <c r="ES299" s="95"/>
      <c r="ET299" s="95"/>
      <c r="EU299" s="95"/>
      <c r="EV299" s="95"/>
      <c r="EW299" s="95"/>
      <c r="EX299" s="95"/>
      <c r="EY299" s="95"/>
      <c r="EZ299" s="95"/>
      <c r="FA299" s="95"/>
      <c r="FB299" s="95"/>
      <c r="FC299" s="95"/>
      <c r="FD299" s="95"/>
      <c r="FE299" s="95"/>
      <c r="FF299" s="95"/>
      <c r="FG299" s="95"/>
      <c r="FH299" s="95"/>
      <c r="FI299" s="95"/>
      <c r="FJ299" s="95"/>
      <c r="FK299" s="95"/>
      <c r="FL299" s="95"/>
      <c r="FM299" s="95"/>
      <c r="FN299" s="95"/>
      <c r="FO299" s="95"/>
      <c r="FP299" s="95"/>
      <c r="FQ299" s="95"/>
      <c r="FR299" s="95"/>
      <c r="FS299" s="95"/>
      <c r="FT299" s="95"/>
      <c r="FU299" s="95"/>
      <c r="FV299" s="95"/>
      <c r="FW299" s="95"/>
      <c r="FX299" s="95"/>
      <c r="FY299" s="95"/>
      <c r="FZ299" s="95"/>
      <c r="GA299" s="95"/>
      <c r="GB299" s="95"/>
      <c r="GC299" s="95"/>
      <c r="GD299" s="95"/>
      <c r="GE299" s="95"/>
      <c r="GF299" s="95"/>
      <c r="GG299" s="95"/>
      <c r="GH299" s="95"/>
      <c r="GI299" s="95"/>
      <c r="GJ299" s="95"/>
      <c r="GK299" s="95"/>
      <c r="GL299" s="95"/>
      <c r="GM299" s="95"/>
      <c r="GN299" s="95"/>
      <c r="GO299" s="95"/>
      <c r="GP299" s="95"/>
      <c r="GQ299" s="95"/>
      <c r="GR299" s="95"/>
      <c r="GS299" s="95"/>
      <c r="GT299" s="95"/>
      <c r="GU299" s="95"/>
      <c r="GV299" s="95"/>
      <c r="GW299" s="95"/>
      <c r="GX299" s="95"/>
      <c r="GY299" s="95"/>
      <c r="GZ299" s="95"/>
      <c r="HA299" s="95"/>
      <c r="HB299" s="95"/>
      <c r="HC299" s="95"/>
      <c r="HD299" s="95"/>
      <c r="HE299" s="95"/>
    </row>
    <row r="300" spans="1:213" x14ac:dyDescent="0.25">
      <c r="A300" s="212" t="str">
        <f>IF((ISBLANK('1B DonnéesActifs'!A303)=TRUE),"-",'1B DonnéesActifs'!A303)</f>
        <v>-</v>
      </c>
      <c r="B300" s="213" t="str">
        <f>IF(($A300="-"),"-",IF((ISBLANK('1B DonnéesActifs'!B303)=TRUE),"",'1B DonnéesActifs'!B303))</f>
        <v>-</v>
      </c>
      <c r="C300" s="213" t="str">
        <f>IF(($A300="-"),"-",IF((ISBLANK('1B DonnéesActifs'!C303)=TRUE),"",'1B DonnéesActifs'!C303))</f>
        <v>-</v>
      </c>
      <c r="D300" s="213" t="str">
        <f>IF(($A300="-"),"-",IF((ISBLANK('1B DonnéesActifs'!D303)=TRUE),"",'1B DonnéesActifs'!D303))</f>
        <v>-</v>
      </c>
      <c r="E300" s="213" t="str">
        <f>IF(($A300="-"),"-",IF((ISBLANK('1B DonnéesActifs'!E303)=TRUE),"",'1B DonnéesActifs'!E303))</f>
        <v>-</v>
      </c>
      <c r="F300" s="213" t="str">
        <f>IF(($A300="-"),"-",IF((ISBLANK('1B DonnéesActifs'!F303)=TRUE),"",'1B DonnéesActifs'!F303))</f>
        <v>-</v>
      </c>
      <c r="G300" s="213" t="str">
        <f>IF(($A300="-"),"-",IF((ISBLANK('1B DonnéesActifs'!G303)=TRUE),"",'1B DonnéesActifs'!G303))</f>
        <v>-</v>
      </c>
      <c r="H300" s="213" t="str">
        <f>IF(($A300="-"),"-",IF((ISBLANK('1B DonnéesActifs'!H303)=TRUE),"",'1B DonnéesActifs'!H303))</f>
        <v>-</v>
      </c>
      <c r="I300" s="213" t="str">
        <f>IF(($A300="-"),"-",IF((ISBLANK('1B DonnéesActifs'!I303)=TRUE),"",'1B DonnéesActifs'!I303))</f>
        <v>-</v>
      </c>
      <c r="J300" s="213" t="str">
        <f>IF(($A300="-"),"-",IF((ISBLANK('1B DonnéesActifs'!J303)=TRUE),"",'1B DonnéesActifs'!J303))</f>
        <v>-</v>
      </c>
      <c r="K300" s="213" t="str">
        <f>IF(($A300="-"),"-",IF((ISBLANK('1B DonnéesActifs'!K303)=TRUE),"",'1B DonnéesActifs'!K303))</f>
        <v>-</v>
      </c>
      <c r="L300" s="213" t="str">
        <f>IF(($A300="-"),"-",IF((ISBLANK('1B DonnéesActifs'!L303)=TRUE),"",'1B DonnéesActifs'!L303))</f>
        <v>-</v>
      </c>
      <c r="M300" s="213" t="str">
        <f>IF(($A300="-"),"-",IF((ISBLANK('1B DonnéesActifs'!M303)=TRUE),"",'1B DonnéesActifs'!M303))</f>
        <v>-</v>
      </c>
      <c r="N300" s="213" t="str">
        <f>IF(($A300="-"),"-",IF((ISBLANK('1B DonnéesActifs'!N303)=TRUE),"",'1B DonnéesActifs'!N303))</f>
        <v>-</v>
      </c>
      <c r="O300" s="213" t="str">
        <f>IF(($A300="-"),"-",IF((ISBLANK('1B DonnéesActifs'!O303)=TRUE),"",'1B DonnéesActifs'!O303))</f>
        <v>-</v>
      </c>
      <c r="P300" s="213" t="str">
        <f>IF(($A300="-"),"-",IF((ISBLANK('1B DonnéesActifs'!P303)=TRUE),"",'1B DonnéesActifs'!P303))</f>
        <v>-</v>
      </c>
      <c r="Q300" s="214" t="str">
        <f t="shared" si="37"/>
        <v>-</v>
      </c>
      <c r="R300" s="214" t="str">
        <f>IF($A300="-","-",(_xlfn.IFNA((VLOOKUP($D300,'2A HypothèsesRenouvellement'!$J$6:$K$10,2,FALSE)),"TypeChausséeN/D")))</f>
        <v>-</v>
      </c>
      <c r="S300" s="214" t="str">
        <f t="shared" si="44"/>
        <v>-</v>
      </c>
      <c r="T300" s="214" t="str">
        <f>IF($A300="-","-",(_xlfn.IFNA((VLOOKUP($M300,'2A HypothèsesRenouvellement'!$J$16:$K$25,2,FALSE)),"DernièreInterventionN/D")))</f>
        <v>-</v>
      </c>
      <c r="U300" s="214" t="str">
        <f t="shared" si="38"/>
        <v>-</v>
      </c>
      <c r="V300" s="215" t="str">
        <f t="shared" si="45"/>
        <v>-</v>
      </c>
      <c r="W300" s="215" t="str">
        <f>IF($A300="-","-",IF($O300="","ICG N/D",VLOOKUP($O300,'2A HypothèsesRenouvellement'!$B$33:$B$42,1,TRUE)))</f>
        <v>-</v>
      </c>
      <c r="X300" s="216" t="str">
        <f>IF($A300="-","-",(IF((ISNUMBER(W300)=TRUE),VLOOKUP(W300,'2A HypothèsesRenouvellement'!$B$33:$D$42,3,FALSE),"ICG N/D")))</f>
        <v>-</v>
      </c>
      <c r="Y300" s="216" t="str">
        <f>_xlfn.IFNA(IF($A300="-","-",(IF((P300=""),"Cote /5 N/D",VLOOKUP(P300,'2A HypothèsesRenouvellement'!$F$33:$G$37,2,FALSE)))),"%ParCote/5 Feuille2A N/D")</f>
        <v>-</v>
      </c>
      <c r="Z300" s="215" t="str">
        <f>IF($A300="-","-",IF('2A HypothèsesRenouvellement'!$F$20="  cotes d'état /100",(IF(ISNUMBER(X300)=TRUE,(X300*R300),"ICG N/D")),"N'est pas l'option choisie feuille 2A"))</f>
        <v>-</v>
      </c>
      <c r="AA300" s="215" t="str">
        <f t="shared" si="39"/>
        <v>-</v>
      </c>
      <c r="AB300" s="215" t="str">
        <f>IF($A300="-","-",IF('2A HypothèsesRenouvellement'!$F$20="  cotes d'état /5",(IF(ISNUMBER(Y300)=TRUE,(Y300*R300),"Etat/5 N/D")),"N'est pas l'option choisie feuille 2A"))</f>
        <v>-</v>
      </c>
      <c r="AC300" s="215" t="str">
        <f t="shared" si="40"/>
        <v>-</v>
      </c>
      <c r="AD300" s="217" t="str">
        <f>IF('2A HypothèsesRenouvellement'!$D$15="Option 1  ",'3A CalculsActifs'!V300,IF('2A HypothèsesRenouvellement'!$F$20="  Cotes d'état /100",'3A CalculsActifs'!AA300,IF('2A HypothèsesRenouvellement'!$F$20="  Cotes d'état /5",'3A CalculsActifs'!AC300,"ATT:ChoisirOptionFeuille2A")))</f>
        <v>ATT:ChoisirOptionFeuille2A</v>
      </c>
      <c r="AE300" s="209" t="str">
        <f>IF($A300="-","-",(H300/1000*(VLOOKUP(D300,'2A HypothèsesRenouvellement'!$J$6:$L$10,3,FALSE))))</f>
        <v>-</v>
      </c>
      <c r="AF300" s="312" t="str">
        <f t="shared" si="41"/>
        <v>-</v>
      </c>
      <c r="AG300" s="312" t="str">
        <f t="shared" si="42"/>
        <v>-</v>
      </c>
      <c r="AH300" s="218" t="str">
        <f t="shared" si="43"/>
        <v>-</v>
      </c>
      <c r="AI300" s="95"/>
      <c r="AJ300" s="95"/>
      <c r="AK300" s="95"/>
      <c r="AL300" s="95"/>
      <c r="AM300" s="95"/>
      <c r="AN300" s="95"/>
      <c r="AO300" s="95"/>
      <c r="AP300" s="95"/>
      <c r="AQ300" s="95"/>
      <c r="AR300" s="95"/>
      <c r="AS300" s="95"/>
      <c r="AT300" s="95"/>
      <c r="AU300" s="95"/>
      <c r="AV300" s="95"/>
      <c r="AW300" s="95"/>
      <c r="AX300" s="95"/>
      <c r="AY300" s="95"/>
      <c r="AZ300" s="95"/>
      <c r="BA300" s="95"/>
      <c r="BB300" s="95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95"/>
      <c r="BW300" s="95"/>
      <c r="BX300" s="95"/>
      <c r="BY300" s="95"/>
      <c r="BZ300" s="95"/>
      <c r="CA300" s="95"/>
      <c r="CB300" s="95"/>
      <c r="CC300" s="95"/>
      <c r="CD300" s="95"/>
      <c r="CE300" s="95"/>
      <c r="CF300" s="95"/>
      <c r="CG300" s="95"/>
      <c r="CH300" s="95"/>
      <c r="CI300" s="95"/>
      <c r="CJ300" s="95"/>
      <c r="CK300" s="95"/>
      <c r="CL300" s="95"/>
      <c r="CM300" s="95"/>
      <c r="CN300" s="95"/>
      <c r="CO300" s="95"/>
      <c r="CP300" s="95"/>
      <c r="CQ300" s="95"/>
      <c r="CR300" s="95"/>
      <c r="CS300" s="95"/>
      <c r="CT300" s="95"/>
      <c r="CU300" s="95"/>
      <c r="CV300" s="95"/>
      <c r="CW300" s="95"/>
      <c r="CX300" s="95"/>
      <c r="CY300" s="95"/>
      <c r="CZ300" s="95"/>
      <c r="DA300" s="95"/>
      <c r="DB300" s="95"/>
      <c r="DC300" s="95"/>
      <c r="DD300" s="95"/>
      <c r="DE300" s="95"/>
      <c r="DF300" s="95"/>
      <c r="DG300" s="95"/>
      <c r="DH300" s="95"/>
      <c r="DI300" s="95"/>
      <c r="DJ300" s="95"/>
      <c r="DK300" s="95"/>
      <c r="DL300" s="95"/>
      <c r="DM300" s="95"/>
      <c r="DN300" s="95"/>
      <c r="DO300" s="95"/>
      <c r="DP300" s="95"/>
      <c r="DQ300" s="95"/>
      <c r="DR300" s="95"/>
      <c r="DS300" s="95"/>
      <c r="DT300" s="95"/>
      <c r="DU300" s="95"/>
      <c r="DV300" s="95"/>
      <c r="DW300" s="95"/>
      <c r="DX300" s="95"/>
      <c r="DY300" s="95"/>
      <c r="DZ300" s="95"/>
      <c r="EA300" s="95"/>
      <c r="EB300" s="95"/>
      <c r="EC300" s="95"/>
      <c r="ED300" s="95"/>
      <c r="EE300" s="95"/>
      <c r="EF300" s="95"/>
      <c r="EG300" s="95"/>
      <c r="EH300" s="95"/>
      <c r="EI300" s="95"/>
      <c r="EJ300" s="95"/>
      <c r="EK300" s="95"/>
      <c r="EL300" s="95"/>
      <c r="EM300" s="95"/>
      <c r="EN300" s="95"/>
      <c r="EO300" s="95"/>
      <c r="EP300" s="95"/>
      <c r="EQ300" s="95"/>
      <c r="ER300" s="95"/>
      <c r="ES300" s="95"/>
      <c r="ET300" s="95"/>
      <c r="EU300" s="95"/>
      <c r="EV300" s="95"/>
      <c r="EW300" s="95"/>
      <c r="EX300" s="95"/>
      <c r="EY300" s="95"/>
      <c r="EZ300" s="95"/>
      <c r="FA300" s="95"/>
      <c r="FB300" s="95"/>
      <c r="FC300" s="95"/>
      <c r="FD300" s="95"/>
      <c r="FE300" s="95"/>
      <c r="FF300" s="95"/>
      <c r="FG300" s="95"/>
      <c r="FH300" s="95"/>
      <c r="FI300" s="95"/>
      <c r="FJ300" s="95"/>
      <c r="FK300" s="95"/>
      <c r="FL300" s="95"/>
      <c r="FM300" s="95"/>
      <c r="FN300" s="95"/>
      <c r="FO300" s="95"/>
      <c r="FP300" s="95"/>
      <c r="FQ300" s="95"/>
      <c r="FR300" s="95"/>
      <c r="FS300" s="95"/>
      <c r="FT300" s="95"/>
      <c r="FU300" s="95"/>
      <c r="FV300" s="95"/>
      <c r="FW300" s="95"/>
      <c r="FX300" s="95"/>
      <c r="FY300" s="95"/>
      <c r="FZ300" s="95"/>
      <c r="GA300" s="95"/>
      <c r="GB300" s="95"/>
      <c r="GC300" s="95"/>
      <c r="GD300" s="95"/>
      <c r="GE300" s="95"/>
      <c r="GF300" s="95"/>
      <c r="GG300" s="95"/>
      <c r="GH300" s="95"/>
      <c r="GI300" s="95"/>
      <c r="GJ300" s="95"/>
      <c r="GK300" s="95"/>
      <c r="GL300" s="95"/>
      <c r="GM300" s="95"/>
      <c r="GN300" s="95"/>
      <c r="GO300" s="95"/>
      <c r="GP300" s="95"/>
      <c r="GQ300" s="95"/>
      <c r="GR300" s="95"/>
      <c r="GS300" s="95"/>
      <c r="GT300" s="95"/>
      <c r="GU300" s="95"/>
      <c r="GV300" s="95"/>
      <c r="GW300" s="95"/>
      <c r="GX300" s="95"/>
      <c r="GY300" s="95"/>
      <c r="GZ300" s="95"/>
      <c r="HA300" s="95"/>
      <c r="HB300" s="95"/>
      <c r="HC300" s="95"/>
      <c r="HD300" s="95"/>
      <c r="HE300" s="95"/>
    </row>
    <row r="301" spans="1:213" x14ac:dyDescent="0.25">
      <c r="A301" s="212" t="str">
        <f>IF((ISBLANK('1B DonnéesActifs'!A304)=TRUE),"-",'1B DonnéesActifs'!A304)</f>
        <v>-</v>
      </c>
      <c r="B301" s="213" t="str">
        <f>IF(($A301="-"),"-",IF((ISBLANK('1B DonnéesActifs'!B304)=TRUE),"",'1B DonnéesActifs'!B304))</f>
        <v>-</v>
      </c>
      <c r="C301" s="213" t="str">
        <f>IF(($A301="-"),"-",IF((ISBLANK('1B DonnéesActifs'!C304)=TRUE),"",'1B DonnéesActifs'!C304))</f>
        <v>-</v>
      </c>
      <c r="D301" s="213" t="str">
        <f>IF(($A301="-"),"-",IF((ISBLANK('1B DonnéesActifs'!D304)=TRUE),"",'1B DonnéesActifs'!D304))</f>
        <v>-</v>
      </c>
      <c r="E301" s="213" t="str">
        <f>IF(($A301="-"),"-",IF((ISBLANK('1B DonnéesActifs'!E304)=TRUE),"",'1B DonnéesActifs'!E304))</f>
        <v>-</v>
      </c>
      <c r="F301" s="213" t="str">
        <f>IF(($A301="-"),"-",IF((ISBLANK('1B DonnéesActifs'!F304)=TRUE),"",'1B DonnéesActifs'!F304))</f>
        <v>-</v>
      </c>
      <c r="G301" s="213" t="str">
        <f>IF(($A301="-"),"-",IF((ISBLANK('1B DonnéesActifs'!G304)=TRUE),"",'1B DonnéesActifs'!G304))</f>
        <v>-</v>
      </c>
      <c r="H301" s="213" t="str">
        <f>IF(($A301="-"),"-",IF((ISBLANK('1B DonnéesActifs'!H304)=TRUE),"",'1B DonnéesActifs'!H304))</f>
        <v>-</v>
      </c>
      <c r="I301" s="213" t="str">
        <f>IF(($A301="-"),"-",IF((ISBLANK('1B DonnéesActifs'!I304)=TRUE),"",'1B DonnéesActifs'!I304))</f>
        <v>-</v>
      </c>
      <c r="J301" s="213" t="str">
        <f>IF(($A301="-"),"-",IF((ISBLANK('1B DonnéesActifs'!J304)=TRUE),"",'1B DonnéesActifs'!J304))</f>
        <v>-</v>
      </c>
      <c r="K301" s="213" t="str">
        <f>IF(($A301="-"),"-",IF((ISBLANK('1B DonnéesActifs'!K304)=TRUE),"",'1B DonnéesActifs'!K304))</f>
        <v>-</v>
      </c>
      <c r="L301" s="213" t="str">
        <f>IF(($A301="-"),"-",IF((ISBLANK('1B DonnéesActifs'!L304)=TRUE),"",'1B DonnéesActifs'!L304))</f>
        <v>-</v>
      </c>
      <c r="M301" s="213" t="str">
        <f>IF(($A301="-"),"-",IF((ISBLANK('1B DonnéesActifs'!M304)=TRUE),"",'1B DonnéesActifs'!M304))</f>
        <v>-</v>
      </c>
      <c r="N301" s="213" t="str">
        <f>IF(($A301="-"),"-",IF((ISBLANK('1B DonnéesActifs'!N304)=TRUE),"",'1B DonnéesActifs'!N304))</f>
        <v>-</v>
      </c>
      <c r="O301" s="213" t="str">
        <f>IF(($A301="-"),"-",IF((ISBLANK('1B DonnéesActifs'!O304)=TRUE),"",'1B DonnéesActifs'!O304))</f>
        <v>-</v>
      </c>
      <c r="P301" s="213" t="str">
        <f>IF(($A301="-"),"-",IF((ISBLANK('1B DonnéesActifs'!P304)=TRUE),"",'1B DonnéesActifs'!P304))</f>
        <v>-</v>
      </c>
      <c r="Q301" s="214" t="str">
        <f t="shared" si="37"/>
        <v>-</v>
      </c>
      <c r="R301" s="214" t="str">
        <f>IF($A301="-","-",(_xlfn.IFNA((VLOOKUP($D301,'2A HypothèsesRenouvellement'!$J$6:$K$10,2,FALSE)),"TypeChausséeN/D")))</f>
        <v>-</v>
      </c>
      <c r="S301" s="214" t="str">
        <f t="shared" si="44"/>
        <v>-</v>
      </c>
      <c r="T301" s="214" t="str">
        <f>IF($A301="-","-",(_xlfn.IFNA((VLOOKUP($M301,'2A HypothèsesRenouvellement'!$J$16:$K$25,2,FALSE)),"DernièreInterventionN/D")))</f>
        <v>-</v>
      </c>
      <c r="U301" s="214" t="str">
        <f t="shared" si="38"/>
        <v>-</v>
      </c>
      <c r="V301" s="215" t="str">
        <f t="shared" si="45"/>
        <v>-</v>
      </c>
      <c r="W301" s="215" t="str">
        <f>IF($A301="-","-",IF($O301="","ICG N/D",VLOOKUP($O301,'2A HypothèsesRenouvellement'!$B$33:$B$42,1,TRUE)))</f>
        <v>-</v>
      </c>
      <c r="X301" s="216" t="str">
        <f>IF($A301="-","-",(IF((ISNUMBER(W301)=TRUE),VLOOKUP(W301,'2A HypothèsesRenouvellement'!$B$33:$D$42,3,FALSE),"ICG N/D")))</f>
        <v>-</v>
      </c>
      <c r="Y301" s="216" t="str">
        <f>_xlfn.IFNA(IF($A301="-","-",(IF((P301=""),"Cote /5 N/D",VLOOKUP(P301,'2A HypothèsesRenouvellement'!$F$33:$G$37,2,FALSE)))),"%ParCote/5 Feuille2A N/D")</f>
        <v>-</v>
      </c>
      <c r="Z301" s="215" t="str">
        <f>IF($A301="-","-",IF('2A HypothèsesRenouvellement'!$F$20="  cotes d'état /100",(IF(ISNUMBER(X301)=TRUE,(X301*R301),"ICG N/D")),"N'est pas l'option choisie feuille 2A"))</f>
        <v>-</v>
      </c>
      <c r="AA301" s="215" t="str">
        <f t="shared" si="39"/>
        <v>-</v>
      </c>
      <c r="AB301" s="215" t="str">
        <f>IF($A301="-","-",IF('2A HypothèsesRenouvellement'!$F$20="  cotes d'état /5",(IF(ISNUMBER(Y301)=TRUE,(Y301*R301),"Etat/5 N/D")),"N'est pas l'option choisie feuille 2A"))</f>
        <v>-</v>
      </c>
      <c r="AC301" s="215" t="str">
        <f t="shared" si="40"/>
        <v>-</v>
      </c>
      <c r="AD301" s="217" t="str">
        <f>IF('2A HypothèsesRenouvellement'!$D$15="Option 1  ",'3A CalculsActifs'!V301,IF('2A HypothèsesRenouvellement'!$F$20="  Cotes d'état /100",'3A CalculsActifs'!AA301,IF('2A HypothèsesRenouvellement'!$F$20="  Cotes d'état /5",'3A CalculsActifs'!AC301,"ATT:ChoisirOptionFeuille2A")))</f>
        <v>ATT:ChoisirOptionFeuille2A</v>
      </c>
      <c r="AE301" s="209" t="str">
        <f>IF($A301="-","-",(H301/1000*(VLOOKUP(D301,'2A HypothèsesRenouvellement'!$J$6:$L$10,3,FALSE))))</f>
        <v>-</v>
      </c>
      <c r="AF301" s="312" t="str">
        <f t="shared" si="41"/>
        <v>-</v>
      </c>
      <c r="AG301" s="312" t="str">
        <f t="shared" si="42"/>
        <v>-</v>
      </c>
      <c r="AH301" s="218" t="str">
        <f t="shared" si="43"/>
        <v>-</v>
      </c>
      <c r="AI301" s="95"/>
      <c r="AJ301" s="95"/>
      <c r="AK301" s="95"/>
      <c r="AL301" s="95"/>
      <c r="AM301" s="95"/>
      <c r="AN301" s="95"/>
      <c r="AO301" s="95"/>
      <c r="AP301" s="95"/>
      <c r="AQ301" s="95"/>
      <c r="AR301" s="95"/>
      <c r="AS301" s="95"/>
      <c r="AT301" s="95"/>
      <c r="AU301" s="95"/>
      <c r="AV301" s="95"/>
      <c r="AW301" s="95"/>
      <c r="AX301" s="95"/>
      <c r="AY301" s="95"/>
      <c r="AZ301" s="95"/>
      <c r="BA301" s="95"/>
      <c r="BB301" s="95"/>
      <c r="BC301" s="95"/>
      <c r="BD301" s="95"/>
      <c r="BE301" s="95"/>
      <c r="BF301" s="95"/>
      <c r="BG301" s="95"/>
      <c r="BH301" s="95"/>
      <c r="BI301" s="95"/>
      <c r="BJ301" s="95"/>
      <c r="BK301" s="95"/>
      <c r="BL301" s="95"/>
      <c r="BM301" s="95"/>
      <c r="BN301" s="95"/>
      <c r="BO301" s="95"/>
      <c r="BP301" s="95"/>
      <c r="BQ301" s="95"/>
      <c r="BR301" s="95"/>
      <c r="BS301" s="95"/>
      <c r="BT301" s="95"/>
      <c r="BU301" s="95"/>
      <c r="BV301" s="95"/>
      <c r="BW301" s="95"/>
      <c r="BX301" s="95"/>
      <c r="BY301" s="95"/>
      <c r="BZ301" s="95"/>
      <c r="CA301" s="95"/>
      <c r="CB301" s="95"/>
      <c r="CC301" s="95"/>
      <c r="CD301" s="95"/>
      <c r="CE301" s="95"/>
      <c r="CF301" s="95"/>
      <c r="CG301" s="95"/>
      <c r="CH301" s="95"/>
      <c r="CI301" s="95"/>
      <c r="CJ301" s="95"/>
      <c r="CK301" s="95"/>
      <c r="CL301" s="95"/>
      <c r="CM301" s="95"/>
      <c r="CN301" s="95"/>
      <c r="CO301" s="95"/>
      <c r="CP301" s="95"/>
      <c r="CQ301" s="95"/>
      <c r="CR301" s="95"/>
      <c r="CS301" s="95"/>
      <c r="CT301" s="95"/>
      <c r="CU301" s="95"/>
      <c r="CV301" s="95"/>
      <c r="CW301" s="95"/>
      <c r="CX301" s="95"/>
      <c r="CY301" s="95"/>
      <c r="CZ301" s="95"/>
      <c r="DA301" s="95"/>
      <c r="DB301" s="95"/>
      <c r="DC301" s="95"/>
      <c r="DD301" s="95"/>
      <c r="DE301" s="95"/>
      <c r="DF301" s="95"/>
      <c r="DG301" s="95"/>
      <c r="DH301" s="95"/>
      <c r="DI301" s="95"/>
      <c r="DJ301" s="95"/>
      <c r="DK301" s="95"/>
      <c r="DL301" s="95"/>
      <c r="DM301" s="95"/>
      <c r="DN301" s="95"/>
      <c r="DO301" s="95"/>
      <c r="DP301" s="95"/>
      <c r="DQ301" s="95"/>
      <c r="DR301" s="95"/>
      <c r="DS301" s="95"/>
      <c r="DT301" s="95"/>
      <c r="DU301" s="95"/>
      <c r="DV301" s="95"/>
      <c r="DW301" s="95"/>
      <c r="DX301" s="95"/>
      <c r="DY301" s="95"/>
      <c r="DZ301" s="95"/>
      <c r="EA301" s="95"/>
      <c r="EB301" s="95"/>
      <c r="EC301" s="95"/>
      <c r="ED301" s="95"/>
      <c r="EE301" s="95"/>
      <c r="EF301" s="95"/>
      <c r="EG301" s="95"/>
      <c r="EH301" s="95"/>
      <c r="EI301" s="95"/>
      <c r="EJ301" s="95"/>
      <c r="EK301" s="95"/>
      <c r="EL301" s="95"/>
      <c r="EM301" s="95"/>
      <c r="EN301" s="95"/>
      <c r="EO301" s="95"/>
      <c r="EP301" s="95"/>
      <c r="EQ301" s="95"/>
      <c r="ER301" s="95"/>
      <c r="ES301" s="95"/>
      <c r="ET301" s="95"/>
      <c r="EU301" s="95"/>
      <c r="EV301" s="95"/>
      <c r="EW301" s="95"/>
      <c r="EX301" s="95"/>
      <c r="EY301" s="95"/>
      <c r="EZ301" s="95"/>
      <c r="FA301" s="95"/>
      <c r="FB301" s="95"/>
      <c r="FC301" s="95"/>
      <c r="FD301" s="95"/>
      <c r="FE301" s="95"/>
      <c r="FF301" s="95"/>
      <c r="FG301" s="95"/>
      <c r="FH301" s="95"/>
      <c r="FI301" s="95"/>
      <c r="FJ301" s="95"/>
      <c r="FK301" s="95"/>
      <c r="FL301" s="95"/>
      <c r="FM301" s="95"/>
      <c r="FN301" s="95"/>
      <c r="FO301" s="95"/>
      <c r="FP301" s="95"/>
      <c r="FQ301" s="95"/>
      <c r="FR301" s="95"/>
      <c r="FS301" s="95"/>
      <c r="FT301" s="95"/>
      <c r="FU301" s="95"/>
      <c r="FV301" s="95"/>
      <c r="FW301" s="95"/>
      <c r="FX301" s="95"/>
      <c r="FY301" s="95"/>
      <c r="FZ301" s="95"/>
      <c r="GA301" s="95"/>
      <c r="GB301" s="95"/>
      <c r="GC301" s="95"/>
      <c r="GD301" s="95"/>
      <c r="GE301" s="95"/>
      <c r="GF301" s="95"/>
      <c r="GG301" s="95"/>
      <c r="GH301" s="95"/>
      <c r="GI301" s="95"/>
      <c r="GJ301" s="95"/>
      <c r="GK301" s="95"/>
      <c r="GL301" s="95"/>
      <c r="GM301" s="95"/>
      <c r="GN301" s="95"/>
      <c r="GO301" s="95"/>
      <c r="GP301" s="95"/>
      <c r="GQ301" s="95"/>
      <c r="GR301" s="95"/>
      <c r="GS301" s="95"/>
      <c r="GT301" s="95"/>
      <c r="GU301" s="95"/>
      <c r="GV301" s="95"/>
      <c r="GW301" s="95"/>
      <c r="GX301" s="95"/>
      <c r="GY301" s="95"/>
      <c r="GZ301" s="95"/>
      <c r="HA301" s="95"/>
      <c r="HB301" s="95"/>
      <c r="HC301" s="95"/>
      <c r="HD301" s="95"/>
      <c r="HE301" s="95"/>
    </row>
    <row r="302" spans="1:213" x14ac:dyDescent="0.25">
      <c r="A302" s="212" t="str">
        <f>IF((ISBLANK('1B DonnéesActifs'!A305)=TRUE),"-",'1B DonnéesActifs'!A305)</f>
        <v>-</v>
      </c>
      <c r="B302" s="213" t="str">
        <f>IF(($A302="-"),"-",IF((ISBLANK('1B DonnéesActifs'!B305)=TRUE),"",'1B DonnéesActifs'!B305))</f>
        <v>-</v>
      </c>
      <c r="C302" s="213" t="str">
        <f>IF(($A302="-"),"-",IF((ISBLANK('1B DonnéesActifs'!C305)=TRUE),"",'1B DonnéesActifs'!C305))</f>
        <v>-</v>
      </c>
      <c r="D302" s="213" t="str">
        <f>IF(($A302="-"),"-",IF((ISBLANK('1B DonnéesActifs'!D305)=TRUE),"",'1B DonnéesActifs'!D305))</f>
        <v>-</v>
      </c>
      <c r="E302" s="213" t="str">
        <f>IF(($A302="-"),"-",IF((ISBLANK('1B DonnéesActifs'!E305)=TRUE),"",'1B DonnéesActifs'!E305))</f>
        <v>-</v>
      </c>
      <c r="F302" s="213" t="str">
        <f>IF(($A302="-"),"-",IF((ISBLANK('1B DonnéesActifs'!F305)=TRUE),"",'1B DonnéesActifs'!F305))</f>
        <v>-</v>
      </c>
      <c r="G302" s="213" t="str">
        <f>IF(($A302="-"),"-",IF((ISBLANK('1B DonnéesActifs'!G305)=TRUE),"",'1B DonnéesActifs'!G305))</f>
        <v>-</v>
      </c>
      <c r="H302" s="213" t="str">
        <f>IF(($A302="-"),"-",IF((ISBLANK('1B DonnéesActifs'!H305)=TRUE),"",'1B DonnéesActifs'!H305))</f>
        <v>-</v>
      </c>
      <c r="I302" s="213" t="str">
        <f>IF(($A302="-"),"-",IF((ISBLANK('1B DonnéesActifs'!I305)=TRUE),"",'1B DonnéesActifs'!I305))</f>
        <v>-</v>
      </c>
      <c r="J302" s="213" t="str">
        <f>IF(($A302="-"),"-",IF((ISBLANK('1B DonnéesActifs'!J305)=TRUE),"",'1B DonnéesActifs'!J305))</f>
        <v>-</v>
      </c>
      <c r="K302" s="213" t="str">
        <f>IF(($A302="-"),"-",IF((ISBLANK('1B DonnéesActifs'!K305)=TRUE),"",'1B DonnéesActifs'!K305))</f>
        <v>-</v>
      </c>
      <c r="L302" s="213" t="str">
        <f>IF(($A302="-"),"-",IF((ISBLANK('1B DonnéesActifs'!L305)=TRUE),"",'1B DonnéesActifs'!L305))</f>
        <v>-</v>
      </c>
      <c r="M302" s="213" t="str">
        <f>IF(($A302="-"),"-",IF((ISBLANK('1B DonnéesActifs'!M305)=TRUE),"",'1B DonnéesActifs'!M305))</f>
        <v>-</v>
      </c>
      <c r="N302" s="213" t="str">
        <f>IF(($A302="-"),"-",IF((ISBLANK('1B DonnéesActifs'!N305)=TRUE),"",'1B DonnéesActifs'!N305))</f>
        <v>-</v>
      </c>
      <c r="O302" s="213" t="str">
        <f>IF(($A302="-"),"-",IF((ISBLANK('1B DonnéesActifs'!O305)=TRUE),"",'1B DonnéesActifs'!O305))</f>
        <v>-</v>
      </c>
      <c r="P302" s="213" t="str">
        <f>IF(($A302="-"),"-",IF((ISBLANK('1B DonnéesActifs'!P305)=TRUE),"",'1B DonnéesActifs'!P305))</f>
        <v>-</v>
      </c>
      <c r="Q302" s="214" t="str">
        <f t="shared" si="37"/>
        <v>-</v>
      </c>
      <c r="R302" s="214" t="str">
        <f>IF($A302="-","-",(_xlfn.IFNA((VLOOKUP($D302,'2A HypothèsesRenouvellement'!$J$6:$K$10,2,FALSE)),"TypeChausséeN/D")))</f>
        <v>-</v>
      </c>
      <c r="S302" s="214" t="str">
        <f t="shared" si="44"/>
        <v>-</v>
      </c>
      <c r="T302" s="214" t="str">
        <f>IF($A302="-","-",(_xlfn.IFNA((VLOOKUP($M302,'2A HypothèsesRenouvellement'!$J$16:$K$25,2,FALSE)),"DernièreInterventionN/D")))</f>
        <v>-</v>
      </c>
      <c r="U302" s="214" t="str">
        <f t="shared" si="38"/>
        <v>-</v>
      </c>
      <c r="V302" s="215" t="str">
        <f t="shared" si="45"/>
        <v>-</v>
      </c>
      <c r="W302" s="215" t="str">
        <f>IF($A302="-","-",IF($O302="","ICG N/D",VLOOKUP($O302,'2A HypothèsesRenouvellement'!$B$33:$B$42,1,TRUE)))</f>
        <v>-</v>
      </c>
      <c r="X302" s="216" t="str">
        <f>IF($A302="-","-",(IF((ISNUMBER(W302)=TRUE),VLOOKUP(W302,'2A HypothèsesRenouvellement'!$B$33:$D$42,3,FALSE),"ICG N/D")))</f>
        <v>-</v>
      </c>
      <c r="Y302" s="216" t="str">
        <f>_xlfn.IFNA(IF($A302="-","-",(IF((P302=""),"Cote /5 N/D",VLOOKUP(P302,'2A HypothèsesRenouvellement'!$F$33:$G$37,2,FALSE)))),"%ParCote/5 Feuille2A N/D")</f>
        <v>-</v>
      </c>
      <c r="Z302" s="215" t="str">
        <f>IF($A302="-","-",IF('2A HypothèsesRenouvellement'!$F$20="  cotes d'état /100",(IF(ISNUMBER(X302)=TRUE,(X302*R302),"ICG N/D")),"N'est pas l'option choisie feuille 2A"))</f>
        <v>-</v>
      </c>
      <c r="AA302" s="215" t="str">
        <f t="shared" si="39"/>
        <v>-</v>
      </c>
      <c r="AB302" s="215" t="str">
        <f>IF($A302="-","-",IF('2A HypothèsesRenouvellement'!$F$20="  cotes d'état /5",(IF(ISNUMBER(Y302)=TRUE,(Y302*R302),"Etat/5 N/D")),"N'est pas l'option choisie feuille 2A"))</f>
        <v>-</v>
      </c>
      <c r="AC302" s="215" t="str">
        <f t="shared" si="40"/>
        <v>-</v>
      </c>
      <c r="AD302" s="217" t="str">
        <f>IF('2A HypothèsesRenouvellement'!$D$15="Option 1  ",'3A CalculsActifs'!V302,IF('2A HypothèsesRenouvellement'!$F$20="  Cotes d'état /100",'3A CalculsActifs'!AA302,IF('2A HypothèsesRenouvellement'!$F$20="  Cotes d'état /5",'3A CalculsActifs'!AC302,"ATT:ChoisirOptionFeuille2A")))</f>
        <v>ATT:ChoisirOptionFeuille2A</v>
      </c>
      <c r="AE302" s="209" t="str">
        <f>IF($A302="-","-",(H302/1000*(VLOOKUP(D302,'2A HypothèsesRenouvellement'!$J$6:$L$10,3,FALSE))))</f>
        <v>-</v>
      </c>
      <c r="AF302" s="312" t="str">
        <f t="shared" si="41"/>
        <v>-</v>
      </c>
      <c r="AG302" s="312" t="str">
        <f t="shared" si="42"/>
        <v>-</v>
      </c>
      <c r="AH302" s="218" t="str">
        <f t="shared" si="43"/>
        <v>-</v>
      </c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  <c r="AU302" s="95"/>
      <c r="AV302" s="95"/>
      <c r="AW302" s="95"/>
      <c r="AX302" s="95"/>
      <c r="AY302" s="95"/>
      <c r="AZ302" s="95"/>
      <c r="BA302" s="95"/>
      <c r="BB302" s="95"/>
      <c r="BC302" s="95"/>
      <c r="BD302" s="95"/>
      <c r="BE302" s="95"/>
      <c r="BF302" s="95"/>
      <c r="BG302" s="95"/>
      <c r="BH302" s="95"/>
      <c r="BI302" s="95"/>
      <c r="BJ302" s="95"/>
      <c r="BK302" s="95"/>
      <c r="BL302" s="95"/>
      <c r="BM302" s="95"/>
      <c r="BN302" s="95"/>
      <c r="BO302" s="95"/>
      <c r="BP302" s="95"/>
      <c r="BQ302" s="95"/>
      <c r="BR302" s="95"/>
      <c r="BS302" s="95"/>
      <c r="BT302" s="95"/>
      <c r="BU302" s="95"/>
      <c r="BV302" s="95"/>
      <c r="BW302" s="95"/>
      <c r="BX302" s="95"/>
      <c r="BY302" s="95"/>
      <c r="BZ302" s="95"/>
      <c r="CA302" s="95"/>
      <c r="CB302" s="95"/>
      <c r="CC302" s="95"/>
      <c r="CD302" s="95"/>
      <c r="CE302" s="95"/>
      <c r="CF302" s="95"/>
      <c r="CG302" s="95"/>
      <c r="CH302" s="95"/>
      <c r="CI302" s="95"/>
      <c r="CJ302" s="95"/>
      <c r="CK302" s="95"/>
      <c r="CL302" s="95"/>
      <c r="CM302" s="95"/>
      <c r="CN302" s="95"/>
      <c r="CO302" s="95"/>
      <c r="CP302" s="95"/>
      <c r="CQ302" s="95"/>
      <c r="CR302" s="95"/>
      <c r="CS302" s="95"/>
      <c r="CT302" s="95"/>
      <c r="CU302" s="95"/>
      <c r="CV302" s="95"/>
      <c r="CW302" s="95"/>
      <c r="CX302" s="95"/>
      <c r="CY302" s="95"/>
      <c r="CZ302" s="95"/>
      <c r="DA302" s="95"/>
      <c r="DB302" s="95"/>
      <c r="DC302" s="95"/>
      <c r="DD302" s="95"/>
      <c r="DE302" s="95"/>
      <c r="DF302" s="95"/>
      <c r="DG302" s="95"/>
      <c r="DH302" s="95"/>
      <c r="DI302" s="95"/>
      <c r="DJ302" s="95"/>
      <c r="DK302" s="95"/>
      <c r="DL302" s="95"/>
      <c r="DM302" s="95"/>
      <c r="DN302" s="95"/>
      <c r="DO302" s="95"/>
      <c r="DP302" s="95"/>
      <c r="DQ302" s="95"/>
      <c r="DR302" s="95"/>
      <c r="DS302" s="95"/>
      <c r="DT302" s="95"/>
      <c r="DU302" s="95"/>
      <c r="DV302" s="95"/>
      <c r="DW302" s="95"/>
      <c r="DX302" s="95"/>
      <c r="DY302" s="95"/>
      <c r="DZ302" s="95"/>
      <c r="EA302" s="95"/>
      <c r="EB302" s="95"/>
      <c r="EC302" s="95"/>
      <c r="ED302" s="95"/>
      <c r="EE302" s="95"/>
      <c r="EF302" s="95"/>
      <c r="EG302" s="95"/>
      <c r="EH302" s="95"/>
      <c r="EI302" s="95"/>
      <c r="EJ302" s="95"/>
      <c r="EK302" s="95"/>
      <c r="EL302" s="95"/>
      <c r="EM302" s="95"/>
      <c r="EN302" s="95"/>
      <c r="EO302" s="95"/>
      <c r="EP302" s="95"/>
      <c r="EQ302" s="95"/>
      <c r="ER302" s="95"/>
      <c r="ES302" s="95"/>
      <c r="ET302" s="95"/>
      <c r="EU302" s="95"/>
      <c r="EV302" s="95"/>
      <c r="EW302" s="95"/>
      <c r="EX302" s="95"/>
      <c r="EY302" s="95"/>
      <c r="EZ302" s="95"/>
      <c r="FA302" s="95"/>
      <c r="FB302" s="95"/>
      <c r="FC302" s="95"/>
      <c r="FD302" s="95"/>
      <c r="FE302" s="95"/>
      <c r="FF302" s="95"/>
      <c r="FG302" s="95"/>
      <c r="FH302" s="95"/>
      <c r="FI302" s="95"/>
      <c r="FJ302" s="95"/>
      <c r="FK302" s="95"/>
      <c r="FL302" s="95"/>
      <c r="FM302" s="95"/>
      <c r="FN302" s="95"/>
      <c r="FO302" s="95"/>
      <c r="FP302" s="95"/>
      <c r="FQ302" s="95"/>
      <c r="FR302" s="95"/>
      <c r="FS302" s="95"/>
      <c r="FT302" s="95"/>
      <c r="FU302" s="95"/>
      <c r="FV302" s="95"/>
      <c r="FW302" s="95"/>
      <c r="FX302" s="95"/>
      <c r="FY302" s="95"/>
      <c r="FZ302" s="95"/>
      <c r="GA302" s="95"/>
      <c r="GB302" s="95"/>
      <c r="GC302" s="95"/>
      <c r="GD302" s="95"/>
      <c r="GE302" s="95"/>
      <c r="GF302" s="95"/>
      <c r="GG302" s="95"/>
      <c r="GH302" s="95"/>
      <c r="GI302" s="95"/>
      <c r="GJ302" s="95"/>
      <c r="GK302" s="95"/>
      <c r="GL302" s="95"/>
      <c r="GM302" s="95"/>
      <c r="GN302" s="95"/>
      <c r="GO302" s="95"/>
      <c r="GP302" s="95"/>
      <c r="GQ302" s="95"/>
      <c r="GR302" s="95"/>
      <c r="GS302" s="95"/>
      <c r="GT302" s="95"/>
      <c r="GU302" s="95"/>
      <c r="GV302" s="95"/>
      <c r="GW302" s="95"/>
      <c r="GX302" s="95"/>
      <c r="GY302" s="95"/>
      <c r="GZ302" s="95"/>
      <c r="HA302" s="95"/>
      <c r="HB302" s="95"/>
      <c r="HC302" s="95"/>
      <c r="HD302" s="95"/>
      <c r="HE302" s="95"/>
    </row>
    <row r="303" spans="1:213" x14ac:dyDescent="0.25">
      <c r="A303" s="212" t="str">
        <f>IF((ISBLANK('1B DonnéesActifs'!A306)=TRUE),"-",'1B DonnéesActifs'!A306)</f>
        <v>-</v>
      </c>
      <c r="B303" s="213" t="str">
        <f>IF(($A303="-"),"-",IF((ISBLANK('1B DonnéesActifs'!B306)=TRUE),"",'1B DonnéesActifs'!B306))</f>
        <v>-</v>
      </c>
      <c r="C303" s="213" t="str">
        <f>IF(($A303="-"),"-",IF((ISBLANK('1B DonnéesActifs'!C306)=TRUE),"",'1B DonnéesActifs'!C306))</f>
        <v>-</v>
      </c>
      <c r="D303" s="213" t="str">
        <f>IF(($A303="-"),"-",IF((ISBLANK('1B DonnéesActifs'!D306)=TRUE),"",'1B DonnéesActifs'!D306))</f>
        <v>-</v>
      </c>
      <c r="E303" s="213" t="str">
        <f>IF(($A303="-"),"-",IF((ISBLANK('1B DonnéesActifs'!E306)=TRUE),"",'1B DonnéesActifs'!E306))</f>
        <v>-</v>
      </c>
      <c r="F303" s="213" t="str">
        <f>IF(($A303="-"),"-",IF((ISBLANK('1B DonnéesActifs'!F306)=TRUE),"",'1B DonnéesActifs'!F306))</f>
        <v>-</v>
      </c>
      <c r="G303" s="213" t="str">
        <f>IF(($A303="-"),"-",IF((ISBLANK('1B DonnéesActifs'!G306)=TRUE),"",'1B DonnéesActifs'!G306))</f>
        <v>-</v>
      </c>
      <c r="H303" s="213" t="str">
        <f>IF(($A303="-"),"-",IF((ISBLANK('1B DonnéesActifs'!H306)=TRUE),"",'1B DonnéesActifs'!H306))</f>
        <v>-</v>
      </c>
      <c r="I303" s="213" t="str">
        <f>IF(($A303="-"),"-",IF((ISBLANK('1B DonnéesActifs'!I306)=TRUE),"",'1B DonnéesActifs'!I306))</f>
        <v>-</v>
      </c>
      <c r="J303" s="213" t="str">
        <f>IF(($A303="-"),"-",IF((ISBLANK('1B DonnéesActifs'!J306)=TRUE),"",'1B DonnéesActifs'!J306))</f>
        <v>-</v>
      </c>
      <c r="K303" s="213" t="str">
        <f>IF(($A303="-"),"-",IF((ISBLANK('1B DonnéesActifs'!K306)=TRUE),"",'1B DonnéesActifs'!K306))</f>
        <v>-</v>
      </c>
      <c r="L303" s="213" t="str">
        <f>IF(($A303="-"),"-",IF((ISBLANK('1B DonnéesActifs'!L306)=TRUE),"",'1B DonnéesActifs'!L306))</f>
        <v>-</v>
      </c>
      <c r="M303" s="213" t="str">
        <f>IF(($A303="-"),"-",IF((ISBLANK('1B DonnéesActifs'!M306)=TRUE),"",'1B DonnéesActifs'!M306))</f>
        <v>-</v>
      </c>
      <c r="N303" s="213" t="str">
        <f>IF(($A303="-"),"-",IF((ISBLANK('1B DonnéesActifs'!N306)=TRUE),"",'1B DonnéesActifs'!N306))</f>
        <v>-</v>
      </c>
      <c r="O303" s="213" t="str">
        <f>IF(($A303="-"),"-",IF((ISBLANK('1B DonnéesActifs'!O306)=TRUE),"",'1B DonnéesActifs'!O306))</f>
        <v>-</v>
      </c>
      <c r="P303" s="213" t="str">
        <f>IF(($A303="-"),"-",IF((ISBLANK('1B DonnéesActifs'!P306)=TRUE),"",'1B DonnéesActifs'!P306))</f>
        <v>-</v>
      </c>
      <c r="Q303" s="214" t="str">
        <f t="shared" si="37"/>
        <v>-</v>
      </c>
      <c r="R303" s="214" t="str">
        <f>IF($A303="-","-",(_xlfn.IFNA((VLOOKUP($D303,'2A HypothèsesRenouvellement'!$J$6:$K$10,2,FALSE)),"TypeChausséeN/D")))</f>
        <v>-</v>
      </c>
      <c r="S303" s="214" t="str">
        <f t="shared" si="44"/>
        <v>-</v>
      </c>
      <c r="T303" s="214" t="str">
        <f>IF($A303="-","-",(_xlfn.IFNA((VLOOKUP($M303,'2A HypothèsesRenouvellement'!$J$16:$K$25,2,FALSE)),"DernièreInterventionN/D")))</f>
        <v>-</v>
      </c>
      <c r="U303" s="214" t="str">
        <f t="shared" si="38"/>
        <v>-</v>
      </c>
      <c r="V303" s="215" t="str">
        <f t="shared" si="45"/>
        <v>-</v>
      </c>
      <c r="W303" s="215" t="str">
        <f>IF($A303="-","-",IF($O303="","ICG N/D",VLOOKUP($O303,'2A HypothèsesRenouvellement'!$B$33:$B$42,1,TRUE)))</f>
        <v>-</v>
      </c>
      <c r="X303" s="216" t="str">
        <f>IF($A303="-","-",(IF((ISNUMBER(W303)=TRUE),VLOOKUP(W303,'2A HypothèsesRenouvellement'!$B$33:$D$42,3,FALSE),"ICG N/D")))</f>
        <v>-</v>
      </c>
      <c r="Y303" s="216" t="str">
        <f>_xlfn.IFNA(IF($A303="-","-",(IF((P303=""),"Cote /5 N/D",VLOOKUP(P303,'2A HypothèsesRenouvellement'!$F$33:$G$37,2,FALSE)))),"%ParCote/5 Feuille2A N/D")</f>
        <v>-</v>
      </c>
      <c r="Z303" s="215" t="str">
        <f>IF($A303="-","-",IF('2A HypothèsesRenouvellement'!$F$20="  cotes d'état /100",(IF(ISNUMBER(X303)=TRUE,(X303*R303),"ICG N/D")),"N'est pas l'option choisie feuille 2A"))</f>
        <v>-</v>
      </c>
      <c r="AA303" s="215" t="str">
        <f t="shared" si="39"/>
        <v>-</v>
      </c>
      <c r="AB303" s="215" t="str">
        <f>IF($A303="-","-",IF('2A HypothèsesRenouvellement'!$F$20="  cotes d'état /5",(IF(ISNUMBER(Y303)=TRUE,(Y303*R303),"Etat/5 N/D")),"N'est pas l'option choisie feuille 2A"))</f>
        <v>-</v>
      </c>
      <c r="AC303" s="215" t="str">
        <f t="shared" si="40"/>
        <v>-</v>
      </c>
      <c r="AD303" s="217" t="str">
        <f>IF('2A HypothèsesRenouvellement'!$D$15="Option 1  ",'3A CalculsActifs'!V303,IF('2A HypothèsesRenouvellement'!$F$20="  Cotes d'état /100",'3A CalculsActifs'!AA303,IF('2A HypothèsesRenouvellement'!$F$20="  Cotes d'état /5",'3A CalculsActifs'!AC303,"ATT:ChoisirOptionFeuille2A")))</f>
        <v>ATT:ChoisirOptionFeuille2A</v>
      </c>
      <c r="AE303" s="209" t="str">
        <f>IF($A303="-","-",(H303/1000*(VLOOKUP(D303,'2A HypothèsesRenouvellement'!$J$6:$L$10,3,FALSE))))</f>
        <v>-</v>
      </c>
      <c r="AF303" s="312" t="str">
        <f t="shared" si="41"/>
        <v>-</v>
      </c>
      <c r="AG303" s="312" t="str">
        <f t="shared" si="42"/>
        <v>-</v>
      </c>
      <c r="AH303" s="218" t="str">
        <f t="shared" si="43"/>
        <v>-</v>
      </c>
      <c r="AI303" s="95"/>
      <c r="AJ303" s="95"/>
      <c r="AK303" s="95"/>
      <c r="AL303" s="95"/>
      <c r="AM303" s="95"/>
      <c r="AN303" s="95"/>
      <c r="AO303" s="95"/>
      <c r="AP303" s="95"/>
      <c r="AQ303" s="95"/>
      <c r="AR303" s="95"/>
      <c r="AS303" s="95"/>
      <c r="AT303" s="95"/>
      <c r="AU303" s="95"/>
      <c r="AV303" s="95"/>
      <c r="AW303" s="95"/>
      <c r="AX303" s="95"/>
      <c r="AY303" s="95"/>
      <c r="AZ303" s="95"/>
      <c r="BA303" s="95"/>
      <c r="BB303" s="95"/>
      <c r="BC303" s="95"/>
      <c r="BD303" s="95"/>
      <c r="BE303" s="95"/>
      <c r="BF303" s="95"/>
      <c r="BG303" s="95"/>
      <c r="BH303" s="95"/>
      <c r="BI303" s="95"/>
      <c r="BJ303" s="95"/>
      <c r="BK303" s="95"/>
      <c r="BL303" s="95"/>
      <c r="BM303" s="95"/>
      <c r="BN303" s="95"/>
      <c r="BO303" s="95"/>
      <c r="BP303" s="95"/>
      <c r="BQ303" s="95"/>
      <c r="BR303" s="95"/>
      <c r="BS303" s="95"/>
      <c r="BT303" s="95"/>
      <c r="BU303" s="95"/>
      <c r="BV303" s="95"/>
      <c r="BW303" s="95"/>
      <c r="BX303" s="95"/>
      <c r="BY303" s="95"/>
      <c r="BZ303" s="95"/>
      <c r="CA303" s="95"/>
      <c r="CB303" s="95"/>
      <c r="CC303" s="95"/>
      <c r="CD303" s="95"/>
      <c r="CE303" s="95"/>
      <c r="CF303" s="95"/>
      <c r="CG303" s="95"/>
      <c r="CH303" s="95"/>
      <c r="CI303" s="95"/>
      <c r="CJ303" s="95"/>
      <c r="CK303" s="95"/>
      <c r="CL303" s="95"/>
      <c r="CM303" s="95"/>
      <c r="CN303" s="95"/>
      <c r="CO303" s="95"/>
      <c r="CP303" s="95"/>
      <c r="CQ303" s="95"/>
      <c r="CR303" s="95"/>
      <c r="CS303" s="95"/>
      <c r="CT303" s="95"/>
      <c r="CU303" s="95"/>
      <c r="CV303" s="95"/>
      <c r="CW303" s="95"/>
      <c r="CX303" s="95"/>
      <c r="CY303" s="95"/>
      <c r="CZ303" s="95"/>
      <c r="DA303" s="95"/>
      <c r="DB303" s="95"/>
      <c r="DC303" s="95"/>
      <c r="DD303" s="95"/>
      <c r="DE303" s="95"/>
      <c r="DF303" s="95"/>
      <c r="DG303" s="95"/>
      <c r="DH303" s="95"/>
      <c r="DI303" s="95"/>
      <c r="DJ303" s="95"/>
      <c r="DK303" s="95"/>
      <c r="DL303" s="95"/>
      <c r="DM303" s="95"/>
      <c r="DN303" s="95"/>
      <c r="DO303" s="95"/>
      <c r="DP303" s="95"/>
      <c r="DQ303" s="95"/>
      <c r="DR303" s="95"/>
      <c r="DS303" s="95"/>
      <c r="DT303" s="95"/>
      <c r="DU303" s="95"/>
      <c r="DV303" s="95"/>
      <c r="DW303" s="95"/>
      <c r="DX303" s="95"/>
      <c r="DY303" s="95"/>
      <c r="DZ303" s="95"/>
      <c r="EA303" s="95"/>
      <c r="EB303" s="95"/>
      <c r="EC303" s="95"/>
      <c r="ED303" s="95"/>
      <c r="EE303" s="95"/>
      <c r="EF303" s="95"/>
      <c r="EG303" s="95"/>
      <c r="EH303" s="95"/>
      <c r="EI303" s="95"/>
      <c r="EJ303" s="95"/>
      <c r="EK303" s="95"/>
      <c r="EL303" s="95"/>
      <c r="EM303" s="95"/>
      <c r="EN303" s="95"/>
      <c r="EO303" s="95"/>
      <c r="EP303" s="95"/>
      <c r="EQ303" s="95"/>
      <c r="ER303" s="95"/>
      <c r="ES303" s="95"/>
      <c r="ET303" s="95"/>
      <c r="EU303" s="95"/>
      <c r="EV303" s="95"/>
      <c r="EW303" s="95"/>
      <c r="EX303" s="95"/>
      <c r="EY303" s="95"/>
      <c r="EZ303" s="95"/>
      <c r="FA303" s="95"/>
      <c r="FB303" s="95"/>
      <c r="FC303" s="95"/>
      <c r="FD303" s="95"/>
      <c r="FE303" s="95"/>
      <c r="FF303" s="95"/>
      <c r="FG303" s="95"/>
      <c r="FH303" s="95"/>
      <c r="FI303" s="95"/>
      <c r="FJ303" s="95"/>
      <c r="FK303" s="95"/>
      <c r="FL303" s="95"/>
      <c r="FM303" s="95"/>
      <c r="FN303" s="95"/>
      <c r="FO303" s="95"/>
      <c r="FP303" s="95"/>
      <c r="FQ303" s="95"/>
      <c r="FR303" s="95"/>
      <c r="FS303" s="95"/>
      <c r="FT303" s="95"/>
      <c r="FU303" s="95"/>
      <c r="FV303" s="95"/>
      <c r="FW303" s="95"/>
      <c r="FX303" s="95"/>
      <c r="FY303" s="95"/>
      <c r="FZ303" s="95"/>
      <c r="GA303" s="95"/>
      <c r="GB303" s="95"/>
      <c r="GC303" s="95"/>
      <c r="GD303" s="95"/>
      <c r="GE303" s="95"/>
      <c r="GF303" s="95"/>
      <c r="GG303" s="95"/>
      <c r="GH303" s="95"/>
      <c r="GI303" s="95"/>
      <c r="GJ303" s="95"/>
      <c r="GK303" s="95"/>
      <c r="GL303" s="95"/>
      <c r="GM303" s="95"/>
      <c r="GN303" s="95"/>
      <c r="GO303" s="95"/>
      <c r="GP303" s="95"/>
      <c r="GQ303" s="95"/>
      <c r="GR303" s="95"/>
      <c r="GS303" s="95"/>
      <c r="GT303" s="95"/>
      <c r="GU303" s="95"/>
      <c r="GV303" s="95"/>
      <c r="GW303" s="95"/>
      <c r="GX303" s="95"/>
      <c r="GY303" s="95"/>
      <c r="GZ303" s="95"/>
      <c r="HA303" s="95"/>
      <c r="HB303" s="95"/>
      <c r="HC303" s="95"/>
      <c r="HD303" s="95"/>
      <c r="HE303" s="95"/>
    </row>
    <row r="304" spans="1:213" x14ac:dyDescent="0.25">
      <c r="A304" s="212" t="str">
        <f>IF((ISBLANK('1B DonnéesActifs'!A307)=TRUE),"-",'1B DonnéesActifs'!A307)</f>
        <v>-</v>
      </c>
      <c r="B304" s="213" t="str">
        <f>IF(($A304="-"),"-",IF((ISBLANK('1B DonnéesActifs'!B307)=TRUE),"",'1B DonnéesActifs'!B307))</f>
        <v>-</v>
      </c>
      <c r="C304" s="213" t="str">
        <f>IF(($A304="-"),"-",IF((ISBLANK('1B DonnéesActifs'!C307)=TRUE),"",'1B DonnéesActifs'!C307))</f>
        <v>-</v>
      </c>
      <c r="D304" s="213" t="str">
        <f>IF(($A304="-"),"-",IF((ISBLANK('1B DonnéesActifs'!D307)=TRUE),"",'1B DonnéesActifs'!D307))</f>
        <v>-</v>
      </c>
      <c r="E304" s="213" t="str">
        <f>IF(($A304="-"),"-",IF((ISBLANK('1B DonnéesActifs'!E307)=TRUE),"",'1B DonnéesActifs'!E307))</f>
        <v>-</v>
      </c>
      <c r="F304" s="213" t="str">
        <f>IF(($A304="-"),"-",IF((ISBLANK('1B DonnéesActifs'!F307)=TRUE),"",'1B DonnéesActifs'!F307))</f>
        <v>-</v>
      </c>
      <c r="G304" s="213" t="str">
        <f>IF(($A304="-"),"-",IF((ISBLANK('1B DonnéesActifs'!G307)=TRUE),"",'1B DonnéesActifs'!G307))</f>
        <v>-</v>
      </c>
      <c r="H304" s="213" t="str">
        <f>IF(($A304="-"),"-",IF((ISBLANK('1B DonnéesActifs'!H307)=TRUE),"",'1B DonnéesActifs'!H307))</f>
        <v>-</v>
      </c>
      <c r="I304" s="213" t="str">
        <f>IF(($A304="-"),"-",IF((ISBLANK('1B DonnéesActifs'!I307)=TRUE),"",'1B DonnéesActifs'!I307))</f>
        <v>-</v>
      </c>
      <c r="J304" s="213" t="str">
        <f>IF(($A304="-"),"-",IF((ISBLANK('1B DonnéesActifs'!J307)=TRUE),"",'1B DonnéesActifs'!J307))</f>
        <v>-</v>
      </c>
      <c r="K304" s="213" t="str">
        <f>IF(($A304="-"),"-",IF((ISBLANK('1B DonnéesActifs'!K307)=TRUE),"",'1B DonnéesActifs'!K307))</f>
        <v>-</v>
      </c>
      <c r="L304" s="213" t="str">
        <f>IF(($A304="-"),"-",IF((ISBLANK('1B DonnéesActifs'!L307)=TRUE),"",'1B DonnéesActifs'!L307))</f>
        <v>-</v>
      </c>
      <c r="M304" s="213" t="str">
        <f>IF(($A304="-"),"-",IF((ISBLANK('1B DonnéesActifs'!M307)=TRUE),"",'1B DonnéesActifs'!M307))</f>
        <v>-</v>
      </c>
      <c r="N304" s="213" t="str">
        <f>IF(($A304="-"),"-",IF((ISBLANK('1B DonnéesActifs'!N307)=TRUE),"",'1B DonnéesActifs'!N307))</f>
        <v>-</v>
      </c>
      <c r="O304" s="213" t="str">
        <f>IF(($A304="-"),"-",IF((ISBLANK('1B DonnéesActifs'!O307)=TRUE),"",'1B DonnéesActifs'!O307))</f>
        <v>-</v>
      </c>
      <c r="P304" s="213" t="str">
        <f>IF(($A304="-"),"-",IF((ISBLANK('1B DonnéesActifs'!P307)=TRUE),"",'1B DonnéesActifs'!P307))</f>
        <v>-</v>
      </c>
      <c r="Q304" s="214" t="str">
        <f t="shared" si="37"/>
        <v>-</v>
      </c>
      <c r="R304" s="214" t="str">
        <f>IF($A304="-","-",(_xlfn.IFNA((VLOOKUP($D304,'2A HypothèsesRenouvellement'!$J$6:$K$10,2,FALSE)),"TypeChausséeN/D")))</f>
        <v>-</v>
      </c>
      <c r="S304" s="214" t="str">
        <f t="shared" si="44"/>
        <v>-</v>
      </c>
      <c r="T304" s="214" t="str">
        <f>IF($A304="-","-",(_xlfn.IFNA((VLOOKUP($M304,'2A HypothèsesRenouvellement'!$J$16:$K$25,2,FALSE)),"DernièreInterventionN/D")))</f>
        <v>-</v>
      </c>
      <c r="U304" s="214" t="str">
        <f t="shared" si="38"/>
        <v>-</v>
      </c>
      <c r="V304" s="215" t="str">
        <f t="shared" si="45"/>
        <v>-</v>
      </c>
      <c r="W304" s="215" t="str">
        <f>IF($A304="-","-",IF($O304="","ICG N/D",VLOOKUP($O304,'2A HypothèsesRenouvellement'!$B$33:$B$42,1,TRUE)))</f>
        <v>-</v>
      </c>
      <c r="X304" s="216" t="str">
        <f>IF($A304="-","-",(IF((ISNUMBER(W304)=TRUE),VLOOKUP(W304,'2A HypothèsesRenouvellement'!$B$33:$D$42,3,FALSE),"ICG N/D")))</f>
        <v>-</v>
      </c>
      <c r="Y304" s="216" t="str">
        <f>_xlfn.IFNA(IF($A304="-","-",(IF((P304=""),"Cote /5 N/D",VLOOKUP(P304,'2A HypothèsesRenouvellement'!$F$33:$G$37,2,FALSE)))),"%ParCote/5 Feuille2A N/D")</f>
        <v>-</v>
      </c>
      <c r="Z304" s="215" t="str">
        <f>IF($A304="-","-",IF('2A HypothèsesRenouvellement'!$F$20="  cotes d'état /100",(IF(ISNUMBER(X304)=TRUE,(X304*R304),"ICG N/D")),"N'est pas l'option choisie feuille 2A"))</f>
        <v>-</v>
      </c>
      <c r="AA304" s="215" t="str">
        <f t="shared" si="39"/>
        <v>-</v>
      </c>
      <c r="AB304" s="215" t="str">
        <f>IF($A304="-","-",IF('2A HypothèsesRenouvellement'!$F$20="  cotes d'état /5",(IF(ISNUMBER(Y304)=TRUE,(Y304*R304),"Etat/5 N/D")),"N'est pas l'option choisie feuille 2A"))</f>
        <v>-</v>
      </c>
      <c r="AC304" s="215" t="str">
        <f t="shared" si="40"/>
        <v>-</v>
      </c>
      <c r="AD304" s="217" t="str">
        <f>IF('2A HypothèsesRenouvellement'!$D$15="Option 1  ",'3A CalculsActifs'!V304,IF('2A HypothèsesRenouvellement'!$F$20="  Cotes d'état /100",'3A CalculsActifs'!AA304,IF('2A HypothèsesRenouvellement'!$F$20="  Cotes d'état /5",'3A CalculsActifs'!AC304,"ATT:ChoisirOptionFeuille2A")))</f>
        <v>ATT:ChoisirOptionFeuille2A</v>
      </c>
      <c r="AE304" s="209" t="str">
        <f>IF($A304="-","-",(H304/1000*(VLOOKUP(D304,'2A HypothèsesRenouvellement'!$J$6:$L$10,3,FALSE))))</f>
        <v>-</v>
      </c>
      <c r="AF304" s="312" t="str">
        <f t="shared" si="41"/>
        <v>-</v>
      </c>
      <c r="AG304" s="312" t="str">
        <f t="shared" si="42"/>
        <v>-</v>
      </c>
      <c r="AH304" s="218" t="str">
        <f t="shared" si="43"/>
        <v>-</v>
      </c>
      <c r="AI304" s="95"/>
      <c r="AJ304" s="95"/>
      <c r="AK304" s="95"/>
      <c r="AL304" s="95"/>
      <c r="AM304" s="95"/>
      <c r="AN304" s="95"/>
      <c r="AO304" s="95"/>
      <c r="AP304" s="95"/>
      <c r="AQ304" s="95"/>
      <c r="AR304" s="95"/>
      <c r="AS304" s="95"/>
      <c r="AT304" s="95"/>
      <c r="AU304" s="95"/>
      <c r="AV304" s="95"/>
      <c r="AW304" s="95"/>
      <c r="AX304" s="95"/>
      <c r="AY304" s="95"/>
      <c r="AZ304" s="95"/>
      <c r="BA304" s="95"/>
      <c r="BB304" s="95"/>
      <c r="BC304" s="95"/>
      <c r="BD304" s="95"/>
      <c r="BE304" s="95"/>
      <c r="BF304" s="95"/>
      <c r="BG304" s="95"/>
      <c r="BH304" s="95"/>
      <c r="BI304" s="95"/>
      <c r="BJ304" s="95"/>
      <c r="BK304" s="95"/>
      <c r="BL304" s="95"/>
      <c r="BM304" s="95"/>
      <c r="BN304" s="95"/>
      <c r="BO304" s="95"/>
      <c r="BP304" s="95"/>
      <c r="BQ304" s="95"/>
      <c r="BR304" s="95"/>
      <c r="BS304" s="95"/>
      <c r="BT304" s="95"/>
      <c r="BU304" s="95"/>
      <c r="BV304" s="95"/>
      <c r="BW304" s="95"/>
      <c r="BX304" s="95"/>
      <c r="BY304" s="95"/>
      <c r="BZ304" s="95"/>
      <c r="CA304" s="95"/>
      <c r="CB304" s="95"/>
      <c r="CC304" s="95"/>
      <c r="CD304" s="95"/>
      <c r="CE304" s="95"/>
      <c r="CF304" s="95"/>
      <c r="CG304" s="95"/>
      <c r="CH304" s="95"/>
      <c r="CI304" s="95"/>
      <c r="CJ304" s="95"/>
      <c r="CK304" s="95"/>
      <c r="CL304" s="95"/>
      <c r="CM304" s="95"/>
      <c r="CN304" s="95"/>
      <c r="CO304" s="95"/>
      <c r="CP304" s="95"/>
      <c r="CQ304" s="95"/>
      <c r="CR304" s="95"/>
      <c r="CS304" s="95"/>
      <c r="CT304" s="95"/>
      <c r="CU304" s="95"/>
      <c r="CV304" s="95"/>
      <c r="CW304" s="95"/>
      <c r="CX304" s="95"/>
      <c r="CY304" s="95"/>
      <c r="CZ304" s="95"/>
      <c r="DA304" s="95"/>
      <c r="DB304" s="95"/>
      <c r="DC304" s="95"/>
      <c r="DD304" s="95"/>
      <c r="DE304" s="95"/>
      <c r="DF304" s="95"/>
      <c r="DG304" s="95"/>
      <c r="DH304" s="95"/>
      <c r="DI304" s="95"/>
      <c r="DJ304" s="95"/>
      <c r="DK304" s="95"/>
      <c r="DL304" s="95"/>
      <c r="DM304" s="95"/>
      <c r="DN304" s="95"/>
      <c r="DO304" s="95"/>
      <c r="DP304" s="95"/>
      <c r="DQ304" s="95"/>
      <c r="DR304" s="95"/>
      <c r="DS304" s="95"/>
      <c r="DT304" s="95"/>
      <c r="DU304" s="95"/>
      <c r="DV304" s="95"/>
      <c r="DW304" s="95"/>
      <c r="DX304" s="95"/>
      <c r="DY304" s="95"/>
      <c r="DZ304" s="95"/>
      <c r="EA304" s="95"/>
      <c r="EB304" s="95"/>
      <c r="EC304" s="95"/>
      <c r="ED304" s="95"/>
      <c r="EE304" s="95"/>
      <c r="EF304" s="95"/>
      <c r="EG304" s="95"/>
      <c r="EH304" s="95"/>
      <c r="EI304" s="95"/>
      <c r="EJ304" s="95"/>
      <c r="EK304" s="95"/>
      <c r="EL304" s="95"/>
      <c r="EM304" s="95"/>
      <c r="EN304" s="95"/>
      <c r="EO304" s="95"/>
      <c r="EP304" s="95"/>
      <c r="EQ304" s="95"/>
      <c r="ER304" s="95"/>
      <c r="ES304" s="95"/>
      <c r="ET304" s="95"/>
      <c r="EU304" s="95"/>
      <c r="EV304" s="95"/>
      <c r="EW304" s="95"/>
      <c r="EX304" s="95"/>
      <c r="EY304" s="95"/>
      <c r="EZ304" s="95"/>
      <c r="FA304" s="95"/>
      <c r="FB304" s="95"/>
      <c r="FC304" s="95"/>
      <c r="FD304" s="95"/>
      <c r="FE304" s="95"/>
      <c r="FF304" s="95"/>
      <c r="FG304" s="95"/>
      <c r="FH304" s="95"/>
      <c r="FI304" s="95"/>
      <c r="FJ304" s="95"/>
      <c r="FK304" s="95"/>
      <c r="FL304" s="95"/>
      <c r="FM304" s="95"/>
      <c r="FN304" s="95"/>
      <c r="FO304" s="95"/>
      <c r="FP304" s="95"/>
      <c r="FQ304" s="95"/>
      <c r="FR304" s="95"/>
      <c r="FS304" s="95"/>
      <c r="FT304" s="95"/>
      <c r="FU304" s="95"/>
      <c r="FV304" s="95"/>
      <c r="FW304" s="95"/>
      <c r="FX304" s="95"/>
      <c r="FY304" s="95"/>
      <c r="FZ304" s="95"/>
      <c r="GA304" s="95"/>
      <c r="GB304" s="95"/>
      <c r="GC304" s="95"/>
      <c r="GD304" s="95"/>
      <c r="GE304" s="95"/>
      <c r="GF304" s="95"/>
      <c r="GG304" s="95"/>
      <c r="GH304" s="95"/>
      <c r="GI304" s="95"/>
      <c r="GJ304" s="95"/>
      <c r="GK304" s="95"/>
      <c r="GL304" s="95"/>
      <c r="GM304" s="95"/>
      <c r="GN304" s="95"/>
      <c r="GO304" s="95"/>
      <c r="GP304" s="95"/>
      <c r="GQ304" s="95"/>
      <c r="GR304" s="95"/>
      <c r="GS304" s="95"/>
      <c r="GT304" s="95"/>
      <c r="GU304" s="95"/>
      <c r="GV304" s="95"/>
      <c r="GW304" s="95"/>
      <c r="GX304" s="95"/>
      <c r="GY304" s="95"/>
      <c r="GZ304" s="95"/>
      <c r="HA304" s="95"/>
      <c r="HB304" s="95"/>
      <c r="HC304" s="95"/>
      <c r="HD304" s="95"/>
      <c r="HE304" s="95"/>
    </row>
    <row r="305" spans="1:213" x14ac:dyDescent="0.25">
      <c r="A305" s="212" t="str">
        <f>IF((ISBLANK('1B DonnéesActifs'!A308)=TRUE),"-",'1B DonnéesActifs'!A308)</f>
        <v>-</v>
      </c>
      <c r="B305" s="213" t="str">
        <f>IF(($A305="-"),"-",IF((ISBLANK('1B DonnéesActifs'!B308)=TRUE),"",'1B DonnéesActifs'!B308))</f>
        <v>-</v>
      </c>
      <c r="C305" s="213" t="str">
        <f>IF(($A305="-"),"-",IF((ISBLANK('1B DonnéesActifs'!C308)=TRUE),"",'1B DonnéesActifs'!C308))</f>
        <v>-</v>
      </c>
      <c r="D305" s="213" t="str">
        <f>IF(($A305="-"),"-",IF((ISBLANK('1B DonnéesActifs'!D308)=TRUE),"",'1B DonnéesActifs'!D308))</f>
        <v>-</v>
      </c>
      <c r="E305" s="213" t="str">
        <f>IF(($A305="-"),"-",IF((ISBLANK('1B DonnéesActifs'!E308)=TRUE),"",'1B DonnéesActifs'!E308))</f>
        <v>-</v>
      </c>
      <c r="F305" s="213" t="str">
        <f>IF(($A305="-"),"-",IF((ISBLANK('1B DonnéesActifs'!F308)=TRUE),"",'1B DonnéesActifs'!F308))</f>
        <v>-</v>
      </c>
      <c r="G305" s="213" t="str">
        <f>IF(($A305="-"),"-",IF((ISBLANK('1B DonnéesActifs'!G308)=TRUE),"",'1B DonnéesActifs'!G308))</f>
        <v>-</v>
      </c>
      <c r="H305" s="213" t="str">
        <f>IF(($A305="-"),"-",IF((ISBLANK('1B DonnéesActifs'!H308)=TRUE),"",'1B DonnéesActifs'!H308))</f>
        <v>-</v>
      </c>
      <c r="I305" s="213" t="str">
        <f>IF(($A305="-"),"-",IF((ISBLANK('1B DonnéesActifs'!I308)=TRUE),"",'1B DonnéesActifs'!I308))</f>
        <v>-</v>
      </c>
      <c r="J305" s="213" t="str">
        <f>IF(($A305="-"),"-",IF((ISBLANK('1B DonnéesActifs'!J308)=TRUE),"",'1B DonnéesActifs'!J308))</f>
        <v>-</v>
      </c>
      <c r="K305" s="213" t="str">
        <f>IF(($A305="-"),"-",IF((ISBLANK('1B DonnéesActifs'!K308)=TRUE),"",'1B DonnéesActifs'!K308))</f>
        <v>-</v>
      </c>
      <c r="L305" s="213" t="str">
        <f>IF(($A305="-"),"-",IF((ISBLANK('1B DonnéesActifs'!L308)=TRUE),"",'1B DonnéesActifs'!L308))</f>
        <v>-</v>
      </c>
      <c r="M305" s="213" t="str">
        <f>IF(($A305="-"),"-",IF((ISBLANK('1B DonnéesActifs'!M308)=TRUE),"",'1B DonnéesActifs'!M308))</f>
        <v>-</v>
      </c>
      <c r="N305" s="213" t="str">
        <f>IF(($A305="-"),"-",IF((ISBLANK('1B DonnéesActifs'!N308)=TRUE),"",'1B DonnéesActifs'!N308))</f>
        <v>-</v>
      </c>
      <c r="O305" s="213" t="str">
        <f>IF(($A305="-"),"-",IF((ISBLANK('1B DonnéesActifs'!O308)=TRUE),"",'1B DonnéesActifs'!O308))</f>
        <v>-</v>
      </c>
      <c r="P305" s="213" t="str">
        <f>IF(($A305="-"),"-",IF((ISBLANK('1B DonnéesActifs'!P308)=TRUE),"",'1B DonnéesActifs'!P308))</f>
        <v>-</v>
      </c>
      <c r="Q305" s="214" t="str">
        <f t="shared" si="37"/>
        <v>-</v>
      </c>
      <c r="R305" s="214" t="str">
        <f>IF($A305="-","-",(_xlfn.IFNA((VLOOKUP($D305,'2A HypothèsesRenouvellement'!$J$6:$K$10,2,FALSE)),"TypeChausséeN/D")))</f>
        <v>-</v>
      </c>
      <c r="S305" s="214" t="str">
        <f t="shared" si="44"/>
        <v>-</v>
      </c>
      <c r="T305" s="214" t="str">
        <f>IF($A305="-","-",(_xlfn.IFNA((VLOOKUP($M305,'2A HypothèsesRenouvellement'!$J$16:$K$25,2,FALSE)),"DernièreInterventionN/D")))</f>
        <v>-</v>
      </c>
      <c r="U305" s="214" t="str">
        <f t="shared" si="38"/>
        <v>-</v>
      </c>
      <c r="V305" s="215" t="str">
        <f t="shared" si="45"/>
        <v>-</v>
      </c>
      <c r="W305" s="215" t="str">
        <f>IF($A305="-","-",IF($O305="","ICG N/D",VLOOKUP($O305,'2A HypothèsesRenouvellement'!$B$33:$B$42,1,TRUE)))</f>
        <v>-</v>
      </c>
      <c r="X305" s="216" t="str">
        <f>IF($A305="-","-",(IF((ISNUMBER(W305)=TRUE),VLOOKUP(W305,'2A HypothèsesRenouvellement'!$B$33:$D$42,3,FALSE),"ICG N/D")))</f>
        <v>-</v>
      </c>
      <c r="Y305" s="216" t="str">
        <f>_xlfn.IFNA(IF($A305="-","-",(IF((P305=""),"Cote /5 N/D",VLOOKUP(P305,'2A HypothèsesRenouvellement'!$F$33:$G$37,2,FALSE)))),"%ParCote/5 Feuille2A N/D")</f>
        <v>-</v>
      </c>
      <c r="Z305" s="215" t="str">
        <f>IF($A305="-","-",IF('2A HypothèsesRenouvellement'!$F$20="  cotes d'état /100",(IF(ISNUMBER(X305)=TRUE,(X305*R305),"ICG N/D")),"N'est pas l'option choisie feuille 2A"))</f>
        <v>-</v>
      </c>
      <c r="AA305" s="215" t="str">
        <f t="shared" si="39"/>
        <v>-</v>
      </c>
      <c r="AB305" s="215" t="str">
        <f>IF($A305="-","-",IF('2A HypothèsesRenouvellement'!$F$20="  cotes d'état /5",(IF(ISNUMBER(Y305)=TRUE,(Y305*R305),"Etat/5 N/D")),"N'est pas l'option choisie feuille 2A"))</f>
        <v>-</v>
      </c>
      <c r="AC305" s="215" t="str">
        <f t="shared" si="40"/>
        <v>-</v>
      </c>
      <c r="AD305" s="217" t="str">
        <f>IF('2A HypothèsesRenouvellement'!$D$15="Option 1  ",'3A CalculsActifs'!V305,IF('2A HypothèsesRenouvellement'!$F$20="  Cotes d'état /100",'3A CalculsActifs'!AA305,IF('2A HypothèsesRenouvellement'!$F$20="  Cotes d'état /5",'3A CalculsActifs'!AC305,"ATT:ChoisirOptionFeuille2A")))</f>
        <v>ATT:ChoisirOptionFeuille2A</v>
      </c>
      <c r="AE305" s="209" t="str">
        <f>IF($A305="-","-",(H305/1000*(VLOOKUP(D305,'2A HypothèsesRenouvellement'!$J$6:$L$10,3,FALSE))))</f>
        <v>-</v>
      </c>
      <c r="AF305" s="312" t="str">
        <f t="shared" si="41"/>
        <v>-</v>
      </c>
      <c r="AG305" s="312" t="str">
        <f t="shared" si="42"/>
        <v>-</v>
      </c>
      <c r="AH305" s="218" t="str">
        <f t="shared" si="43"/>
        <v>-</v>
      </c>
      <c r="AI305" s="95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/>
      <c r="AY305" s="95"/>
      <c r="AZ305" s="95"/>
      <c r="BA305" s="95"/>
      <c r="BB305" s="95"/>
      <c r="BC305" s="95"/>
      <c r="BD305" s="95"/>
      <c r="BE305" s="95"/>
      <c r="BF305" s="95"/>
      <c r="BG305" s="95"/>
      <c r="BH305" s="95"/>
      <c r="BI305" s="95"/>
      <c r="BJ305" s="95"/>
      <c r="BK305" s="95"/>
      <c r="BL305" s="95"/>
      <c r="BM305" s="95"/>
      <c r="BN305" s="95"/>
      <c r="BO305" s="95"/>
      <c r="BP305" s="95"/>
      <c r="BQ305" s="95"/>
      <c r="BR305" s="95"/>
      <c r="BS305" s="95"/>
      <c r="BT305" s="95"/>
      <c r="BU305" s="95"/>
      <c r="BV305" s="95"/>
      <c r="BW305" s="95"/>
      <c r="BX305" s="95"/>
      <c r="BY305" s="95"/>
      <c r="BZ305" s="95"/>
      <c r="CA305" s="95"/>
      <c r="CB305" s="95"/>
      <c r="CC305" s="95"/>
      <c r="CD305" s="95"/>
      <c r="CE305" s="95"/>
      <c r="CF305" s="95"/>
      <c r="CG305" s="95"/>
      <c r="CH305" s="95"/>
      <c r="CI305" s="95"/>
      <c r="CJ305" s="95"/>
      <c r="CK305" s="95"/>
      <c r="CL305" s="95"/>
      <c r="CM305" s="95"/>
      <c r="CN305" s="95"/>
      <c r="CO305" s="95"/>
      <c r="CP305" s="95"/>
      <c r="CQ305" s="95"/>
      <c r="CR305" s="95"/>
      <c r="CS305" s="95"/>
      <c r="CT305" s="95"/>
      <c r="CU305" s="95"/>
      <c r="CV305" s="95"/>
      <c r="CW305" s="95"/>
      <c r="CX305" s="95"/>
      <c r="CY305" s="95"/>
      <c r="CZ305" s="95"/>
      <c r="DA305" s="95"/>
      <c r="DB305" s="95"/>
      <c r="DC305" s="95"/>
      <c r="DD305" s="95"/>
      <c r="DE305" s="95"/>
      <c r="DF305" s="95"/>
      <c r="DG305" s="95"/>
      <c r="DH305" s="95"/>
      <c r="DI305" s="95"/>
      <c r="DJ305" s="95"/>
      <c r="DK305" s="95"/>
      <c r="DL305" s="95"/>
      <c r="DM305" s="95"/>
      <c r="DN305" s="95"/>
      <c r="DO305" s="95"/>
      <c r="DP305" s="95"/>
      <c r="DQ305" s="95"/>
      <c r="DR305" s="95"/>
      <c r="DS305" s="95"/>
      <c r="DT305" s="95"/>
      <c r="DU305" s="95"/>
      <c r="DV305" s="95"/>
      <c r="DW305" s="95"/>
      <c r="DX305" s="95"/>
      <c r="DY305" s="95"/>
      <c r="DZ305" s="95"/>
      <c r="EA305" s="95"/>
      <c r="EB305" s="95"/>
      <c r="EC305" s="95"/>
      <c r="ED305" s="95"/>
      <c r="EE305" s="95"/>
      <c r="EF305" s="95"/>
      <c r="EG305" s="95"/>
      <c r="EH305" s="95"/>
      <c r="EI305" s="95"/>
      <c r="EJ305" s="95"/>
      <c r="EK305" s="95"/>
      <c r="EL305" s="95"/>
      <c r="EM305" s="95"/>
      <c r="EN305" s="95"/>
      <c r="EO305" s="95"/>
      <c r="EP305" s="95"/>
      <c r="EQ305" s="95"/>
      <c r="ER305" s="95"/>
      <c r="ES305" s="95"/>
      <c r="ET305" s="95"/>
      <c r="EU305" s="95"/>
      <c r="EV305" s="95"/>
      <c r="EW305" s="95"/>
      <c r="EX305" s="95"/>
      <c r="EY305" s="95"/>
      <c r="EZ305" s="95"/>
      <c r="FA305" s="95"/>
      <c r="FB305" s="95"/>
      <c r="FC305" s="95"/>
      <c r="FD305" s="95"/>
      <c r="FE305" s="95"/>
      <c r="FF305" s="95"/>
      <c r="FG305" s="95"/>
      <c r="FH305" s="95"/>
      <c r="FI305" s="95"/>
      <c r="FJ305" s="95"/>
      <c r="FK305" s="95"/>
      <c r="FL305" s="95"/>
      <c r="FM305" s="95"/>
      <c r="FN305" s="95"/>
      <c r="FO305" s="95"/>
      <c r="FP305" s="95"/>
      <c r="FQ305" s="95"/>
      <c r="FR305" s="95"/>
      <c r="FS305" s="95"/>
      <c r="FT305" s="95"/>
      <c r="FU305" s="95"/>
      <c r="FV305" s="95"/>
      <c r="FW305" s="95"/>
      <c r="FX305" s="95"/>
      <c r="FY305" s="95"/>
      <c r="FZ305" s="95"/>
      <c r="GA305" s="95"/>
      <c r="GB305" s="95"/>
      <c r="GC305" s="95"/>
      <c r="GD305" s="95"/>
      <c r="GE305" s="95"/>
      <c r="GF305" s="95"/>
      <c r="GG305" s="95"/>
      <c r="GH305" s="95"/>
      <c r="GI305" s="95"/>
      <c r="GJ305" s="95"/>
      <c r="GK305" s="95"/>
      <c r="GL305" s="95"/>
      <c r="GM305" s="95"/>
      <c r="GN305" s="95"/>
      <c r="GO305" s="95"/>
      <c r="GP305" s="95"/>
      <c r="GQ305" s="95"/>
      <c r="GR305" s="95"/>
      <c r="GS305" s="95"/>
      <c r="GT305" s="95"/>
      <c r="GU305" s="95"/>
      <c r="GV305" s="95"/>
      <c r="GW305" s="95"/>
      <c r="GX305" s="95"/>
      <c r="GY305" s="95"/>
      <c r="GZ305" s="95"/>
      <c r="HA305" s="95"/>
      <c r="HB305" s="95"/>
      <c r="HC305" s="95"/>
      <c r="HD305" s="95"/>
      <c r="HE305" s="95"/>
    </row>
    <row r="306" spans="1:213" x14ac:dyDescent="0.25">
      <c r="A306" s="212" t="str">
        <f>IF((ISBLANK('1B DonnéesActifs'!A309)=TRUE),"-",'1B DonnéesActifs'!A309)</f>
        <v>-</v>
      </c>
      <c r="B306" s="213" t="str">
        <f>IF(($A306="-"),"-",IF((ISBLANK('1B DonnéesActifs'!B309)=TRUE),"",'1B DonnéesActifs'!B309))</f>
        <v>-</v>
      </c>
      <c r="C306" s="213" t="str">
        <f>IF(($A306="-"),"-",IF((ISBLANK('1B DonnéesActifs'!C309)=TRUE),"",'1B DonnéesActifs'!C309))</f>
        <v>-</v>
      </c>
      <c r="D306" s="213" t="str">
        <f>IF(($A306="-"),"-",IF((ISBLANK('1B DonnéesActifs'!D309)=TRUE),"",'1B DonnéesActifs'!D309))</f>
        <v>-</v>
      </c>
      <c r="E306" s="213" t="str">
        <f>IF(($A306="-"),"-",IF((ISBLANK('1B DonnéesActifs'!E309)=TRUE),"",'1B DonnéesActifs'!E309))</f>
        <v>-</v>
      </c>
      <c r="F306" s="213" t="str">
        <f>IF(($A306="-"),"-",IF((ISBLANK('1B DonnéesActifs'!F309)=TRUE),"",'1B DonnéesActifs'!F309))</f>
        <v>-</v>
      </c>
      <c r="G306" s="213" t="str">
        <f>IF(($A306="-"),"-",IF((ISBLANK('1B DonnéesActifs'!G309)=TRUE),"",'1B DonnéesActifs'!G309))</f>
        <v>-</v>
      </c>
      <c r="H306" s="213" t="str">
        <f>IF(($A306="-"),"-",IF((ISBLANK('1B DonnéesActifs'!H309)=TRUE),"",'1B DonnéesActifs'!H309))</f>
        <v>-</v>
      </c>
      <c r="I306" s="213" t="str">
        <f>IF(($A306="-"),"-",IF((ISBLANK('1B DonnéesActifs'!I309)=TRUE),"",'1B DonnéesActifs'!I309))</f>
        <v>-</v>
      </c>
      <c r="J306" s="213" t="str">
        <f>IF(($A306="-"),"-",IF((ISBLANK('1B DonnéesActifs'!J309)=TRUE),"",'1B DonnéesActifs'!J309))</f>
        <v>-</v>
      </c>
      <c r="K306" s="213" t="str">
        <f>IF(($A306="-"),"-",IF((ISBLANK('1B DonnéesActifs'!K309)=TRUE),"",'1B DonnéesActifs'!K309))</f>
        <v>-</v>
      </c>
      <c r="L306" s="213" t="str">
        <f>IF(($A306="-"),"-",IF((ISBLANK('1B DonnéesActifs'!L309)=TRUE),"",'1B DonnéesActifs'!L309))</f>
        <v>-</v>
      </c>
      <c r="M306" s="213" t="str">
        <f>IF(($A306="-"),"-",IF((ISBLANK('1B DonnéesActifs'!M309)=TRUE),"",'1B DonnéesActifs'!M309))</f>
        <v>-</v>
      </c>
      <c r="N306" s="213" t="str">
        <f>IF(($A306="-"),"-",IF((ISBLANK('1B DonnéesActifs'!N309)=TRUE),"",'1B DonnéesActifs'!N309))</f>
        <v>-</v>
      </c>
      <c r="O306" s="213" t="str">
        <f>IF(($A306="-"),"-",IF((ISBLANK('1B DonnéesActifs'!O309)=TRUE),"",'1B DonnéesActifs'!O309))</f>
        <v>-</v>
      </c>
      <c r="P306" s="213" t="str">
        <f>IF(($A306="-"),"-",IF((ISBLANK('1B DonnéesActifs'!P309)=TRUE),"",'1B DonnéesActifs'!P309))</f>
        <v>-</v>
      </c>
      <c r="Q306" s="214" t="str">
        <f t="shared" si="37"/>
        <v>-</v>
      </c>
      <c r="R306" s="214" t="str">
        <f>IF($A306="-","-",(_xlfn.IFNA((VLOOKUP($D306,'2A HypothèsesRenouvellement'!$J$6:$K$10,2,FALSE)),"TypeChausséeN/D")))</f>
        <v>-</v>
      </c>
      <c r="S306" s="214" t="str">
        <f t="shared" si="44"/>
        <v>-</v>
      </c>
      <c r="T306" s="214" t="str">
        <f>IF($A306="-","-",(_xlfn.IFNA((VLOOKUP($M306,'2A HypothèsesRenouvellement'!$J$16:$K$25,2,FALSE)),"DernièreInterventionN/D")))</f>
        <v>-</v>
      </c>
      <c r="U306" s="214" t="str">
        <f t="shared" si="38"/>
        <v>-</v>
      </c>
      <c r="V306" s="215" t="str">
        <f t="shared" si="45"/>
        <v>-</v>
      </c>
      <c r="W306" s="215" t="str">
        <f>IF($A306="-","-",IF($O306="","ICG N/D",VLOOKUP($O306,'2A HypothèsesRenouvellement'!$B$33:$B$42,1,TRUE)))</f>
        <v>-</v>
      </c>
      <c r="X306" s="216" t="str">
        <f>IF($A306="-","-",(IF((ISNUMBER(W306)=TRUE),VLOOKUP(W306,'2A HypothèsesRenouvellement'!$B$33:$D$42,3,FALSE),"ICG N/D")))</f>
        <v>-</v>
      </c>
      <c r="Y306" s="216" t="str">
        <f>_xlfn.IFNA(IF($A306="-","-",(IF((P306=""),"Cote /5 N/D",VLOOKUP(P306,'2A HypothèsesRenouvellement'!$F$33:$G$37,2,FALSE)))),"%ParCote/5 Feuille2A N/D")</f>
        <v>-</v>
      </c>
      <c r="Z306" s="215" t="str">
        <f>IF($A306="-","-",IF('2A HypothèsesRenouvellement'!$F$20="  cotes d'état /100",(IF(ISNUMBER(X306)=TRUE,(X306*R306),"ICG N/D")),"N'est pas l'option choisie feuille 2A"))</f>
        <v>-</v>
      </c>
      <c r="AA306" s="215" t="str">
        <f t="shared" si="39"/>
        <v>-</v>
      </c>
      <c r="AB306" s="215" t="str">
        <f>IF($A306="-","-",IF('2A HypothèsesRenouvellement'!$F$20="  cotes d'état /5",(IF(ISNUMBER(Y306)=TRUE,(Y306*R306),"Etat/5 N/D")),"N'est pas l'option choisie feuille 2A"))</f>
        <v>-</v>
      </c>
      <c r="AC306" s="215" t="str">
        <f t="shared" si="40"/>
        <v>-</v>
      </c>
      <c r="AD306" s="217" t="str">
        <f>IF('2A HypothèsesRenouvellement'!$D$15="Option 1  ",'3A CalculsActifs'!V306,IF('2A HypothèsesRenouvellement'!$F$20="  Cotes d'état /100",'3A CalculsActifs'!AA306,IF('2A HypothèsesRenouvellement'!$F$20="  Cotes d'état /5",'3A CalculsActifs'!AC306,"ATT:ChoisirOptionFeuille2A")))</f>
        <v>ATT:ChoisirOptionFeuille2A</v>
      </c>
      <c r="AE306" s="209" t="str">
        <f>IF($A306="-","-",(H306/1000*(VLOOKUP(D306,'2A HypothèsesRenouvellement'!$J$6:$L$10,3,FALSE))))</f>
        <v>-</v>
      </c>
      <c r="AF306" s="312" t="str">
        <f t="shared" si="41"/>
        <v>-</v>
      </c>
      <c r="AG306" s="312" t="str">
        <f t="shared" si="42"/>
        <v>-</v>
      </c>
      <c r="AH306" s="218" t="str">
        <f t="shared" si="43"/>
        <v>-</v>
      </c>
      <c r="AI306" s="95"/>
      <c r="AJ306" s="95"/>
      <c r="AK306" s="95"/>
      <c r="AL306" s="95"/>
      <c r="AM306" s="95"/>
      <c r="AN306" s="95"/>
      <c r="AO306" s="95"/>
      <c r="AP306" s="95"/>
      <c r="AQ306" s="95"/>
      <c r="AR306" s="95"/>
      <c r="AS306" s="95"/>
      <c r="AT306" s="95"/>
      <c r="AU306" s="95"/>
      <c r="AV306" s="95"/>
      <c r="AW306" s="95"/>
      <c r="AX306" s="95"/>
      <c r="AY306" s="95"/>
      <c r="AZ306" s="95"/>
      <c r="BA306" s="95"/>
      <c r="BB306" s="95"/>
      <c r="BC306" s="95"/>
      <c r="BD306" s="95"/>
      <c r="BE306" s="95"/>
      <c r="BF306" s="95"/>
      <c r="BG306" s="95"/>
      <c r="BH306" s="95"/>
      <c r="BI306" s="95"/>
      <c r="BJ306" s="95"/>
      <c r="BK306" s="95"/>
      <c r="BL306" s="95"/>
      <c r="BM306" s="95"/>
      <c r="BN306" s="95"/>
      <c r="BO306" s="95"/>
      <c r="BP306" s="95"/>
      <c r="BQ306" s="95"/>
      <c r="BR306" s="95"/>
      <c r="BS306" s="95"/>
      <c r="BT306" s="95"/>
      <c r="BU306" s="95"/>
      <c r="BV306" s="95"/>
      <c r="BW306" s="95"/>
      <c r="BX306" s="95"/>
      <c r="BY306" s="95"/>
      <c r="BZ306" s="95"/>
      <c r="CA306" s="95"/>
      <c r="CB306" s="95"/>
      <c r="CC306" s="95"/>
      <c r="CD306" s="95"/>
      <c r="CE306" s="95"/>
      <c r="CF306" s="95"/>
      <c r="CG306" s="95"/>
      <c r="CH306" s="95"/>
      <c r="CI306" s="95"/>
      <c r="CJ306" s="95"/>
      <c r="CK306" s="95"/>
      <c r="CL306" s="95"/>
      <c r="CM306" s="95"/>
      <c r="CN306" s="95"/>
      <c r="CO306" s="95"/>
      <c r="CP306" s="95"/>
      <c r="CQ306" s="95"/>
      <c r="CR306" s="95"/>
      <c r="CS306" s="95"/>
      <c r="CT306" s="95"/>
      <c r="CU306" s="95"/>
      <c r="CV306" s="95"/>
      <c r="CW306" s="95"/>
      <c r="CX306" s="95"/>
      <c r="CY306" s="95"/>
      <c r="CZ306" s="95"/>
      <c r="DA306" s="95"/>
      <c r="DB306" s="95"/>
      <c r="DC306" s="95"/>
      <c r="DD306" s="95"/>
      <c r="DE306" s="95"/>
      <c r="DF306" s="95"/>
      <c r="DG306" s="95"/>
      <c r="DH306" s="95"/>
      <c r="DI306" s="95"/>
      <c r="DJ306" s="95"/>
      <c r="DK306" s="95"/>
      <c r="DL306" s="95"/>
      <c r="DM306" s="95"/>
      <c r="DN306" s="95"/>
      <c r="DO306" s="95"/>
      <c r="DP306" s="95"/>
      <c r="DQ306" s="95"/>
      <c r="DR306" s="95"/>
      <c r="DS306" s="95"/>
      <c r="DT306" s="95"/>
      <c r="DU306" s="95"/>
      <c r="DV306" s="95"/>
      <c r="DW306" s="95"/>
      <c r="DX306" s="95"/>
      <c r="DY306" s="95"/>
      <c r="DZ306" s="95"/>
      <c r="EA306" s="95"/>
      <c r="EB306" s="95"/>
      <c r="EC306" s="95"/>
      <c r="ED306" s="95"/>
      <c r="EE306" s="95"/>
      <c r="EF306" s="95"/>
      <c r="EG306" s="95"/>
      <c r="EH306" s="95"/>
      <c r="EI306" s="95"/>
      <c r="EJ306" s="95"/>
      <c r="EK306" s="95"/>
      <c r="EL306" s="95"/>
      <c r="EM306" s="95"/>
      <c r="EN306" s="95"/>
      <c r="EO306" s="95"/>
      <c r="EP306" s="95"/>
      <c r="EQ306" s="95"/>
      <c r="ER306" s="95"/>
      <c r="ES306" s="95"/>
      <c r="ET306" s="95"/>
      <c r="EU306" s="95"/>
      <c r="EV306" s="95"/>
      <c r="EW306" s="95"/>
      <c r="EX306" s="95"/>
      <c r="EY306" s="95"/>
      <c r="EZ306" s="95"/>
      <c r="FA306" s="95"/>
      <c r="FB306" s="95"/>
      <c r="FC306" s="95"/>
      <c r="FD306" s="95"/>
      <c r="FE306" s="95"/>
      <c r="FF306" s="95"/>
      <c r="FG306" s="95"/>
      <c r="FH306" s="95"/>
      <c r="FI306" s="95"/>
      <c r="FJ306" s="95"/>
      <c r="FK306" s="95"/>
      <c r="FL306" s="95"/>
      <c r="FM306" s="95"/>
      <c r="FN306" s="95"/>
      <c r="FO306" s="95"/>
      <c r="FP306" s="95"/>
      <c r="FQ306" s="95"/>
      <c r="FR306" s="95"/>
      <c r="FS306" s="95"/>
      <c r="FT306" s="95"/>
      <c r="FU306" s="95"/>
      <c r="FV306" s="95"/>
      <c r="FW306" s="95"/>
      <c r="FX306" s="95"/>
      <c r="FY306" s="95"/>
      <c r="FZ306" s="95"/>
      <c r="GA306" s="95"/>
      <c r="GB306" s="95"/>
      <c r="GC306" s="95"/>
      <c r="GD306" s="95"/>
      <c r="GE306" s="95"/>
      <c r="GF306" s="95"/>
      <c r="GG306" s="95"/>
      <c r="GH306" s="95"/>
      <c r="GI306" s="95"/>
      <c r="GJ306" s="95"/>
      <c r="GK306" s="95"/>
      <c r="GL306" s="95"/>
      <c r="GM306" s="95"/>
      <c r="GN306" s="95"/>
      <c r="GO306" s="95"/>
      <c r="GP306" s="95"/>
      <c r="GQ306" s="95"/>
      <c r="GR306" s="95"/>
      <c r="GS306" s="95"/>
      <c r="GT306" s="95"/>
      <c r="GU306" s="95"/>
      <c r="GV306" s="95"/>
      <c r="GW306" s="95"/>
      <c r="GX306" s="95"/>
      <c r="GY306" s="95"/>
      <c r="GZ306" s="95"/>
      <c r="HA306" s="95"/>
      <c r="HB306" s="95"/>
      <c r="HC306" s="95"/>
      <c r="HD306" s="95"/>
      <c r="HE306" s="95"/>
    </row>
    <row r="307" spans="1:213" x14ac:dyDescent="0.25">
      <c r="A307" s="212" t="str">
        <f>IF((ISBLANK('1B DonnéesActifs'!A310)=TRUE),"-",'1B DonnéesActifs'!A310)</f>
        <v>-</v>
      </c>
      <c r="B307" s="213" t="str">
        <f>IF(($A307="-"),"-",IF((ISBLANK('1B DonnéesActifs'!B310)=TRUE),"",'1B DonnéesActifs'!B310))</f>
        <v>-</v>
      </c>
      <c r="C307" s="213" t="str">
        <f>IF(($A307="-"),"-",IF((ISBLANK('1B DonnéesActifs'!C310)=TRUE),"",'1B DonnéesActifs'!C310))</f>
        <v>-</v>
      </c>
      <c r="D307" s="213" t="str">
        <f>IF(($A307="-"),"-",IF((ISBLANK('1B DonnéesActifs'!D310)=TRUE),"",'1B DonnéesActifs'!D310))</f>
        <v>-</v>
      </c>
      <c r="E307" s="213" t="str">
        <f>IF(($A307="-"),"-",IF((ISBLANK('1B DonnéesActifs'!E310)=TRUE),"",'1B DonnéesActifs'!E310))</f>
        <v>-</v>
      </c>
      <c r="F307" s="213" t="str">
        <f>IF(($A307="-"),"-",IF((ISBLANK('1B DonnéesActifs'!F310)=TRUE),"",'1B DonnéesActifs'!F310))</f>
        <v>-</v>
      </c>
      <c r="G307" s="213" t="str">
        <f>IF(($A307="-"),"-",IF((ISBLANK('1B DonnéesActifs'!G310)=TRUE),"",'1B DonnéesActifs'!G310))</f>
        <v>-</v>
      </c>
      <c r="H307" s="213" t="str">
        <f>IF(($A307="-"),"-",IF((ISBLANK('1B DonnéesActifs'!H310)=TRUE),"",'1B DonnéesActifs'!H310))</f>
        <v>-</v>
      </c>
      <c r="I307" s="213" t="str">
        <f>IF(($A307="-"),"-",IF((ISBLANK('1B DonnéesActifs'!I310)=TRUE),"",'1B DonnéesActifs'!I310))</f>
        <v>-</v>
      </c>
      <c r="J307" s="213" t="str">
        <f>IF(($A307="-"),"-",IF((ISBLANK('1B DonnéesActifs'!J310)=TRUE),"",'1B DonnéesActifs'!J310))</f>
        <v>-</v>
      </c>
      <c r="K307" s="213" t="str">
        <f>IF(($A307="-"),"-",IF((ISBLANK('1B DonnéesActifs'!K310)=TRUE),"",'1B DonnéesActifs'!K310))</f>
        <v>-</v>
      </c>
      <c r="L307" s="213" t="str">
        <f>IF(($A307="-"),"-",IF((ISBLANK('1B DonnéesActifs'!L310)=TRUE),"",'1B DonnéesActifs'!L310))</f>
        <v>-</v>
      </c>
      <c r="M307" s="213" t="str">
        <f>IF(($A307="-"),"-",IF((ISBLANK('1B DonnéesActifs'!M310)=TRUE),"",'1B DonnéesActifs'!M310))</f>
        <v>-</v>
      </c>
      <c r="N307" s="213" t="str">
        <f>IF(($A307="-"),"-",IF((ISBLANK('1B DonnéesActifs'!N310)=TRUE),"",'1B DonnéesActifs'!N310))</f>
        <v>-</v>
      </c>
      <c r="O307" s="213" t="str">
        <f>IF(($A307="-"),"-",IF((ISBLANK('1B DonnéesActifs'!O310)=TRUE),"",'1B DonnéesActifs'!O310))</f>
        <v>-</v>
      </c>
      <c r="P307" s="213" t="str">
        <f>IF(($A307="-"),"-",IF((ISBLANK('1B DonnéesActifs'!P310)=TRUE),"",'1B DonnéesActifs'!P310))</f>
        <v>-</v>
      </c>
      <c r="Q307" s="214" t="str">
        <f t="shared" si="37"/>
        <v>-</v>
      </c>
      <c r="R307" s="214" t="str">
        <f>IF($A307="-","-",(_xlfn.IFNA((VLOOKUP($D307,'2A HypothèsesRenouvellement'!$J$6:$K$10,2,FALSE)),"TypeChausséeN/D")))</f>
        <v>-</v>
      </c>
      <c r="S307" s="214" t="str">
        <f t="shared" si="44"/>
        <v>-</v>
      </c>
      <c r="T307" s="214" t="str">
        <f>IF($A307="-","-",(_xlfn.IFNA((VLOOKUP($M307,'2A HypothèsesRenouvellement'!$J$16:$K$25,2,FALSE)),"DernièreInterventionN/D")))</f>
        <v>-</v>
      </c>
      <c r="U307" s="214" t="str">
        <f t="shared" si="38"/>
        <v>-</v>
      </c>
      <c r="V307" s="215" t="str">
        <f t="shared" si="45"/>
        <v>-</v>
      </c>
      <c r="W307" s="215" t="str">
        <f>IF($A307="-","-",IF($O307="","ICG N/D",VLOOKUP($O307,'2A HypothèsesRenouvellement'!$B$33:$B$42,1,TRUE)))</f>
        <v>-</v>
      </c>
      <c r="X307" s="216" t="str">
        <f>IF($A307="-","-",(IF((ISNUMBER(W307)=TRUE),VLOOKUP(W307,'2A HypothèsesRenouvellement'!$B$33:$D$42,3,FALSE),"ICG N/D")))</f>
        <v>-</v>
      </c>
      <c r="Y307" s="216" t="str">
        <f>_xlfn.IFNA(IF($A307="-","-",(IF((P307=""),"Cote /5 N/D",VLOOKUP(P307,'2A HypothèsesRenouvellement'!$F$33:$G$37,2,FALSE)))),"%ParCote/5 Feuille2A N/D")</f>
        <v>-</v>
      </c>
      <c r="Z307" s="215" t="str">
        <f>IF($A307="-","-",IF('2A HypothèsesRenouvellement'!$F$20="  cotes d'état /100",(IF(ISNUMBER(X307)=TRUE,(X307*R307),"ICG N/D")),"N'est pas l'option choisie feuille 2A"))</f>
        <v>-</v>
      </c>
      <c r="AA307" s="215" t="str">
        <f t="shared" si="39"/>
        <v>-</v>
      </c>
      <c r="AB307" s="215" t="str">
        <f>IF($A307="-","-",IF('2A HypothèsesRenouvellement'!$F$20="  cotes d'état /5",(IF(ISNUMBER(Y307)=TRUE,(Y307*R307),"Etat/5 N/D")),"N'est pas l'option choisie feuille 2A"))</f>
        <v>-</v>
      </c>
      <c r="AC307" s="215" t="str">
        <f t="shared" si="40"/>
        <v>-</v>
      </c>
      <c r="AD307" s="217" t="str">
        <f>IF('2A HypothèsesRenouvellement'!$D$15="Option 1  ",'3A CalculsActifs'!V307,IF('2A HypothèsesRenouvellement'!$F$20="  Cotes d'état /100",'3A CalculsActifs'!AA307,IF('2A HypothèsesRenouvellement'!$F$20="  Cotes d'état /5",'3A CalculsActifs'!AC307,"ATT:ChoisirOptionFeuille2A")))</f>
        <v>ATT:ChoisirOptionFeuille2A</v>
      </c>
      <c r="AE307" s="209" t="str">
        <f>IF($A307="-","-",(H307/1000*(VLOOKUP(D307,'2A HypothèsesRenouvellement'!$J$6:$L$10,3,FALSE))))</f>
        <v>-</v>
      </c>
      <c r="AF307" s="312" t="str">
        <f t="shared" si="41"/>
        <v>-</v>
      </c>
      <c r="AG307" s="312" t="str">
        <f t="shared" si="42"/>
        <v>-</v>
      </c>
      <c r="AH307" s="218" t="str">
        <f t="shared" si="43"/>
        <v>-</v>
      </c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  <c r="AW307" s="95"/>
      <c r="AX307" s="95"/>
      <c r="AY307" s="95"/>
      <c r="AZ307" s="95"/>
      <c r="BA307" s="95"/>
      <c r="BB307" s="95"/>
      <c r="BC307" s="95"/>
      <c r="BD307" s="95"/>
      <c r="BE307" s="95"/>
      <c r="BF307" s="95"/>
      <c r="BG307" s="95"/>
      <c r="BH307" s="95"/>
      <c r="BI307" s="95"/>
      <c r="BJ307" s="95"/>
      <c r="BK307" s="95"/>
      <c r="BL307" s="95"/>
      <c r="BM307" s="95"/>
      <c r="BN307" s="95"/>
      <c r="BO307" s="95"/>
      <c r="BP307" s="95"/>
      <c r="BQ307" s="95"/>
      <c r="BR307" s="95"/>
      <c r="BS307" s="95"/>
      <c r="BT307" s="95"/>
      <c r="BU307" s="95"/>
      <c r="BV307" s="95"/>
      <c r="BW307" s="95"/>
      <c r="BX307" s="95"/>
      <c r="BY307" s="95"/>
      <c r="BZ307" s="95"/>
      <c r="CA307" s="95"/>
      <c r="CB307" s="95"/>
      <c r="CC307" s="95"/>
      <c r="CD307" s="95"/>
      <c r="CE307" s="95"/>
      <c r="CF307" s="95"/>
      <c r="CG307" s="95"/>
      <c r="CH307" s="95"/>
      <c r="CI307" s="95"/>
      <c r="CJ307" s="95"/>
      <c r="CK307" s="95"/>
      <c r="CL307" s="95"/>
      <c r="CM307" s="95"/>
      <c r="CN307" s="95"/>
      <c r="CO307" s="95"/>
      <c r="CP307" s="95"/>
      <c r="CQ307" s="95"/>
      <c r="CR307" s="95"/>
      <c r="CS307" s="95"/>
      <c r="CT307" s="95"/>
      <c r="CU307" s="95"/>
      <c r="CV307" s="95"/>
      <c r="CW307" s="95"/>
      <c r="CX307" s="95"/>
      <c r="CY307" s="95"/>
      <c r="CZ307" s="95"/>
      <c r="DA307" s="95"/>
      <c r="DB307" s="95"/>
      <c r="DC307" s="95"/>
      <c r="DD307" s="95"/>
      <c r="DE307" s="95"/>
      <c r="DF307" s="95"/>
      <c r="DG307" s="95"/>
      <c r="DH307" s="95"/>
      <c r="DI307" s="95"/>
      <c r="DJ307" s="95"/>
      <c r="DK307" s="95"/>
      <c r="DL307" s="95"/>
      <c r="DM307" s="95"/>
      <c r="DN307" s="95"/>
      <c r="DO307" s="95"/>
      <c r="DP307" s="95"/>
      <c r="DQ307" s="95"/>
      <c r="DR307" s="95"/>
      <c r="DS307" s="95"/>
      <c r="DT307" s="95"/>
      <c r="DU307" s="95"/>
      <c r="DV307" s="95"/>
      <c r="DW307" s="95"/>
      <c r="DX307" s="95"/>
      <c r="DY307" s="95"/>
      <c r="DZ307" s="95"/>
      <c r="EA307" s="95"/>
      <c r="EB307" s="95"/>
      <c r="EC307" s="95"/>
      <c r="ED307" s="95"/>
      <c r="EE307" s="95"/>
      <c r="EF307" s="95"/>
      <c r="EG307" s="95"/>
      <c r="EH307" s="95"/>
      <c r="EI307" s="95"/>
      <c r="EJ307" s="95"/>
      <c r="EK307" s="95"/>
      <c r="EL307" s="95"/>
      <c r="EM307" s="95"/>
      <c r="EN307" s="95"/>
      <c r="EO307" s="95"/>
      <c r="EP307" s="95"/>
      <c r="EQ307" s="95"/>
      <c r="ER307" s="95"/>
      <c r="ES307" s="95"/>
      <c r="ET307" s="95"/>
      <c r="EU307" s="95"/>
      <c r="EV307" s="95"/>
      <c r="EW307" s="95"/>
      <c r="EX307" s="95"/>
      <c r="EY307" s="95"/>
      <c r="EZ307" s="95"/>
      <c r="FA307" s="95"/>
      <c r="FB307" s="95"/>
      <c r="FC307" s="95"/>
      <c r="FD307" s="95"/>
      <c r="FE307" s="95"/>
      <c r="FF307" s="95"/>
      <c r="FG307" s="95"/>
      <c r="FH307" s="95"/>
      <c r="FI307" s="95"/>
      <c r="FJ307" s="95"/>
      <c r="FK307" s="95"/>
      <c r="FL307" s="95"/>
      <c r="FM307" s="95"/>
      <c r="FN307" s="95"/>
      <c r="FO307" s="95"/>
      <c r="FP307" s="95"/>
      <c r="FQ307" s="95"/>
      <c r="FR307" s="95"/>
      <c r="FS307" s="95"/>
      <c r="FT307" s="95"/>
      <c r="FU307" s="95"/>
      <c r="FV307" s="95"/>
      <c r="FW307" s="95"/>
      <c r="FX307" s="95"/>
      <c r="FY307" s="95"/>
      <c r="FZ307" s="95"/>
      <c r="GA307" s="95"/>
      <c r="GB307" s="95"/>
      <c r="GC307" s="95"/>
      <c r="GD307" s="95"/>
      <c r="GE307" s="95"/>
      <c r="GF307" s="95"/>
      <c r="GG307" s="95"/>
      <c r="GH307" s="95"/>
      <c r="GI307" s="95"/>
      <c r="GJ307" s="95"/>
      <c r="GK307" s="95"/>
      <c r="GL307" s="95"/>
      <c r="GM307" s="95"/>
      <c r="GN307" s="95"/>
      <c r="GO307" s="95"/>
      <c r="GP307" s="95"/>
      <c r="GQ307" s="95"/>
      <c r="GR307" s="95"/>
      <c r="GS307" s="95"/>
      <c r="GT307" s="95"/>
      <c r="GU307" s="95"/>
      <c r="GV307" s="95"/>
      <c r="GW307" s="95"/>
      <c r="GX307" s="95"/>
      <c r="GY307" s="95"/>
      <c r="GZ307" s="95"/>
      <c r="HA307" s="95"/>
      <c r="HB307" s="95"/>
      <c r="HC307" s="95"/>
      <c r="HD307" s="95"/>
      <c r="HE307" s="95"/>
    </row>
    <row r="308" spans="1:213" x14ac:dyDescent="0.25">
      <c r="A308" s="212" t="str">
        <f>IF((ISBLANK('1B DonnéesActifs'!A311)=TRUE),"-",'1B DonnéesActifs'!A311)</f>
        <v>-</v>
      </c>
      <c r="B308" s="213" t="str">
        <f>IF(($A308="-"),"-",IF((ISBLANK('1B DonnéesActifs'!B311)=TRUE),"",'1B DonnéesActifs'!B311))</f>
        <v>-</v>
      </c>
      <c r="C308" s="213" t="str">
        <f>IF(($A308="-"),"-",IF((ISBLANK('1B DonnéesActifs'!C311)=TRUE),"",'1B DonnéesActifs'!C311))</f>
        <v>-</v>
      </c>
      <c r="D308" s="213" t="str">
        <f>IF(($A308="-"),"-",IF((ISBLANK('1B DonnéesActifs'!D311)=TRUE),"",'1B DonnéesActifs'!D311))</f>
        <v>-</v>
      </c>
      <c r="E308" s="213" t="str">
        <f>IF(($A308="-"),"-",IF((ISBLANK('1B DonnéesActifs'!E311)=TRUE),"",'1B DonnéesActifs'!E311))</f>
        <v>-</v>
      </c>
      <c r="F308" s="213" t="str">
        <f>IF(($A308="-"),"-",IF((ISBLANK('1B DonnéesActifs'!F311)=TRUE),"",'1B DonnéesActifs'!F311))</f>
        <v>-</v>
      </c>
      <c r="G308" s="213" t="str">
        <f>IF(($A308="-"),"-",IF((ISBLANK('1B DonnéesActifs'!G311)=TRUE),"",'1B DonnéesActifs'!G311))</f>
        <v>-</v>
      </c>
      <c r="H308" s="213" t="str">
        <f>IF(($A308="-"),"-",IF((ISBLANK('1B DonnéesActifs'!H311)=TRUE),"",'1B DonnéesActifs'!H311))</f>
        <v>-</v>
      </c>
      <c r="I308" s="213" t="str">
        <f>IF(($A308="-"),"-",IF((ISBLANK('1B DonnéesActifs'!I311)=TRUE),"",'1B DonnéesActifs'!I311))</f>
        <v>-</v>
      </c>
      <c r="J308" s="213" t="str">
        <f>IF(($A308="-"),"-",IF((ISBLANK('1B DonnéesActifs'!J311)=TRUE),"",'1B DonnéesActifs'!J311))</f>
        <v>-</v>
      </c>
      <c r="K308" s="213" t="str">
        <f>IF(($A308="-"),"-",IF((ISBLANK('1B DonnéesActifs'!K311)=TRUE),"",'1B DonnéesActifs'!K311))</f>
        <v>-</v>
      </c>
      <c r="L308" s="213" t="str">
        <f>IF(($A308="-"),"-",IF((ISBLANK('1B DonnéesActifs'!L311)=TRUE),"",'1B DonnéesActifs'!L311))</f>
        <v>-</v>
      </c>
      <c r="M308" s="213" t="str">
        <f>IF(($A308="-"),"-",IF((ISBLANK('1B DonnéesActifs'!M311)=TRUE),"",'1B DonnéesActifs'!M311))</f>
        <v>-</v>
      </c>
      <c r="N308" s="213" t="str">
        <f>IF(($A308="-"),"-",IF((ISBLANK('1B DonnéesActifs'!N311)=TRUE),"",'1B DonnéesActifs'!N311))</f>
        <v>-</v>
      </c>
      <c r="O308" s="213" t="str">
        <f>IF(($A308="-"),"-",IF((ISBLANK('1B DonnéesActifs'!O311)=TRUE),"",'1B DonnéesActifs'!O311))</f>
        <v>-</v>
      </c>
      <c r="P308" s="213" t="str">
        <f>IF(($A308="-"),"-",IF((ISBLANK('1B DonnéesActifs'!P311)=TRUE),"",'1B DonnéesActifs'!P311))</f>
        <v>-</v>
      </c>
      <c r="Q308" s="214" t="str">
        <f t="shared" si="37"/>
        <v>-</v>
      </c>
      <c r="R308" s="214" t="str">
        <f>IF($A308="-","-",(_xlfn.IFNA((VLOOKUP($D308,'2A HypothèsesRenouvellement'!$J$6:$K$10,2,FALSE)),"TypeChausséeN/D")))</f>
        <v>-</v>
      </c>
      <c r="S308" s="214" t="str">
        <f t="shared" si="44"/>
        <v>-</v>
      </c>
      <c r="T308" s="214" t="str">
        <f>IF($A308="-","-",(_xlfn.IFNA((VLOOKUP($M308,'2A HypothèsesRenouvellement'!$J$16:$K$25,2,FALSE)),"DernièreInterventionN/D")))</f>
        <v>-</v>
      </c>
      <c r="U308" s="214" t="str">
        <f t="shared" si="38"/>
        <v>-</v>
      </c>
      <c r="V308" s="215" t="str">
        <f t="shared" si="45"/>
        <v>-</v>
      </c>
      <c r="W308" s="215" t="str">
        <f>IF($A308="-","-",IF($O308="","ICG N/D",VLOOKUP($O308,'2A HypothèsesRenouvellement'!$B$33:$B$42,1,TRUE)))</f>
        <v>-</v>
      </c>
      <c r="X308" s="216" t="str">
        <f>IF($A308="-","-",(IF((ISNUMBER(W308)=TRUE),VLOOKUP(W308,'2A HypothèsesRenouvellement'!$B$33:$D$42,3,FALSE),"ICG N/D")))</f>
        <v>-</v>
      </c>
      <c r="Y308" s="216" t="str">
        <f>_xlfn.IFNA(IF($A308="-","-",(IF((P308=""),"Cote /5 N/D",VLOOKUP(P308,'2A HypothèsesRenouvellement'!$F$33:$G$37,2,FALSE)))),"%ParCote/5 Feuille2A N/D")</f>
        <v>-</v>
      </c>
      <c r="Z308" s="215" t="str">
        <f>IF($A308="-","-",IF('2A HypothèsesRenouvellement'!$F$20="  cotes d'état /100",(IF(ISNUMBER(X308)=TRUE,(X308*R308),"ICG N/D")),"N'est pas l'option choisie feuille 2A"))</f>
        <v>-</v>
      </c>
      <c r="AA308" s="215" t="str">
        <f t="shared" si="39"/>
        <v>-</v>
      </c>
      <c r="AB308" s="215" t="str">
        <f>IF($A308="-","-",IF('2A HypothèsesRenouvellement'!$F$20="  cotes d'état /5",(IF(ISNUMBER(Y308)=TRUE,(Y308*R308),"Etat/5 N/D")),"N'est pas l'option choisie feuille 2A"))</f>
        <v>-</v>
      </c>
      <c r="AC308" s="215" t="str">
        <f t="shared" si="40"/>
        <v>-</v>
      </c>
      <c r="AD308" s="217" t="str">
        <f>IF('2A HypothèsesRenouvellement'!$D$15="Option 1  ",'3A CalculsActifs'!V308,IF('2A HypothèsesRenouvellement'!$F$20="  Cotes d'état /100",'3A CalculsActifs'!AA308,IF('2A HypothèsesRenouvellement'!$F$20="  Cotes d'état /5",'3A CalculsActifs'!AC308,"ATT:ChoisirOptionFeuille2A")))</f>
        <v>ATT:ChoisirOptionFeuille2A</v>
      </c>
      <c r="AE308" s="209" t="str">
        <f>IF($A308="-","-",(H308/1000*(VLOOKUP(D308,'2A HypothèsesRenouvellement'!$J$6:$L$10,3,FALSE))))</f>
        <v>-</v>
      </c>
      <c r="AF308" s="312" t="str">
        <f t="shared" si="41"/>
        <v>-</v>
      </c>
      <c r="AG308" s="312" t="str">
        <f t="shared" si="42"/>
        <v>-</v>
      </c>
      <c r="AH308" s="218" t="str">
        <f t="shared" si="43"/>
        <v>-</v>
      </c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  <c r="AW308" s="95"/>
      <c r="AX308" s="95"/>
      <c r="AY308" s="95"/>
      <c r="AZ308" s="95"/>
      <c r="BA308" s="95"/>
      <c r="BB308" s="95"/>
      <c r="BC308" s="95"/>
      <c r="BD308" s="95"/>
      <c r="BE308" s="95"/>
      <c r="BF308" s="95"/>
      <c r="BG308" s="95"/>
      <c r="BH308" s="95"/>
      <c r="BI308" s="95"/>
      <c r="BJ308" s="95"/>
      <c r="BK308" s="95"/>
      <c r="BL308" s="95"/>
      <c r="BM308" s="95"/>
      <c r="BN308" s="95"/>
      <c r="BO308" s="95"/>
      <c r="BP308" s="95"/>
      <c r="BQ308" s="95"/>
      <c r="BR308" s="95"/>
      <c r="BS308" s="95"/>
      <c r="BT308" s="95"/>
      <c r="BU308" s="95"/>
      <c r="BV308" s="95"/>
      <c r="BW308" s="95"/>
      <c r="BX308" s="95"/>
      <c r="BY308" s="95"/>
      <c r="BZ308" s="95"/>
      <c r="CA308" s="95"/>
      <c r="CB308" s="95"/>
      <c r="CC308" s="95"/>
      <c r="CD308" s="95"/>
      <c r="CE308" s="95"/>
      <c r="CF308" s="95"/>
      <c r="CG308" s="95"/>
      <c r="CH308" s="95"/>
      <c r="CI308" s="95"/>
      <c r="CJ308" s="95"/>
      <c r="CK308" s="95"/>
      <c r="CL308" s="95"/>
      <c r="CM308" s="95"/>
      <c r="CN308" s="95"/>
      <c r="CO308" s="95"/>
      <c r="CP308" s="95"/>
      <c r="CQ308" s="95"/>
      <c r="CR308" s="95"/>
      <c r="CS308" s="95"/>
      <c r="CT308" s="95"/>
      <c r="CU308" s="95"/>
      <c r="CV308" s="95"/>
      <c r="CW308" s="95"/>
      <c r="CX308" s="95"/>
      <c r="CY308" s="95"/>
      <c r="CZ308" s="95"/>
      <c r="DA308" s="95"/>
      <c r="DB308" s="95"/>
      <c r="DC308" s="95"/>
      <c r="DD308" s="95"/>
      <c r="DE308" s="95"/>
      <c r="DF308" s="95"/>
      <c r="DG308" s="95"/>
      <c r="DH308" s="95"/>
      <c r="DI308" s="95"/>
      <c r="DJ308" s="95"/>
      <c r="DK308" s="95"/>
      <c r="DL308" s="95"/>
      <c r="DM308" s="95"/>
      <c r="DN308" s="95"/>
      <c r="DO308" s="95"/>
      <c r="DP308" s="95"/>
      <c r="DQ308" s="95"/>
      <c r="DR308" s="95"/>
      <c r="DS308" s="95"/>
      <c r="DT308" s="95"/>
      <c r="DU308" s="95"/>
      <c r="DV308" s="95"/>
      <c r="DW308" s="95"/>
      <c r="DX308" s="95"/>
      <c r="DY308" s="95"/>
      <c r="DZ308" s="95"/>
      <c r="EA308" s="95"/>
      <c r="EB308" s="95"/>
      <c r="EC308" s="95"/>
      <c r="ED308" s="95"/>
      <c r="EE308" s="95"/>
      <c r="EF308" s="95"/>
      <c r="EG308" s="95"/>
      <c r="EH308" s="95"/>
      <c r="EI308" s="95"/>
      <c r="EJ308" s="95"/>
      <c r="EK308" s="95"/>
      <c r="EL308" s="95"/>
      <c r="EM308" s="95"/>
      <c r="EN308" s="95"/>
      <c r="EO308" s="95"/>
      <c r="EP308" s="95"/>
      <c r="EQ308" s="95"/>
      <c r="ER308" s="95"/>
      <c r="ES308" s="95"/>
      <c r="ET308" s="95"/>
      <c r="EU308" s="95"/>
      <c r="EV308" s="95"/>
      <c r="EW308" s="95"/>
      <c r="EX308" s="95"/>
      <c r="EY308" s="95"/>
      <c r="EZ308" s="95"/>
      <c r="FA308" s="95"/>
      <c r="FB308" s="95"/>
      <c r="FC308" s="95"/>
      <c r="FD308" s="95"/>
      <c r="FE308" s="95"/>
      <c r="FF308" s="95"/>
      <c r="FG308" s="95"/>
      <c r="FH308" s="95"/>
      <c r="FI308" s="95"/>
      <c r="FJ308" s="95"/>
      <c r="FK308" s="95"/>
      <c r="FL308" s="95"/>
      <c r="FM308" s="95"/>
      <c r="FN308" s="95"/>
      <c r="FO308" s="95"/>
      <c r="FP308" s="95"/>
      <c r="FQ308" s="95"/>
      <c r="FR308" s="95"/>
      <c r="FS308" s="95"/>
      <c r="FT308" s="95"/>
      <c r="FU308" s="95"/>
      <c r="FV308" s="95"/>
      <c r="FW308" s="95"/>
      <c r="FX308" s="95"/>
      <c r="FY308" s="95"/>
      <c r="FZ308" s="95"/>
      <c r="GA308" s="95"/>
      <c r="GB308" s="95"/>
      <c r="GC308" s="95"/>
      <c r="GD308" s="95"/>
      <c r="GE308" s="95"/>
      <c r="GF308" s="95"/>
      <c r="GG308" s="95"/>
      <c r="GH308" s="95"/>
      <c r="GI308" s="95"/>
      <c r="GJ308" s="95"/>
      <c r="GK308" s="95"/>
      <c r="GL308" s="95"/>
      <c r="GM308" s="95"/>
      <c r="GN308" s="95"/>
      <c r="GO308" s="95"/>
      <c r="GP308" s="95"/>
      <c r="GQ308" s="95"/>
      <c r="GR308" s="95"/>
      <c r="GS308" s="95"/>
      <c r="GT308" s="95"/>
      <c r="GU308" s="95"/>
      <c r="GV308" s="95"/>
      <c r="GW308" s="95"/>
      <c r="GX308" s="95"/>
      <c r="GY308" s="95"/>
      <c r="GZ308" s="95"/>
      <c r="HA308" s="95"/>
      <c r="HB308" s="95"/>
      <c r="HC308" s="95"/>
      <c r="HD308" s="95"/>
      <c r="HE308" s="95"/>
    </row>
    <row r="309" spans="1:213" x14ac:dyDescent="0.25">
      <c r="A309" s="212" t="str">
        <f>IF((ISBLANK('1B DonnéesActifs'!A312)=TRUE),"-",'1B DonnéesActifs'!A312)</f>
        <v>-</v>
      </c>
      <c r="B309" s="213" t="str">
        <f>IF(($A309="-"),"-",IF((ISBLANK('1B DonnéesActifs'!B312)=TRUE),"",'1B DonnéesActifs'!B312))</f>
        <v>-</v>
      </c>
      <c r="C309" s="213" t="str">
        <f>IF(($A309="-"),"-",IF((ISBLANK('1B DonnéesActifs'!C312)=TRUE),"",'1B DonnéesActifs'!C312))</f>
        <v>-</v>
      </c>
      <c r="D309" s="213" t="str">
        <f>IF(($A309="-"),"-",IF((ISBLANK('1B DonnéesActifs'!D312)=TRUE),"",'1B DonnéesActifs'!D312))</f>
        <v>-</v>
      </c>
      <c r="E309" s="213" t="str">
        <f>IF(($A309="-"),"-",IF((ISBLANK('1B DonnéesActifs'!E312)=TRUE),"",'1B DonnéesActifs'!E312))</f>
        <v>-</v>
      </c>
      <c r="F309" s="213" t="str">
        <f>IF(($A309="-"),"-",IF((ISBLANK('1B DonnéesActifs'!F312)=TRUE),"",'1B DonnéesActifs'!F312))</f>
        <v>-</v>
      </c>
      <c r="G309" s="213" t="str">
        <f>IF(($A309="-"),"-",IF((ISBLANK('1B DonnéesActifs'!G312)=TRUE),"",'1B DonnéesActifs'!G312))</f>
        <v>-</v>
      </c>
      <c r="H309" s="213" t="str">
        <f>IF(($A309="-"),"-",IF((ISBLANK('1B DonnéesActifs'!H312)=TRUE),"",'1B DonnéesActifs'!H312))</f>
        <v>-</v>
      </c>
      <c r="I309" s="213" t="str">
        <f>IF(($A309="-"),"-",IF((ISBLANK('1B DonnéesActifs'!I312)=TRUE),"",'1B DonnéesActifs'!I312))</f>
        <v>-</v>
      </c>
      <c r="J309" s="213" t="str">
        <f>IF(($A309="-"),"-",IF((ISBLANK('1B DonnéesActifs'!J312)=TRUE),"",'1B DonnéesActifs'!J312))</f>
        <v>-</v>
      </c>
      <c r="K309" s="213" t="str">
        <f>IF(($A309="-"),"-",IF((ISBLANK('1B DonnéesActifs'!K312)=TRUE),"",'1B DonnéesActifs'!K312))</f>
        <v>-</v>
      </c>
      <c r="L309" s="213" t="str">
        <f>IF(($A309="-"),"-",IF((ISBLANK('1B DonnéesActifs'!L312)=TRUE),"",'1B DonnéesActifs'!L312))</f>
        <v>-</v>
      </c>
      <c r="M309" s="213" t="str">
        <f>IF(($A309="-"),"-",IF((ISBLANK('1B DonnéesActifs'!M312)=TRUE),"",'1B DonnéesActifs'!M312))</f>
        <v>-</v>
      </c>
      <c r="N309" s="213" t="str">
        <f>IF(($A309="-"),"-",IF((ISBLANK('1B DonnéesActifs'!N312)=TRUE),"",'1B DonnéesActifs'!N312))</f>
        <v>-</v>
      </c>
      <c r="O309" s="213" t="str">
        <f>IF(($A309="-"),"-",IF((ISBLANK('1B DonnéesActifs'!O312)=TRUE),"",'1B DonnéesActifs'!O312))</f>
        <v>-</v>
      </c>
      <c r="P309" s="213" t="str">
        <f>IF(($A309="-"),"-",IF((ISBLANK('1B DonnéesActifs'!P312)=TRUE),"",'1B DonnéesActifs'!P312))</f>
        <v>-</v>
      </c>
      <c r="Q309" s="214" t="str">
        <f t="shared" si="37"/>
        <v>-</v>
      </c>
      <c r="R309" s="214" t="str">
        <f>IF($A309="-","-",(_xlfn.IFNA((VLOOKUP($D309,'2A HypothèsesRenouvellement'!$J$6:$K$10,2,FALSE)),"TypeChausséeN/D")))</f>
        <v>-</v>
      </c>
      <c r="S309" s="214" t="str">
        <f t="shared" si="44"/>
        <v>-</v>
      </c>
      <c r="T309" s="214" t="str">
        <f>IF($A309="-","-",(_xlfn.IFNA((VLOOKUP($M309,'2A HypothèsesRenouvellement'!$J$16:$K$25,2,FALSE)),"DernièreInterventionN/D")))</f>
        <v>-</v>
      </c>
      <c r="U309" s="214" t="str">
        <f t="shared" si="38"/>
        <v>-</v>
      </c>
      <c r="V309" s="215" t="str">
        <f t="shared" si="45"/>
        <v>-</v>
      </c>
      <c r="W309" s="215" t="str">
        <f>IF($A309="-","-",IF($O309="","ICG N/D",VLOOKUP($O309,'2A HypothèsesRenouvellement'!$B$33:$B$42,1,TRUE)))</f>
        <v>-</v>
      </c>
      <c r="X309" s="216" t="str">
        <f>IF($A309="-","-",(IF((ISNUMBER(W309)=TRUE),VLOOKUP(W309,'2A HypothèsesRenouvellement'!$B$33:$D$42,3,FALSE),"ICG N/D")))</f>
        <v>-</v>
      </c>
      <c r="Y309" s="216" t="str">
        <f>_xlfn.IFNA(IF($A309="-","-",(IF((P309=""),"Cote /5 N/D",VLOOKUP(P309,'2A HypothèsesRenouvellement'!$F$33:$G$37,2,FALSE)))),"%ParCote/5 Feuille2A N/D")</f>
        <v>-</v>
      </c>
      <c r="Z309" s="215" t="str">
        <f>IF($A309="-","-",IF('2A HypothèsesRenouvellement'!$F$20="  cotes d'état /100",(IF(ISNUMBER(X309)=TRUE,(X309*R309),"ICG N/D")),"N'est pas l'option choisie feuille 2A"))</f>
        <v>-</v>
      </c>
      <c r="AA309" s="215" t="str">
        <f t="shared" si="39"/>
        <v>-</v>
      </c>
      <c r="AB309" s="215" t="str">
        <f>IF($A309="-","-",IF('2A HypothèsesRenouvellement'!$F$20="  cotes d'état /5",(IF(ISNUMBER(Y309)=TRUE,(Y309*R309),"Etat/5 N/D")),"N'est pas l'option choisie feuille 2A"))</f>
        <v>-</v>
      </c>
      <c r="AC309" s="215" t="str">
        <f t="shared" si="40"/>
        <v>-</v>
      </c>
      <c r="AD309" s="217" t="str">
        <f>IF('2A HypothèsesRenouvellement'!$D$15="Option 1  ",'3A CalculsActifs'!V309,IF('2A HypothèsesRenouvellement'!$F$20="  Cotes d'état /100",'3A CalculsActifs'!AA309,IF('2A HypothèsesRenouvellement'!$F$20="  Cotes d'état /5",'3A CalculsActifs'!AC309,"ATT:ChoisirOptionFeuille2A")))</f>
        <v>ATT:ChoisirOptionFeuille2A</v>
      </c>
      <c r="AE309" s="209" t="str">
        <f>IF($A309="-","-",(H309/1000*(VLOOKUP(D309,'2A HypothèsesRenouvellement'!$J$6:$L$10,3,FALSE))))</f>
        <v>-</v>
      </c>
      <c r="AF309" s="312" t="str">
        <f t="shared" si="41"/>
        <v>-</v>
      </c>
      <c r="AG309" s="312" t="str">
        <f t="shared" si="42"/>
        <v>-</v>
      </c>
      <c r="AH309" s="218" t="str">
        <f t="shared" si="43"/>
        <v>-</v>
      </c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  <c r="AW309" s="95"/>
      <c r="AX309" s="95"/>
      <c r="AY309" s="95"/>
      <c r="AZ309" s="95"/>
      <c r="BA309" s="95"/>
      <c r="BB309" s="95"/>
      <c r="BC309" s="95"/>
      <c r="BD309" s="95"/>
      <c r="BE309" s="95"/>
      <c r="BF309" s="95"/>
      <c r="BG309" s="95"/>
      <c r="BH309" s="95"/>
      <c r="BI309" s="95"/>
      <c r="BJ309" s="95"/>
      <c r="BK309" s="95"/>
      <c r="BL309" s="95"/>
      <c r="BM309" s="95"/>
      <c r="BN309" s="95"/>
      <c r="BO309" s="95"/>
      <c r="BP309" s="95"/>
      <c r="BQ309" s="95"/>
      <c r="BR309" s="95"/>
      <c r="BS309" s="95"/>
      <c r="BT309" s="95"/>
      <c r="BU309" s="95"/>
      <c r="BV309" s="95"/>
      <c r="BW309" s="95"/>
      <c r="BX309" s="95"/>
      <c r="BY309" s="95"/>
      <c r="BZ309" s="95"/>
      <c r="CA309" s="95"/>
      <c r="CB309" s="95"/>
      <c r="CC309" s="95"/>
      <c r="CD309" s="95"/>
      <c r="CE309" s="95"/>
      <c r="CF309" s="95"/>
      <c r="CG309" s="95"/>
      <c r="CH309" s="95"/>
      <c r="CI309" s="95"/>
      <c r="CJ309" s="95"/>
      <c r="CK309" s="95"/>
      <c r="CL309" s="95"/>
      <c r="CM309" s="95"/>
      <c r="CN309" s="95"/>
      <c r="CO309" s="95"/>
      <c r="CP309" s="95"/>
      <c r="CQ309" s="95"/>
      <c r="CR309" s="95"/>
      <c r="CS309" s="95"/>
      <c r="CT309" s="95"/>
      <c r="CU309" s="95"/>
      <c r="CV309" s="95"/>
      <c r="CW309" s="95"/>
      <c r="CX309" s="95"/>
      <c r="CY309" s="95"/>
      <c r="CZ309" s="95"/>
      <c r="DA309" s="95"/>
      <c r="DB309" s="95"/>
      <c r="DC309" s="95"/>
      <c r="DD309" s="95"/>
      <c r="DE309" s="95"/>
      <c r="DF309" s="95"/>
      <c r="DG309" s="95"/>
      <c r="DH309" s="95"/>
      <c r="DI309" s="95"/>
      <c r="DJ309" s="95"/>
      <c r="DK309" s="95"/>
      <c r="DL309" s="95"/>
      <c r="DM309" s="95"/>
      <c r="DN309" s="95"/>
      <c r="DO309" s="95"/>
      <c r="DP309" s="95"/>
      <c r="DQ309" s="95"/>
      <c r="DR309" s="95"/>
      <c r="DS309" s="95"/>
      <c r="DT309" s="95"/>
      <c r="DU309" s="95"/>
      <c r="DV309" s="95"/>
      <c r="DW309" s="95"/>
      <c r="DX309" s="95"/>
      <c r="DY309" s="95"/>
      <c r="DZ309" s="95"/>
      <c r="EA309" s="95"/>
      <c r="EB309" s="95"/>
      <c r="EC309" s="95"/>
      <c r="ED309" s="95"/>
      <c r="EE309" s="95"/>
      <c r="EF309" s="95"/>
      <c r="EG309" s="95"/>
      <c r="EH309" s="95"/>
      <c r="EI309" s="95"/>
      <c r="EJ309" s="95"/>
      <c r="EK309" s="95"/>
      <c r="EL309" s="95"/>
      <c r="EM309" s="95"/>
      <c r="EN309" s="95"/>
      <c r="EO309" s="95"/>
      <c r="EP309" s="95"/>
      <c r="EQ309" s="95"/>
      <c r="ER309" s="95"/>
      <c r="ES309" s="95"/>
      <c r="ET309" s="95"/>
      <c r="EU309" s="95"/>
      <c r="EV309" s="95"/>
      <c r="EW309" s="95"/>
      <c r="EX309" s="95"/>
      <c r="EY309" s="95"/>
      <c r="EZ309" s="95"/>
      <c r="FA309" s="95"/>
      <c r="FB309" s="95"/>
      <c r="FC309" s="95"/>
      <c r="FD309" s="95"/>
      <c r="FE309" s="95"/>
      <c r="FF309" s="95"/>
      <c r="FG309" s="95"/>
      <c r="FH309" s="95"/>
      <c r="FI309" s="95"/>
      <c r="FJ309" s="95"/>
      <c r="FK309" s="95"/>
      <c r="FL309" s="95"/>
      <c r="FM309" s="95"/>
      <c r="FN309" s="95"/>
      <c r="FO309" s="95"/>
      <c r="FP309" s="95"/>
      <c r="FQ309" s="95"/>
      <c r="FR309" s="95"/>
      <c r="FS309" s="95"/>
      <c r="FT309" s="95"/>
      <c r="FU309" s="95"/>
      <c r="FV309" s="95"/>
      <c r="FW309" s="95"/>
      <c r="FX309" s="95"/>
      <c r="FY309" s="95"/>
      <c r="FZ309" s="95"/>
      <c r="GA309" s="95"/>
      <c r="GB309" s="95"/>
      <c r="GC309" s="95"/>
      <c r="GD309" s="95"/>
      <c r="GE309" s="95"/>
      <c r="GF309" s="95"/>
      <c r="GG309" s="95"/>
      <c r="GH309" s="95"/>
      <c r="GI309" s="95"/>
      <c r="GJ309" s="95"/>
      <c r="GK309" s="95"/>
      <c r="GL309" s="95"/>
      <c r="GM309" s="95"/>
      <c r="GN309" s="95"/>
      <c r="GO309" s="95"/>
      <c r="GP309" s="95"/>
      <c r="GQ309" s="95"/>
      <c r="GR309" s="95"/>
      <c r="GS309" s="95"/>
      <c r="GT309" s="95"/>
      <c r="GU309" s="95"/>
      <c r="GV309" s="95"/>
      <c r="GW309" s="95"/>
      <c r="GX309" s="95"/>
      <c r="GY309" s="95"/>
      <c r="GZ309" s="95"/>
      <c r="HA309" s="95"/>
      <c r="HB309" s="95"/>
      <c r="HC309" s="95"/>
      <c r="HD309" s="95"/>
      <c r="HE309" s="95"/>
    </row>
    <row r="310" spans="1:213" x14ac:dyDescent="0.25">
      <c r="A310" s="212" t="str">
        <f>IF((ISBLANK('1B DonnéesActifs'!A313)=TRUE),"-",'1B DonnéesActifs'!A313)</f>
        <v>-</v>
      </c>
      <c r="B310" s="213" t="str">
        <f>IF(($A310="-"),"-",IF((ISBLANK('1B DonnéesActifs'!B313)=TRUE),"",'1B DonnéesActifs'!B313))</f>
        <v>-</v>
      </c>
      <c r="C310" s="213" t="str">
        <f>IF(($A310="-"),"-",IF((ISBLANK('1B DonnéesActifs'!C313)=TRUE),"",'1B DonnéesActifs'!C313))</f>
        <v>-</v>
      </c>
      <c r="D310" s="213" t="str">
        <f>IF(($A310="-"),"-",IF((ISBLANK('1B DonnéesActifs'!D313)=TRUE),"",'1B DonnéesActifs'!D313))</f>
        <v>-</v>
      </c>
      <c r="E310" s="213" t="str">
        <f>IF(($A310="-"),"-",IF((ISBLANK('1B DonnéesActifs'!E313)=TRUE),"",'1B DonnéesActifs'!E313))</f>
        <v>-</v>
      </c>
      <c r="F310" s="213" t="str">
        <f>IF(($A310="-"),"-",IF((ISBLANK('1B DonnéesActifs'!F313)=TRUE),"",'1B DonnéesActifs'!F313))</f>
        <v>-</v>
      </c>
      <c r="G310" s="213" t="str">
        <f>IF(($A310="-"),"-",IF((ISBLANK('1B DonnéesActifs'!G313)=TRUE),"",'1B DonnéesActifs'!G313))</f>
        <v>-</v>
      </c>
      <c r="H310" s="213" t="str">
        <f>IF(($A310="-"),"-",IF((ISBLANK('1B DonnéesActifs'!H313)=TRUE),"",'1B DonnéesActifs'!H313))</f>
        <v>-</v>
      </c>
      <c r="I310" s="213" t="str">
        <f>IF(($A310="-"),"-",IF((ISBLANK('1B DonnéesActifs'!I313)=TRUE),"",'1B DonnéesActifs'!I313))</f>
        <v>-</v>
      </c>
      <c r="J310" s="213" t="str">
        <f>IF(($A310="-"),"-",IF((ISBLANK('1B DonnéesActifs'!J313)=TRUE),"",'1B DonnéesActifs'!J313))</f>
        <v>-</v>
      </c>
      <c r="K310" s="213" t="str">
        <f>IF(($A310="-"),"-",IF((ISBLANK('1B DonnéesActifs'!K313)=TRUE),"",'1B DonnéesActifs'!K313))</f>
        <v>-</v>
      </c>
      <c r="L310" s="213" t="str">
        <f>IF(($A310="-"),"-",IF((ISBLANK('1B DonnéesActifs'!L313)=TRUE),"",'1B DonnéesActifs'!L313))</f>
        <v>-</v>
      </c>
      <c r="M310" s="213" t="str">
        <f>IF(($A310="-"),"-",IF((ISBLANK('1B DonnéesActifs'!M313)=TRUE),"",'1B DonnéesActifs'!M313))</f>
        <v>-</v>
      </c>
      <c r="N310" s="213" t="str">
        <f>IF(($A310="-"),"-",IF((ISBLANK('1B DonnéesActifs'!N313)=TRUE),"",'1B DonnéesActifs'!N313))</f>
        <v>-</v>
      </c>
      <c r="O310" s="213" t="str">
        <f>IF(($A310="-"),"-",IF((ISBLANK('1B DonnéesActifs'!O313)=TRUE),"",'1B DonnéesActifs'!O313))</f>
        <v>-</v>
      </c>
      <c r="P310" s="213" t="str">
        <f>IF(($A310="-"),"-",IF((ISBLANK('1B DonnéesActifs'!P313)=TRUE),"",'1B DonnéesActifs'!P313))</f>
        <v>-</v>
      </c>
      <c r="Q310" s="214" t="str">
        <f t="shared" si="37"/>
        <v>-</v>
      </c>
      <c r="R310" s="214" t="str">
        <f>IF($A310="-","-",(_xlfn.IFNA((VLOOKUP($D310,'2A HypothèsesRenouvellement'!$J$6:$K$10,2,FALSE)),"TypeChausséeN/D")))</f>
        <v>-</v>
      </c>
      <c r="S310" s="214" t="str">
        <f t="shared" si="44"/>
        <v>-</v>
      </c>
      <c r="T310" s="214" t="str">
        <f>IF($A310="-","-",(_xlfn.IFNA((VLOOKUP($M310,'2A HypothèsesRenouvellement'!$J$16:$K$25,2,FALSE)),"DernièreInterventionN/D")))</f>
        <v>-</v>
      </c>
      <c r="U310" s="214" t="str">
        <f t="shared" si="38"/>
        <v>-</v>
      </c>
      <c r="V310" s="215" t="str">
        <f t="shared" si="45"/>
        <v>-</v>
      </c>
      <c r="W310" s="215" t="str">
        <f>IF($A310="-","-",IF($O310="","ICG N/D",VLOOKUP($O310,'2A HypothèsesRenouvellement'!$B$33:$B$42,1,TRUE)))</f>
        <v>-</v>
      </c>
      <c r="X310" s="216" t="str">
        <f>IF($A310="-","-",(IF((ISNUMBER(W310)=TRUE),VLOOKUP(W310,'2A HypothèsesRenouvellement'!$B$33:$D$42,3,FALSE),"ICG N/D")))</f>
        <v>-</v>
      </c>
      <c r="Y310" s="216" t="str">
        <f>_xlfn.IFNA(IF($A310="-","-",(IF((P310=""),"Cote /5 N/D",VLOOKUP(P310,'2A HypothèsesRenouvellement'!$F$33:$G$37,2,FALSE)))),"%ParCote/5 Feuille2A N/D")</f>
        <v>-</v>
      </c>
      <c r="Z310" s="215" t="str">
        <f>IF($A310="-","-",IF('2A HypothèsesRenouvellement'!$F$20="  cotes d'état /100",(IF(ISNUMBER(X310)=TRUE,(X310*R310),"ICG N/D")),"N'est pas l'option choisie feuille 2A"))</f>
        <v>-</v>
      </c>
      <c r="AA310" s="215" t="str">
        <f t="shared" si="39"/>
        <v>-</v>
      </c>
      <c r="AB310" s="215" t="str">
        <f>IF($A310="-","-",IF('2A HypothèsesRenouvellement'!$F$20="  cotes d'état /5",(IF(ISNUMBER(Y310)=TRUE,(Y310*R310),"Etat/5 N/D")),"N'est pas l'option choisie feuille 2A"))</f>
        <v>-</v>
      </c>
      <c r="AC310" s="215" t="str">
        <f t="shared" si="40"/>
        <v>-</v>
      </c>
      <c r="AD310" s="217" t="str">
        <f>IF('2A HypothèsesRenouvellement'!$D$15="Option 1  ",'3A CalculsActifs'!V310,IF('2A HypothèsesRenouvellement'!$F$20="  Cotes d'état /100",'3A CalculsActifs'!AA310,IF('2A HypothèsesRenouvellement'!$F$20="  Cotes d'état /5",'3A CalculsActifs'!AC310,"ATT:ChoisirOptionFeuille2A")))</f>
        <v>ATT:ChoisirOptionFeuille2A</v>
      </c>
      <c r="AE310" s="209" t="str">
        <f>IF($A310="-","-",(H310/1000*(VLOOKUP(D310,'2A HypothèsesRenouvellement'!$J$6:$L$10,3,FALSE))))</f>
        <v>-</v>
      </c>
      <c r="AF310" s="312" t="str">
        <f t="shared" si="41"/>
        <v>-</v>
      </c>
      <c r="AG310" s="312" t="str">
        <f t="shared" si="42"/>
        <v>-</v>
      </c>
      <c r="AH310" s="218" t="str">
        <f t="shared" si="43"/>
        <v>-</v>
      </c>
      <c r="AI310" s="95"/>
      <c r="AJ310" s="95"/>
      <c r="AK310" s="95"/>
      <c r="AL310" s="95"/>
      <c r="AM310" s="95"/>
      <c r="AN310" s="95"/>
      <c r="AO310" s="95"/>
      <c r="AP310" s="95"/>
      <c r="AQ310" s="95"/>
      <c r="AR310" s="95"/>
      <c r="AS310" s="95"/>
      <c r="AT310" s="95"/>
      <c r="AU310" s="95"/>
      <c r="AV310" s="95"/>
      <c r="AW310" s="95"/>
      <c r="AX310" s="95"/>
      <c r="AY310" s="95"/>
      <c r="AZ310" s="95"/>
      <c r="BA310" s="95"/>
      <c r="BB310" s="95"/>
      <c r="BC310" s="95"/>
      <c r="BD310" s="95"/>
      <c r="BE310" s="95"/>
      <c r="BF310" s="95"/>
      <c r="BG310" s="95"/>
      <c r="BH310" s="95"/>
      <c r="BI310" s="95"/>
      <c r="BJ310" s="95"/>
      <c r="BK310" s="95"/>
      <c r="BL310" s="95"/>
      <c r="BM310" s="95"/>
      <c r="BN310" s="95"/>
      <c r="BO310" s="95"/>
      <c r="BP310" s="95"/>
      <c r="BQ310" s="95"/>
      <c r="BR310" s="95"/>
      <c r="BS310" s="95"/>
      <c r="BT310" s="95"/>
      <c r="BU310" s="95"/>
      <c r="BV310" s="95"/>
      <c r="BW310" s="95"/>
      <c r="BX310" s="95"/>
      <c r="BY310" s="95"/>
      <c r="BZ310" s="95"/>
      <c r="CA310" s="95"/>
      <c r="CB310" s="95"/>
      <c r="CC310" s="95"/>
      <c r="CD310" s="95"/>
      <c r="CE310" s="95"/>
      <c r="CF310" s="95"/>
      <c r="CG310" s="95"/>
      <c r="CH310" s="95"/>
      <c r="CI310" s="95"/>
      <c r="CJ310" s="95"/>
      <c r="CK310" s="95"/>
      <c r="CL310" s="95"/>
      <c r="CM310" s="95"/>
      <c r="CN310" s="95"/>
      <c r="CO310" s="95"/>
      <c r="CP310" s="95"/>
      <c r="CQ310" s="95"/>
      <c r="CR310" s="95"/>
      <c r="CS310" s="95"/>
      <c r="CT310" s="95"/>
      <c r="CU310" s="95"/>
      <c r="CV310" s="95"/>
      <c r="CW310" s="95"/>
      <c r="CX310" s="95"/>
      <c r="CY310" s="95"/>
      <c r="CZ310" s="95"/>
      <c r="DA310" s="95"/>
      <c r="DB310" s="95"/>
      <c r="DC310" s="95"/>
      <c r="DD310" s="95"/>
      <c r="DE310" s="95"/>
      <c r="DF310" s="95"/>
      <c r="DG310" s="95"/>
      <c r="DH310" s="95"/>
      <c r="DI310" s="95"/>
      <c r="DJ310" s="95"/>
      <c r="DK310" s="95"/>
      <c r="DL310" s="95"/>
      <c r="DM310" s="95"/>
      <c r="DN310" s="95"/>
      <c r="DO310" s="95"/>
      <c r="DP310" s="95"/>
      <c r="DQ310" s="95"/>
      <c r="DR310" s="95"/>
      <c r="DS310" s="95"/>
      <c r="DT310" s="95"/>
      <c r="DU310" s="95"/>
      <c r="DV310" s="95"/>
      <c r="DW310" s="95"/>
      <c r="DX310" s="95"/>
      <c r="DY310" s="95"/>
      <c r="DZ310" s="95"/>
      <c r="EA310" s="95"/>
      <c r="EB310" s="95"/>
      <c r="EC310" s="95"/>
      <c r="ED310" s="95"/>
      <c r="EE310" s="95"/>
      <c r="EF310" s="95"/>
      <c r="EG310" s="95"/>
      <c r="EH310" s="95"/>
      <c r="EI310" s="95"/>
      <c r="EJ310" s="95"/>
      <c r="EK310" s="95"/>
      <c r="EL310" s="95"/>
      <c r="EM310" s="95"/>
      <c r="EN310" s="95"/>
      <c r="EO310" s="95"/>
      <c r="EP310" s="95"/>
      <c r="EQ310" s="95"/>
      <c r="ER310" s="95"/>
      <c r="ES310" s="95"/>
      <c r="ET310" s="95"/>
      <c r="EU310" s="95"/>
      <c r="EV310" s="95"/>
      <c r="EW310" s="95"/>
      <c r="EX310" s="95"/>
      <c r="EY310" s="95"/>
      <c r="EZ310" s="95"/>
      <c r="FA310" s="95"/>
      <c r="FB310" s="95"/>
      <c r="FC310" s="95"/>
      <c r="FD310" s="95"/>
      <c r="FE310" s="95"/>
      <c r="FF310" s="95"/>
      <c r="FG310" s="95"/>
      <c r="FH310" s="95"/>
      <c r="FI310" s="95"/>
      <c r="FJ310" s="95"/>
      <c r="FK310" s="95"/>
      <c r="FL310" s="95"/>
      <c r="FM310" s="95"/>
      <c r="FN310" s="95"/>
      <c r="FO310" s="95"/>
      <c r="FP310" s="95"/>
      <c r="FQ310" s="95"/>
      <c r="FR310" s="95"/>
      <c r="FS310" s="95"/>
      <c r="FT310" s="95"/>
      <c r="FU310" s="95"/>
      <c r="FV310" s="95"/>
      <c r="FW310" s="95"/>
      <c r="FX310" s="95"/>
      <c r="FY310" s="95"/>
      <c r="FZ310" s="95"/>
      <c r="GA310" s="95"/>
      <c r="GB310" s="95"/>
      <c r="GC310" s="95"/>
      <c r="GD310" s="95"/>
      <c r="GE310" s="95"/>
      <c r="GF310" s="95"/>
      <c r="GG310" s="95"/>
      <c r="GH310" s="95"/>
      <c r="GI310" s="95"/>
      <c r="GJ310" s="95"/>
      <c r="GK310" s="95"/>
      <c r="GL310" s="95"/>
      <c r="GM310" s="95"/>
      <c r="GN310" s="95"/>
      <c r="GO310" s="95"/>
      <c r="GP310" s="95"/>
      <c r="GQ310" s="95"/>
      <c r="GR310" s="95"/>
      <c r="GS310" s="95"/>
      <c r="GT310" s="95"/>
      <c r="GU310" s="95"/>
      <c r="GV310" s="95"/>
      <c r="GW310" s="95"/>
      <c r="GX310" s="95"/>
      <c r="GY310" s="95"/>
      <c r="GZ310" s="95"/>
      <c r="HA310" s="95"/>
      <c r="HB310" s="95"/>
      <c r="HC310" s="95"/>
      <c r="HD310" s="95"/>
      <c r="HE310" s="95"/>
    </row>
    <row r="311" spans="1:213" x14ac:dyDescent="0.25">
      <c r="A311" s="212" t="str">
        <f>IF((ISBLANK('1B DonnéesActifs'!A314)=TRUE),"-",'1B DonnéesActifs'!A314)</f>
        <v>-</v>
      </c>
      <c r="B311" s="213" t="str">
        <f>IF(($A311="-"),"-",IF((ISBLANK('1B DonnéesActifs'!B314)=TRUE),"",'1B DonnéesActifs'!B314))</f>
        <v>-</v>
      </c>
      <c r="C311" s="213" t="str">
        <f>IF(($A311="-"),"-",IF((ISBLANK('1B DonnéesActifs'!C314)=TRUE),"",'1B DonnéesActifs'!C314))</f>
        <v>-</v>
      </c>
      <c r="D311" s="213" t="str">
        <f>IF(($A311="-"),"-",IF((ISBLANK('1B DonnéesActifs'!D314)=TRUE),"",'1B DonnéesActifs'!D314))</f>
        <v>-</v>
      </c>
      <c r="E311" s="213" t="str">
        <f>IF(($A311="-"),"-",IF((ISBLANK('1B DonnéesActifs'!E314)=TRUE),"",'1B DonnéesActifs'!E314))</f>
        <v>-</v>
      </c>
      <c r="F311" s="213" t="str">
        <f>IF(($A311="-"),"-",IF((ISBLANK('1B DonnéesActifs'!F314)=TRUE),"",'1B DonnéesActifs'!F314))</f>
        <v>-</v>
      </c>
      <c r="G311" s="213" t="str">
        <f>IF(($A311="-"),"-",IF((ISBLANK('1B DonnéesActifs'!G314)=TRUE),"",'1B DonnéesActifs'!G314))</f>
        <v>-</v>
      </c>
      <c r="H311" s="213" t="str">
        <f>IF(($A311="-"),"-",IF((ISBLANK('1B DonnéesActifs'!H314)=TRUE),"",'1B DonnéesActifs'!H314))</f>
        <v>-</v>
      </c>
      <c r="I311" s="213" t="str">
        <f>IF(($A311="-"),"-",IF((ISBLANK('1B DonnéesActifs'!I314)=TRUE),"",'1B DonnéesActifs'!I314))</f>
        <v>-</v>
      </c>
      <c r="J311" s="213" t="str">
        <f>IF(($A311="-"),"-",IF((ISBLANK('1B DonnéesActifs'!J314)=TRUE),"",'1B DonnéesActifs'!J314))</f>
        <v>-</v>
      </c>
      <c r="K311" s="213" t="str">
        <f>IF(($A311="-"),"-",IF((ISBLANK('1B DonnéesActifs'!K314)=TRUE),"",'1B DonnéesActifs'!K314))</f>
        <v>-</v>
      </c>
      <c r="L311" s="213" t="str">
        <f>IF(($A311="-"),"-",IF((ISBLANK('1B DonnéesActifs'!L314)=TRUE),"",'1B DonnéesActifs'!L314))</f>
        <v>-</v>
      </c>
      <c r="M311" s="213" t="str">
        <f>IF(($A311="-"),"-",IF((ISBLANK('1B DonnéesActifs'!M314)=TRUE),"",'1B DonnéesActifs'!M314))</f>
        <v>-</v>
      </c>
      <c r="N311" s="213" t="str">
        <f>IF(($A311="-"),"-",IF((ISBLANK('1B DonnéesActifs'!N314)=TRUE),"",'1B DonnéesActifs'!N314))</f>
        <v>-</v>
      </c>
      <c r="O311" s="213" t="str">
        <f>IF(($A311="-"),"-",IF((ISBLANK('1B DonnéesActifs'!O314)=TRUE),"",'1B DonnéesActifs'!O314))</f>
        <v>-</v>
      </c>
      <c r="P311" s="213" t="str">
        <f>IF(($A311="-"),"-",IF((ISBLANK('1B DonnéesActifs'!P314)=TRUE),"",'1B DonnéesActifs'!P314))</f>
        <v>-</v>
      </c>
      <c r="Q311" s="214" t="str">
        <f t="shared" si="37"/>
        <v>-</v>
      </c>
      <c r="R311" s="214" t="str">
        <f>IF($A311="-","-",(_xlfn.IFNA((VLOOKUP($D311,'2A HypothèsesRenouvellement'!$J$6:$K$10,2,FALSE)),"TypeChausséeN/D")))</f>
        <v>-</v>
      </c>
      <c r="S311" s="214" t="str">
        <f t="shared" si="44"/>
        <v>-</v>
      </c>
      <c r="T311" s="214" t="str">
        <f>IF($A311="-","-",(_xlfn.IFNA((VLOOKUP($M311,'2A HypothèsesRenouvellement'!$J$16:$K$25,2,FALSE)),"DernièreInterventionN/D")))</f>
        <v>-</v>
      </c>
      <c r="U311" s="214" t="str">
        <f t="shared" si="38"/>
        <v>-</v>
      </c>
      <c r="V311" s="215" t="str">
        <f t="shared" si="45"/>
        <v>-</v>
      </c>
      <c r="W311" s="215" t="str">
        <f>IF($A311="-","-",IF($O311="","ICG N/D",VLOOKUP($O311,'2A HypothèsesRenouvellement'!$B$33:$B$42,1,TRUE)))</f>
        <v>-</v>
      </c>
      <c r="X311" s="216" t="str">
        <f>IF($A311="-","-",(IF((ISNUMBER(W311)=TRUE),VLOOKUP(W311,'2A HypothèsesRenouvellement'!$B$33:$D$42,3,FALSE),"ICG N/D")))</f>
        <v>-</v>
      </c>
      <c r="Y311" s="216" t="str">
        <f>_xlfn.IFNA(IF($A311="-","-",(IF((P311=""),"Cote /5 N/D",VLOOKUP(P311,'2A HypothèsesRenouvellement'!$F$33:$G$37,2,FALSE)))),"%ParCote/5 Feuille2A N/D")</f>
        <v>-</v>
      </c>
      <c r="Z311" s="215" t="str">
        <f>IF($A311="-","-",IF('2A HypothèsesRenouvellement'!$F$20="  cotes d'état /100",(IF(ISNUMBER(X311)=TRUE,(X311*R311),"ICG N/D")),"N'est pas l'option choisie feuille 2A"))</f>
        <v>-</v>
      </c>
      <c r="AA311" s="215" t="str">
        <f t="shared" si="39"/>
        <v>-</v>
      </c>
      <c r="AB311" s="215" t="str">
        <f>IF($A311="-","-",IF('2A HypothèsesRenouvellement'!$F$20="  cotes d'état /5",(IF(ISNUMBER(Y311)=TRUE,(Y311*R311),"Etat/5 N/D")),"N'est pas l'option choisie feuille 2A"))</f>
        <v>-</v>
      </c>
      <c r="AC311" s="215" t="str">
        <f t="shared" si="40"/>
        <v>-</v>
      </c>
      <c r="AD311" s="217" t="str">
        <f>IF('2A HypothèsesRenouvellement'!$D$15="Option 1  ",'3A CalculsActifs'!V311,IF('2A HypothèsesRenouvellement'!$F$20="  Cotes d'état /100",'3A CalculsActifs'!AA311,IF('2A HypothèsesRenouvellement'!$F$20="  Cotes d'état /5",'3A CalculsActifs'!AC311,"ATT:ChoisirOptionFeuille2A")))</f>
        <v>ATT:ChoisirOptionFeuille2A</v>
      </c>
      <c r="AE311" s="209" t="str">
        <f>IF($A311="-","-",(H311/1000*(VLOOKUP(D311,'2A HypothèsesRenouvellement'!$J$6:$L$10,3,FALSE))))</f>
        <v>-</v>
      </c>
      <c r="AF311" s="312" t="str">
        <f t="shared" si="41"/>
        <v>-</v>
      </c>
      <c r="AG311" s="312" t="str">
        <f t="shared" si="42"/>
        <v>-</v>
      </c>
      <c r="AH311" s="218" t="str">
        <f t="shared" si="43"/>
        <v>-</v>
      </c>
      <c r="AI311" s="95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5"/>
      <c r="BI311" s="95"/>
      <c r="BJ311" s="95"/>
      <c r="BK311" s="95"/>
      <c r="BL311" s="95"/>
      <c r="BM311" s="95"/>
      <c r="BN311" s="95"/>
      <c r="BO311" s="95"/>
      <c r="BP311" s="95"/>
      <c r="BQ311" s="95"/>
      <c r="BR311" s="95"/>
      <c r="BS311" s="95"/>
      <c r="BT311" s="95"/>
      <c r="BU311" s="95"/>
      <c r="BV311" s="95"/>
      <c r="BW311" s="95"/>
      <c r="BX311" s="95"/>
      <c r="BY311" s="95"/>
      <c r="BZ311" s="95"/>
      <c r="CA311" s="95"/>
      <c r="CB311" s="95"/>
      <c r="CC311" s="95"/>
      <c r="CD311" s="95"/>
      <c r="CE311" s="95"/>
      <c r="CF311" s="95"/>
      <c r="CG311" s="95"/>
      <c r="CH311" s="95"/>
      <c r="CI311" s="95"/>
      <c r="CJ311" s="95"/>
      <c r="CK311" s="95"/>
      <c r="CL311" s="95"/>
      <c r="CM311" s="95"/>
      <c r="CN311" s="95"/>
      <c r="CO311" s="95"/>
      <c r="CP311" s="95"/>
      <c r="CQ311" s="95"/>
      <c r="CR311" s="95"/>
      <c r="CS311" s="95"/>
      <c r="CT311" s="95"/>
      <c r="CU311" s="95"/>
      <c r="CV311" s="95"/>
      <c r="CW311" s="95"/>
      <c r="CX311" s="95"/>
      <c r="CY311" s="95"/>
      <c r="CZ311" s="95"/>
      <c r="DA311" s="95"/>
      <c r="DB311" s="95"/>
      <c r="DC311" s="95"/>
      <c r="DD311" s="95"/>
      <c r="DE311" s="95"/>
      <c r="DF311" s="95"/>
      <c r="DG311" s="95"/>
      <c r="DH311" s="95"/>
      <c r="DI311" s="95"/>
      <c r="DJ311" s="95"/>
      <c r="DK311" s="95"/>
      <c r="DL311" s="95"/>
      <c r="DM311" s="95"/>
      <c r="DN311" s="95"/>
      <c r="DO311" s="95"/>
      <c r="DP311" s="95"/>
      <c r="DQ311" s="95"/>
      <c r="DR311" s="95"/>
      <c r="DS311" s="95"/>
      <c r="DT311" s="95"/>
      <c r="DU311" s="95"/>
      <c r="DV311" s="95"/>
      <c r="DW311" s="95"/>
      <c r="DX311" s="95"/>
      <c r="DY311" s="95"/>
      <c r="DZ311" s="95"/>
      <c r="EA311" s="95"/>
      <c r="EB311" s="95"/>
      <c r="EC311" s="95"/>
      <c r="ED311" s="95"/>
      <c r="EE311" s="95"/>
      <c r="EF311" s="95"/>
      <c r="EG311" s="95"/>
      <c r="EH311" s="95"/>
      <c r="EI311" s="95"/>
      <c r="EJ311" s="95"/>
      <c r="EK311" s="95"/>
      <c r="EL311" s="95"/>
      <c r="EM311" s="95"/>
      <c r="EN311" s="95"/>
      <c r="EO311" s="95"/>
      <c r="EP311" s="95"/>
      <c r="EQ311" s="95"/>
      <c r="ER311" s="95"/>
      <c r="ES311" s="95"/>
      <c r="ET311" s="95"/>
      <c r="EU311" s="95"/>
      <c r="EV311" s="95"/>
      <c r="EW311" s="95"/>
      <c r="EX311" s="95"/>
      <c r="EY311" s="95"/>
      <c r="EZ311" s="95"/>
      <c r="FA311" s="95"/>
      <c r="FB311" s="95"/>
      <c r="FC311" s="95"/>
      <c r="FD311" s="95"/>
      <c r="FE311" s="95"/>
      <c r="FF311" s="95"/>
      <c r="FG311" s="95"/>
      <c r="FH311" s="95"/>
      <c r="FI311" s="95"/>
      <c r="FJ311" s="95"/>
      <c r="FK311" s="95"/>
      <c r="FL311" s="95"/>
      <c r="FM311" s="95"/>
      <c r="FN311" s="95"/>
      <c r="FO311" s="95"/>
      <c r="FP311" s="95"/>
      <c r="FQ311" s="95"/>
      <c r="FR311" s="95"/>
      <c r="FS311" s="95"/>
      <c r="FT311" s="95"/>
      <c r="FU311" s="95"/>
      <c r="FV311" s="95"/>
      <c r="FW311" s="95"/>
      <c r="FX311" s="95"/>
      <c r="FY311" s="95"/>
      <c r="FZ311" s="95"/>
      <c r="GA311" s="95"/>
      <c r="GB311" s="95"/>
      <c r="GC311" s="95"/>
      <c r="GD311" s="95"/>
      <c r="GE311" s="95"/>
      <c r="GF311" s="95"/>
      <c r="GG311" s="95"/>
      <c r="GH311" s="95"/>
      <c r="GI311" s="95"/>
      <c r="GJ311" s="95"/>
      <c r="GK311" s="95"/>
      <c r="GL311" s="95"/>
      <c r="GM311" s="95"/>
      <c r="GN311" s="95"/>
      <c r="GO311" s="95"/>
      <c r="GP311" s="95"/>
      <c r="GQ311" s="95"/>
      <c r="GR311" s="95"/>
      <c r="GS311" s="95"/>
      <c r="GT311" s="95"/>
      <c r="GU311" s="95"/>
      <c r="GV311" s="95"/>
      <c r="GW311" s="95"/>
      <c r="GX311" s="95"/>
      <c r="GY311" s="95"/>
      <c r="GZ311" s="95"/>
      <c r="HA311" s="95"/>
      <c r="HB311" s="95"/>
      <c r="HC311" s="95"/>
      <c r="HD311" s="95"/>
      <c r="HE311" s="95"/>
    </row>
    <row r="312" spans="1:213" x14ac:dyDescent="0.25">
      <c r="A312" s="212" t="str">
        <f>IF((ISBLANK('1B DonnéesActifs'!A315)=TRUE),"-",'1B DonnéesActifs'!A315)</f>
        <v>-</v>
      </c>
      <c r="B312" s="213" t="str">
        <f>IF(($A312="-"),"-",IF((ISBLANK('1B DonnéesActifs'!B315)=TRUE),"",'1B DonnéesActifs'!B315))</f>
        <v>-</v>
      </c>
      <c r="C312" s="213" t="str">
        <f>IF(($A312="-"),"-",IF((ISBLANK('1B DonnéesActifs'!C315)=TRUE),"",'1B DonnéesActifs'!C315))</f>
        <v>-</v>
      </c>
      <c r="D312" s="213" t="str">
        <f>IF(($A312="-"),"-",IF((ISBLANK('1B DonnéesActifs'!D315)=TRUE),"",'1B DonnéesActifs'!D315))</f>
        <v>-</v>
      </c>
      <c r="E312" s="213" t="str">
        <f>IF(($A312="-"),"-",IF((ISBLANK('1B DonnéesActifs'!E315)=TRUE),"",'1B DonnéesActifs'!E315))</f>
        <v>-</v>
      </c>
      <c r="F312" s="213" t="str">
        <f>IF(($A312="-"),"-",IF((ISBLANK('1B DonnéesActifs'!F315)=TRUE),"",'1B DonnéesActifs'!F315))</f>
        <v>-</v>
      </c>
      <c r="G312" s="213" t="str">
        <f>IF(($A312="-"),"-",IF((ISBLANK('1B DonnéesActifs'!G315)=TRUE),"",'1B DonnéesActifs'!G315))</f>
        <v>-</v>
      </c>
      <c r="H312" s="213" t="str">
        <f>IF(($A312="-"),"-",IF((ISBLANK('1B DonnéesActifs'!H315)=TRUE),"",'1B DonnéesActifs'!H315))</f>
        <v>-</v>
      </c>
      <c r="I312" s="213" t="str">
        <f>IF(($A312="-"),"-",IF((ISBLANK('1B DonnéesActifs'!I315)=TRUE),"",'1B DonnéesActifs'!I315))</f>
        <v>-</v>
      </c>
      <c r="J312" s="213" t="str">
        <f>IF(($A312="-"),"-",IF((ISBLANK('1B DonnéesActifs'!J315)=TRUE),"",'1B DonnéesActifs'!J315))</f>
        <v>-</v>
      </c>
      <c r="K312" s="213" t="str">
        <f>IF(($A312="-"),"-",IF((ISBLANK('1B DonnéesActifs'!K315)=TRUE),"",'1B DonnéesActifs'!K315))</f>
        <v>-</v>
      </c>
      <c r="L312" s="213" t="str">
        <f>IF(($A312="-"),"-",IF((ISBLANK('1B DonnéesActifs'!L315)=TRUE),"",'1B DonnéesActifs'!L315))</f>
        <v>-</v>
      </c>
      <c r="M312" s="213" t="str">
        <f>IF(($A312="-"),"-",IF((ISBLANK('1B DonnéesActifs'!M315)=TRUE),"",'1B DonnéesActifs'!M315))</f>
        <v>-</v>
      </c>
      <c r="N312" s="213" t="str">
        <f>IF(($A312="-"),"-",IF((ISBLANK('1B DonnéesActifs'!N315)=TRUE),"",'1B DonnéesActifs'!N315))</f>
        <v>-</v>
      </c>
      <c r="O312" s="213" t="str">
        <f>IF(($A312="-"),"-",IF((ISBLANK('1B DonnéesActifs'!O315)=TRUE),"",'1B DonnéesActifs'!O315))</f>
        <v>-</v>
      </c>
      <c r="P312" s="213" t="str">
        <f>IF(($A312="-"),"-",IF((ISBLANK('1B DonnéesActifs'!P315)=TRUE),"",'1B DonnéesActifs'!P315))</f>
        <v>-</v>
      </c>
      <c r="Q312" s="214" t="str">
        <f t="shared" si="37"/>
        <v>-</v>
      </c>
      <c r="R312" s="214" t="str">
        <f>IF($A312="-","-",(_xlfn.IFNA((VLOOKUP($D312,'2A HypothèsesRenouvellement'!$J$6:$K$10,2,FALSE)),"TypeChausséeN/D")))</f>
        <v>-</v>
      </c>
      <c r="S312" s="214" t="str">
        <f t="shared" si="44"/>
        <v>-</v>
      </c>
      <c r="T312" s="214" t="str">
        <f>IF($A312="-","-",(_xlfn.IFNA((VLOOKUP($M312,'2A HypothèsesRenouvellement'!$J$16:$K$25,2,FALSE)),"DernièreInterventionN/D")))</f>
        <v>-</v>
      </c>
      <c r="U312" s="214" t="str">
        <f t="shared" si="38"/>
        <v>-</v>
      </c>
      <c r="V312" s="215" t="str">
        <f t="shared" si="45"/>
        <v>-</v>
      </c>
      <c r="W312" s="215" t="str">
        <f>IF($A312="-","-",IF($O312="","ICG N/D",VLOOKUP($O312,'2A HypothèsesRenouvellement'!$B$33:$B$42,1,TRUE)))</f>
        <v>-</v>
      </c>
      <c r="X312" s="216" t="str">
        <f>IF($A312="-","-",(IF((ISNUMBER(W312)=TRUE),VLOOKUP(W312,'2A HypothèsesRenouvellement'!$B$33:$D$42,3,FALSE),"ICG N/D")))</f>
        <v>-</v>
      </c>
      <c r="Y312" s="216" t="str">
        <f>_xlfn.IFNA(IF($A312="-","-",(IF((P312=""),"Cote /5 N/D",VLOOKUP(P312,'2A HypothèsesRenouvellement'!$F$33:$G$37,2,FALSE)))),"%ParCote/5 Feuille2A N/D")</f>
        <v>-</v>
      </c>
      <c r="Z312" s="215" t="str">
        <f>IF($A312="-","-",IF('2A HypothèsesRenouvellement'!$F$20="  cotes d'état /100",(IF(ISNUMBER(X312)=TRUE,(X312*R312),"ICG N/D")),"N'est pas l'option choisie feuille 2A"))</f>
        <v>-</v>
      </c>
      <c r="AA312" s="215" t="str">
        <f t="shared" si="39"/>
        <v>-</v>
      </c>
      <c r="AB312" s="215" t="str">
        <f>IF($A312="-","-",IF('2A HypothèsesRenouvellement'!$F$20="  cotes d'état /5",(IF(ISNUMBER(Y312)=TRUE,(Y312*R312),"Etat/5 N/D")),"N'est pas l'option choisie feuille 2A"))</f>
        <v>-</v>
      </c>
      <c r="AC312" s="215" t="str">
        <f t="shared" si="40"/>
        <v>-</v>
      </c>
      <c r="AD312" s="217" t="str">
        <f>IF('2A HypothèsesRenouvellement'!$D$15="Option 1  ",'3A CalculsActifs'!V312,IF('2A HypothèsesRenouvellement'!$F$20="  Cotes d'état /100",'3A CalculsActifs'!AA312,IF('2A HypothèsesRenouvellement'!$F$20="  Cotes d'état /5",'3A CalculsActifs'!AC312,"ATT:ChoisirOptionFeuille2A")))</f>
        <v>ATT:ChoisirOptionFeuille2A</v>
      </c>
      <c r="AE312" s="209" t="str">
        <f>IF($A312="-","-",(H312/1000*(VLOOKUP(D312,'2A HypothèsesRenouvellement'!$J$6:$L$10,3,FALSE))))</f>
        <v>-</v>
      </c>
      <c r="AF312" s="312" t="str">
        <f t="shared" si="41"/>
        <v>-</v>
      </c>
      <c r="AG312" s="312" t="str">
        <f t="shared" si="42"/>
        <v>-</v>
      </c>
      <c r="AH312" s="218" t="str">
        <f t="shared" si="43"/>
        <v>-</v>
      </c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5"/>
      <c r="BI312" s="95"/>
      <c r="BJ312" s="95"/>
      <c r="BK312" s="95"/>
      <c r="BL312" s="95"/>
      <c r="BM312" s="95"/>
      <c r="BN312" s="95"/>
      <c r="BO312" s="95"/>
      <c r="BP312" s="95"/>
      <c r="BQ312" s="95"/>
      <c r="BR312" s="95"/>
      <c r="BS312" s="95"/>
      <c r="BT312" s="95"/>
      <c r="BU312" s="95"/>
      <c r="BV312" s="95"/>
      <c r="BW312" s="95"/>
      <c r="BX312" s="95"/>
      <c r="BY312" s="95"/>
      <c r="BZ312" s="95"/>
      <c r="CA312" s="95"/>
      <c r="CB312" s="95"/>
      <c r="CC312" s="95"/>
      <c r="CD312" s="95"/>
      <c r="CE312" s="95"/>
      <c r="CF312" s="95"/>
      <c r="CG312" s="95"/>
      <c r="CH312" s="95"/>
      <c r="CI312" s="95"/>
      <c r="CJ312" s="95"/>
      <c r="CK312" s="95"/>
      <c r="CL312" s="95"/>
      <c r="CM312" s="95"/>
      <c r="CN312" s="95"/>
      <c r="CO312" s="95"/>
      <c r="CP312" s="95"/>
      <c r="CQ312" s="95"/>
      <c r="CR312" s="95"/>
      <c r="CS312" s="95"/>
      <c r="CT312" s="95"/>
      <c r="CU312" s="95"/>
      <c r="CV312" s="95"/>
      <c r="CW312" s="95"/>
      <c r="CX312" s="95"/>
      <c r="CY312" s="95"/>
      <c r="CZ312" s="95"/>
      <c r="DA312" s="95"/>
      <c r="DB312" s="95"/>
      <c r="DC312" s="95"/>
      <c r="DD312" s="95"/>
      <c r="DE312" s="95"/>
      <c r="DF312" s="95"/>
      <c r="DG312" s="95"/>
      <c r="DH312" s="95"/>
      <c r="DI312" s="95"/>
      <c r="DJ312" s="95"/>
      <c r="DK312" s="95"/>
      <c r="DL312" s="95"/>
      <c r="DM312" s="95"/>
      <c r="DN312" s="95"/>
      <c r="DO312" s="95"/>
      <c r="DP312" s="95"/>
      <c r="DQ312" s="95"/>
      <c r="DR312" s="95"/>
      <c r="DS312" s="95"/>
      <c r="DT312" s="95"/>
      <c r="DU312" s="95"/>
      <c r="DV312" s="95"/>
      <c r="DW312" s="95"/>
      <c r="DX312" s="95"/>
      <c r="DY312" s="95"/>
      <c r="DZ312" s="95"/>
      <c r="EA312" s="95"/>
      <c r="EB312" s="95"/>
      <c r="EC312" s="95"/>
      <c r="ED312" s="95"/>
      <c r="EE312" s="95"/>
      <c r="EF312" s="95"/>
      <c r="EG312" s="95"/>
      <c r="EH312" s="95"/>
      <c r="EI312" s="95"/>
      <c r="EJ312" s="95"/>
      <c r="EK312" s="95"/>
      <c r="EL312" s="95"/>
      <c r="EM312" s="95"/>
      <c r="EN312" s="95"/>
      <c r="EO312" s="95"/>
      <c r="EP312" s="95"/>
      <c r="EQ312" s="95"/>
      <c r="ER312" s="95"/>
      <c r="ES312" s="95"/>
      <c r="ET312" s="95"/>
      <c r="EU312" s="95"/>
      <c r="EV312" s="95"/>
      <c r="EW312" s="95"/>
      <c r="EX312" s="95"/>
      <c r="EY312" s="95"/>
      <c r="EZ312" s="95"/>
      <c r="FA312" s="95"/>
      <c r="FB312" s="95"/>
      <c r="FC312" s="95"/>
      <c r="FD312" s="95"/>
      <c r="FE312" s="95"/>
      <c r="FF312" s="95"/>
      <c r="FG312" s="95"/>
      <c r="FH312" s="95"/>
      <c r="FI312" s="95"/>
      <c r="FJ312" s="95"/>
      <c r="FK312" s="95"/>
      <c r="FL312" s="95"/>
      <c r="FM312" s="95"/>
      <c r="FN312" s="95"/>
      <c r="FO312" s="95"/>
      <c r="FP312" s="95"/>
      <c r="FQ312" s="95"/>
      <c r="FR312" s="95"/>
      <c r="FS312" s="95"/>
      <c r="FT312" s="95"/>
      <c r="FU312" s="95"/>
      <c r="FV312" s="95"/>
      <c r="FW312" s="95"/>
      <c r="FX312" s="95"/>
      <c r="FY312" s="95"/>
      <c r="FZ312" s="95"/>
      <c r="GA312" s="95"/>
      <c r="GB312" s="95"/>
      <c r="GC312" s="95"/>
      <c r="GD312" s="95"/>
      <c r="GE312" s="95"/>
      <c r="GF312" s="95"/>
      <c r="GG312" s="95"/>
      <c r="GH312" s="95"/>
      <c r="GI312" s="95"/>
      <c r="GJ312" s="95"/>
      <c r="GK312" s="95"/>
      <c r="GL312" s="95"/>
      <c r="GM312" s="95"/>
      <c r="GN312" s="95"/>
      <c r="GO312" s="95"/>
      <c r="GP312" s="95"/>
      <c r="GQ312" s="95"/>
      <c r="GR312" s="95"/>
      <c r="GS312" s="95"/>
      <c r="GT312" s="95"/>
      <c r="GU312" s="95"/>
      <c r="GV312" s="95"/>
      <c r="GW312" s="95"/>
      <c r="GX312" s="95"/>
      <c r="GY312" s="95"/>
      <c r="GZ312" s="95"/>
      <c r="HA312" s="95"/>
      <c r="HB312" s="95"/>
      <c r="HC312" s="95"/>
      <c r="HD312" s="95"/>
      <c r="HE312" s="95"/>
    </row>
    <row r="313" spans="1:213" x14ac:dyDescent="0.25">
      <c r="A313" s="212" t="str">
        <f>IF((ISBLANK('1B DonnéesActifs'!A316)=TRUE),"-",'1B DonnéesActifs'!A316)</f>
        <v>-</v>
      </c>
      <c r="B313" s="213" t="str">
        <f>IF(($A313="-"),"-",IF((ISBLANK('1B DonnéesActifs'!B316)=TRUE),"",'1B DonnéesActifs'!B316))</f>
        <v>-</v>
      </c>
      <c r="C313" s="213" t="str">
        <f>IF(($A313="-"),"-",IF((ISBLANK('1B DonnéesActifs'!C316)=TRUE),"",'1B DonnéesActifs'!C316))</f>
        <v>-</v>
      </c>
      <c r="D313" s="213" t="str">
        <f>IF(($A313="-"),"-",IF((ISBLANK('1B DonnéesActifs'!D316)=TRUE),"",'1B DonnéesActifs'!D316))</f>
        <v>-</v>
      </c>
      <c r="E313" s="213" t="str">
        <f>IF(($A313="-"),"-",IF((ISBLANK('1B DonnéesActifs'!E316)=TRUE),"",'1B DonnéesActifs'!E316))</f>
        <v>-</v>
      </c>
      <c r="F313" s="213" t="str">
        <f>IF(($A313="-"),"-",IF((ISBLANK('1B DonnéesActifs'!F316)=TRUE),"",'1B DonnéesActifs'!F316))</f>
        <v>-</v>
      </c>
      <c r="G313" s="213" t="str">
        <f>IF(($A313="-"),"-",IF((ISBLANK('1B DonnéesActifs'!G316)=TRUE),"",'1B DonnéesActifs'!G316))</f>
        <v>-</v>
      </c>
      <c r="H313" s="213" t="str">
        <f>IF(($A313="-"),"-",IF((ISBLANK('1B DonnéesActifs'!H316)=TRUE),"",'1B DonnéesActifs'!H316))</f>
        <v>-</v>
      </c>
      <c r="I313" s="213" t="str">
        <f>IF(($A313="-"),"-",IF((ISBLANK('1B DonnéesActifs'!I316)=TRUE),"",'1B DonnéesActifs'!I316))</f>
        <v>-</v>
      </c>
      <c r="J313" s="213" t="str">
        <f>IF(($A313="-"),"-",IF((ISBLANK('1B DonnéesActifs'!J316)=TRUE),"",'1B DonnéesActifs'!J316))</f>
        <v>-</v>
      </c>
      <c r="K313" s="213" t="str">
        <f>IF(($A313="-"),"-",IF((ISBLANK('1B DonnéesActifs'!K316)=TRUE),"",'1B DonnéesActifs'!K316))</f>
        <v>-</v>
      </c>
      <c r="L313" s="213" t="str">
        <f>IF(($A313="-"),"-",IF((ISBLANK('1B DonnéesActifs'!L316)=TRUE),"",'1B DonnéesActifs'!L316))</f>
        <v>-</v>
      </c>
      <c r="M313" s="213" t="str">
        <f>IF(($A313="-"),"-",IF((ISBLANK('1B DonnéesActifs'!M316)=TRUE),"",'1B DonnéesActifs'!M316))</f>
        <v>-</v>
      </c>
      <c r="N313" s="213" t="str">
        <f>IF(($A313="-"),"-",IF((ISBLANK('1B DonnéesActifs'!N316)=TRUE),"",'1B DonnéesActifs'!N316))</f>
        <v>-</v>
      </c>
      <c r="O313" s="213" t="str">
        <f>IF(($A313="-"),"-",IF((ISBLANK('1B DonnéesActifs'!O316)=TRUE),"",'1B DonnéesActifs'!O316))</f>
        <v>-</v>
      </c>
      <c r="P313" s="213" t="str">
        <f>IF(($A313="-"),"-",IF((ISBLANK('1B DonnéesActifs'!P316)=TRUE),"",'1B DonnéesActifs'!P316))</f>
        <v>-</v>
      </c>
      <c r="Q313" s="214" t="str">
        <f t="shared" si="37"/>
        <v>-</v>
      </c>
      <c r="R313" s="214" t="str">
        <f>IF($A313="-","-",(_xlfn.IFNA((VLOOKUP($D313,'2A HypothèsesRenouvellement'!$J$6:$K$10,2,FALSE)),"TypeChausséeN/D")))</f>
        <v>-</v>
      </c>
      <c r="S313" s="214" t="str">
        <f t="shared" si="44"/>
        <v>-</v>
      </c>
      <c r="T313" s="214" t="str">
        <f>IF($A313="-","-",(_xlfn.IFNA((VLOOKUP($M313,'2A HypothèsesRenouvellement'!$J$16:$K$25,2,FALSE)),"DernièreInterventionN/D")))</f>
        <v>-</v>
      </c>
      <c r="U313" s="214" t="str">
        <f t="shared" si="38"/>
        <v>-</v>
      </c>
      <c r="V313" s="215" t="str">
        <f t="shared" si="45"/>
        <v>-</v>
      </c>
      <c r="W313" s="215" t="str">
        <f>IF($A313="-","-",IF($O313="","ICG N/D",VLOOKUP($O313,'2A HypothèsesRenouvellement'!$B$33:$B$42,1,TRUE)))</f>
        <v>-</v>
      </c>
      <c r="X313" s="216" t="str">
        <f>IF($A313="-","-",(IF((ISNUMBER(W313)=TRUE),VLOOKUP(W313,'2A HypothèsesRenouvellement'!$B$33:$D$42,3,FALSE),"ICG N/D")))</f>
        <v>-</v>
      </c>
      <c r="Y313" s="216" t="str">
        <f>_xlfn.IFNA(IF($A313="-","-",(IF((P313=""),"Cote /5 N/D",VLOOKUP(P313,'2A HypothèsesRenouvellement'!$F$33:$G$37,2,FALSE)))),"%ParCote/5 Feuille2A N/D")</f>
        <v>-</v>
      </c>
      <c r="Z313" s="215" t="str">
        <f>IF($A313="-","-",IF('2A HypothèsesRenouvellement'!$F$20="  cotes d'état /100",(IF(ISNUMBER(X313)=TRUE,(X313*R313),"ICG N/D")),"N'est pas l'option choisie feuille 2A"))</f>
        <v>-</v>
      </c>
      <c r="AA313" s="215" t="str">
        <f t="shared" si="39"/>
        <v>-</v>
      </c>
      <c r="AB313" s="215" t="str">
        <f>IF($A313="-","-",IF('2A HypothèsesRenouvellement'!$F$20="  cotes d'état /5",(IF(ISNUMBER(Y313)=TRUE,(Y313*R313),"Etat/5 N/D")),"N'est pas l'option choisie feuille 2A"))</f>
        <v>-</v>
      </c>
      <c r="AC313" s="215" t="str">
        <f t="shared" si="40"/>
        <v>-</v>
      </c>
      <c r="AD313" s="217" t="str">
        <f>IF('2A HypothèsesRenouvellement'!$D$15="Option 1  ",'3A CalculsActifs'!V313,IF('2A HypothèsesRenouvellement'!$F$20="  Cotes d'état /100",'3A CalculsActifs'!AA313,IF('2A HypothèsesRenouvellement'!$F$20="  Cotes d'état /5",'3A CalculsActifs'!AC313,"ATT:ChoisirOptionFeuille2A")))</f>
        <v>ATT:ChoisirOptionFeuille2A</v>
      </c>
      <c r="AE313" s="209" t="str">
        <f>IF($A313="-","-",(H313/1000*(VLOOKUP(D313,'2A HypothèsesRenouvellement'!$J$6:$L$10,3,FALSE))))</f>
        <v>-</v>
      </c>
      <c r="AF313" s="312" t="str">
        <f t="shared" si="41"/>
        <v>-</v>
      </c>
      <c r="AG313" s="312" t="str">
        <f t="shared" si="42"/>
        <v>-</v>
      </c>
      <c r="AH313" s="218" t="str">
        <f t="shared" si="43"/>
        <v>-</v>
      </c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5"/>
      <c r="BI313" s="95"/>
      <c r="BJ313" s="95"/>
      <c r="BK313" s="95"/>
      <c r="BL313" s="95"/>
      <c r="BM313" s="95"/>
      <c r="BN313" s="95"/>
      <c r="BO313" s="95"/>
      <c r="BP313" s="95"/>
      <c r="BQ313" s="95"/>
      <c r="BR313" s="95"/>
      <c r="BS313" s="95"/>
      <c r="BT313" s="95"/>
      <c r="BU313" s="95"/>
      <c r="BV313" s="95"/>
      <c r="BW313" s="95"/>
      <c r="BX313" s="95"/>
      <c r="BY313" s="95"/>
      <c r="BZ313" s="95"/>
      <c r="CA313" s="95"/>
      <c r="CB313" s="95"/>
      <c r="CC313" s="95"/>
      <c r="CD313" s="95"/>
      <c r="CE313" s="95"/>
      <c r="CF313" s="95"/>
      <c r="CG313" s="95"/>
      <c r="CH313" s="95"/>
      <c r="CI313" s="95"/>
      <c r="CJ313" s="95"/>
      <c r="CK313" s="95"/>
      <c r="CL313" s="95"/>
      <c r="CM313" s="95"/>
      <c r="CN313" s="95"/>
      <c r="CO313" s="95"/>
      <c r="CP313" s="95"/>
      <c r="CQ313" s="95"/>
      <c r="CR313" s="95"/>
      <c r="CS313" s="95"/>
      <c r="CT313" s="95"/>
      <c r="CU313" s="95"/>
      <c r="CV313" s="95"/>
      <c r="CW313" s="95"/>
      <c r="CX313" s="95"/>
      <c r="CY313" s="95"/>
      <c r="CZ313" s="95"/>
      <c r="DA313" s="95"/>
      <c r="DB313" s="95"/>
      <c r="DC313" s="95"/>
      <c r="DD313" s="95"/>
      <c r="DE313" s="95"/>
      <c r="DF313" s="95"/>
      <c r="DG313" s="95"/>
      <c r="DH313" s="95"/>
      <c r="DI313" s="95"/>
      <c r="DJ313" s="95"/>
      <c r="DK313" s="95"/>
      <c r="DL313" s="95"/>
      <c r="DM313" s="95"/>
      <c r="DN313" s="95"/>
      <c r="DO313" s="95"/>
      <c r="DP313" s="95"/>
      <c r="DQ313" s="95"/>
      <c r="DR313" s="95"/>
      <c r="DS313" s="95"/>
      <c r="DT313" s="95"/>
      <c r="DU313" s="95"/>
      <c r="DV313" s="95"/>
      <c r="DW313" s="95"/>
      <c r="DX313" s="95"/>
      <c r="DY313" s="95"/>
      <c r="DZ313" s="95"/>
      <c r="EA313" s="95"/>
      <c r="EB313" s="95"/>
      <c r="EC313" s="95"/>
      <c r="ED313" s="95"/>
      <c r="EE313" s="95"/>
      <c r="EF313" s="95"/>
      <c r="EG313" s="95"/>
      <c r="EH313" s="95"/>
      <c r="EI313" s="95"/>
      <c r="EJ313" s="95"/>
      <c r="EK313" s="95"/>
      <c r="EL313" s="95"/>
      <c r="EM313" s="95"/>
      <c r="EN313" s="95"/>
      <c r="EO313" s="95"/>
      <c r="EP313" s="95"/>
      <c r="EQ313" s="95"/>
      <c r="ER313" s="95"/>
      <c r="ES313" s="95"/>
      <c r="ET313" s="95"/>
      <c r="EU313" s="95"/>
      <c r="EV313" s="95"/>
      <c r="EW313" s="95"/>
      <c r="EX313" s="95"/>
      <c r="EY313" s="95"/>
      <c r="EZ313" s="95"/>
      <c r="FA313" s="95"/>
      <c r="FB313" s="95"/>
      <c r="FC313" s="95"/>
      <c r="FD313" s="95"/>
      <c r="FE313" s="95"/>
      <c r="FF313" s="95"/>
      <c r="FG313" s="95"/>
      <c r="FH313" s="95"/>
      <c r="FI313" s="95"/>
      <c r="FJ313" s="95"/>
      <c r="FK313" s="95"/>
      <c r="FL313" s="95"/>
      <c r="FM313" s="95"/>
      <c r="FN313" s="95"/>
      <c r="FO313" s="95"/>
      <c r="FP313" s="95"/>
      <c r="FQ313" s="95"/>
      <c r="FR313" s="95"/>
      <c r="FS313" s="95"/>
      <c r="FT313" s="95"/>
      <c r="FU313" s="95"/>
      <c r="FV313" s="95"/>
      <c r="FW313" s="95"/>
      <c r="FX313" s="95"/>
      <c r="FY313" s="95"/>
      <c r="FZ313" s="95"/>
      <c r="GA313" s="95"/>
      <c r="GB313" s="95"/>
      <c r="GC313" s="95"/>
      <c r="GD313" s="95"/>
      <c r="GE313" s="95"/>
      <c r="GF313" s="95"/>
      <c r="GG313" s="95"/>
      <c r="GH313" s="95"/>
      <c r="GI313" s="95"/>
      <c r="GJ313" s="95"/>
      <c r="GK313" s="95"/>
      <c r="GL313" s="95"/>
      <c r="GM313" s="95"/>
      <c r="GN313" s="95"/>
      <c r="GO313" s="95"/>
      <c r="GP313" s="95"/>
      <c r="GQ313" s="95"/>
      <c r="GR313" s="95"/>
      <c r="GS313" s="95"/>
      <c r="GT313" s="95"/>
      <c r="GU313" s="95"/>
      <c r="GV313" s="95"/>
      <c r="GW313" s="95"/>
      <c r="GX313" s="95"/>
      <c r="GY313" s="95"/>
      <c r="GZ313" s="95"/>
      <c r="HA313" s="95"/>
      <c r="HB313" s="95"/>
      <c r="HC313" s="95"/>
      <c r="HD313" s="95"/>
      <c r="HE313" s="95"/>
    </row>
    <row r="314" spans="1:213" x14ac:dyDescent="0.25">
      <c r="A314" s="212" t="str">
        <f>IF((ISBLANK('1B DonnéesActifs'!A317)=TRUE),"-",'1B DonnéesActifs'!A317)</f>
        <v>-</v>
      </c>
      <c r="B314" s="213" t="str">
        <f>IF(($A314="-"),"-",IF((ISBLANK('1B DonnéesActifs'!B317)=TRUE),"",'1B DonnéesActifs'!B317))</f>
        <v>-</v>
      </c>
      <c r="C314" s="213" t="str">
        <f>IF(($A314="-"),"-",IF((ISBLANK('1B DonnéesActifs'!C317)=TRUE),"",'1B DonnéesActifs'!C317))</f>
        <v>-</v>
      </c>
      <c r="D314" s="213" t="str">
        <f>IF(($A314="-"),"-",IF((ISBLANK('1B DonnéesActifs'!D317)=TRUE),"",'1B DonnéesActifs'!D317))</f>
        <v>-</v>
      </c>
      <c r="E314" s="213" t="str">
        <f>IF(($A314="-"),"-",IF((ISBLANK('1B DonnéesActifs'!E317)=TRUE),"",'1B DonnéesActifs'!E317))</f>
        <v>-</v>
      </c>
      <c r="F314" s="213" t="str">
        <f>IF(($A314="-"),"-",IF((ISBLANK('1B DonnéesActifs'!F317)=TRUE),"",'1B DonnéesActifs'!F317))</f>
        <v>-</v>
      </c>
      <c r="G314" s="213" t="str">
        <f>IF(($A314="-"),"-",IF((ISBLANK('1B DonnéesActifs'!G317)=TRUE),"",'1B DonnéesActifs'!G317))</f>
        <v>-</v>
      </c>
      <c r="H314" s="213" t="str">
        <f>IF(($A314="-"),"-",IF((ISBLANK('1B DonnéesActifs'!H317)=TRUE),"",'1B DonnéesActifs'!H317))</f>
        <v>-</v>
      </c>
      <c r="I314" s="213" t="str">
        <f>IF(($A314="-"),"-",IF((ISBLANK('1B DonnéesActifs'!I317)=TRUE),"",'1B DonnéesActifs'!I317))</f>
        <v>-</v>
      </c>
      <c r="J314" s="213" t="str">
        <f>IF(($A314="-"),"-",IF((ISBLANK('1B DonnéesActifs'!J317)=TRUE),"",'1B DonnéesActifs'!J317))</f>
        <v>-</v>
      </c>
      <c r="K314" s="213" t="str">
        <f>IF(($A314="-"),"-",IF((ISBLANK('1B DonnéesActifs'!K317)=TRUE),"",'1B DonnéesActifs'!K317))</f>
        <v>-</v>
      </c>
      <c r="L314" s="213" t="str">
        <f>IF(($A314="-"),"-",IF((ISBLANK('1B DonnéesActifs'!L317)=TRUE),"",'1B DonnéesActifs'!L317))</f>
        <v>-</v>
      </c>
      <c r="M314" s="213" t="str">
        <f>IF(($A314="-"),"-",IF((ISBLANK('1B DonnéesActifs'!M317)=TRUE),"",'1B DonnéesActifs'!M317))</f>
        <v>-</v>
      </c>
      <c r="N314" s="213" t="str">
        <f>IF(($A314="-"),"-",IF((ISBLANK('1B DonnéesActifs'!N317)=TRUE),"",'1B DonnéesActifs'!N317))</f>
        <v>-</v>
      </c>
      <c r="O314" s="213" t="str">
        <f>IF(($A314="-"),"-",IF((ISBLANK('1B DonnéesActifs'!O317)=TRUE),"",'1B DonnéesActifs'!O317))</f>
        <v>-</v>
      </c>
      <c r="P314" s="213" t="str">
        <f>IF(($A314="-"),"-",IF((ISBLANK('1B DonnéesActifs'!P317)=TRUE),"",'1B DonnéesActifs'!P317))</f>
        <v>-</v>
      </c>
      <c r="Q314" s="214" t="str">
        <f t="shared" si="37"/>
        <v>-</v>
      </c>
      <c r="R314" s="214" t="str">
        <f>IF($A314="-","-",(_xlfn.IFNA((VLOOKUP($D314,'2A HypothèsesRenouvellement'!$J$6:$K$10,2,FALSE)),"TypeChausséeN/D")))</f>
        <v>-</v>
      </c>
      <c r="S314" s="214" t="str">
        <f t="shared" si="44"/>
        <v>-</v>
      </c>
      <c r="T314" s="214" t="str">
        <f>IF($A314="-","-",(_xlfn.IFNA((VLOOKUP($M314,'2A HypothèsesRenouvellement'!$J$16:$K$25,2,FALSE)),"DernièreInterventionN/D")))</f>
        <v>-</v>
      </c>
      <c r="U314" s="214" t="str">
        <f t="shared" si="38"/>
        <v>-</v>
      </c>
      <c r="V314" s="215" t="str">
        <f t="shared" si="45"/>
        <v>-</v>
      </c>
      <c r="W314" s="215" t="str">
        <f>IF($A314="-","-",IF($O314="","ICG N/D",VLOOKUP($O314,'2A HypothèsesRenouvellement'!$B$33:$B$42,1,TRUE)))</f>
        <v>-</v>
      </c>
      <c r="X314" s="216" t="str">
        <f>IF($A314="-","-",(IF((ISNUMBER(W314)=TRUE),VLOOKUP(W314,'2A HypothèsesRenouvellement'!$B$33:$D$42,3,FALSE),"ICG N/D")))</f>
        <v>-</v>
      </c>
      <c r="Y314" s="216" t="str">
        <f>_xlfn.IFNA(IF($A314="-","-",(IF((P314=""),"Cote /5 N/D",VLOOKUP(P314,'2A HypothèsesRenouvellement'!$F$33:$G$37,2,FALSE)))),"%ParCote/5 Feuille2A N/D")</f>
        <v>-</v>
      </c>
      <c r="Z314" s="215" t="str">
        <f>IF($A314="-","-",IF('2A HypothèsesRenouvellement'!$F$20="  cotes d'état /100",(IF(ISNUMBER(X314)=TRUE,(X314*R314),"ICG N/D")),"N'est pas l'option choisie feuille 2A"))</f>
        <v>-</v>
      </c>
      <c r="AA314" s="215" t="str">
        <f t="shared" si="39"/>
        <v>-</v>
      </c>
      <c r="AB314" s="215" t="str">
        <f>IF($A314="-","-",IF('2A HypothèsesRenouvellement'!$F$20="  cotes d'état /5",(IF(ISNUMBER(Y314)=TRUE,(Y314*R314),"Etat/5 N/D")),"N'est pas l'option choisie feuille 2A"))</f>
        <v>-</v>
      </c>
      <c r="AC314" s="215" t="str">
        <f t="shared" si="40"/>
        <v>-</v>
      </c>
      <c r="AD314" s="217" t="str">
        <f>IF('2A HypothèsesRenouvellement'!$D$15="Option 1  ",'3A CalculsActifs'!V314,IF('2A HypothèsesRenouvellement'!$F$20="  Cotes d'état /100",'3A CalculsActifs'!AA314,IF('2A HypothèsesRenouvellement'!$F$20="  Cotes d'état /5",'3A CalculsActifs'!AC314,"ATT:ChoisirOptionFeuille2A")))</f>
        <v>ATT:ChoisirOptionFeuille2A</v>
      </c>
      <c r="AE314" s="209" t="str">
        <f>IF($A314="-","-",(H314/1000*(VLOOKUP(D314,'2A HypothèsesRenouvellement'!$J$6:$L$10,3,FALSE))))</f>
        <v>-</v>
      </c>
      <c r="AF314" s="312" t="str">
        <f t="shared" si="41"/>
        <v>-</v>
      </c>
      <c r="AG314" s="312" t="str">
        <f t="shared" si="42"/>
        <v>-</v>
      </c>
      <c r="AH314" s="218" t="str">
        <f t="shared" si="43"/>
        <v>-</v>
      </c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5"/>
      <c r="BI314" s="95"/>
      <c r="BJ314" s="95"/>
      <c r="BK314" s="95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95"/>
      <c r="CA314" s="95"/>
      <c r="CB314" s="95"/>
      <c r="CC314" s="95"/>
      <c r="CD314" s="95"/>
      <c r="CE314" s="95"/>
      <c r="CF314" s="95"/>
      <c r="CG314" s="95"/>
      <c r="CH314" s="95"/>
      <c r="CI314" s="95"/>
      <c r="CJ314" s="95"/>
      <c r="CK314" s="95"/>
      <c r="CL314" s="95"/>
      <c r="CM314" s="95"/>
      <c r="CN314" s="95"/>
      <c r="CO314" s="95"/>
      <c r="CP314" s="95"/>
      <c r="CQ314" s="95"/>
      <c r="CR314" s="95"/>
      <c r="CS314" s="95"/>
      <c r="CT314" s="95"/>
      <c r="CU314" s="95"/>
      <c r="CV314" s="95"/>
      <c r="CW314" s="95"/>
      <c r="CX314" s="95"/>
      <c r="CY314" s="95"/>
      <c r="CZ314" s="95"/>
      <c r="DA314" s="95"/>
      <c r="DB314" s="95"/>
      <c r="DC314" s="95"/>
      <c r="DD314" s="95"/>
      <c r="DE314" s="95"/>
      <c r="DF314" s="95"/>
      <c r="DG314" s="95"/>
      <c r="DH314" s="95"/>
      <c r="DI314" s="95"/>
      <c r="DJ314" s="95"/>
      <c r="DK314" s="95"/>
      <c r="DL314" s="95"/>
      <c r="DM314" s="95"/>
      <c r="DN314" s="95"/>
      <c r="DO314" s="95"/>
      <c r="DP314" s="95"/>
      <c r="DQ314" s="95"/>
      <c r="DR314" s="95"/>
      <c r="DS314" s="95"/>
      <c r="DT314" s="95"/>
      <c r="DU314" s="95"/>
      <c r="DV314" s="95"/>
      <c r="DW314" s="95"/>
      <c r="DX314" s="95"/>
      <c r="DY314" s="95"/>
      <c r="DZ314" s="95"/>
      <c r="EA314" s="95"/>
      <c r="EB314" s="95"/>
      <c r="EC314" s="95"/>
      <c r="ED314" s="95"/>
      <c r="EE314" s="95"/>
      <c r="EF314" s="95"/>
      <c r="EG314" s="95"/>
      <c r="EH314" s="95"/>
      <c r="EI314" s="95"/>
      <c r="EJ314" s="95"/>
      <c r="EK314" s="95"/>
      <c r="EL314" s="95"/>
      <c r="EM314" s="95"/>
      <c r="EN314" s="95"/>
      <c r="EO314" s="95"/>
      <c r="EP314" s="95"/>
      <c r="EQ314" s="95"/>
      <c r="ER314" s="95"/>
      <c r="ES314" s="95"/>
      <c r="ET314" s="95"/>
      <c r="EU314" s="95"/>
      <c r="EV314" s="95"/>
      <c r="EW314" s="95"/>
      <c r="EX314" s="95"/>
      <c r="EY314" s="95"/>
      <c r="EZ314" s="95"/>
      <c r="FA314" s="95"/>
      <c r="FB314" s="95"/>
      <c r="FC314" s="95"/>
      <c r="FD314" s="95"/>
      <c r="FE314" s="95"/>
      <c r="FF314" s="95"/>
      <c r="FG314" s="95"/>
      <c r="FH314" s="95"/>
      <c r="FI314" s="95"/>
      <c r="FJ314" s="95"/>
      <c r="FK314" s="95"/>
      <c r="FL314" s="95"/>
      <c r="FM314" s="95"/>
      <c r="FN314" s="95"/>
      <c r="FO314" s="95"/>
      <c r="FP314" s="95"/>
      <c r="FQ314" s="95"/>
      <c r="FR314" s="95"/>
      <c r="FS314" s="95"/>
      <c r="FT314" s="95"/>
      <c r="FU314" s="95"/>
      <c r="FV314" s="95"/>
      <c r="FW314" s="95"/>
      <c r="FX314" s="95"/>
      <c r="FY314" s="95"/>
      <c r="FZ314" s="95"/>
      <c r="GA314" s="95"/>
      <c r="GB314" s="95"/>
      <c r="GC314" s="95"/>
      <c r="GD314" s="95"/>
      <c r="GE314" s="95"/>
      <c r="GF314" s="95"/>
      <c r="GG314" s="95"/>
      <c r="GH314" s="95"/>
      <c r="GI314" s="95"/>
      <c r="GJ314" s="95"/>
      <c r="GK314" s="95"/>
      <c r="GL314" s="95"/>
      <c r="GM314" s="95"/>
      <c r="GN314" s="95"/>
      <c r="GO314" s="95"/>
      <c r="GP314" s="95"/>
      <c r="GQ314" s="95"/>
      <c r="GR314" s="95"/>
      <c r="GS314" s="95"/>
      <c r="GT314" s="95"/>
      <c r="GU314" s="95"/>
      <c r="GV314" s="95"/>
      <c r="GW314" s="95"/>
      <c r="GX314" s="95"/>
      <c r="GY314" s="95"/>
      <c r="GZ314" s="95"/>
      <c r="HA314" s="95"/>
      <c r="HB314" s="95"/>
      <c r="HC314" s="95"/>
      <c r="HD314" s="95"/>
      <c r="HE314" s="95"/>
    </row>
    <row r="315" spans="1:213" x14ac:dyDescent="0.25">
      <c r="A315" s="212" t="str">
        <f>IF((ISBLANK('1B DonnéesActifs'!A318)=TRUE),"-",'1B DonnéesActifs'!A318)</f>
        <v>-</v>
      </c>
      <c r="B315" s="213" t="str">
        <f>IF(($A315="-"),"-",IF((ISBLANK('1B DonnéesActifs'!B318)=TRUE),"",'1B DonnéesActifs'!B318))</f>
        <v>-</v>
      </c>
      <c r="C315" s="213" t="str">
        <f>IF(($A315="-"),"-",IF((ISBLANK('1B DonnéesActifs'!C318)=TRUE),"",'1B DonnéesActifs'!C318))</f>
        <v>-</v>
      </c>
      <c r="D315" s="213" t="str">
        <f>IF(($A315="-"),"-",IF((ISBLANK('1B DonnéesActifs'!D318)=TRUE),"",'1B DonnéesActifs'!D318))</f>
        <v>-</v>
      </c>
      <c r="E315" s="213" t="str">
        <f>IF(($A315="-"),"-",IF((ISBLANK('1B DonnéesActifs'!E318)=TRUE),"",'1B DonnéesActifs'!E318))</f>
        <v>-</v>
      </c>
      <c r="F315" s="213" t="str">
        <f>IF(($A315="-"),"-",IF((ISBLANK('1B DonnéesActifs'!F318)=TRUE),"",'1B DonnéesActifs'!F318))</f>
        <v>-</v>
      </c>
      <c r="G315" s="213" t="str">
        <f>IF(($A315="-"),"-",IF((ISBLANK('1B DonnéesActifs'!G318)=TRUE),"",'1B DonnéesActifs'!G318))</f>
        <v>-</v>
      </c>
      <c r="H315" s="213" t="str">
        <f>IF(($A315="-"),"-",IF((ISBLANK('1B DonnéesActifs'!H318)=TRUE),"",'1B DonnéesActifs'!H318))</f>
        <v>-</v>
      </c>
      <c r="I315" s="213" t="str">
        <f>IF(($A315="-"),"-",IF((ISBLANK('1B DonnéesActifs'!I318)=TRUE),"",'1B DonnéesActifs'!I318))</f>
        <v>-</v>
      </c>
      <c r="J315" s="213" t="str">
        <f>IF(($A315="-"),"-",IF((ISBLANK('1B DonnéesActifs'!J318)=TRUE),"",'1B DonnéesActifs'!J318))</f>
        <v>-</v>
      </c>
      <c r="K315" s="213" t="str">
        <f>IF(($A315="-"),"-",IF((ISBLANK('1B DonnéesActifs'!K318)=TRUE),"",'1B DonnéesActifs'!K318))</f>
        <v>-</v>
      </c>
      <c r="L315" s="213" t="str">
        <f>IF(($A315="-"),"-",IF((ISBLANK('1B DonnéesActifs'!L318)=TRUE),"",'1B DonnéesActifs'!L318))</f>
        <v>-</v>
      </c>
      <c r="M315" s="213" t="str">
        <f>IF(($A315="-"),"-",IF((ISBLANK('1B DonnéesActifs'!M318)=TRUE),"",'1B DonnéesActifs'!M318))</f>
        <v>-</v>
      </c>
      <c r="N315" s="213" t="str">
        <f>IF(($A315="-"),"-",IF((ISBLANK('1B DonnéesActifs'!N318)=TRUE),"",'1B DonnéesActifs'!N318))</f>
        <v>-</v>
      </c>
      <c r="O315" s="213" t="str">
        <f>IF(($A315="-"),"-",IF((ISBLANK('1B DonnéesActifs'!O318)=TRUE),"",'1B DonnéesActifs'!O318))</f>
        <v>-</v>
      </c>
      <c r="P315" s="213" t="str">
        <f>IF(($A315="-"),"-",IF((ISBLANK('1B DonnéesActifs'!P318)=TRUE),"",'1B DonnéesActifs'!P318))</f>
        <v>-</v>
      </c>
      <c r="Q315" s="214" t="str">
        <f t="shared" si="37"/>
        <v>-</v>
      </c>
      <c r="R315" s="214" t="str">
        <f>IF($A315="-","-",(_xlfn.IFNA((VLOOKUP($D315,'2A HypothèsesRenouvellement'!$J$6:$K$10,2,FALSE)),"TypeChausséeN/D")))</f>
        <v>-</v>
      </c>
      <c r="S315" s="214" t="str">
        <f t="shared" si="44"/>
        <v>-</v>
      </c>
      <c r="T315" s="214" t="str">
        <f>IF($A315="-","-",(_xlfn.IFNA((VLOOKUP($M315,'2A HypothèsesRenouvellement'!$J$16:$K$25,2,FALSE)),"DernièreInterventionN/D")))</f>
        <v>-</v>
      </c>
      <c r="U315" s="214" t="str">
        <f t="shared" si="38"/>
        <v>-</v>
      </c>
      <c r="V315" s="215" t="str">
        <f t="shared" si="45"/>
        <v>-</v>
      </c>
      <c r="W315" s="215" t="str">
        <f>IF($A315="-","-",IF($O315="","ICG N/D",VLOOKUP($O315,'2A HypothèsesRenouvellement'!$B$33:$B$42,1,TRUE)))</f>
        <v>-</v>
      </c>
      <c r="X315" s="216" t="str">
        <f>IF($A315="-","-",(IF((ISNUMBER(W315)=TRUE),VLOOKUP(W315,'2A HypothèsesRenouvellement'!$B$33:$D$42,3,FALSE),"ICG N/D")))</f>
        <v>-</v>
      </c>
      <c r="Y315" s="216" t="str">
        <f>_xlfn.IFNA(IF($A315="-","-",(IF((P315=""),"Cote /5 N/D",VLOOKUP(P315,'2A HypothèsesRenouvellement'!$F$33:$G$37,2,FALSE)))),"%ParCote/5 Feuille2A N/D")</f>
        <v>-</v>
      </c>
      <c r="Z315" s="215" t="str">
        <f>IF($A315="-","-",IF('2A HypothèsesRenouvellement'!$F$20="  cotes d'état /100",(IF(ISNUMBER(X315)=TRUE,(X315*R315),"ICG N/D")),"N'est pas l'option choisie feuille 2A"))</f>
        <v>-</v>
      </c>
      <c r="AA315" s="215" t="str">
        <f t="shared" si="39"/>
        <v>-</v>
      </c>
      <c r="AB315" s="215" t="str">
        <f>IF($A315="-","-",IF('2A HypothèsesRenouvellement'!$F$20="  cotes d'état /5",(IF(ISNUMBER(Y315)=TRUE,(Y315*R315),"Etat/5 N/D")),"N'est pas l'option choisie feuille 2A"))</f>
        <v>-</v>
      </c>
      <c r="AC315" s="215" t="str">
        <f t="shared" si="40"/>
        <v>-</v>
      </c>
      <c r="AD315" s="217" t="str">
        <f>IF('2A HypothèsesRenouvellement'!$D$15="Option 1  ",'3A CalculsActifs'!V315,IF('2A HypothèsesRenouvellement'!$F$20="  Cotes d'état /100",'3A CalculsActifs'!AA315,IF('2A HypothèsesRenouvellement'!$F$20="  Cotes d'état /5",'3A CalculsActifs'!AC315,"ATT:ChoisirOptionFeuille2A")))</f>
        <v>ATT:ChoisirOptionFeuille2A</v>
      </c>
      <c r="AE315" s="209" t="str">
        <f>IF($A315="-","-",(H315/1000*(VLOOKUP(D315,'2A HypothèsesRenouvellement'!$J$6:$L$10,3,FALSE))))</f>
        <v>-</v>
      </c>
      <c r="AF315" s="312" t="str">
        <f t="shared" si="41"/>
        <v>-</v>
      </c>
      <c r="AG315" s="312" t="str">
        <f t="shared" si="42"/>
        <v>-</v>
      </c>
      <c r="AH315" s="218" t="str">
        <f t="shared" si="43"/>
        <v>-</v>
      </c>
      <c r="AI315" s="95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/>
      <c r="AZ315" s="95"/>
      <c r="BA315" s="95"/>
      <c r="BB315" s="95"/>
      <c r="BC315" s="95"/>
      <c r="BD315" s="95"/>
      <c r="BE315" s="95"/>
      <c r="BF315" s="95"/>
      <c r="BG315" s="95"/>
      <c r="BH315" s="95"/>
      <c r="BI315" s="95"/>
      <c r="BJ315" s="95"/>
      <c r="BK315" s="95"/>
      <c r="BL315" s="95"/>
      <c r="BM315" s="95"/>
      <c r="BN315" s="95"/>
      <c r="BO315" s="95"/>
      <c r="BP315" s="95"/>
      <c r="BQ315" s="95"/>
      <c r="BR315" s="95"/>
      <c r="BS315" s="95"/>
      <c r="BT315" s="95"/>
      <c r="BU315" s="95"/>
      <c r="BV315" s="95"/>
      <c r="BW315" s="95"/>
      <c r="BX315" s="95"/>
      <c r="BY315" s="95"/>
      <c r="BZ315" s="95"/>
      <c r="CA315" s="95"/>
      <c r="CB315" s="95"/>
      <c r="CC315" s="95"/>
      <c r="CD315" s="95"/>
      <c r="CE315" s="95"/>
      <c r="CF315" s="95"/>
      <c r="CG315" s="95"/>
      <c r="CH315" s="95"/>
      <c r="CI315" s="95"/>
      <c r="CJ315" s="95"/>
      <c r="CK315" s="95"/>
      <c r="CL315" s="95"/>
      <c r="CM315" s="95"/>
      <c r="CN315" s="95"/>
      <c r="CO315" s="95"/>
      <c r="CP315" s="95"/>
      <c r="CQ315" s="95"/>
      <c r="CR315" s="95"/>
      <c r="CS315" s="95"/>
      <c r="CT315" s="95"/>
      <c r="CU315" s="95"/>
      <c r="CV315" s="95"/>
      <c r="CW315" s="95"/>
      <c r="CX315" s="95"/>
      <c r="CY315" s="95"/>
      <c r="CZ315" s="95"/>
      <c r="DA315" s="95"/>
      <c r="DB315" s="95"/>
      <c r="DC315" s="95"/>
      <c r="DD315" s="95"/>
      <c r="DE315" s="95"/>
      <c r="DF315" s="95"/>
      <c r="DG315" s="95"/>
      <c r="DH315" s="95"/>
      <c r="DI315" s="95"/>
      <c r="DJ315" s="95"/>
      <c r="DK315" s="95"/>
      <c r="DL315" s="95"/>
      <c r="DM315" s="95"/>
      <c r="DN315" s="95"/>
      <c r="DO315" s="95"/>
      <c r="DP315" s="95"/>
      <c r="DQ315" s="95"/>
      <c r="DR315" s="95"/>
      <c r="DS315" s="95"/>
      <c r="DT315" s="95"/>
      <c r="DU315" s="95"/>
      <c r="DV315" s="95"/>
      <c r="DW315" s="95"/>
      <c r="DX315" s="95"/>
      <c r="DY315" s="95"/>
      <c r="DZ315" s="95"/>
      <c r="EA315" s="95"/>
      <c r="EB315" s="95"/>
      <c r="EC315" s="95"/>
      <c r="ED315" s="95"/>
      <c r="EE315" s="95"/>
      <c r="EF315" s="95"/>
      <c r="EG315" s="95"/>
      <c r="EH315" s="95"/>
      <c r="EI315" s="95"/>
      <c r="EJ315" s="95"/>
      <c r="EK315" s="95"/>
      <c r="EL315" s="95"/>
      <c r="EM315" s="95"/>
      <c r="EN315" s="95"/>
      <c r="EO315" s="95"/>
      <c r="EP315" s="95"/>
      <c r="EQ315" s="95"/>
      <c r="ER315" s="95"/>
      <c r="ES315" s="95"/>
      <c r="ET315" s="95"/>
      <c r="EU315" s="95"/>
      <c r="EV315" s="95"/>
      <c r="EW315" s="95"/>
      <c r="EX315" s="95"/>
      <c r="EY315" s="95"/>
      <c r="EZ315" s="95"/>
      <c r="FA315" s="95"/>
      <c r="FB315" s="95"/>
      <c r="FC315" s="95"/>
      <c r="FD315" s="95"/>
      <c r="FE315" s="95"/>
      <c r="FF315" s="95"/>
      <c r="FG315" s="95"/>
      <c r="FH315" s="95"/>
      <c r="FI315" s="95"/>
      <c r="FJ315" s="95"/>
      <c r="FK315" s="95"/>
      <c r="FL315" s="95"/>
      <c r="FM315" s="95"/>
      <c r="FN315" s="95"/>
      <c r="FO315" s="95"/>
      <c r="FP315" s="95"/>
      <c r="FQ315" s="95"/>
      <c r="FR315" s="95"/>
      <c r="FS315" s="95"/>
      <c r="FT315" s="95"/>
      <c r="FU315" s="95"/>
      <c r="FV315" s="95"/>
      <c r="FW315" s="95"/>
      <c r="FX315" s="95"/>
      <c r="FY315" s="95"/>
      <c r="FZ315" s="95"/>
      <c r="GA315" s="95"/>
      <c r="GB315" s="95"/>
      <c r="GC315" s="95"/>
      <c r="GD315" s="95"/>
      <c r="GE315" s="95"/>
      <c r="GF315" s="95"/>
      <c r="GG315" s="95"/>
      <c r="GH315" s="95"/>
      <c r="GI315" s="95"/>
      <c r="GJ315" s="95"/>
      <c r="GK315" s="95"/>
      <c r="GL315" s="95"/>
      <c r="GM315" s="95"/>
      <c r="GN315" s="95"/>
      <c r="GO315" s="95"/>
      <c r="GP315" s="95"/>
      <c r="GQ315" s="95"/>
      <c r="GR315" s="95"/>
      <c r="GS315" s="95"/>
      <c r="GT315" s="95"/>
      <c r="GU315" s="95"/>
      <c r="GV315" s="95"/>
      <c r="GW315" s="95"/>
      <c r="GX315" s="95"/>
      <c r="GY315" s="95"/>
      <c r="GZ315" s="95"/>
      <c r="HA315" s="95"/>
      <c r="HB315" s="95"/>
      <c r="HC315" s="95"/>
      <c r="HD315" s="95"/>
      <c r="HE315" s="95"/>
    </row>
    <row r="316" spans="1:213" x14ac:dyDescent="0.25">
      <c r="A316" s="212" t="str">
        <f>IF((ISBLANK('1B DonnéesActifs'!A319)=TRUE),"-",'1B DonnéesActifs'!A319)</f>
        <v>-</v>
      </c>
      <c r="B316" s="213" t="str">
        <f>IF(($A316="-"),"-",IF((ISBLANK('1B DonnéesActifs'!B319)=TRUE),"",'1B DonnéesActifs'!B319))</f>
        <v>-</v>
      </c>
      <c r="C316" s="213" t="str">
        <f>IF(($A316="-"),"-",IF((ISBLANK('1B DonnéesActifs'!C319)=TRUE),"",'1B DonnéesActifs'!C319))</f>
        <v>-</v>
      </c>
      <c r="D316" s="213" t="str">
        <f>IF(($A316="-"),"-",IF((ISBLANK('1B DonnéesActifs'!D319)=TRUE),"",'1B DonnéesActifs'!D319))</f>
        <v>-</v>
      </c>
      <c r="E316" s="213" t="str">
        <f>IF(($A316="-"),"-",IF((ISBLANK('1B DonnéesActifs'!E319)=TRUE),"",'1B DonnéesActifs'!E319))</f>
        <v>-</v>
      </c>
      <c r="F316" s="213" t="str">
        <f>IF(($A316="-"),"-",IF((ISBLANK('1B DonnéesActifs'!F319)=TRUE),"",'1B DonnéesActifs'!F319))</f>
        <v>-</v>
      </c>
      <c r="G316" s="213" t="str">
        <f>IF(($A316="-"),"-",IF((ISBLANK('1B DonnéesActifs'!G319)=TRUE),"",'1B DonnéesActifs'!G319))</f>
        <v>-</v>
      </c>
      <c r="H316" s="213" t="str">
        <f>IF(($A316="-"),"-",IF((ISBLANK('1B DonnéesActifs'!H319)=TRUE),"",'1B DonnéesActifs'!H319))</f>
        <v>-</v>
      </c>
      <c r="I316" s="213" t="str">
        <f>IF(($A316="-"),"-",IF((ISBLANK('1B DonnéesActifs'!I319)=TRUE),"",'1B DonnéesActifs'!I319))</f>
        <v>-</v>
      </c>
      <c r="J316" s="213" t="str">
        <f>IF(($A316="-"),"-",IF((ISBLANK('1B DonnéesActifs'!J319)=TRUE),"",'1B DonnéesActifs'!J319))</f>
        <v>-</v>
      </c>
      <c r="K316" s="213" t="str">
        <f>IF(($A316="-"),"-",IF((ISBLANK('1B DonnéesActifs'!K319)=TRUE),"",'1B DonnéesActifs'!K319))</f>
        <v>-</v>
      </c>
      <c r="L316" s="213" t="str">
        <f>IF(($A316="-"),"-",IF((ISBLANK('1B DonnéesActifs'!L319)=TRUE),"",'1B DonnéesActifs'!L319))</f>
        <v>-</v>
      </c>
      <c r="M316" s="213" t="str">
        <f>IF(($A316="-"),"-",IF((ISBLANK('1B DonnéesActifs'!M319)=TRUE),"",'1B DonnéesActifs'!M319))</f>
        <v>-</v>
      </c>
      <c r="N316" s="213" t="str">
        <f>IF(($A316="-"),"-",IF((ISBLANK('1B DonnéesActifs'!N319)=TRUE),"",'1B DonnéesActifs'!N319))</f>
        <v>-</v>
      </c>
      <c r="O316" s="213" t="str">
        <f>IF(($A316="-"),"-",IF((ISBLANK('1B DonnéesActifs'!O319)=TRUE),"",'1B DonnéesActifs'!O319))</f>
        <v>-</v>
      </c>
      <c r="P316" s="213" t="str">
        <f>IF(($A316="-"),"-",IF((ISBLANK('1B DonnéesActifs'!P319)=TRUE),"",'1B DonnéesActifs'!P319))</f>
        <v>-</v>
      </c>
      <c r="Q316" s="214" t="str">
        <f t="shared" si="37"/>
        <v>-</v>
      </c>
      <c r="R316" s="214" t="str">
        <f>IF($A316="-","-",(_xlfn.IFNA((VLOOKUP($D316,'2A HypothèsesRenouvellement'!$J$6:$K$10,2,FALSE)),"TypeChausséeN/D")))</f>
        <v>-</v>
      </c>
      <c r="S316" s="214" t="str">
        <f t="shared" si="44"/>
        <v>-</v>
      </c>
      <c r="T316" s="214" t="str">
        <f>IF($A316="-","-",(_xlfn.IFNA((VLOOKUP($M316,'2A HypothèsesRenouvellement'!$J$16:$K$25,2,FALSE)),"DernièreInterventionN/D")))</f>
        <v>-</v>
      </c>
      <c r="U316" s="214" t="str">
        <f t="shared" si="38"/>
        <v>-</v>
      </c>
      <c r="V316" s="215" t="str">
        <f t="shared" si="45"/>
        <v>-</v>
      </c>
      <c r="W316" s="215" t="str">
        <f>IF($A316="-","-",IF($O316="","ICG N/D",VLOOKUP($O316,'2A HypothèsesRenouvellement'!$B$33:$B$42,1,TRUE)))</f>
        <v>-</v>
      </c>
      <c r="X316" s="216" t="str">
        <f>IF($A316="-","-",(IF((ISNUMBER(W316)=TRUE),VLOOKUP(W316,'2A HypothèsesRenouvellement'!$B$33:$D$42,3,FALSE),"ICG N/D")))</f>
        <v>-</v>
      </c>
      <c r="Y316" s="216" t="str">
        <f>_xlfn.IFNA(IF($A316="-","-",(IF((P316=""),"Cote /5 N/D",VLOOKUP(P316,'2A HypothèsesRenouvellement'!$F$33:$G$37,2,FALSE)))),"%ParCote/5 Feuille2A N/D")</f>
        <v>-</v>
      </c>
      <c r="Z316" s="215" t="str">
        <f>IF($A316="-","-",IF('2A HypothèsesRenouvellement'!$F$20="  cotes d'état /100",(IF(ISNUMBER(X316)=TRUE,(X316*R316),"ICG N/D")),"N'est pas l'option choisie feuille 2A"))</f>
        <v>-</v>
      </c>
      <c r="AA316" s="215" t="str">
        <f t="shared" si="39"/>
        <v>-</v>
      </c>
      <c r="AB316" s="215" t="str">
        <f>IF($A316="-","-",IF('2A HypothèsesRenouvellement'!$F$20="  cotes d'état /5",(IF(ISNUMBER(Y316)=TRUE,(Y316*R316),"Etat/5 N/D")),"N'est pas l'option choisie feuille 2A"))</f>
        <v>-</v>
      </c>
      <c r="AC316" s="215" t="str">
        <f t="shared" si="40"/>
        <v>-</v>
      </c>
      <c r="AD316" s="217" t="str">
        <f>IF('2A HypothèsesRenouvellement'!$D$15="Option 1  ",'3A CalculsActifs'!V316,IF('2A HypothèsesRenouvellement'!$F$20="  Cotes d'état /100",'3A CalculsActifs'!AA316,IF('2A HypothèsesRenouvellement'!$F$20="  Cotes d'état /5",'3A CalculsActifs'!AC316,"ATT:ChoisirOptionFeuille2A")))</f>
        <v>ATT:ChoisirOptionFeuille2A</v>
      </c>
      <c r="AE316" s="209" t="str">
        <f>IF($A316="-","-",(H316/1000*(VLOOKUP(D316,'2A HypothèsesRenouvellement'!$J$6:$L$10,3,FALSE))))</f>
        <v>-</v>
      </c>
      <c r="AF316" s="312" t="str">
        <f t="shared" si="41"/>
        <v>-</v>
      </c>
      <c r="AG316" s="312" t="str">
        <f t="shared" si="42"/>
        <v>-</v>
      </c>
      <c r="AH316" s="218" t="str">
        <f t="shared" si="43"/>
        <v>-</v>
      </c>
      <c r="AI316" s="95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/>
      <c r="AZ316" s="95"/>
      <c r="BA316" s="95"/>
      <c r="BB316" s="95"/>
      <c r="BC316" s="95"/>
      <c r="BD316" s="95"/>
      <c r="BE316" s="95"/>
      <c r="BF316" s="95"/>
      <c r="BG316" s="95"/>
      <c r="BH316" s="95"/>
      <c r="BI316" s="95"/>
      <c r="BJ316" s="95"/>
      <c r="BK316" s="95"/>
      <c r="BL316" s="95"/>
      <c r="BM316" s="95"/>
      <c r="BN316" s="95"/>
      <c r="BO316" s="95"/>
      <c r="BP316" s="95"/>
      <c r="BQ316" s="95"/>
      <c r="BR316" s="95"/>
      <c r="BS316" s="95"/>
      <c r="BT316" s="95"/>
      <c r="BU316" s="95"/>
      <c r="BV316" s="95"/>
      <c r="BW316" s="95"/>
      <c r="BX316" s="95"/>
      <c r="BY316" s="95"/>
      <c r="BZ316" s="95"/>
      <c r="CA316" s="95"/>
      <c r="CB316" s="95"/>
      <c r="CC316" s="95"/>
      <c r="CD316" s="95"/>
      <c r="CE316" s="95"/>
      <c r="CF316" s="95"/>
      <c r="CG316" s="95"/>
      <c r="CH316" s="95"/>
      <c r="CI316" s="95"/>
      <c r="CJ316" s="95"/>
      <c r="CK316" s="95"/>
      <c r="CL316" s="95"/>
      <c r="CM316" s="95"/>
      <c r="CN316" s="95"/>
      <c r="CO316" s="95"/>
      <c r="CP316" s="95"/>
      <c r="CQ316" s="95"/>
      <c r="CR316" s="95"/>
      <c r="CS316" s="95"/>
      <c r="CT316" s="95"/>
      <c r="CU316" s="95"/>
      <c r="CV316" s="95"/>
      <c r="CW316" s="95"/>
      <c r="CX316" s="95"/>
      <c r="CY316" s="95"/>
      <c r="CZ316" s="95"/>
      <c r="DA316" s="95"/>
      <c r="DB316" s="95"/>
      <c r="DC316" s="95"/>
      <c r="DD316" s="95"/>
      <c r="DE316" s="95"/>
      <c r="DF316" s="95"/>
      <c r="DG316" s="95"/>
      <c r="DH316" s="95"/>
      <c r="DI316" s="95"/>
      <c r="DJ316" s="95"/>
      <c r="DK316" s="95"/>
      <c r="DL316" s="95"/>
      <c r="DM316" s="95"/>
      <c r="DN316" s="95"/>
      <c r="DO316" s="95"/>
      <c r="DP316" s="95"/>
      <c r="DQ316" s="95"/>
      <c r="DR316" s="95"/>
      <c r="DS316" s="95"/>
      <c r="DT316" s="95"/>
      <c r="DU316" s="95"/>
      <c r="DV316" s="95"/>
      <c r="DW316" s="95"/>
      <c r="DX316" s="95"/>
      <c r="DY316" s="95"/>
      <c r="DZ316" s="95"/>
      <c r="EA316" s="95"/>
      <c r="EB316" s="95"/>
      <c r="EC316" s="95"/>
      <c r="ED316" s="95"/>
      <c r="EE316" s="95"/>
      <c r="EF316" s="95"/>
      <c r="EG316" s="95"/>
      <c r="EH316" s="95"/>
      <c r="EI316" s="95"/>
      <c r="EJ316" s="95"/>
      <c r="EK316" s="95"/>
      <c r="EL316" s="95"/>
      <c r="EM316" s="95"/>
      <c r="EN316" s="95"/>
      <c r="EO316" s="95"/>
      <c r="EP316" s="95"/>
      <c r="EQ316" s="95"/>
      <c r="ER316" s="95"/>
      <c r="ES316" s="95"/>
      <c r="ET316" s="95"/>
      <c r="EU316" s="95"/>
      <c r="EV316" s="95"/>
      <c r="EW316" s="95"/>
      <c r="EX316" s="95"/>
      <c r="EY316" s="95"/>
      <c r="EZ316" s="95"/>
      <c r="FA316" s="95"/>
      <c r="FB316" s="95"/>
      <c r="FC316" s="95"/>
      <c r="FD316" s="95"/>
      <c r="FE316" s="95"/>
      <c r="FF316" s="95"/>
      <c r="FG316" s="95"/>
      <c r="FH316" s="95"/>
      <c r="FI316" s="95"/>
      <c r="FJ316" s="95"/>
      <c r="FK316" s="95"/>
      <c r="FL316" s="95"/>
      <c r="FM316" s="95"/>
      <c r="FN316" s="95"/>
      <c r="FO316" s="95"/>
      <c r="FP316" s="95"/>
      <c r="FQ316" s="95"/>
      <c r="FR316" s="95"/>
      <c r="FS316" s="95"/>
      <c r="FT316" s="95"/>
      <c r="FU316" s="95"/>
      <c r="FV316" s="95"/>
      <c r="FW316" s="95"/>
      <c r="FX316" s="95"/>
      <c r="FY316" s="95"/>
      <c r="FZ316" s="95"/>
      <c r="GA316" s="95"/>
      <c r="GB316" s="95"/>
      <c r="GC316" s="95"/>
      <c r="GD316" s="95"/>
      <c r="GE316" s="95"/>
      <c r="GF316" s="95"/>
      <c r="GG316" s="95"/>
      <c r="GH316" s="95"/>
      <c r="GI316" s="95"/>
      <c r="GJ316" s="95"/>
      <c r="GK316" s="95"/>
      <c r="GL316" s="95"/>
      <c r="GM316" s="95"/>
      <c r="GN316" s="95"/>
      <c r="GO316" s="95"/>
      <c r="GP316" s="95"/>
      <c r="GQ316" s="95"/>
      <c r="GR316" s="95"/>
      <c r="GS316" s="95"/>
      <c r="GT316" s="95"/>
      <c r="GU316" s="95"/>
      <c r="GV316" s="95"/>
      <c r="GW316" s="95"/>
      <c r="GX316" s="95"/>
      <c r="GY316" s="95"/>
      <c r="GZ316" s="95"/>
      <c r="HA316" s="95"/>
      <c r="HB316" s="95"/>
      <c r="HC316" s="95"/>
      <c r="HD316" s="95"/>
      <c r="HE316" s="95"/>
    </row>
    <row r="317" spans="1:213" x14ac:dyDescent="0.25">
      <c r="A317" s="212" t="str">
        <f>IF((ISBLANK('1B DonnéesActifs'!A320)=TRUE),"-",'1B DonnéesActifs'!A320)</f>
        <v>-</v>
      </c>
      <c r="B317" s="213" t="str">
        <f>IF(($A317="-"),"-",IF((ISBLANK('1B DonnéesActifs'!B320)=TRUE),"",'1B DonnéesActifs'!B320))</f>
        <v>-</v>
      </c>
      <c r="C317" s="213" t="str">
        <f>IF(($A317="-"),"-",IF((ISBLANK('1B DonnéesActifs'!C320)=TRUE),"",'1B DonnéesActifs'!C320))</f>
        <v>-</v>
      </c>
      <c r="D317" s="213" t="str">
        <f>IF(($A317="-"),"-",IF((ISBLANK('1B DonnéesActifs'!D320)=TRUE),"",'1B DonnéesActifs'!D320))</f>
        <v>-</v>
      </c>
      <c r="E317" s="213" t="str">
        <f>IF(($A317="-"),"-",IF((ISBLANK('1B DonnéesActifs'!E320)=TRUE),"",'1B DonnéesActifs'!E320))</f>
        <v>-</v>
      </c>
      <c r="F317" s="213" t="str">
        <f>IF(($A317="-"),"-",IF((ISBLANK('1B DonnéesActifs'!F320)=TRUE),"",'1B DonnéesActifs'!F320))</f>
        <v>-</v>
      </c>
      <c r="G317" s="213" t="str">
        <f>IF(($A317="-"),"-",IF((ISBLANK('1B DonnéesActifs'!G320)=TRUE),"",'1B DonnéesActifs'!G320))</f>
        <v>-</v>
      </c>
      <c r="H317" s="213" t="str">
        <f>IF(($A317="-"),"-",IF((ISBLANK('1B DonnéesActifs'!H320)=TRUE),"",'1B DonnéesActifs'!H320))</f>
        <v>-</v>
      </c>
      <c r="I317" s="213" t="str">
        <f>IF(($A317="-"),"-",IF((ISBLANK('1B DonnéesActifs'!I320)=TRUE),"",'1B DonnéesActifs'!I320))</f>
        <v>-</v>
      </c>
      <c r="J317" s="213" t="str">
        <f>IF(($A317="-"),"-",IF((ISBLANK('1B DonnéesActifs'!J320)=TRUE),"",'1B DonnéesActifs'!J320))</f>
        <v>-</v>
      </c>
      <c r="K317" s="213" t="str">
        <f>IF(($A317="-"),"-",IF((ISBLANK('1B DonnéesActifs'!K320)=TRUE),"",'1B DonnéesActifs'!K320))</f>
        <v>-</v>
      </c>
      <c r="L317" s="213" t="str">
        <f>IF(($A317="-"),"-",IF((ISBLANK('1B DonnéesActifs'!L320)=TRUE),"",'1B DonnéesActifs'!L320))</f>
        <v>-</v>
      </c>
      <c r="M317" s="213" t="str">
        <f>IF(($A317="-"),"-",IF((ISBLANK('1B DonnéesActifs'!M320)=TRUE),"",'1B DonnéesActifs'!M320))</f>
        <v>-</v>
      </c>
      <c r="N317" s="213" t="str">
        <f>IF(($A317="-"),"-",IF((ISBLANK('1B DonnéesActifs'!N320)=TRUE),"",'1B DonnéesActifs'!N320))</f>
        <v>-</v>
      </c>
      <c r="O317" s="213" t="str">
        <f>IF(($A317="-"),"-",IF((ISBLANK('1B DonnéesActifs'!O320)=TRUE),"",'1B DonnéesActifs'!O320))</f>
        <v>-</v>
      </c>
      <c r="P317" s="213" t="str">
        <f>IF(($A317="-"),"-",IF((ISBLANK('1B DonnéesActifs'!P320)=TRUE),"",'1B DonnéesActifs'!P320))</f>
        <v>-</v>
      </c>
      <c r="Q317" s="214" t="str">
        <f t="shared" si="37"/>
        <v>-</v>
      </c>
      <c r="R317" s="214" t="str">
        <f>IF($A317="-","-",(_xlfn.IFNA((VLOOKUP($D317,'2A HypothèsesRenouvellement'!$J$6:$K$10,2,FALSE)),"TypeChausséeN/D")))</f>
        <v>-</v>
      </c>
      <c r="S317" s="214" t="str">
        <f t="shared" si="44"/>
        <v>-</v>
      </c>
      <c r="T317" s="214" t="str">
        <f>IF($A317="-","-",(_xlfn.IFNA((VLOOKUP($M317,'2A HypothèsesRenouvellement'!$J$16:$K$25,2,FALSE)),"DernièreInterventionN/D")))</f>
        <v>-</v>
      </c>
      <c r="U317" s="214" t="str">
        <f t="shared" si="38"/>
        <v>-</v>
      </c>
      <c r="V317" s="215" t="str">
        <f t="shared" si="45"/>
        <v>-</v>
      </c>
      <c r="W317" s="215" t="str">
        <f>IF($A317="-","-",IF($O317="","ICG N/D",VLOOKUP($O317,'2A HypothèsesRenouvellement'!$B$33:$B$42,1,TRUE)))</f>
        <v>-</v>
      </c>
      <c r="X317" s="216" t="str">
        <f>IF($A317="-","-",(IF((ISNUMBER(W317)=TRUE),VLOOKUP(W317,'2A HypothèsesRenouvellement'!$B$33:$D$42,3,FALSE),"ICG N/D")))</f>
        <v>-</v>
      </c>
      <c r="Y317" s="216" t="str">
        <f>_xlfn.IFNA(IF($A317="-","-",(IF((P317=""),"Cote /5 N/D",VLOOKUP(P317,'2A HypothèsesRenouvellement'!$F$33:$G$37,2,FALSE)))),"%ParCote/5 Feuille2A N/D")</f>
        <v>-</v>
      </c>
      <c r="Z317" s="215" t="str">
        <f>IF($A317="-","-",IF('2A HypothèsesRenouvellement'!$F$20="  cotes d'état /100",(IF(ISNUMBER(X317)=TRUE,(X317*R317),"ICG N/D")),"N'est pas l'option choisie feuille 2A"))</f>
        <v>-</v>
      </c>
      <c r="AA317" s="215" t="str">
        <f t="shared" si="39"/>
        <v>-</v>
      </c>
      <c r="AB317" s="215" t="str">
        <f>IF($A317="-","-",IF('2A HypothèsesRenouvellement'!$F$20="  cotes d'état /5",(IF(ISNUMBER(Y317)=TRUE,(Y317*R317),"Etat/5 N/D")),"N'est pas l'option choisie feuille 2A"))</f>
        <v>-</v>
      </c>
      <c r="AC317" s="215" t="str">
        <f t="shared" si="40"/>
        <v>-</v>
      </c>
      <c r="AD317" s="217" t="str">
        <f>IF('2A HypothèsesRenouvellement'!$D$15="Option 1  ",'3A CalculsActifs'!V317,IF('2A HypothèsesRenouvellement'!$F$20="  Cotes d'état /100",'3A CalculsActifs'!AA317,IF('2A HypothèsesRenouvellement'!$F$20="  Cotes d'état /5",'3A CalculsActifs'!AC317,"ATT:ChoisirOptionFeuille2A")))</f>
        <v>ATT:ChoisirOptionFeuille2A</v>
      </c>
      <c r="AE317" s="209" t="str">
        <f>IF($A317="-","-",(H317/1000*(VLOOKUP(D317,'2A HypothèsesRenouvellement'!$J$6:$L$10,3,FALSE))))</f>
        <v>-</v>
      </c>
      <c r="AF317" s="312" t="str">
        <f t="shared" si="41"/>
        <v>-</v>
      </c>
      <c r="AG317" s="312" t="str">
        <f t="shared" si="42"/>
        <v>-</v>
      </c>
      <c r="AH317" s="218" t="str">
        <f t="shared" si="43"/>
        <v>-</v>
      </c>
      <c r="AI317" s="95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/>
      <c r="BE317" s="95"/>
      <c r="BF317" s="95"/>
      <c r="BG317" s="95"/>
      <c r="BH317" s="95"/>
      <c r="BI317" s="95"/>
      <c r="BJ317" s="95"/>
      <c r="BK317" s="95"/>
      <c r="BL317" s="95"/>
      <c r="BM317" s="95"/>
      <c r="BN317" s="95"/>
      <c r="BO317" s="95"/>
      <c r="BP317" s="95"/>
      <c r="BQ317" s="95"/>
      <c r="BR317" s="95"/>
      <c r="BS317" s="95"/>
      <c r="BT317" s="95"/>
      <c r="BU317" s="95"/>
      <c r="BV317" s="95"/>
      <c r="BW317" s="95"/>
      <c r="BX317" s="95"/>
      <c r="BY317" s="95"/>
      <c r="BZ317" s="95"/>
      <c r="CA317" s="95"/>
      <c r="CB317" s="95"/>
      <c r="CC317" s="95"/>
      <c r="CD317" s="95"/>
      <c r="CE317" s="95"/>
      <c r="CF317" s="95"/>
      <c r="CG317" s="95"/>
      <c r="CH317" s="95"/>
      <c r="CI317" s="95"/>
      <c r="CJ317" s="95"/>
      <c r="CK317" s="95"/>
      <c r="CL317" s="95"/>
      <c r="CM317" s="95"/>
      <c r="CN317" s="95"/>
      <c r="CO317" s="95"/>
      <c r="CP317" s="95"/>
      <c r="CQ317" s="95"/>
      <c r="CR317" s="95"/>
      <c r="CS317" s="95"/>
      <c r="CT317" s="95"/>
      <c r="CU317" s="95"/>
      <c r="CV317" s="95"/>
      <c r="CW317" s="95"/>
      <c r="CX317" s="95"/>
      <c r="CY317" s="95"/>
      <c r="CZ317" s="95"/>
      <c r="DA317" s="95"/>
      <c r="DB317" s="95"/>
      <c r="DC317" s="95"/>
      <c r="DD317" s="95"/>
      <c r="DE317" s="95"/>
      <c r="DF317" s="95"/>
      <c r="DG317" s="95"/>
      <c r="DH317" s="95"/>
      <c r="DI317" s="95"/>
      <c r="DJ317" s="95"/>
      <c r="DK317" s="95"/>
      <c r="DL317" s="95"/>
      <c r="DM317" s="95"/>
      <c r="DN317" s="95"/>
      <c r="DO317" s="95"/>
      <c r="DP317" s="95"/>
      <c r="DQ317" s="95"/>
      <c r="DR317" s="95"/>
      <c r="DS317" s="95"/>
      <c r="DT317" s="95"/>
      <c r="DU317" s="95"/>
      <c r="DV317" s="95"/>
      <c r="DW317" s="95"/>
      <c r="DX317" s="95"/>
      <c r="DY317" s="95"/>
      <c r="DZ317" s="95"/>
      <c r="EA317" s="95"/>
      <c r="EB317" s="95"/>
      <c r="EC317" s="95"/>
      <c r="ED317" s="95"/>
      <c r="EE317" s="95"/>
      <c r="EF317" s="95"/>
      <c r="EG317" s="95"/>
      <c r="EH317" s="95"/>
      <c r="EI317" s="95"/>
      <c r="EJ317" s="95"/>
      <c r="EK317" s="95"/>
      <c r="EL317" s="95"/>
      <c r="EM317" s="95"/>
      <c r="EN317" s="95"/>
      <c r="EO317" s="95"/>
      <c r="EP317" s="95"/>
      <c r="EQ317" s="95"/>
      <c r="ER317" s="95"/>
      <c r="ES317" s="95"/>
      <c r="ET317" s="95"/>
      <c r="EU317" s="95"/>
      <c r="EV317" s="95"/>
      <c r="EW317" s="95"/>
      <c r="EX317" s="95"/>
      <c r="EY317" s="95"/>
      <c r="EZ317" s="95"/>
      <c r="FA317" s="95"/>
      <c r="FB317" s="95"/>
      <c r="FC317" s="95"/>
      <c r="FD317" s="95"/>
      <c r="FE317" s="95"/>
      <c r="FF317" s="95"/>
      <c r="FG317" s="95"/>
      <c r="FH317" s="95"/>
      <c r="FI317" s="95"/>
      <c r="FJ317" s="95"/>
      <c r="FK317" s="95"/>
      <c r="FL317" s="95"/>
      <c r="FM317" s="95"/>
      <c r="FN317" s="95"/>
      <c r="FO317" s="95"/>
      <c r="FP317" s="95"/>
      <c r="FQ317" s="95"/>
      <c r="FR317" s="95"/>
      <c r="FS317" s="95"/>
      <c r="FT317" s="95"/>
      <c r="FU317" s="95"/>
      <c r="FV317" s="95"/>
      <c r="FW317" s="95"/>
      <c r="FX317" s="95"/>
      <c r="FY317" s="95"/>
      <c r="FZ317" s="95"/>
      <c r="GA317" s="95"/>
      <c r="GB317" s="95"/>
      <c r="GC317" s="95"/>
      <c r="GD317" s="95"/>
      <c r="GE317" s="95"/>
      <c r="GF317" s="95"/>
      <c r="GG317" s="95"/>
      <c r="GH317" s="95"/>
      <c r="GI317" s="95"/>
      <c r="GJ317" s="95"/>
      <c r="GK317" s="95"/>
      <c r="GL317" s="95"/>
      <c r="GM317" s="95"/>
      <c r="GN317" s="95"/>
      <c r="GO317" s="95"/>
      <c r="GP317" s="95"/>
      <c r="GQ317" s="95"/>
      <c r="GR317" s="95"/>
      <c r="GS317" s="95"/>
      <c r="GT317" s="95"/>
      <c r="GU317" s="95"/>
      <c r="GV317" s="95"/>
      <c r="GW317" s="95"/>
      <c r="GX317" s="95"/>
      <c r="GY317" s="95"/>
      <c r="GZ317" s="95"/>
      <c r="HA317" s="95"/>
      <c r="HB317" s="95"/>
      <c r="HC317" s="95"/>
      <c r="HD317" s="95"/>
      <c r="HE317" s="95"/>
    </row>
    <row r="318" spans="1:213" x14ac:dyDescent="0.25">
      <c r="A318" s="212" t="str">
        <f>IF((ISBLANK('1B DonnéesActifs'!A321)=TRUE),"-",'1B DonnéesActifs'!A321)</f>
        <v>-</v>
      </c>
      <c r="B318" s="213" t="str">
        <f>IF(($A318="-"),"-",IF((ISBLANK('1B DonnéesActifs'!B321)=TRUE),"",'1B DonnéesActifs'!B321))</f>
        <v>-</v>
      </c>
      <c r="C318" s="213" t="str">
        <f>IF(($A318="-"),"-",IF((ISBLANK('1B DonnéesActifs'!C321)=TRUE),"",'1B DonnéesActifs'!C321))</f>
        <v>-</v>
      </c>
      <c r="D318" s="213" t="str">
        <f>IF(($A318="-"),"-",IF((ISBLANK('1B DonnéesActifs'!D321)=TRUE),"",'1B DonnéesActifs'!D321))</f>
        <v>-</v>
      </c>
      <c r="E318" s="213" t="str">
        <f>IF(($A318="-"),"-",IF((ISBLANK('1B DonnéesActifs'!E321)=TRUE),"",'1B DonnéesActifs'!E321))</f>
        <v>-</v>
      </c>
      <c r="F318" s="213" t="str">
        <f>IF(($A318="-"),"-",IF((ISBLANK('1B DonnéesActifs'!F321)=TRUE),"",'1B DonnéesActifs'!F321))</f>
        <v>-</v>
      </c>
      <c r="G318" s="213" t="str">
        <f>IF(($A318="-"),"-",IF((ISBLANK('1B DonnéesActifs'!G321)=TRUE),"",'1B DonnéesActifs'!G321))</f>
        <v>-</v>
      </c>
      <c r="H318" s="213" t="str">
        <f>IF(($A318="-"),"-",IF((ISBLANK('1B DonnéesActifs'!H321)=TRUE),"",'1B DonnéesActifs'!H321))</f>
        <v>-</v>
      </c>
      <c r="I318" s="213" t="str">
        <f>IF(($A318="-"),"-",IF((ISBLANK('1B DonnéesActifs'!I321)=TRUE),"",'1B DonnéesActifs'!I321))</f>
        <v>-</v>
      </c>
      <c r="J318" s="213" t="str">
        <f>IF(($A318="-"),"-",IF((ISBLANK('1B DonnéesActifs'!J321)=TRUE),"",'1B DonnéesActifs'!J321))</f>
        <v>-</v>
      </c>
      <c r="K318" s="213" t="str">
        <f>IF(($A318="-"),"-",IF((ISBLANK('1B DonnéesActifs'!K321)=TRUE),"",'1B DonnéesActifs'!K321))</f>
        <v>-</v>
      </c>
      <c r="L318" s="213" t="str">
        <f>IF(($A318="-"),"-",IF((ISBLANK('1B DonnéesActifs'!L321)=TRUE),"",'1B DonnéesActifs'!L321))</f>
        <v>-</v>
      </c>
      <c r="M318" s="213" t="str">
        <f>IF(($A318="-"),"-",IF((ISBLANK('1B DonnéesActifs'!M321)=TRUE),"",'1B DonnéesActifs'!M321))</f>
        <v>-</v>
      </c>
      <c r="N318" s="213" t="str">
        <f>IF(($A318="-"),"-",IF((ISBLANK('1B DonnéesActifs'!N321)=TRUE),"",'1B DonnéesActifs'!N321))</f>
        <v>-</v>
      </c>
      <c r="O318" s="213" t="str">
        <f>IF(($A318="-"),"-",IF((ISBLANK('1B DonnéesActifs'!O321)=TRUE),"",'1B DonnéesActifs'!O321))</f>
        <v>-</v>
      </c>
      <c r="P318" s="213" t="str">
        <f>IF(($A318="-"),"-",IF((ISBLANK('1B DonnéesActifs'!P321)=TRUE),"",'1B DonnéesActifs'!P321))</f>
        <v>-</v>
      </c>
      <c r="Q318" s="214" t="str">
        <f t="shared" si="37"/>
        <v>-</v>
      </c>
      <c r="R318" s="214" t="str">
        <f>IF($A318="-","-",(_xlfn.IFNA((VLOOKUP($D318,'2A HypothèsesRenouvellement'!$J$6:$K$10,2,FALSE)),"TypeChausséeN/D")))</f>
        <v>-</v>
      </c>
      <c r="S318" s="214" t="str">
        <f t="shared" si="44"/>
        <v>-</v>
      </c>
      <c r="T318" s="214" t="str">
        <f>IF($A318="-","-",(_xlfn.IFNA((VLOOKUP($M318,'2A HypothèsesRenouvellement'!$J$16:$K$25,2,FALSE)),"DernièreInterventionN/D")))</f>
        <v>-</v>
      </c>
      <c r="U318" s="214" t="str">
        <f t="shared" si="38"/>
        <v>-</v>
      </c>
      <c r="V318" s="215" t="str">
        <f t="shared" si="45"/>
        <v>-</v>
      </c>
      <c r="W318" s="215" t="str">
        <f>IF($A318="-","-",IF($O318="","ICG N/D",VLOOKUP($O318,'2A HypothèsesRenouvellement'!$B$33:$B$42,1,TRUE)))</f>
        <v>-</v>
      </c>
      <c r="X318" s="216" t="str">
        <f>IF($A318="-","-",(IF((ISNUMBER(W318)=TRUE),VLOOKUP(W318,'2A HypothèsesRenouvellement'!$B$33:$D$42,3,FALSE),"ICG N/D")))</f>
        <v>-</v>
      </c>
      <c r="Y318" s="216" t="str">
        <f>_xlfn.IFNA(IF($A318="-","-",(IF((P318=""),"Cote /5 N/D",VLOOKUP(P318,'2A HypothèsesRenouvellement'!$F$33:$G$37,2,FALSE)))),"%ParCote/5 Feuille2A N/D")</f>
        <v>-</v>
      </c>
      <c r="Z318" s="215" t="str">
        <f>IF($A318="-","-",IF('2A HypothèsesRenouvellement'!$F$20="  cotes d'état /100",(IF(ISNUMBER(X318)=TRUE,(X318*R318),"ICG N/D")),"N'est pas l'option choisie feuille 2A"))</f>
        <v>-</v>
      </c>
      <c r="AA318" s="215" t="str">
        <f t="shared" si="39"/>
        <v>-</v>
      </c>
      <c r="AB318" s="215" t="str">
        <f>IF($A318="-","-",IF('2A HypothèsesRenouvellement'!$F$20="  cotes d'état /5",(IF(ISNUMBER(Y318)=TRUE,(Y318*R318),"Etat/5 N/D")),"N'est pas l'option choisie feuille 2A"))</f>
        <v>-</v>
      </c>
      <c r="AC318" s="215" t="str">
        <f t="shared" si="40"/>
        <v>-</v>
      </c>
      <c r="AD318" s="217" t="str">
        <f>IF('2A HypothèsesRenouvellement'!$D$15="Option 1  ",'3A CalculsActifs'!V318,IF('2A HypothèsesRenouvellement'!$F$20="  Cotes d'état /100",'3A CalculsActifs'!AA318,IF('2A HypothèsesRenouvellement'!$F$20="  Cotes d'état /5",'3A CalculsActifs'!AC318,"ATT:ChoisirOptionFeuille2A")))</f>
        <v>ATT:ChoisirOptionFeuille2A</v>
      </c>
      <c r="AE318" s="209" t="str">
        <f>IF($A318="-","-",(H318/1000*(VLOOKUP(D318,'2A HypothèsesRenouvellement'!$J$6:$L$10,3,FALSE))))</f>
        <v>-</v>
      </c>
      <c r="AF318" s="312" t="str">
        <f t="shared" si="41"/>
        <v>-</v>
      </c>
      <c r="AG318" s="312" t="str">
        <f t="shared" si="42"/>
        <v>-</v>
      </c>
      <c r="AH318" s="218" t="str">
        <f t="shared" si="43"/>
        <v>-</v>
      </c>
      <c r="AI318" s="95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/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5"/>
      <c r="BI318" s="95"/>
      <c r="BJ318" s="95"/>
      <c r="BK318" s="95"/>
      <c r="BL318" s="95"/>
      <c r="BM318" s="95"/>
      <c r="BN318" s="95"/>
      <c r="BO318" s="95"/>
      <c r="BP318" s="95"/>
      <c r="BQ318" s="95"/>
      <c r="BR318" s="95"/>
      <c r="BS318" s="95"/>
      <c r="BT318" s="95"/>
      <c r="BU318" s="95"/>
      <c r="BV318" s="95"/>
      <c r="BW318" s="95"/>
      <c r="BX318" s="95"/>
      <c r="BY318" s="95"/>
      <c r="BZ318" s="95"/>
      <c r="CA318" s="95"/>
      <c r="CB318" s="95"/>
      <c r="CC318" s="95"/>
      <c r="CD318" s="95"/>
      <c r="CE318" s="95"/>
      <c r="CF318" s="95"/>
      <c r="CG318" s="95"/>
      <c r="CH318" s="95"/>
      <c r="CI318" s="95"/>
      <c r="CJ318" s="95"/>
      <c r="CK318" s="95"/>
      <c r="CL318" s="95"/>
      <c r="CM318" s="95"/>
      <c r="CN318" s="95"/>
      <c r="CO318" s="95"/>
      <c r="CP318" s="95"/>
      <c r="CQ318" s="95"/>
      <c r="CR318" s="95"/>
      <c r="CS318" s="95"/>
      <c r="CT318" s="95"/>
      <c r="CU318" s="95"/>
      <c r="CV318" s="95"/>
      <c r="CW318" s="95"/>
      <c r="CX318" s="95"/>
      <c r="CY318" s="95"/>
      <c r="CZ318" s="95"/>
      <c r="DA318" s="95"/>
      <c r="DB318" s="95"/>
      <c r="DC318" s="95"/>
      <c r="DD318" s="95"/>
      <c r="DE318" s="95"/>
      <c r="DF318" s="95"/>
      <c r="DG318" s="95"/>
      <c r="DH318" s="95"/>
      <c r="DI318" s="95"/>
      <c r="DJ318" s="95"/>
      <c r="DK318" s="95"/>
      <c r="DL318" s="95"/>
      <c r="DM318" s="95"/>
      <c r="DN318" s="95"/>
      <c r="DO318" s="95"/>
      <c r="DP318" s="95"/>
      <c r="DQ318" s="95"/>
      <c r="DR318" s="95"/>
      <c r="DS318" s="95"/>
      <c r="DT318" s="95"/>
      <c r="DU318" s="95"/>
      <c r="DV318" s="95"/>
      <c r="DW318" s="95"/>
      <c r="DX318" s="95"/>
      <c r="DY318" s="95"/>
      <c r="DZ318" s="95"/>
      <c r="EA318" s="95"/>
      <c r="EB318" s="95"/>
      <c r="EC318" s="95"/>
      <c r="ED318" s="95"/>
      <c r="EE318" s="95"/>
      <c r="EF318" s="95"/>
      <c r="EG318" s="95"/>
      <c r="EH318" s="95"/>
      <c r="EI318" s="95"/>
      <c r="EJ318" s="95"/>
      <c r="EK318" s="95"/>
      <c r="EL318" s="95"/>
      <c r="EM318" s="95"/>
      <c r="EN318" s="95"/>
      <c r="EO318" s="95"/>
      <c r="EP318" s="95"/>
      <c r="EQ318" s="95"/>
      <c r="ER318" s="95"/>
      <c r="ES318" s="95"/>
      <c r="ET318" s="95"/>
      <c r="EU318" s="95"/>
      <c r="EV318" s="95"/>
      <c r="EW318" s="95"/>
      <c r="EX318" s="95"/>
      <c r="EY318" s="95"/>
      <c r="EZ318" s="95"/>
      <c r="FA318" s="95"/>
      <c r="FB318" s="95"/>
      <c r="FC318" s="95"/>
      <c r="FD318" s="95"/>
      <c r="FE318" s="95"/>
      <c r="FF318" s="95"/>
      <c r="FG318" s="95"/>
      <c r="FH318" s="95"/>
      <c r="FI318" s="95"/>
      <c r="FJ318" s="95"/>
      <c r="FK318" s="95"/>
      <c r="FL318" s="95"/>
      <c r="FM318" s="95"/>
      <c r="FN318" s="95"/>
      <c r="FO318" s="95"/>
      <c r="FP318" s="95"/>
      <c r="FQ318" s="95"/>
      <c r="FR318" s="95"/>
      <c r="FS318" s="95"/>
      <c r="FT318" s="95"/>
      <c r="FU318" s="95"/>
      <c r="FV318" s="95"/>
      <c r="FW318" s="95"/>
      <c r="FX318" s="95"/>
      <c r="FY318" s="95"/>
      <c r="FZ318" s="95"/>
      <c r="GA318" s="95"/>
      <c r="GB318" s="95"/>
      <c r="GC318" s="95"/>
      <c r="GD318" s="95"/>
      <c r="GE318" s="95"/>
      <c r="GF318" s="95"/>
      <c r="GG318" s="95"/>
      <c r="GH318" s="95"/>
      <c r="GI318" s="95"/>
      <c r="GJ318" s="95"/>
      <c r="GK318" s="95"/>
      <c r="GL318" s="95"/>
      <c r="GM318" s="95"/>
      <c r="GN318" s="95"/>
      <c r="GO318" s="95"/>
      <c r="GP318" s="95"/>
      <c r="GQ318" s="95"/>
      <c r="GR318" s="95"/>
      <c r="GS318" s="95"/>
      <c r="GT318" s="95"/>
      <c r="GU318" s="95"/>
      <c r="GV318" s="95"/>
      <c r="GW318" s="95"/>
      <c r="GX318" s="95"/>
      <c r="GY318" s="95"/>
      <c r="GZ318" s="95"/>
      <c r="HA318" s="95"/>
      <c r="HB318" s="95"/>
      <c r="HC318" s="95"/>
      <c r="HD318" s="95"/>
      <c r="HE318" s="95"/>
    </row>
    <row r="319" spans="1:213" x14ac:dyDescent="0.25">
      <c r="A319" s="212" t="str">
        <f>IF((ISBLANK('1B DonnéesActifs'!A322)=TRUE),"-",'1B DonnéesActifs'!A322)</f>
        <v>-</v>
      </c>
      <c r="B319" s="213" t="str">
        <f>IF(($A319="-"),"-",IF((ISBLANK('1B DonnéesActifs'!B322)=TRUE),"",'1B DonnéesActifs'!B322))</f>
        <v>-</v>
      </c>
      <c r="C319" s="213" t="str">
        <f>IF(($A319="-"),"-",IF((ISBLANK('1B DonnéesActifs'!C322)=TRUE),"",'1B DonnéesActifs'!C322))</f>
        <v>-</v>
      </c>
      <c r="D319" s="213" t="str">
        <f>IF(($A319="-"),"-",IF((ISBLANK('1B DonnéesActifs'!D322)=TRUE),"",'1B DonnéesActifs'!D322))</f>
        <v>-</v>
      </c>
      <c r="E319" s="213" t="str">
        <f>IF(($A319="-"),"-",IF((ISBLANK('1B DonnéesActifs'!E322)=TRUE),"",'1B DonnéesActifs'!E322))</f>
        <v>-</v>
      </c>
      <c r="F319" s="213" t="str">
        <f>IF(($A319="-"),"-",IF((ISBLANK('1B DonnéesActifs'!F322)=TRUE),"",'1B DonnéesActifs'!F322))</f>
        <v>-</v>
      </c>
      <c r="G319" s="213" t="str">
        <f>IF(($A319="-"),"-",IF((ISBLANK('1B DonnéesActifs'!G322)=TRUE),"",'1B DonnéesActifs'!G322))</f>
        <v>-</v>
      </c>
      <c r="H319" s="213" t="str">
        <f>IF(($A319="-"),"-",IF((ISBLANK('1B DonnéesActifs'!H322)=TRUE),"",'1B DonnéesActifs'!H322))</f>
        <v>-</v>
      </c>
      <c r="I319" s="213" t="str">
        <f>IF(($A319="-"),"-",IF((ISBLANK('1B DonnéesActifs'!I322)=TRUE),"",'1B DonnéesActifs'!I322))</f>
        <v>-</v>
      </c>
      <c r="J319" s="213" t="str">
        <f>IF(($A319="-"),"-",IF((ISBLANK('1B DonnéesActifs'!J322)=TRUE),"",'1B DonnéesActifs'!J322))</f>
        <v>-</v>
      </c>
      <c r="K319" s="213" t="str">
        <f>IF(($A319="-"),"-",IF((ISBLANK('1B DonnéesActifs'!K322)=TRUE),"",'1B DonnéesActifs'!K322))</f>
        <v>-</v>
      </c>
      <c r="L319" s="213" t="str">
        <f>IF(($A319="-"),"-",IF((ISBLANK('1B DonnéesActifs'!L322)=TRUE),"",'1B DonnéesActifs'!L322))</f>
        <v>-</v>
      </c>
      <c r="M319" s="213" t="str">
        <f>IF(($A319="-"),"-",IF((ISBLANK('1B DonnéesActifs'!M322)=TRUE),"",'1B DonnéesActifs'!M322))</f>
        <v>-</v>
      </c>
      <c r="N319" s="213" t="str">
        <f>IF(($A319="-"),"-",IF((ISBLANK('1B DonnéesActifs'!N322)=TRUE),"",'1B DonnéesActifs'!N322))</f>
        <v>-</v>
      </c>
      <c r="O319" s="213" t="str">
        <f>IF(($A319="-"),"-",IF((ISBLANK('1B DonnéesActifs'!O322)=TRUE),"",'1B DonnéesActifs'!O322))</f>
        <v>-</v>
      </c>
      <c r="P319" s="213" t="str">
        <f>IF(($A319="-"),"-",IF((ISBLANK('1B DonnéesActifs'!P322)=TRUE),"",'1B DonnéesActifs'!P322))</f>
        <v>-</v>
      </c>
      <c r="Q319" s="214" t="str">
        <f t="shared" si="37"/>
        <v>-</v>
      </c>
      <c r="R319" s="214" t="str">
        <f>IF($A319="-","-",(_xlfn.IFNA((VLOOKUP($D319,'2A HypothèsesRenouvellement'!$J$6:$K$10,2,FALSE)),"TypeChausséeN/D")))</f>
        <v>-</v>
      </c>
      <c r="S319" s="214" t="str">
        <f t="shared" si="44"/>
        <v>-</v>
      </c>
      <c r="T319" s="214" t="str">
        <f>IF($A319="-","-",(_xlfn.IFNA((VLOOKUP($M319,'2A HypothèsesRenouvellement'!$J$16:$K$25,2,FALSE)),"DernièreInterventionN/D")))</f>
        <v>-</v>
      </c>
      <c r="U319" s="214" t="str">
        <f t="shared" si="38"/>
        <v>-</v>
      </c>
      <c r="V319" s="215" t="str">
        <f t="shared" si="45"/>
        <v>-</v>
      </c>
      <c r="W319" s="215" t="str">
        <f>IF($A319="-","-",IF($O319="","ICG N/D",VLOOKUP($O319,'2A HypothèsesRenouvellement'!$B$33:$B$42,1,TRUE)))</f>
        <v>-</v>
      </c>
      <c r="X319" s="216" t="str">
        <f>IF($A319="-","-",(IF((ISNUMBER(W319)=TRUE),VLOOKUP(W319,'2A HypothèsesRenouvellement'!$B$33:$D$42,3,FALSE),"ICG N/D")))</f>
        <v>-</v>
      </c>
      <c r="Y319" s="216" t="str">
        <f>_xlfn.IFNA(IF($A319="-","-",(IF((P319=""),"Cote /5 N/D",VLOOKUP(P319,'2A HypothèsesRenouvellement'!$F$33:$G$37,2,FALSE)))),"%ParCote/5 Feuille2A N/D")</f>
        <v>-</v>
      </c>
      <c r="Z319" s="215" t="str">
        <f>IF($A319="-","-",IF('2A HypothèsesRenouvellement'!$F$20="  cotes d'état /100",(IF(ISNUMBER(X319)=TRUE,(X319*R319),"ICG N/D")),"N'est pas l'option choisie feuille 2A"))</f>
        <v>-</v>
      </c>
      <c r="AA319" s="215" t="str">
        <f t="shared" si="39"/>
        <v>-</v>
      </c>
      <c r="AB319" s="215" t="str">
        <f>IF($A319="-","-",IF('2A HypothèsesRenouvellement'!$F$20="  cotes d'état /5",(IF(ISNUMBER(Y319)=TRUE,(Y319*R319),"Etat/5 N/D")),"N'est pas l'option choisie feuille 2A"))</f>
        <v>-</v>
      </c>
      <c r="AC319" s="215" t="str">
        <f t="shared" si="40"/>
        <v>-</v>
      </c>
      <c r="AD319" s="217" t="str">
        <f>IF('2A HypothèsesRenouvellement'!$D$15="Option 1  ",'3A CalculsActifs'!V319,IF('2A HypothèsesRenouvellement'!$F$20="  Cotes d'état /100",'3A CalculsActifs'!AA319,IF('2A HypothèsesRenouvellement'!$F$20="  Cotes d'état /5",'3A CalculsActifs'!AC319,"ATT:ChoisirOptionFeuille2A")))</f>
        <v>ATT:ChoisirOptionFeuille2A</v>
      </c>
      <c r="AE319" s="209" t="str">
        <f>IF($A319="-","-",(H319/1000*(VLOOKUP(D319,'2A HypothèsesRenouvellement'!$J$6:$L$10,3,FALSE))))</f>
        <v>-</v>
      </c>
      <c r="AF319" s="312" t="str">
        <f t="shared" si="41"/>
        <v>-</v>
      </c>
      <c r="AG319" s="312" t="str">
        <f t="shared" si="42"/>
        <v>-</v>
      </c>
      <c r="AH319" s="218" t="str">
        <f t="shared" si="43"/>
        <v>-</v>
      </c>
      <c r="AI319" s="95"/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5"/>
      <c r="BI319" s="95"/>
      <c r="BJ319" s="95"/>
      <c r="BK319" s="95"/>
      <c r="BL319" s="95"/>
      <c r="BM319" s="95"/>
      <c r="BN319" s="95"/>
      <c r="BO319" s="95"/>
      <c r="BP319" s="95"/>
      <c r="BQ319" s="95"/>
      <c r="BR319" s="95"/>
      <c r="BS319" s="95"/>
      <c r="BT319" s="95"/>
      <c r="BU319" s="95"/>
      <c r="BV319" s="95"/>
      <c r="BW319" s="95"/>
      <c r="BX319" s="95"/>
      <c r="BY319" s="95"/>
      <c r="BZ319" s="95"/>
      <c r="CA319" s="95"/>
      <c r="CB319" s="95"/>
      <c r="CC319" s="95"/>
      <c r="CD319" s="95"/>
      <c r="CE319" s="95"/>
      <c r="CF319" s="95"/>
      <c r="CG319" s="95"/>
      <c r="CH319" s="95"/>
      <c r="CI319" s="95"/>
      <c r="CJ319" s="95"/>
      <c r="CK319" s="95"/>
      <c r="CL319" s="95"/>
      <c r="CM319" s="95"/>
      <c r="CN319" s="95"/>
      <c r="CO319" s="95"/>
      <c r="CP319" s="95"/>
      <c r="CQ319" s="95"/>
      <c r="CR319" s="95"/>
      <c r="CS319" s="95"/>
      <c r="CT319" s="95"/>
      <c r="CU319" s="95"/>
      <c r="CV319" s="95"/>
      <c r="CW319" s="95"/>
      <c r="CX319" s="95"/>
      <c r="CY319" s="95"/>
      <c r="CZ319" s="95"/>
      <c r="DA319" s="95"/>
      <c r="DB319" s="95"/>
      <c r="DC319" s="95"/>
      <c r="DD319" s="95"/>
      <c r="DE319" s="95"/>
      <c r="DF319" s="95"/>
      <c r="DG319" s="95"/>
      <c r="DH319" s="95"/>
      <c r="DI319" s="95"/>
      <c r="DJ319" s="95"/>
      <c r="DK319" s="95"/>
      <c r="DL319" s="95"/>
      <c r="DM319" s="95"/>
      <c r="DN319" s="95"/>
      <c r="DO319" s="95"/>
      <c r="DP319" s="95"/>
      <c r="DQ319" s="95"/>
      <c r="DR319" s="95"/>
      <c r="DS319" s="95"/>
      <c r="DT319" s="95"/>
      <c r="DU319" s="95"/>
      <c r="DV319" s="95"/>
      <c r="DW319" s="95"/>
      <c r="DX319" s="95"/>
      <c r="DY319" s="95"/>
      <c r="DZ319" s="95"/>
      <c r="EA319" s="95"/>
      <c r="EB319" s="95"/>
      <c r="EC319" s="95"/>
      <c r="ED319" s="95"/>
      <c r="EE319" s="95"/>
      <c r="EF319" s="95"/>
      <c r="EG319" s="95"/>
      <c r="EH319" s="95"/>
      <c r="EI319" s="95"/>
      <c r="EJ319" s="95"/>
      <c r="EK319" s="95"/>
      <c r="EL319" s="95"/>
      <c r="EM319" s="95"/>
      <c r="EN319" s="95"/>
      <c r="EO319" s="95"/>
      <c r="EP319" s="95"/>
      <c r="EQ319" s="95"/>
      <c r="ER319" s="95"/>
      <c r="ES319" s="95"/>
      <c r="ET319" s="95"/>
      <c r="EU319" s="95"/>
      <c r="EV319" s="95"/>
      <c r="EW319" s="95"/>
      <c r="EX319" s="95"/>
      <c r="EY319" s="95"/>
      <c r="EZ319" s="95"/>
      <c r="FA319" s="95"/>
      <c r="FB319" s="95"/>
      <c r="FC319" s="95"/>
      <c r="FD319" s="95"/>
      <c r="FE319" s="95"/>
      <c r="FF319" s="95"/>
      <c r="FG319" s="95"/>
      <c r="FH319" s="95"/>
      <c r="FI319" s="95"/>
      <c r="FJ319" s="95"/>
      <c r="FK319" s="95"/>
      <c r="FL319" s="95"/>
      <c r="FM319" s="95"/>
      <c r="FN319" s="95"/>
      <c r="FO319" s="95"/>
      <c r="FP319" s="95"/>
      <c r="FQ319" s="95"/>
      <c r="FR319" s="95"/>
      <c r="FS319" s="95"/>
      <c r="FT319" s="95"/>
      <c r="FU319" s="95"/>
      <c r="FV319" s="95"/>
      <c r="FW319" s="95"/>
      <c r="FX319" s="95"/>
      <c r="FY319" s="95"/>
      <c r="FZ319" s="95"/>
      <c r="GA319" s="95"/>
      <c r="GB319" s="95"/>
      <c r="GC319" s="95"/>
      <c r="GD319" s="95"/>
      <c r="GE319" s="95"/>
      <c r="GF319" s="95"/>
      <c r="GG319" s="95"/>
      <c r="GH319" s="95"/>
      <c r="GI319" s="95"/>
      <c r="GJ319" s="95"/>
      <c r="GK319" s="95"/>
      <c r="GL319" s="95"/>
      <c r="GM319" s="95"/>
      <c r="GN319" s="95"/>
      <c r="GO319" s="95"/>
      <c r="GP319" s="95"/>
      <c r="GQ319" s="95"/>
      <c r="GR319" s="95"/>
      <c r="GS319" s="95"/>
      <c r="GT319" s="95"/>
      <c r="GU319" s="95"/>
      <c r="GV319" s="95"/>
      <c r="GW319" s="95"/>
      <c r="GX319" s="95"/>
      <c r="GY319" s="95"/>
      <c r="GZ319" s="95"/>
      <c r="HA319" s="95"/>
      <c r="HB319" s="95"/>
      <c r="HC319" s="95"/>
      <c r="HD319" s="95"/>
      <c r="HE319" s="95"/>
    </row>
    <row r="320" spans="1:213" x14ac:dyDescent="0.25">
      <c r="A320" s="212" t="str">
        <f>IF((ISBLANK('1B DonnéesActifs'!A323)=TRUE),"-",'1B DonnéesActifs'!A323)</f>
        <v>-</v>
      </c>
      <c r="B320" s="213" t="str">
        <f>IF(($A320="-"),"-",IF((ISBLANK('1B DonnéesActifs'!B323)=TRUE),"",'1B DonnéesActifs'!B323))</f>
        <v>-</v>
      </c>
      <c r="C320" s="213" t="str">
        <f>IF(($A320="-"),"-",IF((ISBLANK('1B DonnéesActifs'!C323)=TRUE),"",'1B DonnéesActifs'!C323))</f>
        <v>-</v>
      </c>
      <c r="D320" s="213" t="str">
        <f>IF(($A320="-"),"-",IF((ISBLANK('1B DonnéesActifs'!D323)=TRUE),"",'1B DonnéesActifs'!D323))</f>
        <v>-</v>
      </c>
      <c r="E320" s="213" t="str">
        <f>IF(($A320="-"),"-",IF((ISBLANK('1B DonnéesActifs'!E323)=TRUE),"",'1B DonnéesActifs'!E323))</f>
        <v>-</v>
      </c>
      <c r="F320" s="213" t="str">
        <f>IF(($A320="-"),"-",IF((ISBLANK('1B DonnéesActifs'!F323)=TRUE),"",'1B DonnéesActifs'!F323))</f>
        <v>-</v>
      </c>
      <c r="G320" s="213" t="str">
        <f>IF(($A320="-"),"-",IF((ISBLANK('1B DonnéesActifs'!G323)=TRUE),"",'1B DonnéesActifs'!G323))</f>
        <v>-</v>
      </c>
      <c r="H320" s="213" t="str">
        <f>IF(($A320="-"),"-",IF((ISBLANK('1B DonnéesActifs'!H323)=TRUE),"",'1B DonnéesActifs'!H323))</f>
        <v>-</v>
      </c>
      <c r="I320" s="213" t="str">
        <f>IF(($A320="-"),"-",IF((ISBLANK('1B DonnéesActifs'!I323)=TRUE),"",'1B DonnéesActifs'!I323))</f>
        <v>-</v>
      </c>
      <c r="J320" s="213" t="str">
        <f>IF(($A320="-"),"-",IF((ISBLANK('1B DonnéesActifs'!J323)=TRUE),"",'1B DonnéesActifs'!J323))</f>
        <v>-</v>
      </c>
      <c r="K320" s="213" t="str">
        <f>IF(($A320="-"),"-",IF((ISBLANK('1B DonnéesActifs'!K323)=TRUE),"",'1B DonnéesActifs'!K323))</f>
        <v>-</v>
      </c>
      <c r="L320" s="213" t="str">
        <f>IF(($A320="-"),"-",IF((ISBLANK('1B DonnéesActifs'!L323)=TRUE),"",'1B DonnéesActifs'!L323))</f>
        <v>-</v>
      </c>
      <c r="M320" s="213" t="str">
        <f>IF(($A320="-"),"-",IF((ISBLANK('1B DonnéesActifs'!M323)=TRUE),"",'1B DonnéesActifs'!M323))</f>
        <v>-</v>
      </c>
      <c r="N320" s="213" t="str">
        <f>IF(($A320="-"),"-",IF((ISBLANK('1B DonnéesActifs'!N323)=TRUE),"",'1B DonnéesActifs'!N323))</f>
        <v>-</v>
      </c>
      <c r="O320" s="213" t="str">
        <f>IF(($A320="-"),"-",IF((ISBLANK('1B DonnéesActifs'!O323)=TRUE),"",'1B DonnéesActifs'!O323))</f>
        <v>-</v>
      </c>
      <c r="P320" s="213" t="str">
        <f>IF(($A320="-"),"-",IF((ISBLANK('1B DonnéesActifs'!P323)=TRUE),"",'1B DonnéesActifs'!P323))</f>
        <v>-</v>
      </c>
      <c r="Q320" s="214" t="str">
        <f t="shared" si="37"/>
        <v>-</v>
      </c>
      <c r="R320" s="214" t="str">
        <f>IF($A320="-","-",(_xlfn.IFNA((VLOOKUP($D320,'2A HypothèsesRenouvellement'!$J$6:$K$10,2,FALSE)),"TypeChausséeN/D")))</f>
        <v>-</v>
      </c>
      <c r="S320" s="214" t="str">
        <f t="shared" si="44"/>
        <v>-</v>
      </c>
      <c r="T320" s="214" t="str">
        <f>IF($A320="-","-",(_xlfn.IFNA((VLOOKUP($M320,'2A HypothèsesRenouvellement'!$J$16:$K$25,2,FALSE)),"DernièreInterventionN/D")))</f>
        <v>-</v>
      </c>
      <c r="U320" s="214" t="str">
        <f t="shared" si="38"/>
        <v>-</v>
      </c>
      <c r="V320" s="215" t="str">
        <f t="shared" si="45"/>
        <v>-</v>
      </c>
      <c r="W320" s="215" t="str">
        <f>IF($A320="-","-",IF($O320="","ICG N/D",VLOOKUP($O320,'2A HypothèsesRenouvellement'!$B$33:$B$42,1,TRUE)))</f>
        <v>-</v>
      </c>
      <c r="X320" s="216" t="str">
        <f>IF($A320="-","-",(IF((ISNUMBER(W320)=TRUE),VLOOKUP(W320,'2A HypothèsesRenouvellement'!$B$33:$D$42,3,FALSE),"ICG N/D")))</f>
        <v>-</v>
      </c>
      <c r="Y320" s="216" t="str">
        <f>_xlfn.IFNA(IF($A320="-","-",(IF((P320=""),"Cote /5 N/D",VLOOKUP(P320,'2A HypothèsesRenouvellement'!$F$33:$G$37,2,FALSE)))),"%ParCote/5 Feuille2A N/D")</f>
        <v>-</v>
      </c>
      <c r="Z320" s="215" t="str">
        <f>IF($A320="-","-",IF('2A HypothèsesRenouvellement'!$F$20="  cotes d'état /100",(IF(ISNUMBER(X320)=TRUE,(X320*R320),"ICG N/D")),"N'est pas l'option choisie feuille 2A"))</f>
        <v>-</v>
      </c>
      <c r="AA320" s="215" t="str">
        <f t="shared" si="39"/>
        <v>-</v>
      </c>
      <c r="AB320" s="215" t="str">
        <f>IF($A320="-","-",IF('2A HypothèsesRenouvellement'!$F$20="  cotes d'état /5",(IF(ISNUMBER(Y320)=TRUE,(Y320*R320),"Etat/5 N/D")),"N'est pas l'option choisie feuille 2A"))</f>
        <v>-</v>
      </c>
      <c r="AC320" s="215" t="str">
        <f t="shared" si="40"/>
        <v>-</v>
      </c>
      <c r="AD320" s="217" t="str">
        <f>IF('2A HypothèsesRenouvellement'!$D$15="Option 1  ",'3A CalculsActifs'!V320,IF('2A HypothèsesRenouvellement'!$F$20="  Cotes d'état /100",'3A CalculsActifs'!AA320,IF('2A HypothèsesRenouvellement'!$F$20="  Cotes d'état /5",'3A CalculsActifs'!AC320,"ATT:ChoisirOptionFeuille2A")))</f>
        <v>ATT:ChoisirOptionFeuille2A</v>
      </c>
      <c r="AE320" s="209" t="str">
        <f>IF($A320="-","-",(H320/1000*(VLOOKUP(D320,'2A HypothèsesRenouvellement'!$J$6:$L$10,3,FALSE))))</f>
        <v>-</v>
      </c>
      <c r="AF320" s="312" t="str">
        <f t="shared" si="41"/>
        <v>-</v>
      </c>
      <c r="AG320" s="312" t="str">
        <f t="shared" si="42"/>
        <v>-</v>
      </c>
      <c r="AH320" s="218" t="str">
        <f t="shared" si="43"/>
        <v>-</v>
      </c>
      <c r="AI320" s="95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/>
      <c r="AZ320" s="95"/>
      <c r="BA320" s="95"/>
      <c r="BB320" s="95"/>
      <c r="BC320" s="95"/>
      <c r="BD320" s="95"/>
      <c r="BE320" s="95"/>
      <c r="BF320" s="95"/>
      <c r="BG320" s="95"/>
      <c r="BH320" s="95"/>
      <c r="BI320" s="95"/>
      <c r="BJ320" s="95"/>
      <c r="BK320" s="95"/>
      <c r="BL320" s="95"/>
      <c r="BM320" s="95"/>
      <c r="BN320" s="95"/>
      <c r="BO320" s="95"/>
      <c r="BP320" s="95"/>
      <c r="BQ320" s="95"/>
      <c r="BR320" s="95"/>
      <c r="BS320" s="95"/>
      <c r="BT320" s="95"/>
      <c r="BU320" s="95"/>
      <c r="BV320" s="95"/>
      <c r="BW320" s="95"/>
      <c r="BX320" s="95"/>
      <c r="BY320" s="95"/>
      <c r="BZ320" s="95"/>
      <c r="CA320" s="95"/>
      <c r="CB320" s="95"/>
      <c r="CC320" s="95"/>
      <c r="CD320" s="95"/>
      <c r="CE320" s="95"/>
      <c r="CF320" s="95"/>
      <c r="CG320" s="95"/>
      <c r="CH320" s="95"/>
      <c r="CI320" s="95"/>
      <c r="CJ320" s="95"/>
      <c r="CK320" s="95"/>
      <c r="CL320" s="95"/>
      <c r="CM320" s="95"/>
      <c r="CN320" s="95"/>
      <c r="CO320" s="95"/>
      <c r="CP320" s="95"/>
      <c r="CQ320" s="95"/>
      <c r="CR320" s="95"/>
      <c r="CS320" s="95"/>
      <c r="CT320" s="95"/>
      <c r="CU320" s="95"/>
      <c r="CV320" s="95"/>
      <c r="CW320" s="95"/>
      <c r="CX320" s="95"/>
      <c r="CY320" s="95"/>
      <c r="CZ320" s="95"/>
      <c r="DA320" s="95"/>
      <c r="DB320" s="95"/>
      <c r="DC320" s="95"/>
      <c r="DD320" s="95"/>
      <c r="DE320" s="95"/>
      <c r="DF320" s="95"/>
      <c r="DG320" s="95"/>
      <c r="DH320" s="95"/>
      <c r="DI320" s="95"/>
      <c r="DJ320" s="95"/>
      <c r="DK320" s="95"/>
      <c r="DL320" s="95"/>
      <c r="DM320" s="95"/>
      <c r="DN320" s="95"/>
      <c r="DO320" s="95"/>
      <c r="DP320" s="95"/>
      <c r="DQ320" s="95"/>
      <c r="DR320" s="95"/>
      <c r="DS320" s="95"/>
      <c r="DT320" s="95"/>
      <c r="DU320" s="95"/>
      <c r="DV320" s="95"/>
      <c r="DW320" s="95"/>
      <c r="DX320" s="95"/>
      <c r="DY320" s="95"/>
      <c r="DZ320" s="95"/>
      <c r="EA320" s="95"/>
      <c r="EB320" s="95"/>
      <c r="EC320" s="95"/>
      <c r="ED320" s="95"/>
      <c r="EE320" s="95"/>
      <c r="EF320" s="95"/>
      <c r="EG320" s="95"/>
      <c r="EH320" s="95"/>
      <c r="EI320" s="95"/>
      <c r="EJ320" s="95"/>
      <c r="EK320" s="95"/>
      <c r="EL320" s="95"/>
      <c r="EM320" s="95"/>
      <c r="EN320" s="95"/>
      <c r="EO320" s="95"/>
      <c r="EP320" s="95"/>
      <c r="EQ320" s="95"/>
      <c r="ER320" s="95"/>
      <c r="ES320" s="95"/>
      <c r="ET320" s="95"/>
      <c r="EU320" s="95"/>
      <c r="EV320" s="95"/>
      <c r="EW320" s="95"/>
      <c r="EX320" s="95"/>
      <c r="EY320" s="95"/>
      <c r="EZ320" s="95"/>
      <c r="FA320" s="95"/>
      <c r="FB320" s="95"/>
      <c r="FC320" s="95"/>
      <c r="FD320" s="95"/>
      <c r="FE320" s="95"/>
      <c r="FF320" s="95"/>
      <c r="FG320" s="95"/>
      <c r="FH320" s="95"/>
      <c r="FI320" s="95"/>
      <c r="FJ320" s="95"/>
      <c r="FK320" s="95"/>
      <c r="FL320" s="95"/>
      <c r="FM320" s="95"/>
      <c r="FN320" s="95"/>
      <c r="FO320" s="95"/>
      <c r="FP320" s="95"/>
      <c r="FQ320" s="95"/>
      <c r="FR320" s="95"/>
      <c r="FS320" s="95"/>
      <c r="FT320" s="95"/>
      <c r="FU320" s="95"/>
      <c r="FV320" s="95"/>
      <c r="FW320" s="95"/>
      <c r="FX320" s="95"/>
      <c r="FY320" s="95"/>
      <c r="FZ320" s="95"/>
      <c r="GA320" s="95"/>
      <c r="GB320" s="95"/>
      <c r="GC320" s="95"/>
      <c r="GD320" s="95"/>
      <c r="GE320" s="95"/>
      <c r="GF320" s="95"/>
      <c r="GG320" s="95"/>
      <c r="GH320" s="95"/>
      <c r="GI320" s="95"/>
      <c r="GJ320" s="95"/>
      <c r="GK320" s="95"/>
      <c r="GL320" s="95"/>
      <c r="GM320" s="95"/>
      <c r="GN320" s="95"/>
      <c r="GO320" s="95"/>
      <c r="GP320" s="95"/>
      <c r="GQ320" s="95"/>
      <c r="GR320" s="95"/>
      <c r="GS320" s="95"/>
      <c r="GT320" s="95"/>
      <c r="GU320" s="95"/>
      <c r="GV320" s="95"/>
      <c r="GW320" s="95"/>
      <c r="GX320" s="95"/>
      <c r="GY320" s="95"/>
      <c r="GZ320" s="95"/>
      <c r="HA320" s="95"/>
      <c r="HB320" s="95"/>
      <c r="HC320" s="95"/>
      <c r="HD320" s="95"/>
      <c r="HE320" s="95"/>
    </row>
    <row r="321" spans="1:213" x14ac:dyDescent="0.25">
      <c r="A321" s="212" t="str">
        <f>IF((ISBLANK('1B DonnéesActifs'!A324)=TRUE),"-",'1B DonnéesActifs'!A324)</f>
        <v>-</v>
      </c>
      <c r="B321" s="213" t="str">
        <f>IF(($A321="-"),"-",IF((ISBLANK('1B DonnéesActifs'!B324)=TRUE),"",'1B DonnéesActifs'!B324))</f>
        <v>-</v>
      </c>
      <c r="C321" s="213" t="str">
        <f>IF(($A321="-"),"-",IF((ISBLANK('1B DonnéesActifs'!C324)=TRUE),"",'1B DonnéesActifs'!C324))</f>
        <v>-</v>
      </c>
      <c r="D321" s="213" t="str">
        <f>IF(($A321="-"),"-",IF((ISBLANK('1B DonnéesActifs'!D324)=TRUE),"",'1B DonnéesActifs'!D324))</f>
        <v>-</v>
      </c>
      <c r="E321" s="213" t="str">
        <f>IF(($A321="-"),"-",IF((ISBLANK('1B DonnéesActifs'!E324)=TRUE),"",'1B DonnéesActifs'!E324))</f>
        <v>-</v>
      </c>
      <c r="F321" s="213" t="str">
        <f>IF(($A321="-"),"-",IF((ISBLANK('1B DonnéesActifs'!F324)=TRUE),"",'1B DonnéesActifs'!F324))</f>
        <v>-</v>
      </c>
      <c r="G321" s="213" t="str">
        <f>IF(($A321="-"),"-",IF((ISBLANK('1B DonnéesActifs'!G324)=TRUE),"",'1B DonnéesActifs'!G324))</f>
        <v>-</v>
      </c>
      <c r="H321" s="213" t="str">
        <f>IF(($A321="-"),"-",IF((ISBLANK('1B DonnéesActifs'!H324)=TRUE),"",'1B DonnéesActifs'!H324))</f>
        <v>-</v>
      </c>
      <c r="I321" s="213" t="str">
        <f>IF(($A321="-"),"-",IF((ISBLANK('1B DonnéesActifs'!I324)=TRUE),"",'1B DonnéesActifs'!I324))</f>
        <v>-</v>
      </c>
      <c r="J321" s="213" t="str">
        <f>IF(($A321="-"),"-",IF((ISBLANK('1B DonnéesActifs'!J324)=TRUE),"",'1B DonnéesActifs'!J324))</f>
        <v>-</v>
      </c>
      <c r="K321" s="213" t="str">
        <f>IF(($A321="-"),"-",IF((ISBLANK('1B DonnéesActifs'!K324)=TRUE),"",'1B DonnéesActifs'!K324))</f>
        <v>-</v>
      </c>
      <c r="L321" s="213" t="str">
        <f>IF(($A321="-"),"-",IF((ISBLANK('1B DonnéesActifs'!L324)=TRUE),"",'1B DonnéesActifs'!L324))</f>
        <v>-</v>
      </c>
      <c r="M321" s="213" t="str">
        <f>IF(($A321="-"),"-",IF((ISBLANK('1B DonnéesActifs'!M324)=TRUE),"",'1B DonnéesActifs'!M324))</f>
        <v>-</v>
      </c>
      <c r="N321" s="213" t="str">
        <f>IF(($A321="-"),"-",IF((ISBLANK('1B DonnéesActifs'!N324)=TRUE),"",'1B DonnéesActifs'!N324))</f>
        <v>-</v>
      </c>
      <c r="O321" s="213" t="str">
        <f>IF(($A321="-"),"-",IF((ISBLANK('1B DonnéesActifs'!O324)=TRUE),"",'1B DonnéesActifs'!O324))</f>
        <v>-</v>
      </c>
      <c r="P321" s="213" t="str">
        <f>IF(($A321="-"),"-",IF((ISBLANK('1B DonnéesActifs'!P324)=TRUE),"",'1B DonnéesActifs'!P324))</f>
        <v>-</v>
      </c>
      <c r="Q321" s="214" t="str">
        <f t="shared" si="37"/>
        <v>-</v>
      </c>
      <c r="R321" s="214" t="str">
        <f>IF($A321="-","-",(_xlfn.IFNA((VLOOKUP($D321,'2A HypothèsesRenouvellement'!$J$6:$K$10,2,FALSE)),"TypeChausséeN/D")))</f>
        <v>-</v>
      </c>
      <c r="S321" s="214" t="str">
        <f t="shared" si="44"/>
        <v>-</v>
      </c>
      <c r="T321" s="214" t="str">
        <f>IF($A321="-","-",(_xlfn.IFNA((VLOOKUP($M321,'2A HypothèsesRenouvellement'!$J$16:$K$25,2,FALSE)),"DernièreInterventionN/D")))</f>
        <v>-</v>
      </c>
      <c r="U321" s="214" t="str">
        <f t="shared" si="38"/>
        <v>-</v>
      </c>
      <c r="V321" s="215" t="str">
        <f t="shared" si="45"/>
        <v>-</v>
      </c>
      <c r="W321" s="215" t="str">
        <f>IF($A321="-","-",IF($O321="","ICG N/D",VLOOKUP($O321,'2A HypothèsesRenouvellement'!$B$33:$B$42,1,TRUE)))</f>
        <v>-</v>
      </c>
      <c r="X321" s="216" t="str">
        <f>IF($A321="-","-",(IF((ISNUMBER(W321)=TRUE),VLOOKUP(W321,'2A HypothèsesRenouvellement'!$B$33:$D$42,3,FALSE),"ICG N/D")))</f>
        <v>-</v>
      </c>
      <c r="Y321" s="216" t="str">
        <f>_xlfn.IFNA(IF($A321="-","-",(IF((P321=""),"Cote /5 N/D",VLOOKUP(P321,'2A HypothèsesRenouvellement'!$F$33:$G$37,2,FALSE)))),"%ParCote/5 Feuille2A N/D")</f>
        <v>-</v>
      </c>
      <c r="Z321" s="215" t="str">
        <f>IF($A321="-","-",IF('2A HypothèsesRenouvellement'!$F$20="  cotes d'état /100",(IF(ISNUMBER(X321)=TRUE,(X321*R321),"ICG N/D")),"N'est pas l'option choisie feuille 2A"))</f>
        <v>-</v>
      </c>
      <c r="AA321" s="215" t="str">
        <f t="shared" si="39"/>
        <v>-</v>
      </c>
      <c r="AB321" s="215" t="str">
        <f>IF($A321="-","-",IF('2A HypothèsesRenouvellement'!$F$20="  cotes d'état /5",(IF(ISNUMBER(Y321)=TRUE,(Y321*R321),"Etat/5 N/D")),"N'est pas l'option choisie feuille 2A"))</f>
        <v>-</v>
      </c>
      <c r="AC321" s="215" t="str">
        <f t="shared" si="40"/>
        <v>-</v>
      </c>
      <c r="AD321" s="217" t="str">
        <f>IF('2A HypothèsesRenouvellement'!$D$15="Option 1  ",'3A CalculsActifs'!V321,IF('2A HypothèsesRenouvellement'!$F$20="  Cotes d'état /100",'3A CalculsActifs'!AA321,IF('2A HypothèsesRenouvellement'!$F$20="  Cotes d'état /5",'3A CalculsActifs'!AC321,"ATT:ChoisirOptionFeuille2A")))</f>
        <v>ATT:ChoisirOptionFeuille2A</v>
      </c>
      <c r="AE321" s="209" t="str">
        <f>IF($A321="-","-",(H321/1000*(VLOOKUP(D321,'2A HypothèsesRenouvellement'!$J$6:$L$10,3,FALSE))))</f>
        <v>-</v>
      </c>
      <c r="AF321" s="312" t="str">
        <f t="shared" si="41"/>
        <v>-</v>
      </c>
      <c r="AG321" s="312" t="str">
        <f t="shared" si="42"/>
        <v>-</v>
      </c>
      <c r="AH321" s="218" t="str">
        <f t="shared" si="43"/>
        <v>-</v>
      </c>
      <c r="AI321" s="95"/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5"/>
      <c r="BI321" s="95"/>
      <c r="BJ321" s="95"/>
      <c r="BK321" s="95"/>
      <c r="BL321" s="95"/>
      <c r="BM321" s="95"/>
      <c r="BN321" s="95"/>
      <c r="BO321" s="95"/>
      <c r="BP321" s="95"/>
      <c r="BQ321" s="95"/>
      <c r="BR321" s="95"/>
      <c r="BS321" s="95"/>
      <c r="BT321" s="95"/>
      <c r="BU321" s="95"/>
      <c r="BV321" s="95"/>
      <c r="BW321" s="95"/>
      <c r="BX321" s="95"/>
      <c r="BY321" s="95"/>
      <c r="BZ321" s="95"/>
      <c r="CA321" s="95"/>
      <c r="CB321" s="95"/>
      <c r="CC321" s="95"/>
      <c r="CD321" s="95"/>
      <c r="CE321" s="95"/>
      <c r="CF321" s="95"/>
      <c r="CG321" s="95"/>
      <c r="CH321" s="95"/>
      <c r="CI321" s="95"/>
      <c r="CJ321" s="95"/>
      <c r="CK321" s="95"/>
      <c r="CL321" s="95"/>
      <c r="CM321" s="95"/>
      <c r="CN321" s="95"/>
      <c r="CO321" s="95"/>
      <c r="CP321" s="95"/>
      <c r="CQ321" s="95"/>
      <c r="CR321" s="95"/>
      <c r="CS321" s="95"/>
      <c r="CT321" s="95"/>
      <c r="CU321" s="95"/>
      <c r="CV321" s="95"/>
      <c r="CW321" s="95"/>
      <c r="CX321" s="95"/>
      <c r="CY321" s="95"/>
      <c r="CZ321" s="95"/>
      <c r="DA321" s="95"/>
      <c r="DB321" s="95"/>
      <c r="DC321" s="95"/>
      <c r="DD321" s="95"/>
      <c r="DE321" s="95"/>
      <c r="DF321" s="95"/>
      <c r="DG321" s="95"/>
      <c r="DH321" s="95"/>
      <c r="DI321" s="95"/>
      <c r="DJ321" s="95"/>
      <c r="DK321" s="95"/>
      <c r="DL321" s="95"/>
      <c r="DM321" s="95"/>
      <c r="DN321" s="95"/>
      <c r="DO321" s="95"/>
      <c r="DP321" s="95"/>
      <c r="DQ321" s="95"/>
      <c r="DR321" s="95"/>
      <c r="DS321" s="95"/>
      <c r="DT321" s="95"/>
      <c r="DU321" s="95"/>
      <c r="DV321" s="95"/>
      <c r="DW321" s="95"/>
      <c r="DX321" s="95"/>
      <c r="DY321" s="95"/>
      <c r="DZ321" s="95"/>
      <c r="EA321" s="95"/>
      <c r="EB321" s="95"/>
      <c r="EC321" s="95"/>
      <c r="ED321" s="95"/>
      <c r="EE321" s="95"/>
      <c r="EF321" s="95"/>
      <c r="EG321" s="95"/>
      <c r="EH321" s="95"/>
      <c r="EI321" s="95"/>
      <c r="EJ321" s="95"/>
      <c r="EK321" s="95"/>
      <c r="EL321" s="95"/>
      <c r="EM321" s="95"/>
      <c r="EN321" s="95"/>
      <c r="EO321" s="95"/>
      <c r="EP321" s="95"/>
      <c r="EQ321" s="95"/>
      <c r="ER321" s="95"/>
      <c r="ES321" s="95"/>
      <c r="ET321" s="95"/>
      <c r="EU321" s="95"/>
      <c r="EV321" s="95"/>
      <c r="EW321" s="95"/>
      <c r="EX321" s="95"/>
      <c r="EY321" s="95"/>
      <c r="EZ321" s="95"/>
      <c r="FA321" s="95"/>
      <c r="FB321" s="95"/>
      <c r="FC321" s="95"/>
      <c r="FD321" s="95"/>
      <c r="FE321" s="95"/>
      <c r="FF321" s="95"/>
      <c r="FG321" s="95"/>
      <c r="FH321" s="95"/>
      <c r="FI321" s="95"/>
      <c r="FJ321" s="95"/>
      <c r="FK321" s="95"/>
      <c r="FL321" s="95"/>
      <c r="FM321" s="95"/>
      <c r="FN321" s="95"/>
      <c r="FO321" s="95"/>
      <c r="FP321" s="95"/>
      <c r="FQ321" s="95"/>
      <c r="FR321" s="95"/>
      <c r="FS321" s="95"/>
      <c r="FT321" s="95"/>
      <c r="FU321" s="95"/>
      <c r="FV321" s="95"/>
      <c r="FW321" s="95"/>
      <c r="FX321" s="95"/>
      <c r="FY321" s="95"/>
      <c r="FZ321" s="95"/>
      <c r="GA321" s="95"/>
      <c r="GB321" s="95"/>
      <c r="GC321" s="95"/>
      <c r="GD321" s="95"/>
      <c r="GE321" s="95"/>
      <c r="GF321" s="95"/>
      <c r="GG321" s="95"/>
      <c r="GH321" s="95"/>
      <c r="GI321" s="95"/>
      <c r="GJ321" s="95"/>
      <c r="GK321" s="95"/>
      <c r="GL321" s="95"/>
      <c r="GM321" s="95"/>
      <c r="GN321" s="95"/>
      <c r="GO321" s="95"/>
      <c r="GP321" s="95"/>
      <c r="GQ321" s="95"/>
      <c r="GR321" s="95"/>
      <c r="GS321" s="95"/>
      <c r="GT321" s="95"/>
      <c r="GU321" s="95"/>
      <c r="GV321" s="95"/>
      <c r="GW321" s="95"/>
      <c r="GX321" s="95"/>
      <c r="GY321" s="95"/>
      <c r="GZ321" s="95"/>
      <c r="HA321" s="95"/>
      <c r="HB321" s="95"/>
      <c r="HC321" s="95"/>
      <c r="HD321" s="95"/>
      <c r="HE321" s="95"/>
    </row>
    <row r="322" spans="1:213" x14ac:dyDescent="0.25">
      <c r="A322" s="212" t="str">
        <f>IF((ISBLANK('1B DonnéesActifs'!A325)=TRUE),"-",'1B DonnéesActifs'!A325)</f>
        <v>-</v>
      </c>
      <c r="B322" s="213" t="str">
        <f>IF(($A322="-"),"-",IF((ISBLANK('1B DonnéesActifs'!B325)=TRUE),"",'1B DonnéesActifs'!B325))</f>
        <v>-</v>
      </c>
      <c r="C322" s="213" t="str">
        <f>IF(($A322="-"),"-",IF((ISBLANK('1B DonnéesActifs'!C325)=TRUE),"",'1B DonnéesActifs'!C325))</f>
        <v>-</v>
      </c>
      <c r="D322" s="213" t="str">
        <f>IF(($A322="-"),"-",IF((ISBLANK('1B DonnéesActifs'!D325)=TRUE),"",'1B DonnéesActifs'!D325))</f>
        <v>-</v>
      </c>
      <c r="E322" s="213" t="str">
        <f>IF(($A322="-"),"-",IF((ISBLANK('1B DonnéesActifs'!E325)=TRUE),"",'1B DonnéesActifs'!E325))</f>
        <v>-</v>
      </c>
      <c r="F322" s="213" t="str">
        <f>IF(($A322="-"),"-",IF((ISBLANK('1B DonnéesActifs'!F325)=TRUE),"",'1B DonnéesActifs'!F325))</f>
        <v>-</v>
      </c>
      <c r="G322" s="213" t="str">
        <f>IF(($A322="-"),"-",IF((ISBLANK('1B DonnéesActifs'!G325)=TRUE),"",'1B DonnéesActifs'!G325))</f>
        <v>-</v>
      </c>
      <c r="H322" s="213" t="str">
        <f>IF(($A322="-"),"-",IF((ISBLANK('1B DonnéesActifs'!H325)=TRUE),"",'1B DonnéesActifs'!H325))</f>
        <v>-</v>
      </c>
      <c r="I322" s="213" t="str">
        <f>IF(($A322="-"),"-",IF((ISBLANK('1B DonnéesActifs'!I325)=TRUE),"",'1B DonnéesActifs'!I325))</f>
        <v>-</v>
      </c>
      <c r="J322" s="213" t="str">
        <f>IF(($A322="-"),"-",IF((ISBLANK('1B DonnéesActifs'!J325)=TRUE),"",'1B DonnéesActifs'!J325))</f>
        <v>-</v>
      </c>
      <c r="K322" s="213" t="str">
        <f>IF(($A322="-"),"-",IF((ISBLANK('1B DonnéesActifs'!K325)=TRUE),"",'1B DonnéesActifs'!K325))</f>
        <v>-</v>
      </c>
      <c r="L322" s="213" t="str">
        <f>IF(($A322="-"),"-",IF((ISBLANK('1B DonnéesActifs'!L325)=TRUE),"",'1B DonnéesActifs'!L325))</f>
        <v>-</v>
      </c>
      <c r="M322" s="213" t="str">
        <f>IF(($A322="-"),"-",IF((ISBLANK('1B DonnéesActifs'!M325)=TRUE),"",'1B DonnéesActifs'!M325))</f>
        <v>-</v>
      </c>
      <c r="N322" s="213" t="str">
        <f>IF(($A322="-"),"-",IF((ISBLANK('1B DonnéesActifs'!N325)=TRUE),"",'1B DonnéesActifs'!N325))</f>
        <v>-</v>
      </c>
      <c r="O322" s="213" t="str">
        <f>IF(($A322="-"),"-",IF((ISBLANK('1B DonnéesActifs'!O325)=TRUE),"",'1B DonnéesActifs'!O325))</f>
        <v>-</v>
      </c>
      <c r="P322" s="213" t="str">
        <f>IF(($A322="-"),"-",IF((ISBLANK('1B DonnéesActifs'!P325)=TRUE),"",'1B DonnéesActifs'!P325))</f>
        <v>-</v>
      </c>
      <c r="Q322" s="214" t="str">
        <f t="shared" si="37"/>
        <v>-</v>
      </c>
      <c r="R322" s="214" t="str">
        <f>IF($A322="-","-",(_xlfn.IFNA((VLOOKUP($D322,'2A HypothèsesRenouvellement'!$J$6:$K$10,2,FALSE)),"TypeChausséeN/D")))</f>
        <v>-</v>
      </c>
      <c r="S322" s="214" t="str">
        <f t="shared" si="44"/>
        <v>-</v>
      </c>
      <c r="T322" s="214" t="str">
        <f>IF($A322="-","-",(_xlfn.IFNA((VLOOKUP($M322,'2A HypothèsesRenouvellement'!$J$16:$K$25,2,FALSE)),"DernièreInterventionN/D")))</f>
        <v>-</v>
      </c>
      <c r="U322" s="214" t="str">
        <f t="shared" si="38"/>
        <v>-</v>
      </c>
      <c r="V322" s="215" t="str">
        <f t="shared" si="45"/>
        <v>-</v>
      </c>
      <c r="W322" s="215" t="str">
        <f>IF($A322="-","-",IF($O322="","ICG N/D",VLOOKUP($O322,'2A HypothèsesRenouvellement'!$B$33:$B$42,1,TRUE)))</f>
        <v>-</v>
      </c>
      <c r="X322" s="216" t="str">
        <f>IF($A322="-","-",(IF((ISNUMBER(W322)=TRUE),VLOOKUP(W322,'2A HypothèsesRenouvellement'!$B$33:$D$42,3,FALSE),"ICG N/D")))</f>
        <v>-</v>
      </c>
      <c r="Y322" s="216" t="str">
        <f>_xlfn.IFNA(IF($A322="-","-",(IF((P322=""),"Cote /5 N/D",VLOOKUP(P322,'2A HypothèsesRenouvellement'!$F$33:$G$37,2,FALSE)))),"%ParCote/5 Feuille2A N/D")</f>
        <v>-</v>
      </c>
      <c r="Z322" s="215" t="str">
        <f>IF($A322="-","-",IF('2A HypothèsesRenouvellement'!$F$20="  cotes d'état /100",(IF(ISNUMBER(X322)=TRUE,(X322*R322),"ICG N/D")),"N'est pas l'option choisie feuille 2A"))</f>
        <v>-</v>
      </c>
      <c r="AA322" s="215" t="str">
        <f t="shared" si="39"/>
        <v>-</v>
      </c>
      <c r="AB322" s="215" t="str">
        <f>IF($A322="-","-",IF('2A HypothèsesRenouvellement'!$F$20="  cotes d'état /5",(IF(ISNUMBER(Y322)=TRUE,(Y322*R322),"Etat/5 N/D")),"N'est pas l'option choisie feuille 2A"))</f>
        <v>-</v>
      </c>
      <c r="AC322" s="215" t="str">
        <f t="shared" si="40"/>
        <v>-</v>
      </c>
      <c r="AD322" s="217" t="str">
        <f>IF('2A HypothèsesRenouvellement'!$D$15="Option 1  ",'3A CalculsActifs'!V322,IF('2A HypothèsesRenouvellement'!$F$20="  Cotes d'état /100",'3A CalculsActifs'!AA322,IF('2A HypothèsesRenouvellement'!$F$20="  Cotes d'état /5",'3A CalculsActifs'!AC322,"ATT:ChoisirOptionFeuille2A")))</f>
        <v>ATT:ChoisirOptionFeuille2A</v>
      </c>
      <c r="AE322" s="209" t="str">
        <f>IF($A322="-","-",(H322/1000*(VLOOKUP(D322,'2A HypothèsesRenouvellement'!$J$6:$L$10,3,FALSE))))</f>
        <v>-</v>
      </c>
      <c r="AF322" s="312" t="str">
        <f t="shared" si="41"/>
        <v>-</v>
      </c>
      <c r="AG322" s="312" t="str">
        <f t="shared" si="42"/>
        <v>-</v>
      </c>
      <c r="AH322" s="218" t="str">
        <f t="shared" si="43"/>
        <v>-</v>
      </c>
      <c r="AI322" s="95"/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5"/>
      <c r="BI322" s="95"/>
      <c r="BJ322" s="95"/>
      <c r="BK322" s="95"/>
      <c r="BL322" s="95"/>
      <c r="BM322" s="95"/>
      <c r="BN322" s="95"/>
      <c r="BO322" s="95"/>
      <c r="BP322" s="95"/>
      <c r="BQ322" s="95"/>
      <c r="BR322" s="95"/>
      <c r="BS322" s="95"/>
      <c r="BT322" s="95"/>
      <c r="BU322" s="95"/>
      <c r="BV322" s="95"/>
      <c r="BW322" s="95"/>
      <c r="BX322" s="95"/>
      <c r="BY322" s="95"/>
      <c r="BZ322" s="95"/>
      <c r="CA322" s="95"/>
      <c r="CB322" s="95"/>
      <c r="CC322" s="95"/>
      <c r="CD322" s="95"/>
      <c r="CE322" s="95"/>
      <c r="CF322" s="95"/>
      <c r="CG322" s="95"/>
      <c r="CH322" s="95"/>
      <c r="CI322" s="95"/>
      <c r="CJ322" s="95"/>
      <c r="CK322" s="95"/>
      <c r="CL322" s="95"/>
      <c r="CM322" s="95"/>
      <c r="CN322" s="95"/>
      <c r="CO322" s="95"/>
      <c r="CP322" s="95"/>
      <c r="CQ322" s="95"/>
      <c r="CR322" s="95"/>
      <c r="CS322" s="95"/>
      <c r="CT322" s="95"/>
      <c r="CU322" s="95"/>
      <c r="CV322" s="95"/>
      <c r="CW322" s="95"/>
      <c r="CX322" s="95"/>
      <c r="CY322" s="95"/>
      <c r="CZ322" s="95"/>
      <c r="DA322" s="95"/>
      <c r="DB322" s="95"/>
      <c r="DC322" s="95"/>
      <c r="DD322" s="95"/>
      <c r="DE322" s="95"/>
      <c r="DF322" s="95"/>
      <c r="DG322" s="95"/>
      <c r="DH322" s="95"/>
      <c r="DI322" s="95"/>
      <c r="DJ322" s="95"/>
      <c r="DK322" s="95"/>
      <c r="DL322" s="95"/>
      <c r="DM322" s="95"/>
      <c r="DN322" s="95"/>
      <c r="DO322" s="95"/>
      <c r="DP322" s="95"/>
      <c r="DQ322" s="95"/>
      <c r="DR322" s="95"/>
      <c r="DS322" s="95"/>
      <c r="DT322" s="95"/>
      <c r="DU322" s="95"/>
      <c r="DV322" s="95"/>
      <c r="DW322" s="95"/>
      <c r="DX322" s="95"/>
      <c r="DY322" s="95"/>
      <c r="DZ322" s="95"/>
      <c r="EA322" s="95"/>
      <c r="EB322" s="95"/>
      <c r="EC322" s="95"/>
      <c r="ED322" s="95"/>
      <c r="EE322" s="95"/>
      <c r="EF322" s="95"/>
      <c r="EG322" s="95"/>
      <c r="EH322" s="95"/>
      <c r="EI322" s="95"/>
      <c r="EJ322" s="95"/>
      <c r="EK322" s="95"/>
      <c r="EL322" s="95"/>
      <c r="EM322" s="95"/>
      <c r="EN322" s="95"/>
      <c r="EO322" s="95"/>
      <c r="EP322" s="95"/>
      <c r="EQ322" s="95"/>
      <c r="ER322" s="95"/>
      <c r="ES322" s="95"/>
      <c r="ET322" s="95"/>
      <c r="EU322" s="95"/>
      <c r="EV322" s="95"/>
      <c r="EW322" s="95"/>
      <c r="EX322" s="95"/>
      <c r="EY322" s="95"/>
      <c r="EZ322" s="95"/>
      <c r="FA322" s="95"/>
      <c r="FB322" s="95"/>
      <c r="FC322" s="95"/>
      <c r="FD322" s="95"/>
      <c r="FE322" s="95"/>
      <c r="FF322" s="95"/>
      <c r="FG322" s="95"/>
      <c r="FH322" s="95"/>
      <c r="FI322" s="95"/>
      <c r="FJ322" s="95"/>
      <c r="FK322" s="95"/>
      <c r="FL322" s="95"/>
      <c r="FM322" s="95"/>
      <c r="FN322" s="95"/>
      <c r="FO322" s="95"/>
      <c r="FP322" s="95"/>
      <c r="FQ322" s="95"/>
      <c r="FR322" s="95"/>
      <c r="FS322" s="95"/>
      <c r="FT322" s="95"/>
      <c r="FU322" s="95"/>
      <c r="FV322" s="95"/>
      <c r="FW322" s="95"/>
      <c r="FX322" s="95"/>
      <c r="FY322" s="95"/>
      <c r="FZ322" s="95"/>
      <c r="GA322" s="95"/>
      <c r="GB322" s="95"/>
      <c r="GC322" s="95"/>
      <c r="GD322" s="95"/>
      <c r="GE322" s="95"/>
      <c r="GF322" s="95"/>
      <c r="GG322" s="95"/>
      <c r="GH322" s="95"/>
      <c r="GI322" s="95"/>
      <c r="GJ322" s="95"/>
      <c r="GK322" s="95"/>
      <c r="GL322" s="95"/>
      <c r="GM322" s="95"/>
      <c r="GN322" s="95"/>
      <c r="GO322" s="95"/>
      <c r="GP322" s="95"/>
      <c r="GQ322" s="95"/>
      <c r="GR322" s="95"/>
      <c r="GS322" s="95"/>
      <c r="GT322" s="95"/>
      <c r="GU322" s="95"/>
      <c r="GV322" s="95"/>
      <c r="GW322" s="95"/>
      <c r="GX322" s="95"/>
      <c r="GY322" s="95"/>
      <c r="GZ322" s="95"/>
      <c r="HA322" s="95"/>
      <c r="HB322" s="95"/>
      <c r="HC322" s="95"/>
      <c r="HD322" s="95"/>
      <c r="HE322" s="95"/>
    </row>
    <row r="323" spans="1:213" x14ac:dyDescent="0.25">
      <c r="A323" s="212" t="str">
        <f>IF((ISBLANK('1B DonnéesActifs'!A326)=TRUE),"-",'1B DonnéesActifs'!A326)</f>
        <v>-</v>
      </c>
      <c r="B323" s="213" t="str">
        <f>IF(($A323="-"),"-",IF((ISBLANK('1B DonnéesActifs'!B326)=TRUE),"",'1B DonnéesActifs'!B326))</f>
        <v>-</v>
      </c>
      <c r="C323" s="213" t="str">
        <f>IF(($A323="-"),"-",IF((ISBLANK('1B DonnéesActifs'!C326)=TRUE),"",'1B DonnéesActifs'!C326))</f>
        <v>-</v>
      </c>
      <c r="D323" s="213" t="str">
        <f>IF(($A323="-"),"-",IF((ISBLANK('1B DonnéesActifs'!D326)=TRUE),"",'1B DonnéesActifs'!D326))</f>
        <v>-</v>
      </c>
      <c r="E323" s="213" t="str">
        <f>IF(($A323="-"),"-",IF((ISBLANK('1B DonnéesActifs'!E326)=TRUE),"",'1B DonnéesActifs'!E326))</f>
        <v>-</v>
      </c>
      <c r="F323" s="213" t="str">
        <f>IF(($A323="-"),"-",IF((ISBLANK('1B DonnéesActifs'!F326)=TRUE),"",'1B DonnéesActifs'!F326))</f>
        <v>-</v>
      </c>
      <c r="G323" s="213" t="str">
        <f>IF(($A323="-"),"-",IF((ISBLANK('1B DonnéesActifs'!G326)=TRUE),"",'1B DonnéesActifs'!G326))</f>
        <v>-</v>
      </c>
      <c r="H323" s="213" t="str">
        <f>IF(($A323="-"),"-",IF((ISBLANK('1B DonnéesActifs'!H326)=TRUE),"",'1B DonnéesActifs'!H326))</f>
        <v>-</v>
      </c>
      <c r="I323" s="213" t="str">
        <f>IF(($A323="-"),"-",IF((ISBLANK('1B DonnéesActifs'!I326)=TRUE),"",'1B DonnéesActifs'!I326))</f>
        <v>-</v>
      </c>
      <c r="J323" s="213" t="str">
        <f>IF(($A323="-"),"-",IF((ISBLANK('1B DonnéesActifs'!J326)=TRUE),"",'1B DonnéesActifs'!J326))</f>
        <v>-</v>
      </c>
      <c r="K323" s="213" t="str">
        <f>IF(($A323="-"),"-",IF((ISBLANK('1B DonnéesActifs'!K326)=TRUE),"",'1B DonnéesActifs'!K326))</f>
        <v>-</v>
      </c>
      <c r="L323" s="213" t="str">
        <f>IF(($A323="-"),"-",IF((ISBLANK('1B DonnéesActifs'!L326)=TRUE),"",'1B DonnéesActifs'!L326))</f>
        <v>-</v>
      </c>
      <c r="M323" s="213" t="str">
        <f>IF(($A323="-"),"-",IF((ISBLANK('1B DonnéesActifs'!M326)=TRUE),"",'1B DonnéesActifs'!M326))</f>
        <v>-</v>
      </c>
      <c r="N323" s="213" t="str">
        <f>IF(($A323="-"),"-",IF((ISBLANK('1B DonnéesActifs'!N326)=TRUE),"",'1B DonnéesActifs'!N326))</f>
        <v>-</v>
      </c>
      <c r="O323" s="213" t="str">
        <f>IF(($A323="-"),"-",IF((ISBLANK('1B DonnéesActifs'!O326)=TRUE),"",'1B DonnéesActifs'!O326))</f>
        <v>-</v>
      </c>
      <c r="P323" s="213" t="str">
        <f>IF(($A323="-"),"-",IF((ISBLANK('1B DonnéesActifs'!P326)=TRUE),"",'1B DonnéesActifs'!P326))</f>
        <v>-</v>
      </c>
      <c r="Q323" s="214" t="str">
        <f t="shared" ref="Q323:Q386" si="46">IF($A323="-","-",(IF(($J323=""),"AnnéeConstructionN/D",(Annee_d_analyse-J323))))</f>
        <v>-</v>
      </c>
      <c r="R323" s="214" t="str">
        <f>IF($A323="-","-",(_xlfn.IFNA((VLOOKUP($D323,'2A HypothèsesRenouvellement'!$J$6:$K$10,2,FALSE)),"TypeChausséeN/D")))</f>
        <v>-</v>
      </c>
      <c r="S323" s="214" t="str">
        <f t="shared" si="44"/>
        <v>-</v>
      </c>
      <c r="T323" s="214" t="str">
        <f>IF($A323="-","-",(_xlfn.IFNA((VLOOKUP($M323,'2A HypothèsesRenouvellement'!$J$16:$K$25,2,FALSE)),"DernièreInterventionN/D")))</f>
        <v>-</v>
      </c>
      <c r="U323" s="214" t="str">
        <f t="shared" ref="U323:U386" si="47">IF($A323="-","-",IF(ISTEXT(T323)=TRUE, "DernièreInterventionN/D",IF(ISBLANK(K323)=TRUE,"AnnéeInterventionN/D",IF((T323-(Annee_d_analyse-K323))&gt;0,(T323-(Annee_d_analyse-K323)),0))))</f>
        <v>-</v>
      </c>
      <c r="V323" s="215" t="str">
        <f t="shared" si="45"/>
        <v>-</v>
      </c>
      <c r="W323" s="215" t="str">
        <f>IF($A323="-","-",IF($O323="","ICG N/D",VLOOKUP($O323,'2A HypothèsesRenouvellement'!$B$33:$B$42,1,TRUE)))</f>
        <v>-</v>
      </c>
      <c r="X323" s="216" t="str">
        <f>IF($A323="-","-",(IF((ISNUMBER(W323)=TRUE),VLOOKUP(W323,'2A HypothèsesRenouvellement'!$B$33:$D$42,3,FALSE),"ICG N/D")))</f>
        <v>-</v>
      </c>
      <c r="Y323" s="216" t="str">
        <f>_xlfn.IFNA(IF($A323="-","-",(IF((P323=""),"Cote /5 N/D",VLOOKUP(P323,'2A HypothèsesRenouvellement'!$F$33:$G$37,2,FALSE)))),"%ParCote/5 Feuille2A N/D")</f>
        <v>-</v>
      </c>
      <c r="Z323" s="215" t="str">
        <f>IF($A323="-","-",IF('2A HypothèsesRenouvellement'!$F$20="  cotes d'état /100",(IF(ISNUMBER(X323)=TRUE,(X323*R323),"ICG N/D")),"N'est pas l'option choisie feuille 2A"))</f>
        <v>-</v>
      </c>
      <c r="AA323" s="215" t="str">
        <f t="shared" ref="AA323:AA386" si="48">IF($A323="-","-",IF(Annee_d_analyse="","SaisirAnnéeAnalyseFeuille1A",IF(ISNUMBER(Z323)=FALSE,"N'est pas l'option choisie feuille 2A",IF(Annee_eval_etat="","SaisirAnnéeÉval.ÉtatFeuille2A",IF((Z323-(Annee_d_analyse-Annee_eval_etat))&gt;0,ROUND((Z323-(Annee_d_analyse-Annee_eval_etat)),0),0)))))</f>
        <v>-</v>
      </c>
      <c r="AB323" s="215" t="str">
        <f>IF($A323="-","-",IF('2A HypothèsesRenouvellement'!$F$20="  cotes d'état /5",(IF(ISNUMBER(Y323)=TRUE,(Y323*R323),"Etat/5 N/D")),"N'est pas l'option choisie feuille 2A"))</f>
        <v>-</v>
      </c>
      <c r="AC323" s="215" t="str">
        <f t="shared" ref="AC323:AC386" si="49">IF($A323="-","-",IF(Annee_d_analyse="","SaisirAnnéeAnalyseFeuille1A",IF(ISNUMBER(AB323)=FALSE,"N'est pas l'option choisie feuille 2A",IF(Annee_eval_etat="","SaisirAnnéeÉval.ÉtatFeuille2A",IF((AB323-(Annee_d_analyse-Annee_eval_etat))&gt;0,ROUND((AB323-(Annee_d_analyse-Annee_eval_etat)),0),0)))))</f>
        <v>-</v>
      </c>
      <c r="AD323" s="217" t="str">
        <f>IF('2A HypothèsesRenouvellement'!$D$15="Option 1  ",'3A CalculsActifs'!V323,IF('2A HypothèsesRenouvellement'!$F$20="  Cotes d'état /100",'3A CalculsActifs'!AA323,IF('2A HypothèsesRenouvellement'!$F$20="  Cotes d'état /5",'3A CalculsActifs'!AC323,"ATT:ChoisirOptionFeuille2A")))</f>
        <v>ATT:ChoisirOptionFeuille2A</v>
      </c>
      <c r="AE323" s="209" t="str">
        <f>IF($A323="-","-",(H323/1000*(VLOOKUP(D323,'2A HypothèsesRenouvellement'!$J$6:$L$10,3,FALSE))))</f>
        <v>-</v>
      </c>
      <c r="AF323" s="312" t="str">
        <f t="shared" ref="AF323:AF386" si="50">IF($A323="-","-",IF(ISBLANK(Annee_d_analyse)=TRUE,"SaisirAnnéeAnalyseFeuille1A",(IF(ISNUMBER(AD323)=TRUE,(Annee_d_analyse+AD323),"VieRésiduelleIndéterminée"))))</f>
        <v>-</v>
      </c>
      <c r="AG323" s="312" t="str">
        <f t="shared" ref="AG323:AG386" si="51">IF($A323="-","-",(IF(ISBLANK(Annee_d_analyse)=TRUE,"SaisirAnnéeAnalyseFeuille1A",(IF((AF323&lt;(Annee_d_analyse+21)),AF323,"&gt;20ans")))))</f>
        <v>-</v>
      </c>
      <c r="AH323" s="218" t="str">
        <f t="shared" ref="AH323:AH386" si="52">IF($A323="-","-",(IF(ISBLANK(Annee_d_analyse)=TRUE,"SaisirAnnéeAnalyseFeuille1A",(-FV(Taux_inflation,(AF323-Annee_d_analyse),0,AE323)))))</f>
        <v>-</v>
      </c>
      <c r="AI323" s="95"/>
      <c r="AJ323" s="95"/>
      <c r="AK323" s="95"/>
      <c r="AL323" s="95"/>
      <c r="AM323" s="95"/>
      <c r="AN323" s="95"/>
      <c r="AO323" s="95"/>
      <c r="AP323" s="95"/>
      <c r="AQ323" s="95"/>
      <c r="AR323" s="95"/>
      <c r="AS323" s="95"/>
      <c r="AT323" s="95"/>
      <c r="AU323" s="95"/>
      <c r="AV323" s="95"/>
      <c r="AW323" s="95"/>
      <c r="AX323" s="95"/>
      <c r="AY323" s="95"/>
      <c r="AZ323" s="95"/>
      <c r="BA323" s="95"/>
      <c r="BB323" s="95"/>
      <c r="BC323" s="95"/>
      <c r="BD323" s="95"/>
      <c r="BE323" s="95"/>
      <c r="BF323" s="95"/>
      <c r="BG323" s="95"/>
      <c r="BH323" s="95"/>
      <c r="BI323" s="95"/>
      <c r="BJ323" s="95"/>
      <c r="BK323" s="95"/>
      <c r="BL323" s="95"/>
      <c r="BM323" s="95"/>
      <c r="BN323" s="95"/>
      <c r="BO323" s="95"/>
      <c r="BP323" s="95"/>
      <c r="BQ323" s="95"/>
      <c r="BR323" s="95"/>
      <c r="BS323" s="95"/>
      <c r="BT323" s="95"/>
      <c r="BU323" s="95"/>
      <c r="BV323" s="95"/>
      <c r="BW323" s="95"/>
      <c r="BX323" s="95"/>
      <c r="BY323" s="95"/>
      <c r="BZ323" s="95"/>
      <c r="CA323" s="95"/>
      <c r="CB323" s="95"/>
      <c r="CC323" s="95"/>
      <c r="CD323" s="95"/>
      <c r="CE323" s="95"/>
      <c r="CF323" s="95"/>
      <c r="CG323" s="95"/>
      <c r="CH323" s="95"/>
      <c r="CI323" s="95"/>
      <c r="CJ323" s="95"/>
      <c r="CK323" s="95"/>
      <c r="CL323" s="95"/>
      <c r="CM323" s="95"/>
      <c r="CN323" s="95"/>
      <c r="CO323" s="95"/>
      <c r="CP323" s="95"/>
      <c r="CQ323" s="95"/>
      <c r="CR323" s="95"/>
      <c r="CS323" s="95"/>
      <c r="CT323" s="95"/>
      <c r="CU323" s="95"/>
      <c r="CV323" s="95"/>
      <c r="CW323" s="95"/>
      <c r="CX323" s="95"/>
      <c r="CY323" s="95"/>
      <c r="CZ323" s="95"/>
      <c r="DA323" s="95"/>
      <c r="DB323" s="95"/>
      <c r="DC323" s="95"/>
      <c r="DD323" s="95"/>
      <c r="DE323" s="95"/>
      <c r="DF323" s="95"/>
      <c r="DG323" s="95"/>
      <c r="DH323" s="95"/>
      <c r="DI323" s="95"/>
      <c r="DJ323" s="95"/>
      <c r="DK323" s="95"/>
      <c r="DL323" s="95"/>
      <c r="DM323" s="95"/>
      <c r="DN323" s="95"/>
      <c r="DO323" s="95"/>
      <c r="DP323" s="95"/>
      <c r="DQ323" s="95"/>
      <c r="DR323" s="95"/>
      <c r="DS323" s="95"/>
      <c r="DT323" s="95"/>
      <c r="DU323" s="95"/>
      <c r="DV323" s="95"/>
      <c r="DW323" s="95"/>
      <c r="DX323" s="95"/>
      <c r="DY323" s="95"/>
      <c r="DZ323" s="95"/>
      <c r="EA323" s="95"/>
      <c r="EB323" s="95"/>
      <c r="EC323" s="95"/>
      <c r="ED323" s="95"/>
      <c r="EE323" s="95"/>
      <c r="EF323" s="95"/>
      <c r="EG323" s="95"/>
      <c r="EH323" s="95"/>
      <c r="EI323" s="95"/>
      <c r="EJ323" s="95"/>
      <c r="EK323" s="95"/>
      <c r="EL323" s="95"/>
      <c r="EM323" s="95"/>
      <c r="EN323" s="95"/>
      <c r="EO323" s="95"/>
      <c r="EP323" s="95"/>
      <c r="EQ323" s="95"/>
      <c r="ER323" s="95"/>
      <c r="ES323" s="95"/>
      <c r="ET323" s="95"/>
      <c r="EU323" s="95"/>
      <c r="EV323" s="95"/>
      <c r="EW323" s="95"/>
      <c r="EX323" s="95"/>
      <c r="EY323" s="95"/>
      <c r="EZ323" s="95"/>
      <c r="FA323" s="95"/>
      <c r="FB323" s="95"/>
      <c r="FC323" s="95"/>
      <c r="FD323" s="95"/>
      <c r="FE323" s="95"/>
      <c r="FF323" s="95"/>
      <c r="FG323" s="95"/>
      <c r="FH323" s="95"/>
      <c r="FI323" s="95"/>
      <c r="FJ323" s="95"/>
      <c r="FK323" s="95"/>
      <c r="FL323" s="95"/>
      <c r="FM323" s="95"/>
      <c r="FN323" s="95"/>
      <c r="FO323" s="95"/>
      <c r="FP323" s="95"/>
      <c r="FQ323" s="95"/>
      <c r="FR323" s="95"/>
      <c r="FS323" s="95"/>
      <c r="FT323" s="95"/>
      <c r="FU323" s="95"/>
      <c r="FV323" s="95"/>
      <c r="FW323" s="95"/>
      <c r="FX323" s="95"/>
      <c r="FY323" s="95"/>
      <c r="FZ323" s="95"/>
      <c r="GA323" s="95"/>
      <c r="GB323" s="95"/>
      <c r="GC323" s="95"/>
      <c r="GD323" s="95"/>
      <c r="GE323" s="95"/>
      <c r="GF323" s="95"/>
      <c r="GG323" s="95"/>
      <c r="GH323" s="95"/>
      <c r="GI323" s="95"/>
      <c r="GJ323" s="95"/>
      <c r="GK323" s="95"/>
      <c r="GL323" s="95"/>
      <c r="GM323" s="95"/>
      <c r="GN323" s="95"/>
      <c r="GO323" s="95"/>
      <c r="GP323" s="95"/>
      <c r="GQ323" s="95"/>
      <c r="GR323" s="95"/>
      <c r="GS323" s="95"/>
      <c r="GT323" s="95"/>
      <c r="GU323" s="95"/>
      <c r="GV323" s="95"/>
      <c r="GW323" s="95"/>
      <c r="GX323" s="95"/>
      <c r="GY323" s="95"/>
      <c r="GZ323" s="95"/>
      <c r="HA323" s="95"/>
      <c r="HB323" s="95"/>
      <c r="HC323" s="95"/>
      <c r="HD323" s="95"/>
      <c r="HE323" s="95"/>
    </row>
    <row r="324" spans="1:213" x14ac:dyDescent="0.25">
      <c r="A324" s="212" t="str">
        <f>IF((ISBLANK('1B DonnéesActifs'!A327)=TRUE),"-",'1B DonnéesActifs'!A327)</f>
        <v>-</v>
      </c>
      <c r="B324" s="213" t="str">
        <f>IF(($A324="-"),"-",IF((ISBLANK('1B DonnéesActifs'!B327)=TRUE),"",'1B DonnéesActifs'!B327))</f>
        <v>-</v>
      </c>
      <c r="C324" s="213" t="str">
        <f>IF(($A324="-"),"-",IF((ISBLANK('1B DonnéesActifs'!C327)=TRUE),"",'1B DonnéesActifs'!C327))</f>
        <v>-</v>
      </c>
      <c r="D324" s="213" t="str">
        <f>IF(($A324="-"),"-",IF((ISBLANK('1B DonnéesActifs'!D327)=TRUE),"",'1B DonnéesActifs'!D327))</f>
        <v>-</v>
      </c>
      <c r="E324" s="213" t="str">
        <f>IF(($A324="-"),"-",IF((ISBLANK('1B DonnéesActifs'!E327)=TRUE),"",'1B DonnéesActifs'!E327))</f>
        <v>-</v>
      </c>
      <c r="F324" s="213" t="str">
        <f>IF(($A324="-"),"-",IF((ISBLANK('1B DonnéesActifs'!F327)=TRUE),"",'1B DonnéesActifs'!F327))</f>
        <v>-</v>
      </c>
      <c r="G324" s="213" t="str">
        <f>IF(($A324="-"),"-",IF((ISBLANK('1B DonnéesActifs'!G327)=TRUE),"",'1B DonnéesActifs'!G327))</f>
        <v>-</v>
      </c>
      <c r="H324" s="213" t="str">
        <f>IF(($A324="-"),"-",IF((ISBLANK('1B DonnéesActifs'!H327)=TRUE),"",'1B DonnéesActifs'!H327))</f>
        <v>-</v>
      </c>
      <c r="I324" s="213" t="str">
        <f>IF(($A324="-"),"-",IF((ISBLANK('1B DonnéesActifs'!I327)=TRUE),"",'1B DonnéesActifs'!I327))</f>
        <v>-</v>
      </c>
      <c r="J324" s="213" t="str">
        <f>IF(($A324="-"),"-",IF((ISBLANK('1B DonnéesActifs'!J327)=TRUE),"",'1B DonnéesActifs'!J327))</f>
        <v>-</v>
      </c>
      <c r="K324" s="213" t="str">
        <f>IF(($A324="-"),"-",IF((ISBLANK('1B DonnéesActifs'!K327)=TRUE),"",'1B DonnéesActifs'!K327))</f>
        <v>-</v>
      </c>
      <c r="L324" s="213" t="str">
        <f>IF(($A324="-"),"-",IF((ISBLANK('1B DonnéesActifs'!L327)=TRUE),"",'1B DonnéesActifs'!L327))</f>
        <v>-</v>
      </c>
      <c r="M324" s="213" t="str">
        <f>IF(($A324="-"),"-",IF((ISBLANK('1B DonnéesActifs'!M327)=TRUE),"",'1B DonnéesActifs'!M327))</f>
        <v>-</v>
      </c>
      <c r="N324" s="213" t="str">
        <f>IF(($A324="-"),"-",IF((ISBLANK('1B DonnéesActifs'!N327)=TRUE),"",'1B DonnéesActifs'!N327))</f>
        <v>-</v>
      </c>
      <c r="O324" s="213" t="str">
        <f>IF(($A324="-"),"-",IF((ISBLANK('1B DonnéesActifs'!O327)=TRUE),"",'1B DonnéesActifs'!O327))</f>
        <v>-</v>
      </c>
      <c r="P324" s="213" t="str">
        <f>IF(($A324="-"),"-",IF((ISBLANK('1B DonnéesActifs'!P327)=TRUE),"",'1B DonnéesActifs'!P327))</f>
        <v>-</v>
      </c>
      <c r="Q324" s="214" t="str">
        <f t="shared" si="46"/>
        <v>-</v>
      </c>
      <c r="R324" s="214" t="str">
        <f>IF($A324="-","-",(_xlfn.IFNA((VLOOKUP($D324,'2A HypothèsesRenouvellement'!$J$6:$K$10,2,FALSE)),"TypeChausséeN/D")))</f>
        <v>-</v>
      </c>
      <c r="S324" s="214" t="str">
        <f t="shared" ref="S324:S387" si="53">IF($A324="-","-",(IF(ISTEXT(Q324)=TRUE,"AnnéeConstructionN/D",(IF(((R324-Q324)&gt;0),(R324-Q324),0)))))</f>
        <v>-</v>
      </c>
      <c r="T324" s="214" t="str">
        <f>IF($A324="-","-",(_xlfn.IFNA((VLOOKUP($M324,'2A HypothèsesRenouvellement'!$J$16:$K$25,2,FALSE)),"DernièreInterventionN/D")))</f>
        <v>-</v>
      </c>
      <c r="U324" s="214" t="str">
        <f t="shared" si="47"/>
        <v>-</v>
      </c>
      <c r="V324" s="215" t="str">
        <f t="shared" si="45"/>
        <v>-</v>
      </c>
      <c r="W324" s="215" t="str">
        <f>IF($A324="-","-",IF($O324="","ICG N/D",VLOOKUP($O324,'2A HypothèsesRenouvellement'!$B$33:$B$42,1,TRUE)))</f>
        <v>-</v>
      </c>
      <c r="X324" s="216" t="str">
        <f>IF($A324="-","-",(IF((ISNUMBER(W324)=TRUE),VLOOKUP(W324,'2A HypothèsesRenouvellement'!$B$33:$D$42,3,FALSE),"ICG N/D")))</f>
        <v>-</v>
      </c>
      <c r="Y324" s="216" t="str">
        <f>_xlfn.IFNA(IF($A324="-","-",(IF((P324=""),"Cote /5 N/D",VLOOKUP(P324,'2A HypothèsesRenouvellement'!$F$33:$G$37,2,FALSE)))),"%ParCote/5 Feuille2A N/D")</f>
        <v>-</v>
      </c>
      <c r="Z324" s="215" t="str">
        <f>IF($A324="-","-",IF('2A HypothèsesRenouvellement'!$F$20="  cotes d'état /100",(IF(ISNUMBER(X324)=TRUE,(X324*R324),"ICG N/D")),"N'est pas l'option choisie feuille 2A"))</f>
        <v>-</v>
      </c>
      <c r="AA324" s="215" t="str">
        <f t="shared" si="48"/>
        <v>-</v>
      </c>
      <c r="AB324" s="215" t="str">
        <f>IF($A324="-","-",IF('2A HypothèsesRenouvellement'!$F$20="  cotes d'état /5",(IF(ISNUMBER(Y324)=TRUE,(Y324*R324),"Etat/5 N/D")),"N'est pas l'option choisie feuille 2A"))</f>
        <v>-</v>
      </c>
      <c r="AC324" s="215" t="str">
        <f t="shared" si="49"/>
        <v>-</v>
      </c>
      <c r="AD324" s="217" t="str">
        <f>IF('2A HypothèsesRenouvellement'!$D$15="Option 1  ",'3A CalculsActifs'!V324,IF('2A HypothèsesRenouvellement'!$F$20="  Cotes d'état /100",'3A CalculsActifs'!AA324,IF('2A HypothèsesRenouvellement'!$F$20="  Cotes d'état /5",'3A CalculsActifs'!AC324,"ATT:ChoisirOptionFeuille2A")))</f>
        <v>ATT:ChoisirOptionFeuille2A</v>
      </c>
      <c r="AE324" s="209" t="str">
        <f>IF($A324="-","-",(H324/1000*(VLOOKUP(D324,'2A HypothèsesRenouvellement'!$J$6:$L$10,3,FALSE))))</f>
        <v>-</v>
      </c>
      <c r="AF324" s="312" t="str">
        <f t="shared" si="50"/>
        <v>-</v>
      </c>
      <c r="AG324" s="312" t="str">
        <f t="shared" si="51"/>
        <v>-</v>
      </c>
      <c r="AH324" s="218" t="str">
        <f t="shared" si="52"/>
        <v>-</v>
      </c>
      <c r="AI324" s="95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5"/>
      <c r="BI324" s="95"/>
      <c r="BJ324" s="95"/>
      <c r="BK324" s="95"/>
      <c r="BL324" s="95"/>
      <c r="BM324" s="95"/>
      <c r="BN324" s="95"/>
      <c r="BO324" s="95"/>
      <c r="BP324" s="95"/>
      <c r="BQ324" s="95"/>
      <c r="BR324" s="95"/>
      <c r="BS324" s="95"/>
      <c r="BT324" s="95"/>
      <c r="BU324" s="95"/>
      <c r="BV324" s="95"/>
      <c r="BW324" s="95"/>
      <c r="BX324" s="95"/>
      <c r="BY324" s="95"/>
      <c r="BZ324" s="95"/>
      <c r="CA324" s="95"/>
      <c r="CB324" s="95"/>
      <c r="CC324" s="95"/>
      <c r="CD324" s="95"/>
      <c r="CE324" s="95"/>
      <c r="CF324" s="95"/>
      <c r="CG324" s="95"/>
      <c r="CH324" s="95"/>
      <c r="CI324" s="95"/>
      <c r="CJ324" s="95"/>
      <c r="CK324" s="95"/>
      <c r="CL324" s="95"/>
      <c r="CM324" s="95"/>
      <c r="CN324" s="95"/>
      <c r="CO324" s="95"/>
      <c r="CP324" s="95"/>
      <c r="CQ324" s="95"/>
      <c r="CR324" s="95"/>
      <c r="CS324" s="95"/>
      <c r="CT324" s="95"/>
      <c r="CU324" s="95"/>
      <c r="CV324" s="95"/>
      <c r="CW324" s="95"/>
      <c r="CX324" s="95"/>
      <c r="CY324" s="95"/>
      <c r="CZ324" s="95"/>
      <c r="DA324" s="95"/>
      <c r="DB324" s="95"/>
      <c r="DC324" s="95"/>
      <c r="DD324" s="95"/>
      <c r="DE324" s="95"/>
      <c r="DF324" s="95"/>
      <c r="DG324" s="95"/>
      <c r="DH324" s="95"/>
      <c r="DI324" s="95"/>
      <c r="DJ324" s="95"/>
      <c r="DK324" s="95"/>
      <c r="DL324" s="95"/>
      <c r="DM324" s="95"/>
      <c r="DN324" s="95"/>
      <c r="DO324" s="95"/>
      <c r="DP324" s="95"/>
      <c r="DQ324" s="95"/>
      <c r="DR324" s="95"/>
      <c r="DS324" s="95"/>
      <c r="DT324" s="95"/>
      <c r="DU324" s="95"/>
      <c r="DV324" s="95"/>
      <c r="DW324" s="95"/>
      <c r="DX324" s="95"/>
      <c r="DY324" s="95"/>
      <c r="DZ324" s="95"/>
      <c r="EA324" s="95"/>
      <c r="EB324" s="95"/>
      <c r="EC324" s="95"/>
      <c r="ED324" s="95"/>
      <c r="EE324" s="95"/>
      <c r="EF324" s="95"/>
      <c r="EG324" s="95"/>
      <c r="EH324" s="95"/>
      <c r="EI324" s="95"/>
      <c r="EJ324" s="95"/>
      <c r="EK324" s="95"/>
      <c r="EL324" s="95"/>
      <c r="EM324" s="95"/>
      <c r="EN324" s="95"/>
      <c r="EO324" s="95"/>
      <c r="EP324" s="95"/>
      <c r="EQ324" s="95"/>
      <c r="ER324" s="95"/>
      <c r="ES324" s="95"/>
      <c r="ET324" s="95"/>
      <c r="EU324" s="95"/>
      <c r="EV324" s="95"/>
      <c r="EW324" s="95"/>
      <c r="EX324" s="95"/>
      <c r="EY324" s="95"/>
      <c r="EZ324" s="95"/>
      <c r="FA324" s="95"/>
      <c r="FB324" s="95"/>
      <c r="FC324" s="95"/>
      <c r="FD324" s="95"/>
      <c r="FE324" s="95"/>
      <c r="FF324" s="95"/>
      <c r="FG324" s="95"/>
      <c r="FH324" s="95"/>
      <c r="FI324" s="95"/>
      <c r="FJ324" s="95"/>
      <c r="FK324" s="95"/>
      <c r="FL324" s="95"/>
      <c r="FM324" s="95"/>
      <c r="FN324" s="95"/>
      <c r="FO324" s="95"/>
      <c r="FP324" s="95"/>
      <c r="FQ324" s="95"/>
      <c r="FR324" s="95"/>
      <c r="FS324" s="95"/>
      <c r="FT324" s="95"/>
      <c r="FU324" s="95"/>
      <c r="FV324" s="95"/>
      <c r="FW324" s="95"/>
      <c r="FX324" s="95"/>
      <c r="FY324" s="95"/>
      <c r="FZ324" s="95"/>
      <c r="GA324" s="95"/>
      <c r="GB324" s="95"/>
      <c r="GC324" s="95"/>
      <c r="GD324" s="95"/>
      <c r="GE324" s="95"/>
      <c r="GF324" s="95"/>
      <c r="GG324" s="95"/>
      <c r="GH324" s="95"/>
      <c r="GI324" s="95"/>
      <c r="GJ324" s="95"/>
      <c r="GK324" s="95"/>
      <c r="GL324" s="95"/>
      <c r="GM324" s="95"/>
      <c r="GN324" s="95"/>
      <c r="GO324" s="95"/>
      <c r="GP324" s="95"/>
      <c r="GQ324" s="95"/>
      <c r="GR324" s="95"/>
      <c r="GS324" s="95"/>
      <c r="GT324" s="95"/>
      <c r="GU324" s="95"/>
      <c r="GV324" s="95"/>
      <c r="GW324" s="95"/>
      <c r="GX324" s="95"/>
      <c r="GY324" s="95"/>
      <c r="GZ324" s="95"/>
      <c r="HA324" s="95"/>
      <c r="HB324" s="95"/>
      <c r="HC324" s="95"/>
      <c r="HD324" s="95"/>
      <c r="HE324" s="95"/>
    </row>
    <row r="325" spans="1:213" x14ac:dyDescent="0.25">
      <c r="A325" s="212" t="str">
        <f>IF((ISBLANK('1B DonnéesActifs'!A328)=TRUE),"-",'1B DonnéesActifs'!A328)</f>
        <v>-</v>
      </c>
      <c r="B325" s="213" t="str">
        <f>IF(($A325="-"),"-",IF((ISBLANK('1B DonnéesActifs'!B328)=TRUE),"",'1B DonnéesActifs'!B328))</f>
        <v>-</v>
      </c>
      <c r="C325" s="213" t="str">
        <f>IF(($A325="-"),"-",IF((ISBLANK('1B DonnéesActifs'!C328)=TRUE),"",'1B DonnéesActifs'!C328))</f>
        <v>-</v>
      </c>
      <c r="D325" s="213" t="str">
        <f>IF(($A325="-"),"-",IF((ISBLANK('1B DonnéesActifs'!D328)=TRUE),"",'1B DonnéesActifs'!D328))</f>
        <v>-</v>
      </c>
      <c r="E325" s="213" t="str">
        <f>IF(($A325="-"),"-",IF((ISBLANK('1B DonnéesActifs'!E328)=TRUE),"",'1B DonnéesActifs'!E328))</f>
        <v>-</v>
      </c>
      <c r="F325" s="213" t="str">
        <f>IF(($A325="-"),"-",IF((ISBLANK('1B DonnéesActifs'!F328)=TRUE),"",'1B DonnéesActifs'!F328))</f>
        <v>-</v>
      </c>
      <c r="G325" s="213" t="str">
        <f>IF(($A325="-"),"-",IF((ISBLANK('1B DonnéesActifs'!G328)=TRUE),"",'1B DonnéesActifs'!G328))</f>
        <v>-</v>
      </c>
      <c r="H325" s="213" t="str">
        <f>IF(($A325="-"),"-",IF((ISBLANK('1B DonnéesActifs'!H328)=TRUE),"",'1B DonnéesActifs'!H328))</f>
        <v>-</v>
      </c>
      <c r="I325" s="213" t="str">
        <f>IF(($A325="-"),"-",IF((ISBLANK('1B DonnéesActifs'!I328)=TRUE),"",'1B DonnéesActifs'!I328))</f>
        <v>-</v>
      </c>
      <c r="J325" s="213" t="str">
        <f>IF(($A325="-"),"-",IF((ISBLANK('1B DonnéesActifs'!J328)=TRUE),"",'1B DonnéesActifs'!J328))</f>
        <v>-</v>
      </c>
      <c r="K325" s="213" t="str">
        <f>IF(($A325="-"),"-",IF((ISBLANK('1B DonnéesActifs'!K328)=TRUE),"",'1B DonnéesActifs'!K328))</f>
        <v>-</v>
      </c>
      <c r="L325" s="213" t="str">
        <f>IF(($A325="-"),"-",IF((ISBLANK('1B DonnéesActifs'!L328)=TRUE),"",'1B DonnéesActifs'!L328))</f>
        <v>-</v>
      </c>
      <c r="M325" s="213" t="str">
        <f>IF(($A325="-"),"-",IF((ISBLANK('1B DonnéesActifs'!M328)=TRUE),"",'1B DonnéesActifs'!M328))</f>
        <v>-</v>
      </c>
      <c r="N325" s="213" t="str">
        <f>IF(($A325="-"),"-",IF((ISBLANK('1B DonnéesActifs'!N328)=TRUE),"",'1B DonnéesActifs'!N328))</f>
        <v>-</v>
      </c>
      <c r="O325" s="213" t="str">
        <f>IF(($A325="-"),"-",IF((ISBLANK('1B DonnéesActifs'!O328)=TRUE),"",'1B DonnéesActifs'!O328))</f>
        <v>-</v>
      </c>
      <c r="P325" s="213" t="str">
        <f>IF(($A325="-"),"-",IF((ISBLANK('1B DonnéesActifs'!P328)=TRUE),"",'1B DonnéesActifs'!P328))</f>
        <v>-</v>
      </c>
      <c r="Q325" s="214" t="str">
        <f t="shared" si="46"/>
        <v>-</v>
      </c>
      <c r="R325" s="214" t="str">
        <f>IF($A325="-","-",(_xlfn.IFNA((VLOOKUP($D325,'2A HypothèsesRenouvellement'!$J$6:$K$10,2,FALSE)),"TypeChausséeN/D")))</f>
        <v>-</v>
      </c>
      <c r="S325" s="214" t="str">
        <f t="shared" si="53"/>
        <v>-</v>
      </c>
      <c r="T325" s="214" t="str">
        <f>IF($A325="-","-",(_xlfn.IFNA((VLOOKUP($M325,'2A HypothèsesRenouvellement'!$J$16:$K$25,2,FALSE)),"DernièreInterventionN/D")))</f>
        <v>-</v>
      </c>
      <c r="U325" s="214" t="str">
        <f t="shared" si="47"/>
        <v>-</v>
      </c>
      <c r="V325" s="215" t="str">
        <f t="shared" ref="V325:V388" si="54">IF($A325="-","-",IF(ISNUMBER(U325)=TRUE,U325,(IF(ISNUMBER(S325)=TRUE,ROUND(S325,0),"AnnéeConstr.&amp;DernièreInterv.N/D"))))</f>
        <v>-</v>
      </c>
      <c r="W325" s="215" t="str">
        <f>IF($A325="-","-",IF($O325="","ICG N/D",VLOOKUP($O325,'2A HypothèsesRenouvellement'!$B$33:$B$42,1,TRUE)))</f>
        <v>-</v>
      </c>
      <c r="X325" s="216" t="str">
        <f>IF($A325="-","-",(IF((ISNUMBER(W325)=TRUE),VLOOKUP(W325,'2A HypothèsesRenouvellement'!$B$33:$D$42,3,FALSE),"ICG N/D")))</f>
        <v>-</v>
      </c>
      <c r="Y325" s="216" t="str">
        <f>_xlfn.IFNA(IF($A325="-","-",(IF((P325=""),"Cote /5 N/D",VLOOKUP(P325,'2A HypothèsesRenouvellement'!$F$33:$G$37,2,FALSE)))),"%ParCote/5 Feuille2A N/D")</f>
        <v>-</v>
      </c>
      <c r="Z325" s="215" t="str">
        <f>IF($A325="-","-",IF('2A HypothèsesRenouvellement'!$F$20="  cotes d'état /100",(IF(ISNUMBER(X325)=TRUE,(X325*R325),"ICG N/D")),"N'est pas l'option choisie feuille 2A"))</f>
        <v>-</v>
      </c>
      <c r="AA325" s="215" t="str">
        <f t="shared" si="48"/>
        <v>-</v>
      </c>
      <c r="AB325" s="215" t="str">
        <f>IF($A325="-","-",IF('2A HypothèsesRenouvellement'!$F$20="  cotes d'état /5",(IF(ISNUMBER(Y325)=TRUE,(Y325*R325),"Etat/5 N/D")),"N'est pas l'option choisie feuille 2A"))</f>
        <v>-</v>
      </c>
      <c r="AC325" s="215" t="str">
        <f t="shared" si="49"/>
        <v>-</v>
      </c>
      <c r="AD325" s="217" t="str">
        <f>IF('2A HypothèsesRenouvellement'!$D$15="Option 1  ",'3A CalculsActifs'!V325,IF('2A HypothèsesRenouvellement'!$F$20="  Cotes d'état /100",'3A CalculsActifs'!AA325,IF('2A HypothèsesRenouvellement'!$F$20="  Cotes d'état /5",'3A CalculsActifs'!AC325,"ATT:ChoisirOptionFeuille2A")))</f>
        <v>ATT:ChoisirOptionFeuille2A</v>
      </c>
      <c r="AE325" s="209" t="str">
        <f>IF($A325="-","-",(H325/1000*(VLOOKUP(D325,'2A HypothèsesRenouvellement'!$J$6:$L$10,3,FALSE))))</f>
        <v>-</v>
      </c>
      <c r="AF325" s="312" t="str">
        <f t="shared" si="50"/>
        <v>-</v>
      </c>
      <c r="AG325" s="312" t="str">
        <f t="shared" si="51"/>
        <v>-</v>
      </c>
      <c r="AH325" s="218" t="str">
        <f t="shared" si="52"/>
        <v>-</v>
      </c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95"/>
      <c r="BR325" s="95"/>
      <c r="BS325" s="95"/>
      <c r="BT325" s="95"/>
      <c r="BU325" s="95"/>
      <c r="BV325" s="95"/>
      <c r="BW325" s="95"/>
      <c r="BX325" s="95"/>
      <c r="BY325" s="95"/>
      <c r="BZ325" s="95"/>
      <c r="CA325" s="95"/>
      <c r="CB325" s="95"/>
      <c r="CC325" s="95"/>
      <c r="CD325" s="95"/>
      <c r="CE325" s="95"/>
      <c r="CF325" s="95"/>
      <c r="CG325" s="95"/>
      <c r="CH325" s="95"/>
      <c r="CI325" s="95"/>
      <c r="CJ325" s="95"/>
      <c r="CK325" s="95"/>
      <c r="CL325" s="95"/>
      <c r="CM325" s="95"/>
      <c r="CN325" s="95"/>
      <c r="CO325" s="95"/>
      <c r="CP325" s="95"/>
      <c r="CQ325" s="95"/>
      <c r="CR325" s="95"/>
      <c r="CS325" s="95"/>
      <c r="CT325" s="95"/>
      <c r="CU325" s="95"/>
      <c r="CV325" s="95"/>
      <c r="CW325" s="95"/>
      <c r="CX325" s="95"/>
      <c r="CY325" s="95"/>
      <c r="CZ325" s="95"/>
      <c r="DA325" s="95"/>
      <c r="DB325" s="95"/>
      <c r="DC325" s="95"/>
      <c r="DD325" s="95"/>
      <c r="DE325" s="95"/>
      <c r="DF325" s="95"/>
      <c r="DG325" s="95"/>
      <c r="DH325" s="95"/>
      <c r="DI325" s="95"/>
      <c r="DJ325" s="95"/>
      <c r="DK325" s="95"/>
      <c r="DL325" s="95"/>
      <c r="DM325" s="95"/>
      <c r="DN325" s="95"/>
      <c r="DO325" s="95"/>
      <c r="DP325" s="95"/>
      <c r="DQ325" s="95"/>
      <c r="DR325" s="95"/>
      <c r="DS325" s="95"/>
      <c r="DT325" s="95"/>
      <c r="DU325" s="95"/>
      <c r="DV325" s="95"/>
      <c r="DW325" s="95"/>
      <c r="DX325" s="95"/>
      <c r="DY325" s="95"/>
      <c r="DZ325" s="95"/>
      <c r="EA325" s="95"/>
      <c r="EB325" s="95"/>
      <c r="EC325" s="95"/>
      <c r="ED325" s="95"/>
      <c r="EE325" s="95"/>
      <c r="EF325" s="95"/>
      <c r="EG325" s="95"/>
      <c r="EH325" s="95"/>
      <c r="EI325" s="95"/>
      <c r="EJ325" s="95"/>
      <c r="EK325" s="95"/>
      <c r="EL325" s="95"/>
      <c r="EM325" s="95"/>
      <c r="EN325" s="95"/>
      <c r="EO325" s="95"/>
      <c r="EP325" s="95"/>
      <c r="EQ325" s="95"/>
      <c r="ER325" s="95"/>
      <c r="ES325" s="95"/>
      <c r="ET325" s="95"/>
      <c r="EU325" s="95"/>
      <c r="EV325" s="95"/>
      <c r="EW325" s="95"/>
      <c r="EX325" s="95"/>
      <c r="EY325" s="95"/>
      <c r="EZ325" s="95"/>
      <c r="FA325" s="95"/>
      <c r="FB325" s="95"/>
      <c r="FC325" s="95"/>
      <c r="FD325" s="95"/>
      <c r="FE325" s="95"/>
      <c r="FF325" s="95"/>
      <c r="FG325" s="95"/>
      <c r="FH325" s="95"/>
      <c r="FI325" s="95"/>
      <c r="FJ325" s="95"/>
      <c r="FK325" s="95"/>
      <c r="FL325" s="95"/>
      <c r="FM325" s="95"/>
      <c r="FN325" s="95"/>
      <c r="FO325" s="95"/>
      <c r="FP325" s="95"/>
      <c r="FQ325" s="95"/>
      <c r="FR325" s="95"/>
      <c r="FS325" s="95"/>
      <c r="FT325" s="95"/>
      <c r="FU325" s="95"/>
      <c r="FV325" s="95"/>
      <c r="FW325" s="95"/>
      <c r="FX325" s="95"/>
      <c r="FY325" s="95"/>
      <c r="FZ325" s="95"/>
      <c r="GA325" s="95"/>
      <c r="GB325" s="95"/>
      <c r="GC325" s="95"/>
      <c r="GD325" s="95"/>
      <c r="GE325" s="95"/>
      <c r="GF325" s="95"/>
      <c r="GG325" s="95"/>
      <c r="GH325" s="95"/>
      <c r="GI325" s="95"/>
      <c r="GJ325" s="95"/>
      <c r="GK325" s="95"/>
      <c r="GL325" s="95"/>
      <c r="GM325" s="95"/>
      <c r="GN325" s="95"/>
      <c r="GO325" s="95"/>
      <c r="GP325" s="95"/>
      <c r="GQ325" s="95"/>
      <c r="GR325" s="95"/>
      <c r="GS325" s="95"/>
      <c r="GT325" s="95"/>
      <c r="GU325" s="95"/>
      <c r="GV325" s="95"/>
      <c r="GW325" s="95"/>
      <c r="GX325" s="95"/>
      <c r="GY325" s="95"/>
      <c r="GZ325" s="95"/>
      <c r="HA325" s="95"/>
      <c r="HB325" s="95"/>
      <c r="HC325" s="95"/>
      <c r="HD325" s="95"/>
      <c r="HE325" s="95"/>
    </row>
    <row r="326" spans="1:213" x14ac:dyDescent="0.25">
      <c r="A326" s="212" t="str">
        <f>IF((ISBLANK('1B DonnéesActifs'!A329)=TRUE),"-",'1B DonnéesActifs'!A329)</f>
        <v>-</v>
      </c>
      <c r="B326" s="213" t="str">
        <f>IF(($A326="-"),"-",IF((ISBLANK('1B DonnéesActifs'!B329)=TRUE),"",'1B DonnéesActifs'!B329))</f>
        <v>-</v>
      </c>
      <c r="C326" s="213" t="str">
        <f>IF(($A326="-"),"-",IF((ISBLANK('1B DonnéesActifs'!C329)=TRUE),"",'1B DonnéesActifs'!C329))</f>
        <v>-</v>
      </c>
      <c r="D326" s="213" t="str">
        <f>IF(($A326="-"),"-",IF((ISBLANK('1B DonnéesActifs'!D329)=TRUE),"",'1B DonnéesActifs'!D329))</f>
        <v>-</v>
      </c>
      <c r="E326" s="213" t="str">
        <f>IF(($A326="-"),"-",IF((ISBLANK('1B DonnéesActifs'!E329)=TRUE),"",'1B DonnéesActifs'!E329))</f>
        <v>-</v>
      </c>
      <c r="F326" s="213" t="str">
        <f>IF(($A326="-"),"-",IF((ISBLANK('1B DonnéesActifs'!F329)=TRUE),"",'1B DonnéesActifs'!F329))</f>
        <v>-</v>
      </c>
      <c r="G326" s="213" t="str">
        <f>IF(($A326="-"),"-",IF((ISBLANK('1B DonnéesActifs'!G329)=TRUE),"",'1B DonnéesActifs'!G329))</f>
        <v>-</v>
      </c>
      <c r="H326" s="213" t="str">
        <f>IF(($A326="-"),"-",IF((ISBLANK('1B DonnéesActifs'!H329)=TRUE),"",'1B DonnéesActifs'!H329))</f>
        <v>-</v>
      </c>
      <c r="I326" s="213" t="str">
        <f>IF(($A326="-"),"-",IF((ISBLANK('1B DonnéesActifs'!I329)=TRUE),"",'1B DonnéesActifs'!I329))</f>
        <v>-</v>
      </c>
      <c r="J326" s="213" t="str">
        <f>IF(($A326="-"),"-",IF((ISBLANK('1B DonnéesActifs'!J329)=TRUE),"",'1B DonnéesActifs'!J329))</f>
        <v>-</v>
      </c>
      <c r="K326" s="213" t="str">
        <f>IF(($A326="-"),"-",IF((ISBLANK('1B DonnéesActifs'!K329)=TRUE),"",'1B DonnéesActifs'!K329))</f>
        <v>-</v>
      </c>
      <c r="L326" s="213" t="str">
        <f>IF(($A326="-"),"-",IF((ISBLANK('1B DonnéesActifs'!L329)=TRUE),"",'1B DonnéesActifs'!L329))</f>
        <v>-</v>
      </c>
      <c r="M326" s="213" t="str">
        <f>IF(($A326="-"),"-",IF((ISBLANK('1B DonnéesActifs'!M329)=TRUE),"",'1B DonnéesActifs'!M329))</f>
        <v>-</v>
      </c>
      <c r="N326" s="213" t="str">
        <f>IF(($A326="-"),"-",IF((ISBLANK('1B DonnéesActifs'!N329)=TRUE),"",'1B DonnéesActifs'!N329))</f>
        <v>-</v>
      </c>
      <c r="O326" s="213" t="str">
        <f>IF(($A326="-"),"-",IF((ISBLANK('1B DonnéesActifs'!O329)=TRUE),"",'1B DonnéesActifs'!O329))</f>
        <v>-</v>
      </c>
      <c r="P326" s="213" t="str">
        <f>IF(($A326="-"),"-",IF((ISBLANK('1B DonnéesActifs'!P329)=TRUE),"",'1B DonnéesActifs'!P329))</f>
        <v>-</v>
      </c>
      <c r="Q326" s="214" t="str">
        <f t="shared" si="46"/>
        <v>-</v>
      </c>
      <c r="R326" s="214" t="str">
        <f>IF($A326="-","-",(_xlfn.IFNA((VLOOKUP($D326,'2A HypothèsesRenouvellement'!$J$6:$K$10,2,FALSE)),"TypeChausséeN/D")))</f>
        <v>-</v>
      </c>
      <c r="S326" s="214" t="str">
        <f t="shared" si="53"/>
        <v>-</v>
      </c>
      <c r="T326" s="214" t="str">
        <f>IF($A326="-","-",(_xlfn.IFNA((VLOOKUP($M326,'2A HypothèsesRenouvellement'!$J$16:$K$25,2,FALSE)),"DernièreInterventionN/D")))</f>
        <v>-</v>
      </c>
      <c r="U326" s="214" t="str">
        <f t="shared" si="47"/>
        <v>-</v>
      </c>
      <c r="V326" s="215" t="str">
        <f t="shared" si="54"/>
        <v>-</v>
      </c>
      <c r="W326" s="215" t="str">
        <f>IF($A326="-","-",IF($O326="","ICG N/D",VLOOKUP($O326,'2A HypothèsesRenouvellement'!$B$33:$B$42,1,TRUE)))</f>
        <v>-</v>
      </c>
      <c r="X326" s="216" t="str">
        <f>IF($A326="-","-",(IF((ISNUMBER(W326)=TRUE),VLOOKUP(W326,'2A HypothèsesRenouvellement'!$B$33:$D$42,3,FALSE),"ICG N/D")))</f>
        <v>-</v>
      </c>
      <c r="Y326" s="216" t="str">
        <f>_xlfn.IFNA(IF($A326="-","-",(IF((P326=""),"Cote /5 N/D",VLOOKUP(P326,'2A HypothèsesRenouvellement'!$F$33:$G$37,2,FALSE)))),"%ParCote/5 Feuille2A N/D")</f>
        <v>-</v>
      </c>
      <c r="Z326" s="215" t="str">
        <f>IF($A326="-","-",IF('2A HypothèsesRenouvellement'!$F$20="  cotes d'état /100",(IF(ISNUMBER(X326)=TRUE,(X326*R326),"ICG N/D")),"N'est pas l'option choisie feuille 2A"))</f>
        <v>-</v>
      </c>
      <c r="AA326" s="215" t="str">
        <f t="shared" si="48"/>
        <v>-</v>
      </c>
      <c r="AB326" s="215" t="str">
        <f>IF($A326="-","-",IF('2A HypothèsesRenouvellement'!$F$20="  cotes d'état /5",(IF(ISNUMBER(Y326)=TRUE,(Y326*R326),"Etat/5 N/D")),"N'est pas l'option choisie feuille 2A"))</f>
        <v>-</v>
      </c>
      <c r="AC326" s="215" t="str">
        <f t="shared" si="49"/>
        <v>-</v>
      </c>
      <c r="AD326" s="217" t="str">
        <f>IF('2A HypothèsesRenouvellement'!$D$15="Option 1  ",'3A CalculsActifs'!V326,IF('2A HypothèsesRenouvellement'!$F$20="  Cotes d'état /100",'3A CalculsActifs'!AA326,IF('2A HypothèsesRenouvellement'!$F$20="  Cotes d'état /5",'3A CalculsActifs'!AC326,"ATT:ChoisirOptionFeuille2A")))</f>
        <v>ATT:ChoisirOptionFeuille2A</v>
      </c>
      <c r="AE326" s="209" t="str">
        <f>IF($A326="-","-",(H326/1000*(VLOOKUP(D326,'2A HypothèsesRenouvellement'!$J$6:$L$10,3,FALSE))))</f>
        <v>-</v>
      </c>
      <c r="AF326" s="312" t="str">
        <f t="shared" si="50"/>
        <v>-</v>
      </c>
      <c r="AG326" s="312" t="str">
        <f t="shared" si="51"/>
        <v>-</v>
      </c>
      <c r="AH326" s="218" t="str">
        <f t="shared" si="52"/>
        <v>-</v>
      </c>
      <c r="AI326" s="95"/>
      <c r="AJ326" s="95"/>
      <c r="AK326" s="95"/>
      <c r="AL326" s="95"/>
      <c r="AM326" s="95"/>
      <c r="AN326" s="95"/>
      <c r="AO326" s="95"/>
      <c r="AP326" s="95"/>
      <c r="AQ326" s="95"/>
      <c r="AR326" s="95"/>
      <c r="AS326" s="95"/>
      <c r="AT326" s="95"/>
      <c r="AU326" s="95"/>
      <c r="AV326" s="95"/>
      <c r="AW326" s="95"/>
      <c r="AX326" s="95"/>
      <c r="AY326" s="95"/>
      <c r="AZ326" s="95"/>
      <c r="BA326" s="95"/>
      <c r="BB326" s="95"/>
      <c r="BC326" s="95"/>
      <c r="BD326" s="95"/>
      <c r="BE326" s="95"/>
      <c r="BF326" s="95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95"/>
      <c r="BR326" s="95"/>
      <c r="BS326" s="95"/>
      <c r="BT326" s="95"/>
      <c r="BU326" s="95"/>
      <c r="BV326" s="95"/>
      <c r="BW326" s="95"/>
      <c r="BX326" s="95"/>
      <c r="BY326" s="95"/>
      <c r="BZ326" s="95"/>
      <c r="CA326" s="95"/>
      <c r="CB326" s="95"/>
      <c r="CC326" s="95"/>
      <c r="CD326" s="95"/>
      <c r="CE326" s="95"/>
      <c r="CF326" s="95"/>
      <c r="CG326" s="95"/>
      <c r="CH326" s="95"/>
      <c r="CI326" s="95"/>
      <c r="CJ326" s="95"/>
      <c r="CK326" s="95"/>
      <c r="CL326" s="95"/>
      <c r="CM326" s="95"/>
      <c r="CN326" s="95"/>
      <c r="CO326" s="95"/>
      <c r="CP326" s="95"/>
      <c r="CQ326" s="95"/>
      <c r="CR326" s="95"/>
      <c r="CS326" s="95"/>
      <c r="CT326" s="95"/>
      <c r="CU326" s="95"/>
      <c r="CV326" s="95"/>
      <c r="CW326" s="95"/>
      <c r="CX326" s="95"/>
      <c r="CY326" s="95"/>
      <c r="CZ326" s="95"/>
      <c r="DA326" s="95"/>
      <c r="DB326" s="95"/>
      <c r="DC326" s="95"/>
      <c r="DD326" s="95"/>
      <c r="DE326" s="95"/>
      <c r="DF326" s="95"/>
      <c r="DG326" s="95"/>
      <c r="DH326" s="95"/>
      <c r="DI326" s="95"/>
      <c r="DJ326" s="95"/>
      <c r="DK326" s="95"/>
      <c r="DL326" s="95"/>
      <c r="DM326" s="95"/>
      <c r="DN326" s="95"/>
      <c r="DO326" s="95"/>
      <c r="DP326" s="95"/>
      <c r="DQ326" s="95"/>
      <c r="DR326" s="95"/>
      <c r="DS326" s="95"/>
      <c r="DT326" s="95"/>
      <c r="DU326" s="95"/>
      <c r="DV326" s="95"/>
      <c r="DW326" s="95"/>
      <c r="DX326" s="95"/>
      <c r="DY326" s="95"/>
      <c r="DZ326" s="95"/>
      <c r="EA326" s="95"/>
      <c r="EB326" s="95"/>
      <c r="EC326" s="95"/>
      <c r="ED326" s="95"/>
      <c r="EE326" s="95"/>
      <c r="EF326" s="95"/>
      <c r="EG326" s="95"/>
      <c r="EH326" s="95"/>
      <c r="EI326" s="95"/>
      <c r="EJ326" s="95"/>
      <c r="EK326" s="95"/>
      <c r="EL326" s="95"/>
      <c r="EM326" s="95"/>
      <c r="EN326" s="95"/>
      <c r="EO326" s="95"/>
      <c r="EP326" s="95"/>
      <c r="EQ326" s="95"/>
      <c r="ER326" s="95"/>
      <c r="ES326" s="95"/>
      <c r="ET326" s="95"/>
      <c r="EU326" s="95"/>
      <c r="EV326" s="95"/>
      <c r="EW326" s="95"/>
      <c r="EX326" s="95"/>
      <c r="EY326" s="95"/>
      <c r="EZ326" s="95"/>
      <c r="FA326" s="95"/>
      <c r="FB326" s="95"/>
      <c r="FC326" s="95"/>
      <c r="FD326" s="95"/>
      <c r="FE326" s="95"/>
      <c r="FF326" s="95"/>
      <c r="FG326" s="95"/>
      <c r="FH326" s="95"/>
      <c r="FI326" s="95"/>
      <c r="FJ326" s="95"/>
      <c r="FK326" s="95"/>
      <c r="FL326" s="95"/>
      <c r="FM326" s="95"/>
      <c r="FN326" s="95"/>
      <c r="FO326" s="95"/>
      <c r="FP326" s="95"/>
      <c r="FQ326" s="95"/>
      <c r="FR326" s="95"/>
      <c r="FS326" s="95"/>
      <c r="FT326" s="95"/>
      <c r="FU326" s="95"/>
      <c r="FV326" s="95"/>
      <c r="FW326" s="95"/>
      <c r="FX326" s="95"/>
      <c r="FY326" s="95"/>
      <c r="FZ326" s="95"/>
      <c r="GA326" s="95"/>
      <c r="GB326" s="95"/>
      <c r="GC326" s="95"/>
      <c r="GD326" s="95"/>
      <c r="GE326" s="95"/>
      <c r="GF326" s="95"/>
      <c r="GG326" s="95"/>
      <c r="GH326" s="95"/>
      <c r="GI326" s="95"/>
      <c r="GJ326" s="95"/>
      <c r="GK326" s="95"/>
      <c r="GL326" s="95"/>
      <c r="GM326" s="95"/>
      <c r="GN326" s="95"/>
      <c r="GO326" s="95"/>
      <c r="GP326" s="95"/>
      <c r="GQ326" s="95"/>
      <c r="GR326" s="95"/>
      <c r="GS326" s="95"/>
      <c r="GT326" s="95"/>
      <c r="GU326" s="95"/>
      <c r="GV326" s="95"/>
      <c r="GW326" s="95"/>
      <c r="GX326" s="95"/>
      <c r="GY326" s="95"/>
      <c r="GZ326" s="95"/>
      <c r="HA326" s="95"/>
      <c r="HB326" s="95"/>
      <c r="HC326" s="95"/>
      <c r="HD326" s="95"/>
      <c r="HE326" s="95"/>
    </row>
    <row r="327" spans="1:213" x14ac:dyDescent="0.25">
      <c r="A327" s="212" t="str">
        <f>IF((ISBLANK('1B DonnéesActifs'!A330)=TRUE),"-",'1B DonnéesActifs'!A330)</f>
        <v>-</v>
      </c>
      <c r="B327" s="213" t="str">
        <f>IF(($A327="-"),"-",IF((ISBLANK('1B DonnéesActifs'!B330)=TRUE),"",'1B DonnéesActifs'!B330))</f>
        <v>-</v>
      </c>
      <c r="C327" s="213" t="str">
        <f>IF(($A327="-"),"-",IF((ISBLANK('1B DonnéesActifs'!C330)=TRUE),"",'1B DonnéesActifs'!C330))</f>
        <v>-</v>
      </c>
      <c r="D327" s="213" t="str">
        <f>IF(($A327="-"),"-",IF((ISBLANK('1B DonnéesActifs'!D330)=TRUE),"",'1B DonnéesActifs'!D330))</f>
        <v>-</v>
      </c>
      <c r="E327" s="213" t="str">
        <f>IF(($A327="-"),"-",IF((ISBLANK('1B DonnéesActifs'!E330)=TRUE),"",'1B DonnéesActifs'!E330))</f>
        <v>-</v>
      </c>
      <c r="F327" s="213" t="str">
        <f>IF(($A327="-"),"-",IF((ISBLANK('1B DonnéesActifs'!F330)=TRUE),"",'1B DonnéesActifs'!F330))</f>
        <v>-</v>
      </c>
      <c r="G327" s="213" t="str">
        <f>IF(($A327="-"),"-",IF((ISBLANK('1B DonnéesActifs'!G330)=TRUE),"",'1B DonnéesActifs'!G330))</f>
        <v>-</v>
      </c>
      <c r="H327" s="213" t="str">
        <f>IF(($A327="-"),"-",IF((ISBLANK('1B DonnéesActifs'!H330)=TRUE),"",'1B DonnéesActifs'!H330))</f>
        <v>-</v>
      </c>
      <c r="I327" s="213" t="str">
        <f>IF(($A327="-"),"-",IF((ISBLANK('1B DonnéesActifs'!I330)=TRUE),"",'1B DonnéesActifs'!I330))</f>
        <v>-</v>
      </c>
      <c r="J327" s="213" t="str">
        <f>IF(($A327="-"),"-",IF((ISBLANK('1B DonnéesActifs'!J330)=TRUE),"",'1B DonnéesActifs'!J330))</f>
        <v>-</v>
      </c>
      <c r="K327" s="213" t="str">
        <f>IF(($A327="-"),"-",IF((ISBLANK('1B DonnéesActifs'!K330)=TRUE),"",'1B DonnéesActifs'!K330))</f>
        <v>-</v>
      </c>
      <c r="L327" s="213" t="str">
        <f>IF(($A327="-"),"-",IF((ISBLANK('1B DonnéesActifs'!L330)=TRUE),"",'1B DonnéesActifs'!L330))</f>
        <v>-</v>
      </c>
      <c r="M327" s="213" t="str">
        <f>IF(($A327="-"),"-",IF((ISBLANK('1B DonnéesActifs'!M330)=TRUE),"",'1B DonnéesActifs'!M330))</f>
        <v>-</v>
      </c>
      <c r="N327" s="213" t="str">
        <f>IF(($A327="-"),"-",IF((ISBLANK('1B DonnéesActifs'!N330)=TRUE),"",'1B DonnéesActifs'!N330))</f>
        <v>-</v>
      </c>
      <c r="O327" s="213" t="str">
        <f>IF(($A327="-"),"-",IF((ISBLANK('1B DonnéesActifs'!O330)=TRUE),"",'1B DonnéesActifs'!O330))</f>
        <v>-</v>
      </c>
      <c r="P327" s="213" t="str">
        <f>IF(($A327="-"),"-",IF((ISBLANK('1B DonnéesActifs'!P330)=TRUE),"",'1B DonnéesActifs'!P330))</f>
        <v>-</v>
      </c>
      <c r="Q327" s="214" t="str">
        <f t="shared" si="46"/>
        <v>-</v>
      </c>
      <c r="R327" s="214" t="str">
        <f>IF($A327="-","-",(_xlfn.IFNA((VLOOKUP($D327,'2A HypothèsesRenouvellement'!$J$6:$K$10,2,FALSE)),"TypeChausséeN/D")))</f>
        <v>-</v>
      </c>
      <c r="S327" s="214" t="str">
        <f t="shared" si="53"/>
        <v>-</v>
      </c>
      <c r="T327" s="214" t="str">
        <f>IF($A327="-","-",(_xlfn.IFNA((VLOOKUP($M327,'2A HypothèsesRenouvellement'!$J$16:$K$25,2,FALSE)),"DernièreInterventionN/D")))</f>
        <v>-</v>
      </c>
      <c r="U327" s="214" t="str">
        <f t="shared" si="47"/>
        <v>-</v>
      </c>
      <c r="V327" s="215" t="str">
        <f t="shared" si="54"/>
        <v>-</v>
      </c>
      <c r="W327" s="215" t="str">
        <f>IF($A327="-","-",IF($O327="","ICG N/D",VLOOKUP($O327,'2A HypothèsesRenouvellement'!$B$33:$B$42,1,TRUE)))</f>
        <v>-</v>
      </c>
      <c r="X327" s="216" t="str">
        <f>IF($A327="-","-",(IF((ISNUMBER(W327)=TRUE),VLOOKUP(W327,'2A HypothèsesRenouvellement'!$B$33:$D$42,3,FALSE),"ICG N/D")))</f>
        <v>-</v>
      </c>
      <c r="Y327" s="216" t="str">
        <f>_xlfn.IFNA(IF($A327="-","-",(IF((P327=""),"Cote /5 N/D",VLOOKUP(P327,'2A HypothèsesRenouvellement'!$F$33:$G$37,2,FALSE)))),"%ParCote/5 Feuille2A N/D")</f>
        <v>-</v>
      </c>
      <c r="Z327" s="215" t="str">
        <f>IF($A327="-","-",IF('2A HypothèsesRenouvellement'!$F$20="  cotes d'état /100",(IF(ISNUMBER(X327)=TRUE,(X327*R327),"ICG N/D")),"N'est pas l'option choisie feuille 2A"))</f>
        <v>-</v>
      </c>
      <c r="AA327" s="215" t="str">
        <f t="shared" si="48"/>
        <v>-</v>
      </c>
      <c r="AB327" s="215" t="str">
        <f>IF($A327="-","-",IF('2A HypothèsesRenouvellement'!$F$20="  cotes d'état /5",(IF(ISNUMBER(Y327)=TRUE,(Y327*R327),"Etat/5 N/D")),"N'est pas l'option choisie feuille 2A"))</f>
        <v>-</v>
      </c>
      <c r="AC327" s="215" t="str">
        <f t="shared" si="49"/>
        <v>-</v>
      </c>
      <c r="AD327" s="217" t="str">
        <f>IF('2A HypothèsesRenouvellement'!$D$15="Option 1  ",'3A CalculsActifs'!V327,IF('2A HypothèsesRenouvellement'!$F$20="  Cotes d'état /100",'3A CalculsActifs'!AA327,IF('2A HypothèsesRenouvellement'!$F$20="  Cotes d'état /5",'3A CalculsActifs'!AC327,"ATT:ChoisirOptionFeuille2A")))</f>
        <v>ATT:ChoisirOptionFeuille2A</v>
      </c>
      <c r="AE327" s="209" t="str">
        <f>IF($A327="-","-",(H327/1000*(VLOOKUP(D327,'2A HypothèsesRenouvellement'!$J$6:$L$10,3,FALSE))))</f>
        <v>-</v>
      </c>
      <c r="AF327" s="312" t="str">
        <f t="shared" si="50"/>
        <v>-</v>
      </c>
      <c r="AG327" s="312" t="str">
        <f t="shared" si="51"/>
        <v>-</v>
      </c>
      <c r="AH327" s="218" t="str">
        <f t="shared" si="52"/>
        <v>-</v>
      </c>
      <c r="AI327" s="95"/>
      <c r="AJ327" s="95"/>
      <c r="AK327" s="95"/>
      <c r="AL327" s="95"/>
      <c r="AM327" s="95"/>
      <c r="AN327" s="95"/>
      <c r="AO327" s="95"/>
      <c r="AP327" s="95"/>
      <c r="AQ327" s="95"/>
      <c r="AR327" s="95"/>
      <c r="AS327" s="95"/>
      <c r="AT327" s="95"/>
      <c r="AU327" s="95"/>
      <c r="AV327" s="95"/>
      <c r="AW327" s="95"/>
      <c r="AX327" s="95"/>
      <c r="AY327" s="95"/>
      <c r="AZ327" s="95"/>
      <c r="BA327" s="95"/>
      <c r="BB327" s="95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95"/>
      <c r="BW327" s="95"/>
      <c r="BX327" s="95"/>
      <c r="BY327" s="95"/>
      <c r="BZ327" s="95"/>
      <c r="CA327" s="95"/>
      <c r="CB327" s="95"/>
      <c r="CC327" s="95"/>
      <c r="CD327" s="95"/>
      <c r="CE327" s="95"/>
      <c r="CF327" s="95"/>
      <c r="CG327" s="95"/>
      <c r="CH327" s="95"/>
      <c r="CI327" s="95"/>
      <c r="CJ327" s="95"/>
      <c r="CK327" s="95"/>
      <c r="CL327" s="95"/>
      <c r="CM327" s="95"/>
      <c r="CN327" s="95"/>
      <c r="CO327" s="95"/>
      <c r="CP327" s="95"/>
      <c r="CQ327" s="95"/>
      <c r="CR327" s="95"/>
      <c r="CS327" s="95"/>
      <c r="CT327" s="95"/>
      <c r="CU327" s="95"/>
      <c r="CV327" s="95"/>
      <c r="CW327" s="95"/>
      <c r="CX327" s="95"/>
      <c r="CY327" s="95"/>
      <c r="CZ327" s="95"/>
      <c r="DA327" s="95"/>
      <c r="DB327" s="95"/>
      <c r="DC327" s="95"/>
      <c r="DD327" s="95"/>
      <c r="DE327" s="95"/>
      <c r="DF327" s="95"/>
      <c r="DG327" s="95"/>
      <c r="DH327" s="95"/>
      <c r="DI327" s="95"/>
      <c r="DJ327" s="95"/>
      <c r="DK327" s="95"/>
      <c r="DL327" s="95"/>
      <c r="DM327" s="95"/>
      <c r="DN327" s="95"/>
      <c r="DO327" s="95"/>
      <c r="DP327" s="95"/>
      <c r="DQ327" s="95"/>
      <c r="DR327" s="95"/>
      <c r="DS327" s="95"/>
      <c r="DT327" s="95"/>
      <c r="DU327" s="95"/>
      <c r="DV327" s="95"/>
      <c r="DW327" s="95"/>
      <c r="DX327" s="95"/>
      <c r="DY327" s="95"/>
      <c r="DZ327" s="95"/>
      <c r="EA327" s="95"/>
      <c r="EB327" s="95"/>
      <c r="EC327" s="95"/>
      <c r="ED327" s="95"/>
      <c r="EE327" s="95"/>
      <c r="EF327" s="95"/>
      <c r="EG327" s="95"/>
      <c r="EH327" s="95"/>
      <c r="EI327" s="95"/>
      <c r="EJ327" s="95"/>
      <c r="EK327" s="95"/>
      <c r="EL327" s="95"/>
      <c r="EM327" s="95"/>
      <c r="EN327" s="95"/>
      <c r="EO327" s="95"/>
      <c r="EP327" s="95"/>
      <c r="EQ327" s="95"/>
      <c r="ER327" s="95"/>
      <c r="ES327" s="95"/>
      <c r="ET327" s="95"/>
      <c r="EU327" s="95"/>
      <c r="EV327" s="95"/>
      <c r="EW327" s="95"/>
      <c r="EX327" s="95"/>
      <c r="EY327" s="95"/>
      <c r="EZ327" s="95"/>
      <c r="FA327" s="95"/>
      <c r="FB327" s="95"/>
      <c r="FC327" s="95"/>
      <c r="FD327" s="95"/>
      <c r="FE327" s="95"/>
      <c r="FF327" s="95"/>
      <c r="FG327" s="95"/>
      <c r="FH327" s="95"/>
      <c r="FI327" s="95"/>
      <c r="FJ327" s="95"/>
      <c r="FK327" s="95"/>
      <c r="FL327" s="95"/>
      <c r="FM327" s="95"/>
      <c r="FN327" s="95"/>
      <c r="FO327" s="95"/>
      <c r="FP327" s="95"/>
      <c r="FQ327" s="95"/>
      <c r="FR327" s="95"/>
      <c r="FS327" s="95"/>
      <c r="FT327" s="95"/>
      <c r="FU327" s="95"/>
      <c r="FV327" s="95"/>
      <c r="FW327" s="95"/>
      <c r="FX327" s="95"/>
      <c r="FY327" s="95"/>
      <c r="FZ327" s="95"/>
      <c r="GA327" s="95"/>
      <c r="GB327" s="95"/>
      <c r="GC327" s="95"/>
      <c r="GD327" s="95"/>
      <c r="GE327" s="95"/>
      <c r="GF327" s="95"/>
      <c r="GG327" s="95"/>
      <c r="GH327" s="95"/>
      <c r="GI327" s="95"/>
      <c r="GJ327" s="95"/>
      <c r="GK327" s="95"/>
      <c r="GL327" s="95"/>
      <c r="GM327" s="95"/>
      <c r="GN327" s="95"/>
      <c r="GO327" s="95"/>
      <c r="GP327" s="95"/>
      <c r="GQ327" s="95"/>
      <c r="GR327" s="95"/>
      <c r="GS327" s="95"/>
      <c r="GT327" s="95"/>
      <c r="GU327" s="95"/>
      <c r="GV327" s="95"/>
      <c r="GW327" s="95"/>
      <c r="GX327" s="95"/>
      <c r="GY327" s="95"/>
      <c r="GZ327" s="95"/>
      <c r="HA327" s="95"/>
      <c r="HB327" s="95"/>
      <c r="HC327" s="95"/>
      <c r="HD327" s="95"/>
      <c r="HE327" s="95"/>
    </row>
    <row r="328" spans="1:213" x14ac:dyDescent="0.25">
      <c r="A328" s="212" t="str">
        <f>IF((ISBLANK('1B DonnéesActifs'!A331)=TRUE),"-",'1B DonnéesActifs'!A331)</f>
        <v>-</v>
      </c>
      <c r="B328" s="213" t="str">
        <f>IF(($A328="-"),"-",IF((ISBLANK('1B DonnéesActifs'!B331)=TRUE),"",'1B DonnéesActifs'!B331))</f>
        <v>-</v>
      </c>
      <c r="C328" s="213" t="str">
        <f>IF(($A328="-"),"-",IF((ISBLANK('1B DonnéesActifs'!C331)=TRUE),"",'1B DonnéesActifs'!C331))</f>
        <v>-</v>
      </c>
      <c r="D328" s="213" t="str">
        <f>IF(($A328="-"),"-",IF((ISBLANK('1B DonnéesActifs'!D331)=TRUE),"",'1B DonnéesActifs'!D331))</f>
        <v>-</v>
      </c>
      <c r="E328" s="213" t="str">
        <f>IF(($A328="-"),"-",IF((ISBLANK('1B DonnéesActifs'!E331)=TRUE),"",'1B DonnéesActifs'!E331))</f>
        <v>-</v>
      </c>
      <c r="F328" s="213" t="str">
        <f>IF(($A328="-"),"-",IF((ISBLANK('1B DonnéesActifs'!F331)=TRUE),"",'1B DonnéesActifs'!F331))</f>
        <v>-</v>
      </c>
      <c r="G328" s="213" t="str">
        <f>IF(($A328="-"),"-",IF((ISBLANK('1B DonnéesActifs'!G331)=TRUE),"",'1B DonnéesActifs'!G331))</f>
        <v>-</v>
      </c>
      <c r="H328" s="213" t="str">
        <f>IF(($A328="-"),"-",IF((ISBLANK('1B DonnéesActifs'!H331)=TRUE),"",'1B DonnéesActifs'!H331))</f>
        <v>-</v>
      </c>
      <c r="I328" s="213" t="str">
        <f>IF(($A328="-"),"-",IF((ISBLANK('1B DonnéesActifs'!I331)=TRUE),"",'1B DonnéesActifs'!I331))</f>
        <v>-</v>
      </c>
      <c r="J328" s="213" t="str">
        <f>IF(($A328="-"),"-",IF((ISBLANK('1B DonnéesActifs'!J331)=TRUE),"",'1B DonnéesActifs'!J331))</f>
        <v>-</v>
      </c>
      <c r="K328" s="213" t="str">
        <f>IF(($A328="-"),"-",IF((ISBLANK('1B DonnéesActifs'!K331)=TRUE),"",'1B DonnéesActifs'!K331))</f>
        <v>-</v>
      </c>
      <c r="L328" s="213" t="str">
        <f>IF(($A328="-"),"-",IF((ISBLANK('1B DonnéesActifs'!L331)=TRUE),"",'1B DonnéesActifs'!L331))</f>
        <v>-</v>
      </c>
      <c r="M328" s="213" t="str">
        <f>IF(($A328="-"),"-",IF((ISBLANK('1B DonnéesActifs'!M331)=TRUE),"",'1B DonnéesActifs'!M331))</f>
        <v>-</v>
      </c>
      <c r="N328" s="213" t="str">
        <f>IF(($A328="-"),"-",IF((ISBLANK('1B DonnéesActifs'!N331)=TRUE),"",'1B DonnéesActifs'!N331))</f>
        <v>-</v>
      </c>
      <c r="O328" s="213" t="str">
        <f>IF(($A328="-"),"-",IF((ISBLANK('1B DonnéesActifs'!O331)=TRUE),"",'1B DonnéesActifs'!O331))</f>
        <v>-</v>
      </c>
      <c r="P328" s="213" t="str">
        <f>IF(($A328="-"),"-",IF((ISBLANK('1B DonnéesActifs'!P331)=TRUE),"",'1B DonnéesActifs'!P331))</f>
        <v>-</v>
      </c>
      <c r="Q328" s="214" t="str">
        <f t="shared" si="46"/>
        <v>-</v>
      </c>
      <c r="R328" s="214" t="str">
        <f>IF($A328="-","-",(_xlfn.IFNA((VLOOKUP($D328,'2A HypothèsesRenouvellement'!$J$6:$K$10,2,FALSE)),"TypeChausséeN/D")))</f>
        <v>-</v>
      </c>
      <c r="S328" s="214" t="str">
        <f t="shared" si="53"/>
        <v>-</v>
      </c>
      <c r="T328" s="214" t="str">
        <f>IF($A328="-","-",(_xlfn.IFNA((VLOOKUP($M328,'2A HypothèsesRenouvellement'!$J$16:$K$25,2,FALSE)),"DernièreInterventionN/D")))</f>
        <v>-</v>
      </c>
      <c r="U328" s="214" t="str">
        <f t="shared" si="47"/>
        <v>-</v>
      </c>
      <c r="V328" s="215" t="str">
        <f t="shared" si="54"/>
        <v>-</v>
      </c>
      <c r="W328" s="215" t="str">
        <f>IF($A328="-","-",IF($O328="","ICG N/D",VLOOKUP($O328,'2A HypothèsesRenouvellement'!$B$33:$B$42,1,TRUE)))</f>
        <v>-</v>
      </c>
      <c r="X328" s="216" t="str">
        <f>IF($A328="-","-",(IF((ISNUMBER(W328)=TRUE),VLOOKUP(W328,'2A HypothèsesRenouvellement'!$B$33:$D$42,3,FALSE),"ICG N/D")))</f>
        <v>-</v>
      </c>
      <c r="Y328" s="216" t="str">
        <f>_xlfn.IFNA(IF($A328="-","-",(IF((P328=""),"Cote /5 N/D",VLOOKUP(P328,'2A HypothèsesRenouvellement'!$F$33:$G$37,2,FALSE)))),"%ParCote/5 Feuille2A N/D")</f>
        <v>-</v>
      </c>
      <c r="Z328" s="215" t="str">
        <f>IF($A328="-","-",IF('2A HypothèsesRenouvellement'!$F$20="  cotes d'état /100",(IF(ISNUMBER(X328)=TRUE,(X328*R328),"ICG N/D")),"N'est pas l'option choisie feuille 2A"))</f>
        <v>-</v>
      </c>
      <c r="AA328" s="215" t="str">
        <f t="shared" si="48"/>
        <v>-</v>
      </c>
      <c r="AB328" s="215" t="str">
        <f>IF($A328="-","-",IF('2A HypothèsesRenouvellement'!$F$20="  cotes d'état /5",(IF(ISNUMBER(Y328)=TRUE,(Y328*R328),"Etat/5 N/D")),"N'est pas l'option choisie feuille 2A"))</f>
        <v>-</v>
      </c>
      <c r="AC328" s="215" t="str">
        <f t="shared" si="49"/>
        <v>-</v>
      </c>
      <c r="AD328" s="217" t="str">
        <f>IF('2A HypothèsesRenouvellement'!$D$15="Option 1  ",'3A CalculsActifs'!V328,IF('2A HypothèsesRenouvellement'!$F$20="  Cotes d'état /100",'3A CalculsActifs'!AA328,IF('2A HypothèsesRenouvellement'!$F$20="  Cotes d'état /5",'3A CalculsActifs'!AC328,"ATT:ChoisirOptionFeuille2A")))</f>
        <v>ATT:ChoisirOptionFeuille2A</v>
      </c>
      <c r="AE328" s="209" t="str">
        <f>IF($A328="-","-",(H328/1000*(VLOOKUP(D328,'2A HypothèsesRenouvellement'!$J$6:$L$10,3,FALSE))))</f>
        <v>-</v>
      </c>
      <c r="AF328" s="312" t="str">
        <f t="shared" si="50"/>
        <v>-</v>
      </c>
      <c r="AG328" s="312" t="str">
        <f t="shared" si="51"/>
        <v>-</v>
      </c>
      <c r="AH328" s="218" t="str">
        <f t="shared" si="52"/>
        <v>-</v>
      </c>
      <c r="AI328" s="95"/>
      <c r="AJ328" s="95"/>
      <c r="AK328" s="95"/>
      <c r="AL328" s="95"/>
      <c r="AM328" s="95"/>
      <c r="AN328" s="95"/>
      <c r="AO328" s="95"/>
      <c r="AP328" s="95"/>
      <c r="AQ328" s="95"/>
      <c r="AR328" s="95"/>
      <c r="AS328" s="95"/>
      <c r="AT328" s="95"/>
      <c r="AU328" s="95"/>
      <c r="AV328" s="95"/>
      <c r="AW328" s="95"/>
      <c r="AX328" s="95"/>
      <c r="AY328" s="95"/>
      <c r="AZ328" s="95"/>
      <c r="BA328" s="95"/>
      <c r="BB328" s="95"/>
      <c r="BC328" s="95"/>
      <c r="BD328" s="95"/>
      <c r="BE328" s="95"/>
      <c r="BF328" s="95"/>
      <c r="BG328" s="95"/>
      <c r="BH328" s="95"/>
      <c r="BI328" s="95"/>
      <c r="BJ328" s="95"/>
      <c r="BK328" s="95"/>
      <c r="BL328" s="95"/>
      <c r="BM328" s="95"/>
      <c r="BN328" s="95"/>
      <c r="BO328" s="95"/>
      <c r="BP328" s="95"/>
      <c r="BQ328" s="95"/>
      <c r="BR328" s="95"/>
      <c r="BS328" s="95"/>
      <c r="BT328" s="95"/>
      <c r="BU328" s="95"/>
      <c r="BV328" s="95"/>
      <c r="BW328" s="95"/>
      <c r="BX328" s="95"/>
      <c r="BY328" s="95"/>
      <c r="BZ328" s="95"/>
      <c r="CA328" s="95"/>
      <c r="CB328" s="95"/>
      <c r="CC328" s="95"/>
      <c r="CD328" s="95"/>
      <c r="CE328" s="95"/>
      <c r="CF328" s="95"/>
      <c r="CG328" s="95"/>
      <c r="CH328" s="95"/>
      <c r="CI328" s="95"/>
      <c r="CJ328" s="95"/>
      <c r="CK328" s="95"/>
      <c r="CL328" s="95"/>
      <c r="CM328" s="95"/>
      <c r="CN328" s="95"/>
      <c r="CO328" s="95"/>
      <c r="CP328" s="95"/>
      <c r="CQ328" s="95"/>
      <c r="CR328" s="95"/>
      <c r="CS328" s="95"/>
      <c r="CT328" s="95"/>
      <c r="CU328" s="95"/>
      <c r="CV328" s="95"/>
      <c r="CW328" s="95"/>
      <c r="CX328" s="95"/>
      <c r="CY328" s="95"/>
      <c r="CZ328" s="95"/>
      <c r="DA328" s="95"/>
      <c r="DB328" s="95"/>
      <c r="DC328" s="95"/>
      <c r="DD328" s="95"/>
      <c r="DE328" s="95"/>
      <c r="DF328" s="95"/>
      <c r="DG328" s="95"/>
      <c r="DH328" s="95"/>
      <c r="DI328" s="95"/>
      <c r="DJ328" s="95"/>
      <c r="DK328" s="95"/>
      <c r="DL328" s="95"/>
      <c r="DM328" s="95"/>
      <c r="DN328" s="95"/>
      <c r="DO328" s="95"/>
      <c r="DP328" s="95"/>
      <c r="DQ328" s="95"/>
      <c r="DR328" s="95"/>
      <c r="DS328" s="95"/>
      <c r="DT328" s="95"/>
      <c r="DU328" s="95"/>
      <c r="DV328" s="95"/>
      <c r="DW328" s="95"/>
      <c r="DX328" s="95"/>
      <c r="DY328" s="95"/>
      <c r="DZ328" s="95"/>
      <c r="EA328" s="95"/>
      <c r="EB328" s="95"/>
      <c r="EC328" s="95"/>
      <c r="ED328" s="95"/>
      <c r="EE328" s="95"/>
      <c r="EF328" s="95"/>
      <c r="EG328" s="95"/>
      <c r="EH328" s="95"/>
      <c r="EI328" s="95"/>
      <c r="EJ328" s="95"/>
      <c r="EK328" s="95"/>
      <c r="EL328" s="95"/>
      <c r="EM328" s="95"/>
      <c r="EN328" s="95"/>
      <c r="EO328" s="95"/>
      <c r="EP328" s="95"/>
      <c r="EQ328" s="95"/>
      <c r="ER328" s="95"/>
      <c r="ES328" s="95"/>
      <c r="ET328" s="95"/>
      <c r="EU328" s="95"/>
      <c r="EV328" s="95"/>
      <c r="EW328" s="95"/>
      <c r="EX328" s="95"/>
      <c r="EY328" s="95"/>
      <c r="EZ328" s="95"/>
      <c r="FA328" s="95"/>
      <c r="FB328" s="95"/>
      <c r="FC328" s="95"/>
      <c r="FD328" s="95"/>
      <c r="FE328" s="95"/>
      <c r="FF328" s="95"/>
      <c r="FG328" s="95"/>
      <c r="FH328" s="95"/>
      <c r="FI328" s="95"/>
      <c r="FJ328" s="95"/>
      <c r="FK328" s="95"/>
      <c r="FL328" s="95"/>
      <c r="FM328" s="95"/>
      <c r="FN328" s="95"/>
      <c r="FO328" s="95"/>
      <c r="FP328" s="95"/>
      <c r="FQ328" s="95"/>
      <c r="FR328" s="95"/>
      <c r="FS328" s="95"/>
      <c r="FT328" s="95"/>
      <c r="FU328" s="95"/>
      <c r="FV328" s="95"/>
      <c r="FW328" s="95"/>
      <c r="FX328" s="95"/>
      <c r="FY328" s="95"/>
      <c r="FZ328" s="95"/>
      <c r="GA328" s="95"/>
      <c r="GB328" s="95"/>
      <c r="GC328" s="95"/>
      <c r="GD328" s="95"/>
      <c r="GE328" s="95"/>
      <c r="GF328" s="95"/>
      <c r="GG328" s="95"/>
      <c r="GH328" s="95"/>
      <c r="GI328" s="95"/>
      <c r="GJ328" s="95"/>
      <c r="GK328" s="95"/>
      <c r="GL328" s="95"/>
      <c r="GM328" s="95"/>
      <c r="GN328" s="95"/>
      <c r="GO328" s="95"/>
      <c r="GP328" s="95"/>
      <c r="GQ328" s="95"/>
      <c r="GR328" s="95"/>
      <c r="GS328" s="95"/>
      <c r="GT328" s="95"/>
      <c r="GU328" s="95"/>
      <c r="GV328" s="95"/>
      <c r="GW328" s="95"/>
      <c r="GX328" s="95"/>
      <c r="GY328" s="95"/>
      <c r="GZ328" s="95"/>
      <c r="HA328" s="95"/>
      <c r="HB328" s="95"/>
      <c r="HC328" s="95"/>
      <c r="HD328" s="95"/>
      <c r="HE328" s="95"/>
    </row>
    <row r="329" spans="1:213" x14ac:dyDescent="0.25">
      <c r="A329" s="212" t="str">
        <f>IF((ISBLANK('1B DonnéesActifs'!A332)=TRUE),"-",'1B DonnéesActifs'!A332)</f>
        <v>-</v>
      </c>
      <c r="B329" s="213" t="str">
        <f>IF(($A329="-"),"-",IF((ISBLANK('1B DonnéesActifs'!B332)=TRUE),"",'1B DonnéesActifs'!B332))</f>
        <v>-</v>
      </c>
      <c r="C329" s="213" t="str">
        <f>IF(($A329="-"),"-",IF((ISBLANK('1B DonnéesActifs'!C332)=TRUE),"",'1B DonnéesActifs'!C332))</f>
        <v>-</v>
      </c>
      <c r="D329" s="213" t="str">
        <f>IF(($A329="-"),"-",IF((ISBLANK('1B DonnéesActifs'!D332)=TRUE),"",'1B DonnéesActifs'!D332))</f>
        <v>-</v>
      </c>
      <c r="E329" s="213" t="str">
        <f>IF(($A329="-"),"-",IF((ISBLANK('1B DonnéesActifs'!E332)=TRUE),"",'1B DonnéesActifs'!E332))</f>
        <v>-</v>
      </c>
      <c r="F329" s="213" t="str">
        <f>IF(($A329="-"),"-",IF((ISBLANK('1B DonnéesActifs'!F332)=TRUE),"",'1B DonnéesActifs'!F332))</f>
        <v>-</v>
      </c>
      <c r="G329" s="213" t="str">
        <f>IF(($A329="-"),"-",IF((ISBLANK('1B DonnéesActifs'!G332)=TRUE),"",'1B DonnéesActifs'!G332))</f>
        <v>-</v>
      </c>
      <c r="H329" s="213" t="str">
        <f>IF(($A329="-"),"-",IF((ISBLANK('1B DonnéesActifs'!H332)=TRUE),"",'1B DonnéesActifs'!H332))</f>
        <v>-</v>
      </c>
      <c r="I329" s="213" t="str">
        <f>IF(($A329="-"),"-",IF((ISBLANK('1B DonnéesActifs'!I332)=TRUE),"",'1B DonnéesActifs'!I332))</f>
        <v>-</v>
      </c>
      <c r="J329" s="213" t="str">
        <f>IF(($A329="-"),"-",IF((ISBLANK('1B DonnéesActifs'!J332)=TRUE),"",'1B DonnéesActifs'!J332))</f>
        <v>-</v>
      </c>
      <c r="K329" s="213" t="str">
        <f>IF(($A329="-"),"-",IF((ISBLANK('1B DonnéesActifs'!K332)=TRUE),"",'1B DonnéesActifs'!K332))</f>
        <v>-</v>
      </c>
      <c r="L329" s="213" t="str">
        <f>IF(($A329="-"),"-",IF((ISBLANK('1B DonnéesActifs'!L332)=TRUE),"",'1B DonnéesActifs'!L332))</f>
        <v>-</v>
      </c>
      <c r="M329" s="213" t="str">
        <f>IF(($A329="-"),"-",IF((ISBLANK('1B DonnéesActifs'!M332)=TRUE),"",'1B DonnéesActifs'!M332))</f>
        <v>-</v>
      </c>
      <c r="N329" s="213" t="str">
        <f>IF(($A329="-"),"-",IF((ISBLANK('1B DonnéesActifs'!N332)=TRUE),"",'1B DonnéesActifs'!N332))</f>
        <v>-</v>
      </c>
      <c r="O329" s="213" t="str">
        <f>IF(($A329="-"),"-",IF((ISBLANK('1B DonnéesActifs'!O332)=TRUE),"",'1B DonnéesActifs'!O332))</f>
        <v>-</v>
      </c>
      <c r="P329" s="213" t="str">
        <f>IF(($A329="-"),"-",IF((ISBLANK('1B DonnéesActifs'!P332)=TRUE),"",'1B DonnéesActifs'!P332))</f>
        <v>-</v>
      </c>
      <c r="Q329" s="214" t="str">
        <f t="shared" si="46"/>
        <v>-</v>
      </c>
      <c r="R329" s="214" t="str">
        <f>IF($A329="-","-",(_xlfn.IFNA((VLOOKUP($D329,'2A HypothèsesRenouvellement'!$J$6:$K$10,2,FALSE)),"TypeChausséeN/D")))</f>
        <v>-</v>
      </c>
      <c r="S329" s="214" t="str">
        <f t="shared" si="53"/>
        <v>-</v>
      </c>
      <c r="T329" s="214" t="str">
        <f>IF($A329="-","-",(_xlfn.IFNA((VLOOKUP($M329,'2A HypothèsesRenouvellement'!$J$16:$K$25,2,FALSE)),"DernièreInterventionN/D")))</f>
        <v>-</v>
      </c>
      <c r="U329" s="214" t="str">
        <f t="shared" si="47"/>
        <v>-</v>
      </c>
      <c r="V329" s="215" t="str">
        <f t="shared" si="54"/>
        <v>-</v>
      </c>
      <c r="W329" s="215" t="str">
        <f>IF($A329="-","-",IF($O329="","ICG N/D",VLOOKUP($O329,'2A HypothèsesRenouvellement'!$B$33:$B$42,1,TRUE)))</f>
        <v>-</v>
      </c>
      <c r="X329" s="216" t="str">
        <f>IF($A329="-","-",(IF((ISNUMBER(W329)=TRUE),VLOOKUP(W329,'2A HypothèsesRenouvellement'!$B$33:$D$42,3,FALSE),"ICG N/D")))</f>
        <v>-</v>
      </c>
      <c r="Y329" s="216" t="str">
        <f>_xlfn.IFNA(IF($A329="-","-",(IF((P329=""),"Cote /5 N/D",VLOOKUP(P329,'2A HypothèsesRenouvellement'!$F$33:$G$37,2,FALSE)))),"%ParCote/5 Feuille2A N/D")</f>
        <v>-</v>
      </c>
      <c r="Z329" s="215" t="str">
        <f>IF($A329="-","-",IF('2A HypothèsesRenouvellement'!$F$20="  cotes d'état /100",(IF(ISNUMBER(X329)=TRUE,(X329*R329),"ICG N/D")),"N'est pas l'option choisie feuille 2A"))</f>
        <v>-</v>
      </c>
      <c r="AA329" s="215" t="str">
        <f t="shared" si="48"/>
        <v>-</v>
      </c>
      <c r="AB329" s="215" t="str">
        <f>IF($A329="-","-",IF('2A HypothèsesRenouvellement'!$F$20="  cotes d'état /5",(IF(ISNUMBER(Y329)=TRUE,(Y329*R329),"Etat/5 N/D")),"N'est pas l'option choisie feuille 2A"))</f>
        <v>-</v>
      </c>
      <c r="AC329" s="215" t="str">
        <f t="shared" si="49"/>
        <v>-</v>
      </c>
      <c r="AD329" s="217" t="str">
        <f>IF('2A HypothèsesRenouvellement'!$D$15="Option 1  ",'3A CalculsActifs'!V329,IF('2A HypothèsesRenouvellement'!$F$20="  Cotes d'état /100",'3A CalculsActifs'!AA329,IF('2A HypothèsesRenouvellement'!$F$20="  Cotes d'état /5",'3A CalculsActifs'!AC329,"ATT:ChoisirOptionFeuille2A")))</f>
        <v>ATT:ChoisirOptionFeuille2A</v>
      </c>
      <c r="AE329" s="209" t="str">
        <f>IF($A329="-","-",(H329/1000*(VLOOKUP(D329,'2A HypothèsesRenouvellement'!$J$6:$L$10,3,FALSE))))</f>
        <v>-</v>
      </c>
      <c r="AF329" s="312" t="str">
        <f t="shared" si="50"/>
        <v>-</v>
      </c>
      <c r="AG329" s="312" t="str">
        <f t="shared" si="51"/>
        <v>-</v>
      </c>
      <c r="AH329" s="218" t="str">
        <f t="shared" si="52"/>
        <v>-</v>
      </c>
      <c r="AI329" s="95"/>
      <c r="AJ329" s="95"/>
      <c r="AK329" s="95"/>
      <c r="AL329" s="95"/>
      <c r="AM329" s="95"/>
      <c r="AN329" s="95"/>
      <c r="AO329" s="95"/>
      <c r="AP329" s="95"/>
      <c r="AQ329" s="95"/>
      <c r="AR329" s="95"/>
      <c r="AS329" s="95"/>
      <c r="AT329" s="95"/>
      <c r="AU329" s="95"/>
      <c r="AV329" s="95"/>
      <c r="AW329" s="95"/>
      <c r="AX329" s="95"/>
      <c r="AY329" s="95"/>
      <c r="AZ329" s="95"/>
      <c r="BA329" s="95"/>
      <c r="BB329" s="95"/>
      <c r="BC329" s="95"/>
      <c r="BD329" s="95"/>
      <c r="BE329" s="95"/>
      <c r="BF329" s="95"/>
      <c r="BG329" s="95"/>
      <c r="BH329" s="95"/>
      <c r="BI329" s="95"/>
      <c r="BJ329" s="95"/>
      <c r="BK329" s="95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95"/>
      <c r="BW329" s="95"/>
      <c r="BX329" s="95"/>
      <c r="BY329" s="95"/>
      <c r="BZ329" s="95"/>
      <c r="CA329" s="95"/>
      <c r="CB329" s="95"/>
      <c r="CC329" s="95"/>
      <c r="CD329" s="95"/>
      <c r="CE329" s="95"/>
      <c r="CF329" s="95"/>
      <c r="CG329" s="95"/>
      <c r="CH329" s="95"/>
      <c r="CI329" s="95"/>
      <c r="CJ329" s="95"/>
      <c r="CK329" s="95"/>
      <c r="CL329" s="95"/>
      <c r="CM329" s="95"/>
      <c r="CN329" s="95"/>
      <c r="CO329" s="95"/>
      <c r="CP329" s="95"/>
      <c r="CQ329" s="95"/>
      <c r="CR329" s="95"/>
      <c r="CS329" s="95"/>
      <c r="CT329" s="95"/>
      <c r="CU329" s="95"/>
      <c r="CV329" s="95"/>
      <c r="CW329" s="95"/>
      <c r="CX329" s="95"/>
      <c r="CY329" s="95"/>
      <c r="CZ329" s="95"/>
      <c r="DA329" s="95"/>
      <c r="DB329" s="95"/>
      <c r="DC329" s="95"/>
      <c r="DD329" s="95"/>
      <c r="DE329" s="95"/>
      <c r="DF329" s="95"/>
      <c r="DG329" s="95"/>
      <c r="DH329" s="95"/>
      <c r="DI329" s="95"/>
      <c r="DJ329" s="95"/>
      <c r="DK329" s="95"/>
      <c r="DL329" s="95"/>
      <c r="DM329" s="95"/>
      <c r="DN329" s="95"/>
      <c r="DO329" s="95"/>
      <c r="DP329" s="95"/>
      <c r="DQ329" s="95"/>
      <c r="DR329" s="95"/>
      <c r="DS329" s="95"/>
      <c r="DT329" s="95"/>
      <c r="DU329" s="95"/>
      <c r="DV329" s="95"/>
      <c r="DW329" s="95"/>
      <c r="DX329" s="95"/>
      <c r="DY329" s="95"/>
      <c r="DZ329" s="95"/>
      <c r="EA329" s="95"/>
      <c r="EB329" s="95"/>
      <c r="EC329" s="95"/>
      <c r="ED329" s="95"/>
      <c r="EE329" s="95"/>
      <c r="EF329" s="95"/>
      <c r="EG329" s="95"/>
      <c r="EH329" s="95"/>
      <c r="EI329" s="95"/>
      <c r="EJ329" s="95"/>
      <c r="EK329" s="95"/>
      <c r="EL329" s="95"/>
      <c r="EM329" s="95"/>
      <c r="EN329" s="95"/>
      <c r="EO329" s="95"/>
      <c r="EP329" s="95"/>
      <c r="EQ329" s="95"/>
      <c r="ER329" s="95"/>
      <c r="ES329" s="95"/>
      <c r="ET329" s="95"/>
      <c r="EU329" s="95"/>
      <c r="EV329" s="95"/>
      <c r="EW329" s="95"/>
      <c r="EX329" s="95"/>
      <c r="EY329" s="95"/>
      <c r="EZ329" s="95"/>
      <c r="FA329" s="95"/>
      <c r="FB329" s="95"/>
      <c r="FC329" s="95"/>
      <c r="FD329" s="95"/>
      <c r="FE329" s="95"/>
      <c r="FF329" s="95"/>
      <c r="FG329" s="95"/>
      <c r="FH329" s="95"/>
      <c r="FI329" s="95"/>
      <c r="FJ329" s="95"/>
      <c r="FK329" s="95"/>
      <c r="FL329" s="95"/>
      <c r="FM329" s="95"/>
      <c r="FN329" s="95"/>
      <c r="FO329" s="95"/>
      <c r="FP329" s="95"/>
      <c r="FQ329" s="95"/>
      <c r="FR329" s="95"/>
      <c r="FS329" s="95"/>
      <c r="FT329" s="95"/>
      <c r="FU329" s="95"/>
      <c r="FV329" s="95"/>
      <c r="FW329" s="95"/>
      <c r="FX329" s="95"/>
      <c r="FY329" s="95"/>
      <c r="FZ329" s="95"/>
      <c r="GA329" s="95"/>
      <c r="GB329" s="95"/>
      <c r="GC329" s="95"/>
      <c r="GD329" s="95"/>
      <c r="GE329" s="95"/>
      <c r="GF329" s="95"/>
      <c r="GG329" s="95"/>
      <c r="GH329" s="95"/>
      <c r="GI329" s="95"/>
      <c r="GJ329" s="95"/>
      <c r="GK329" s="95"/>
      <c r="GL329" s="95"/>
      <c r="GM329" s="95"/>
      <c r="GN329" s="95"/>
      <c r="GO329" s="95"/>
      <c r="GP329" s="95"/>
      <c r="GQ329" s="95"/>
      <c r="GR329" s="95"/>
      <c r="GS329" s="95"/>
      <c r="GT329" s="95"/>
      <c r="GU329" s="95"/>
      <c r="GV329" s="95"/>
      <c r="GW329" s="95"/>
      <c r="GX329" s="95"/>
      <c r="GY329" s="95"/>
      <c r="GZ329" s="95"/>
      <c r="HA329" s="95"/>
      <c r="HB329" s="95"/>
      <c r="HC329" s="95"/>
      <c r="HD329" s="95"/>
      <c r="HE329" s="95"/>
    </row>
    <row r="330" spans="1:213" x14ac:dyDescent="0.25">
      <c r="A330" s="212" t="str">
        <f>IF((ISBLANK('1B DonnéesActifs'!A333)=TRUE),"-",'1B DonnéesActifs'!A333)</f>
        <v>-</v>
      </c>
      <c r="B330" s="213" t="str">
        <f>IF(($A330="-"),"-",IF((ISBLANK('1B DonnéesActifs'!B333)=TRUE),"",'1B DonnéesActifs'!B333))</f>
        <v>-</v>
      </c>
      <c r="C330" s="213" t="str">
        <f>IF(($A330="-"),"-",IF((ISBLANK('1B DonnéesActifs'!C333)=TRUE),"",'1B DonnéesActifs'!C333))</f>
        <v>-</v>
      </c>
      <c r="D330" s="213" t="str">
        <f>IF(($A330="-"),"-",IF((ISBLANK('1B DonnéesActifs'!D333)=TRUE),"",'1B DonnéesActifs'!D333))</f>
        <v>-</v>
      </c>
      <c r="E330" s="213" t="str">
        <f>IF(($A330="-"),"-",IF((ISBLANK('1B DonnéesActifs'!E333)=TRUE),"",'1B DonnéesActifs'!E333))</f>
        <v>-</v>
      </c>
      <c r="F330" s="213" t="str">
        <f>IF(($A330="-"),"-",IF((ISBLANK('1B DonnéesActifs'!F333)=TRUE),"",'1B DonnéesActifs'!F333))</f>
        <v>-</v>
      </c>
      <c r="G330" s="213" t="str">
        <f>IF(($A330="-"),"-",IF((ISBLANK('1B DonnéesActifs'!G333)=TRUE),"",'1B DonnéesActifs'!G333))</f>
        <v>-</v>
      </c>
      <c r="H330" s="213" t="str">
        <f>IF(($A330="-"),"-",IF((ISBLANK('1B DonnéesActifs'!H333)=TRUE),"",'1B DonnéesActifs'!H333))</f>
        <v>-</v>
      </c>
      <c r="I330" s="213" t="str">
        <f>IF(($A330="-"),"-",IF((ISBLANK('1B DonnéesActifs'!I333)=TRUE),"",'1B DonnéesActifs'!I333))</f>
        <v>-</v>
      </c>
      <c r="J330" s="213" t="str">
        <f>IF(($A330="-"),"-",IF((ISBLANK('1B DonnéesActifs'!J333)=TRUE),"",'1B DonnéesActifs'!J333))</f>
        <v>-</v>
      </c>
      <c r="K330" s="213" t="str">
        <f>IF(($A330="-"),"-",IF((ISBLANK('1B DonnéesActifs'!K333)=TRUE),"",'1B DonnéesActifs'!K333))</f>
        <v>-</v>
      </c>
      <c r="L330" s="213" t="str">
        <f>IF(($A330="-"),"-",IF((ISBLANK('1B DonnéesActifs'!L333)=TRUE),"",'1B DonnéesActifs'!L333))</f>
        <v>-</v>
      </c>
      <c r="M330" s="213" t="str">
        <f>IF(($A330="-"),"-",IF((ISBLANK('1B DonnéesActifs'!M333)=TRUE),"",'1B DonnéesActifs'!M333))</f>
        <v>-</v>
      </c>
      <c r="N330" s="213" t="str">
        <f>IF(($A330="-"),"-",IF((ISBLANK('1B DonnéesActifs'!N333)=TRUE),"",'1B DonnéesActifs'!N333))</f>
        <v>-</v>
      </c>
      <c r="O330" s="213" t="str">
        <f>IF(($A330="-"),"-",IF((ISBLANK('1B DonnéesActifs'!O333)=TRUE),"",'1B DonnéesActifs'!O333))</f>
        <v>-</v>
      </c>
      <c r="P330" s="213" t="str">
        <f>IF(($A330="-"),"-",IF((ISBLANK('1B DonnéesActifs'!P333)=TRUE),"",'1B DonnéesActifs'!P333))</f>
        <v>-</v>
      </c>
      <c r="Q330" s="214" t="str">
        <f t="shared" si="46"/>
        <v>-</v>
      </c>
      <c r="R330" s="214" t="str">
        <f>IF($A330="-","-",(_xlfn.IFNA((VLOOKUP($D330,'2A HypothèsesRenouvellement'!$J$6:$K$10,2,FALSE)),"TypeChausséeN/D")))</f>
        <v>-</v>
      </c>
      <c r="S330" s="214" t="str">
        <f t="shared" si="53"/>
        <v>-</v>
      </c>
      <c r="T330" s="214" t="str">
        <f>IF($A330="-","-",(_xlfn.IFNA((VLOOKUP($M330,'2A HypothèsesRenouvellement'!$J$16:$K$25,2,FALSE)),"DernièreInterventionN/D")))</f>
        <v>-</v>
      </c>
      <c r="U330" s="214" t="str">
        <f t="shared" si="47"/>
        <v>-</v>
      </c>
      <c r="V330" s="215" t="str">
        <f t="shared" si="54"/>
        <v>-</v>
      </c>
      <c r="W330" s="215" t="str">
        <f>IF($A330="-","-",IF($O330="","ICG N/D",VLOOKUP($O330,'2A HypothèsesRenouvellement'!$B$33:$B$42,1,TRUE)))</f>
        <v>-</v>
      </c>
      <c r="X330" s="216" t="str">
        <f>IF($A330="-","-",(IF((ISNUMBER(W330)=TRUE),VLOOKUP(W330,'2A HypothèsesRenouvellement'!$B$33:$D$42,3,FALSE),"ICG N/D")))</f>
        <v>-</v>
      </c>
      <c r="Y330" s="216" t="str">
        <f>_xlfn.IFNA(IF($A330="-","-",(IF((P330=""),"Cote /5 N/D",VLOOKUP(P330,'2A HypothèsesRenouvellement'!$F$33:$G$37,2,FALSE)))),"%ParCote/5 Feuille2A N/D")</f>
        <v>-</v>
      </c>
      <c r="Z330" s="215" t="str">
        <f>IF($A330="-","-",IF('2A HypothèsesRenouvellement'!$F$20="  cotes d'état /100",(IF(ISNUMBER(X330)=TRUE,(X330*R330),"ICG N/D")),"N'est pas l'option choisie feuille 2A"))</f>
        <v>-</v>
      </c>
      <c r="AA330" s="215" t="str">
        <f t="shared" si="48"/>
        <v>-</v>
      </c>
      <c r="AB330" s="215" t="str">
        <f>IF($A330="-","-",IF('2A HypothèsesRenouvellement'!$F$20="  cotes d'état /5",(IF(ISNUMBER(Y330)=TRUE,(Y330*R330),"Etat/5 N/D")),"N'est pas l'option choisie feuille 2A"))</f>
        <v>-</v>
      </c>
      <c r="AC330" s="215" t="str">
        <f t="shared" si="49"/>
        <v>-</v>
      </c>
      <c r="AD330" s="217" t="str">
        <f>IF('2A HypothèsesRenouvellement'!$D$15="Option 1  ",'3A CalculsActifs'!V330,IF('2A HypothèsesRenouvellement'!$F$20="  Cotes d'état /100",'3A CalculsActifs'!AA330,IF('2A HypothèsesRenouvellement'!$F$20="  Cotes d'état /5",'3A CalculsActifs'!AC330,"ATT:ChoisirOptionFeuille2A")))</f>
        <v>ATT:ChoisirOptionFeuille2A</v>
      </c>
      <c r="AE330" s="209" t="str">
        <f>IF($A330="-","-",(H330/1000*(VLOOKUP(D330,'2A HypothèsesRenouvellement'!$J$6:$L$10,3,FALSE))))</f>
        <v>-</v>
      </c>
      <c r="AF330" s="312" t="str">
        <f t="shared" si="50"/>
        <v>-</v>
      </c>
      <c r="AG330" s="312" t="str">
        <f t="shared" si="51"/>
        <v>-</v>
      </c>
      <c r="AH330" s="218" t="str">
        <f t="shared" si="52"/>
        <v>-</v>
      </c>
      <c r="AI330" s="95"/>
      <c r="AJ330" s="95"/>
      <c r="AK330" s="95"/>
      <c r="AL330" s="95"/>
      <c r="AM330" s="95"/>
      <c r="AN330" s="95"/>
      <c r="AO330" s="95"/>
      <c r="AP330" s="95"/>
      <c r="AQ330" s="95"/>
      <c r="AR330" s="95"/>
      <c r="AS330" s="95"/>
      <c r="AT330" s="95"/>
      <c r="AU330" s="95"/>
      <c r="AV330" s="95"/>
      <c r="AW330" s="95"/>
      <c r="AX330" s="95"/>
      <c r="AY330" s="95"/>
      <c r="AZ330" s="95"/>
      <c r="BA330" s="95"/>
      <c r="BB330" s="95"/>
      <c r="BC330" s="95"/>
      <c r="BD330" s="95"/>
      <c r="BE330" s="95"/>
      <c r="BF330" s="95"/>
      <c r="BG330" s="95"/>
      <c r="BH330" s="95"/>
      <c r="BI330" s="95"/>
      <c r="BJ330" s="95"/>
      <c r="BK330" s="95"/>
      <c r="BL330" s="95"/>
      <c r="BM330" s="95"/>
      <c r="BN330" s="95"/>
      <c r="BO330" s="95"/>
      <c r="BP330" s="95"/>
      <c r="BQ330" s="95"/>
      <c r="BR330" s="95"/>
      <c r="BS330" s="95"/>
      <c r="BT330" s="95"/>
      <c r="BU330" s="95"/>
      <c r="BV330" s="95"/>
      <c r="BW330" s="95"/>
      <c r="BX330" s="95"/>
      <c r="BY330" s="95"/>
      <c r="BZ330" s="95"/>
      <c r="CA330" s="95"/>
      <c r="CB330" s="95"/>
      <c r="CC330" s="95"/>
      <c r="CD330" s="95"/>
      <c r="CE330" s="95"/>
      <c r="CF330" s="95"/>
      <c r="CG330" s="95"/>
      <c r="CH330" s="95"/>
      <c r="CI330" s="95"/>
      <c r="CJ330" s="95"/>
      <c r="CK330" s="95"/>
      <c r="CL330" s="95"/>
      <c r="CM330" s="95"/>
      <c r="CN330" s="95"/>
      <c r="CO330" s="95"/>
      <c r="CP330" s="95"/>
      <c r="CQ330" s="95"/>
      <c r="CR330" s="95"/>
      <c r="CS330" s="95"/>
      <c r="CT330" s="95"/>
      <c r="CU330" s="95"/>
      <c r="CV330" s="95"/>
      <c r="CW330" s="95"/>
      <c r="CX330" s="95"/>
      <c r="CY330" s="95"/>
      <c r="CZ330" s="95"/>
      <c r="DA330" s="95"/>
      <c r="DB330" s="95"/>
      <c r="DC330" s="95"/>
      <c r="DD330" s="95"/>
      <c r="DE330" s="95"/>
      <c r="DF330" s="95"/>
      <c r="DG330" s="95"/>
      <c r="DH330" s="95"/>
      <c r="DI330" s="95"/>
      <c r="DJ330" s="95"/>
      <c r="DK330" s="95"/>
      <c r="DL330" s="95"/>
      <c r="DM330" s="95"/>
      <c r="DN330" s="95"/>
      <c r="DO330" s="95"/>
      <c r="DP330" s="95"/>
      <c r="DQ330" s="95"/>
      <c r="DR330" s="95"/>
      <c r="DS330" s="95"/>
      <c r="DT330" s="95"/>
      <c r="DU330" s="95"/>
      <c r="DV330" s="95"/>
      <c r="DW330" s="95"/>
      <c r="DX330" s="95"/>
      <c r="DY330" s="95"/>
      <c r="DZ330" s="95"/>
      <c r="EA330" s="95"/>
      <c r="EB330" s="95"/>
      <c r="EC330" s="95"/>
      <c r="ED330" s="95"/>
      <c r="EE330" s="95"/>
      <c r="EF330" s="95"/>
      <c r="EG330" s="95"/>
      <c r="EH330" s="95"/>
      <c r="EI330" s="95"/>
      <c r="EJ330" s="95"/>
      <c r="EK330" s="95"/>
      <c r="EL330" s="95"/>
      <c r="EM330" s="95"/>
      <c r="EN330" s="95"/>
      <c r="EO330" s="95"/>
      <c r="EP330" s="95"/>
      <c r="EQ330" s="95"/>
      <c r="ER330" s="95"/>
      <c r="ES330" s="95"/>
      <c r="ET330" s="95"/>
      <c r="EU330" s="95"/>
      <c r="EV330" s="95"/>
      <c r="EW330" s="95"/>
      <c r="EX330" s="95"/>
      <c r="EY330" s="95"/>
      <c r="EZ330" s="95"/>
      <c r="FA330" s="95"/>
      <c r="FB330" s="95"/>
      <c r="FC330" s="95"/>
      <c r="FD330" s="95"/>
      <c r="FE330" s="95"/>
      <c r="FF330" s="95"/>
      <c r="FG330" s="95"/>
      <c r="FH330" s="95"/>
      <c r="FI330" s="95"/>
      <c r="FJ330" s="95"/>
      <c r="FK330" s="95"/>
      <c r="FL330" s="95"/>
      <c r="FM330" s="95"/>
      <c r="FN330" s="95"/>
      <c r="FO330" s="95"/>
      <c r="FP330" s="95"/>
      <c r="FQ330" s="95"/>
      <c r="FR330" s="95"/>
      <c r="FS330" s="95"/>
      <c r="FT330" s="95"/>
      <c r="FU330" s="95"/>
      <c r="FV330" s="95"/>
      <c r="FW330" s="95"/>
      <c r="FX330" s="95"/>
      <c r="FY330" s="95"/>
      <c r="FZ330" s="95"/>
      <c r="GA330" s="95"/>
      <c r="GB330" s="95"/>
      <c r="GC330" s="95"/>
      <c r="GD330" s="95"/>
      <c r="GE330" s="95"/>
      <c r="GF330" s="95"/>
      <c r="GG330" s="95"/>
      <c r="GH330" s="95"/>
      <c r="GI330" s="95"/>
      <c r="GJ330" s="95"/>
      <c r="GK330" s="95"/>
      <c r="GL330" s="95"/>
      <c r="GM330" s="95"/>
      <c r="GN330" s="95"/>
      <c r="GO330" s="95"/>
      <c r="GP330" s="95"/>
      <c r="GQ330" s="95"/>
      <c r="GR330" s="95"/>
      <c r="GS330" s="95"/>
      <c r="GT330" s="95"/>
      <c r="GU330" s="95"/>
      <c r="GV330" s="95"/>
      <c r="GW330" s="95"/>
      <c r="GX330" s="95"/>
      <c r="GY330" s="95"/>
      <c r="GZ330" s="95"/>
      <c r="HA330" s="95"/>
      <c r="HB330" s="95"/>
      <c r="HC330" s="95"/>
      <c r="HD330" s="95"/>
      <c r="HE330" s="95"/>
    </row>
    <row r="331" spans="1:213" x14ac:dyDescent="0.25">
      <c r="A331" s="212" t="str">
        <f>IF((ISBLANK('1B DonnéesActifs'!A334)=TRUE),"-",'1B DonnéesActifs'!A334)</f>
        <v>-</v>
      </c>
      <c r="B331" s="213" t="str">
        <f>IF(($A331="-"),"-",IF((ISBLANK('1B DonnéesActifs'!B334)=TRUE),"",'1B DonnéesActifs'!B334))</f>
        <v>-</v>
      </c>
      <c r="C331" s="213" t="str">
        <f>IF(($A331="-"),"-",IF((ISBLANK('1B DonnéesActifs'!C334)=TRUE),"",'1B DonnéesActifs'!C334))</f>
        <v>-</v>
      </c>
      <c r="D331" s="213" t="str">
        <f>IF(($A331="-"),"-",IF((ISBLANK('1B DonnéesActifs'!D334)=TRUE),"",'1B DonnéesActifs'!D334))</f>
        <v>-</v>
      </c>
      <c r="E331" s="213" t="str">
        <f>IF(($A331="-"),"-",IF((ISBLANK('1B DonnéesActifs'!E334)=TRUE),"",'1B DonnéesActifs'!E334))</f>
        <v>-</v>
      </c>
      <c r="F331" s="213" t="str">
        <f>IF(($A331="-"),"-",IF((ISBLANK('1B DonnéesActifs'!F334)=TRUE),"",'1B DonnéesActifs'!F334))</f>
        <v>-</v>
      </c>
      <c r="G331" s="213" t="str">
        <f>IF(($A331="-"),"-",IF((ISBLANK('1B DonnéesActifs'!G334)=TRUE),"",'1B DonnéesActifs'!G334))</f>
        <v>-</v>
      </c>
      <c r="H331" s="213" t="str">
        <f>IF(($A331="-"),"-",IF((ISBLANK('1B DonnéesActifs'!H334)=TRUE),"",'1B DonnéesActifs'!H334))</f>
        <v>-</v>
      </c>
      <c r="I331" s="213" t="str">
        <f>IF(($A331="-"),"-",IF((ISBLANK('1B DonnéesActifs'!I334)=TRUE),"",'1B DonnéesActifs'!I334))</f>
        <v>-</v>
      </c>
      <c r="J331" s="213" t="str">
        <f>IF(($A331="-"),"-",IF((ISBLANK('1B DonnéesActifs'!J334)=TRUE),"",'1B DonnéesActifs'!J334))</f>
        <v>-</v>
      </c>
      <c r="K331" s="213" t="str">
        <f>IF(($A331="-"),"-",IF((ISBLANK('1B DonnéesActifs'!K334)=TRUE),"",'1B DonnéesActifs'!K334))</f>
        <v>-</v>
      </c>
      <c r="L331" s="213" t="str">
        <f>IF(($A331="-"),"-",IF((ISBLANK('1B DonnéesActifs'!L334)=TRUE),"",'1B DonnéesActifs'!L334))</f>
        <v>-</v>
      </c>
      <c r="M331" s="213" t="str">
        <f>IF(($A331="-"),"-",IF((ISBLANK('1B DonnéesActifs'!M334)=TRUE),"",'1B DonnéesActifs'!M334))</f>
        <v>-</v>
      </c>
      <c r="N331" s="213" t="str">
        <f>IF(($A331="-"),"-",IF((ISBLANK('1B DonnéesActifs'!N334)=TRUE),"",'1B DonnéesActifs'!N334))</f>
        <v>-</v>
      </c>
      <c r="O331" s="213" t="str">
        <f>IF(($A331="-"),"-",IF((ISBLANK('1B DonnéesActifs'!O334)=TRUE),"",'1B DonnéesActifs'!O334))</f>
        <v>-</v>
      </c>
      <c r="P331" s="213" t="str">
        <f>IF(($A331="-"),"-",IF((ISBLANK('1B DonnéesActifs'!P334)=TRUE),"",'1B DonnéesActifs'!P334))</f>
        <v>-</v>
      </c>
      <c r="Q331" s="214" t="str">
        <f t="shared" si="46"/>
        <v>-</v>
      </c>
      <c r="R331" s="214" t="str">
        <f>IF($A331="-","-",(_xlfn.IFNA((VLOOKUP($D331,'2A HypothèsesRenouvellement'!$J$6:$K$10,2,FALSE)),"TypeChausséeN/D")))</f>
        <v>-</v>
      </c>
      <c r="S331" s="214" t="str">
        <f t="shared" si="53"/>
        <v>-</v>
      </c>
      <c r="T331" s="214" t="str">
        <f>IF($A331="-","-",(_xlfn.IFNA((VLOOKUP($M331,'2A HypothèsesRenouvellement'!$J$16:$K$25,2,FALSE)),"DernièreInterventionN/D")))</f>
        <v>-</v>
      </c>
      <c r="U331" s="214" t="str">
        <f t="shared" si="47"/>
        <v>-</v>
      </c>
      <c r="V331" s="215" t="str">
        <f t="shared" si="54"/>
        <v>-</v>
      </c>
      <c r="W331" s="215" t="str">
        <f>IF($A331="-","-",IF($O331="","ICG N/D",VLOOKUP($O331,'2A HypothèsesRenouvellement'!$B$33:$B$42,1,TRUE)))</f>
        <v>-</v>
      </c>
      <c r="X331" s="216" t="str">
        <f>IF($A331="-","-",(IF((ISNUMBER(W331)=TRUE),VLOOKUP(W331,'2A HypothèsesRenouvellement'!$B$33:$D$42,3,FALSE),"ICG N/D")))</f>
        <v>-</v>
      </c>
      <c r="Y331" s="216" t="str">
        <f>_xlfn.IFNA(IF($A331="-","-",(IF((P331=""),"Cote /5 N/D",VLOOKUP(P331,'2A HypothèsesRenouvellement'!$F$33:$G$37,2,FALSE)))),"%ParCote/5 Feuille2A N/D")</f>
        <v>-</v>
      </c>
      <c r="Z331" s="215" t="str">
        <f>IF($A331="-","-",IF('2A HypothèsesRenouvellement'!$F$20="  cotes d'état /100",(IF(ISNUMBER(X331)=TRUE,(X331*R331),"ICG N/D")),"N'est pas l'option choisie feuille 2A"))</f>
        <v>-</v>
      </c>
      <c r="AA331" s="215" t="str">
        <f t="shared" si="48"/>
        <v>-</v>
      </c>
      <c r="AB331" s="215" t="str">
        <f>IF($A331="-","-",IF('2A HypothèsesRenouvellement'!$F$20="  cotes d'état /5",(IF(ISNUMBER(Y331)=TRUE,(Y331*R331),"Etat/5 N/D")),"N'est pas l'option choisie feuille 2A"))</f>
        <v>-</v>
      </c>
      <c r="AC331" s="215" t="str">
        <f t="shared" si="49"/>
        <v>-</v>
      </c>
      <c r="AD331" s="217" t="str">
        <f>IF('2A HypothèsesRenouvellement'!$D$15="Option 1  ",'3A CalculsActifs'!V331,IF('2A HypothèsesRenouvellement'!$F$20="  Cotes d'état /100",'3A CalculsActifs'!AA331,IF('2A HypothèsesRenouvellement'!$F$20="  Cotes d'état /5",'3A CalculsActifs'!AC331,"ATT:ChoisirOptionFeuille2A")))</f>
        <v>ATT:ChoisirOptionFeuille2A</v>
      </c>
      <c r="AE331" s="209" t="str">
        <f>IF($A331="-","-",(H331/1000*(VLOOKUP(D331,'2A HypothèsesRenouvellement'!$J$6:$L$10,3,FALSE))))</f>
        <v>-</v>
      </c>
      <c r="AF331" s="312" t="str">
        <f t="shared" si="50"/>
        <v>-</v>
      </c>
      <c r="AG331" s="312" t="str">
        <f t="shared" si="51"/>
        <v>-</v>
      </c>
      <c r="AH331" s="218" t="str">
        <f t="shared" si="52"/>
        <v>-</v>
      </c>
      <c r="AI331" s="95"/>
      <c r="AJ331" s="95"/>
      <c r="AK331" s="95"/>
      <c r="AL331" s="95"/>
      <c r="AM331" s="95"/>
      <c r="AN331" s="95"/>
      <c r="AO331" s="95"/>
      <c r="AP331" s="95"/>
      <c r="AQ331" s="95"/>
      <c r="AR331" s="95"/>
      <c r="AS331" s="95"/>
      <c r="AT331" s="95"/>
      <c r="AU331" s="95"/>
      <c r="AV331" s="95"/>
      <c r="AW331" s="95"/>
      <c r="AX331" s="95"/>
      <c r="AY331" s="95"/>
      <c r="AZ331" s="95"/>
      <c r="BA331" s="95"/>
      <c r="BB331" s="95"/>
      <c r="BC331" s="95"/>
      <c r="BD331" s="95"/>
      <c r="BE331" s="95"/>
      <c r="BF331" s="95"/>
      <c r="BG331" s="95"/>
      <c r="BH331" s="95"/>
      <c r="BI331" s="95"/>
      <c r="BJ331" s="95"/>
      <c r="BK331" s="95"/>
      <c r="BL331" s="95"/>
      <c r="BM331" s="95"/>
      <c r="BN331" s="95"/>
      <c r="BO331" s="95"/>
      <c r="BP331" s="95"/>
      <c r="BQ331" s="95"/>
      <c r="BR331" s="95"/>
      <c r="BS331" s="95"/>
      <c r="BT331" s="95"/>
      <c r="BU331" s="95"/>
      <c r="BV331" s="95"/>
      <c r="BW331" s="95"/>
      <c r="BX331" s="95"/>
      <c r="BY331" s="95"/>
      <c r="BZ331" s="95"/>
      <c r="CA331" s="95"/>
      <c r="CB331" s="95"/>
      <c r="CC331" s="95"/>
      <c r="CD331" s="95"/>
      <c r="CE331" s="95"/>
      <c r="CF331" s="95"/>
      <c r="CG331" s="95"/>
      <c r="CH331" s="95"/>
      <c r="CI331" s="95"/>
      <c r="CJ331" s="95"/>
      <c r="CK331" s="95"/>
      <c r="CL331" s="95"/>
      <c r="CM331" s="95"/>
      <c r="CN331" s="95"/>
      <c r="CO331" s="95"/>
      <c r="CP331" s="95"/>
      <c r="CQ331" s="95"/>
      <c r="CR331" s="95"/>
      <c r="CS331" s="95"/>
      <c r="CT331" s="95"/>
      <c r="CU331" s="95"/>
      <c r="CV331" s="95"/>
      <c r="CW331" s="95"/>
      <c r="CX331" s="95"/>
      <c r="CY331" s="95"/>
      <c r="CZ331" s="95"/>
      <c r="DA331" s="95"/>
      <c r="DB331" s="95"/>
      <c r="DC331" s="95"/>
      <c r="DD331" s="95"/>
      <c r="DE331" s="95"/>
      <c r="DF331" s="95"/>
      <c r="DG331" s="95"/>
      <c r="DH331" s="95"/>
      <c r="DI331" s="95"/>
      <c r="DJ331" s="95"/>
      <c r="DK331" s="95"/>
      <c r="DL331" s="95"/>
      <c r="DM331" s="95"/>
      <c r="DN331" s="95"/>
      <c r="DO331" s="95"/>
      <c r="DP331" s="95"/>
      <c r="DQ331" s="95"/>
      <c r="DR331" s="95"/>
      <c r="DS331" s="95"/>
      <c r="DT331" s="95"/>
      <c r="DU331" s="95"/>
      <c r="DV331" s="95"/>
      <c r="DW331" s="95"/>
      <c r="DX331" s="95"/>
      <c r="DY331" s="95"/>
      <c r="DZ331" s="95"/>
      <c r="EA331" s="95"/>
      <c r="EB331" s="95"/>
      <c r="EC331" s="95"/>
      <c r="ED331" s="95"/>
      <c r="EE331" s="95"/>
      <c r="EF331" s="95"/>
      <c r="EG331" s="95"/>
      <c r="EH331" s="95"/>
      <c r="EI331" s="95"/>
      <c r="EJ331" s="95"/>
      <c r="EK331" s="95"/>
      <c r="EL331" s="95"/>
      <c r="EM331" s="95"/>
      <c r="EN331" s="95"/>
      <c r="EO331" s="95"/>
      <c r="EP331" s="95"/>
      <c r="EQ331" s="95"/>
      <c r="ER331" s="95"/>
      <c r="ES331" s="95"/>
      <c r="ET331" s="95"/>
      <c r="EU331" s="95"/>
      <c r="EV331" s="95"/>
      <c r="EW331" s="95"/>
      <c r="EX331" s="95"/>
      <c r="EY331" s="95"/>
      <c r="EZ331" s="95"/>
      <c r="FA331" s="95"/>
      <c r="FB331" s="95"/>
      <c r="FC331" s="95"/>
      <c r="FD331" s="95"/>
      <c r="FE331" s="95"/>
      <c r="FF331" s="95"/>
      <c r="FG331" s="95"/>
      <c r="FH331" s="95"/>
      <c r="FI331" s="95"/>
      <c r="FJ331" s="95"/>
      <c r="FK331" s="95"/>
      <c r="FL331" s="95"/>
      <c r="FM331" s="95"/>
      <c r="FN331" s="95"/>
      <c r="FO331" s="95"/>
      <c r="FP331" s="95"/>
      <c r="FQ331" s="95"/>
      <c r="FR331" s="95"/>
      <c r="FS331" s="95"/>
      <c r="FT331" s="95"/>
      <c r="FU331" s="95"/>
      <c r="FV331" s="95"/>
      <c r="FW331" s="95"/>
      <c r="FX331" s="95"/>
      <c r="FY331" s="95"/>
      <c r="FZ331" s="95"/>
      <c r="GA331" s="95"/>
      <c r="GB331" s="95"/>
      <c r="GC331" s="95"/>
      <c r="GD331" s="95"/>
      <c r="GE331" s="95"/>
      <c r="GF331" s="95"/>
      <c r="GG331" s="95"/>
      <c r="GH331" s="95"/>
      <c r="GI331" s="95"/>
      <c r="GJ331" s="95"/>
      <c r="GK331" s="95"/>
      <c r="GL331" s="95"/>
      <c r="GM331" s="95"/>
      <c r="GN331" s="95"/>
      <c r="GO331" s="95"/>
      <c r="GP331" s="95"/>
      <c r="GQ331" s="95"/>
      <c r="GR331" s="95"/>
      <c r="GS331" s="95"/>
      <c r="GT331" s="95"/>
      <c r="GU331" s="95"/>
      <c r="GV331" s="95"/>
      <c r="GW331" s="95"/>
      <c r="GX331" s="95"/>
      <c r="GY331" s="95"/>
      <c r="GZ331" s="95"/>
      <c r="HA331" s="95"/>
      <c r="HB331" s="95"/>
      <c r="HC331" s="95"/>
      <c r="HD331" s="95"/>
      <c r="HE331" s="95"/>
    </row>
    <row r="332" spans="1:213" x14ac:dyDescent="0.25">
      <c r="A332" s="212" t="str">
        <f>IF((ISBLANK('1B DonnéesActifs'!A335)=TRUE),"-",'1B DonnéesActifs'!A335)</f>
        <v>-</v>
      </c>
      <c r="B332" s="213" t="str">
        <f>IF(($A332="-"),"-",IF((ISBLANK('1B DonnéesActifs'!B335)=TRUE),"",'1B DonnéesActifs'!B335))</f>
        <v>-</v>
      </c>
      <c r="C332" s="213" t="str">
        <f>IF(($A332="-"),"-",IF((ISBLANK('1B DonnéesActifs'!C335)=TRUE),"",'1B DonnéesActifs'!C335))</f>
        <v>-</v>
      </c>
      <c r="D332" s="213" t="str">
        <f>IF(($A332="-"),"-",IF((ISBLANK('1B DonnéesActifs'!D335)=TRUE),"",'1B DonnéesActifs'!D335))</f>
        <v>-</v>
      </c>
      <c r="E332" s="213" t="str">
        <f>IF(($A332="-"),"-",IF((ISBLANK('1B DonnéesActifs'!E335)=TRUE),"",'1B DonnéesActifs'!E335))</f>
        <v>-</v>
      </c>
      <c r="F332" s="213" t="str">
        <f>IF(($A332="-"),"-",IF((ISBLANK('1B DonnéesActifs'!F335)=TRUE),"",'1B DonnéesActifs'!F335))</f>
        <v>-</v>
      </c>
      <c r="G332" s="213" t="str">
        <f>IF(($A332="-"),"-",IF((ISBLANK('1B DonnéesActifs'!G335)=TRUE),"",'1B DonnéesActifs'!G335))</f>
        <v>-</v>
      </c>
      <c r="H332" s="213" t="str">
        <f>IF(($A332="-"),"-",IF((ISBLANK('1B DonnéesActifs'!H335)=TRUE),"",'1B DonnéesActifs'!H335))</f>
        <v>-</v>
      </c>
      <c r="I332" s="213" t="str">
        <f>IF(($A332="-"),"-",IF((ISBLANK('1B DonnéesActifs'!I335)=TRUE),"",'1B DonnéesActifs'!I335))</f>
        <v>-</v>
      </c>
      <c r="J332" s="213" t="str">
        <f>IF(($A332="-"),"-",IF((ISBLANK('1B DonnéesActifs'!J335)=TRUE),"",'1B DonnéesActifs'!J335))</f>
        <v>-</v>
      </c>
      <c r="K332" s="213" t="str">
        <f>IF(($A332="-"),"-",IF((ISBLANK('1B DonnéesActifs'!K335)=TRUE),"",'1B DonnéesActifs'!K335))</f>
        <v>-</v>
      </c>
      <c r="L332" s="213" t="str">
        <f>IF(($A332="-"),"-",IF((ISBLANK('1B DonnéesActifs'!L335)=TRUE),"",'1B DonnéesActifs'!L335))</f>
        <v>-</v>
      </c>
      <c r="M332" s="213" t="str">
        <f>IF(($A332="-"),"-",IF((ISBLANK('1B DonnéesActifs'!M335)=TRUE),"",'1B DonnéesActifs'!M335))</f>
        <v>-</v>
      </c>
      <c r="N332" s="213" t="str">
        <f>IF(($A332="-"),"-",IF((ISBLANK('1B DonnéesActifs'!N335)=TRUE),"",'1B DonnéesActifs'!N335))</f>
        <v>-</v>
      </c>
      <c r="O332" s="213" t="str">
        <f>IF(($A332="-"),"-",IF((ISBLANK('1B DonnéesActifs'!O335)=TRUE),"",'1B DonnéesActifs'!O335))</f>
        <v>-</v>
      </c>
      <c r="P332" s="213" t="str">
        <f>IF(($A332="-"),"-",IF((ISBLANK('1B DonnéesActifs'!P335)=TRUE),"",'1B DonnéesActifs'!P335))</f>
        <v>-</v>
      </c>
      <c r="Q332" s="214" t="str">
        <f t="shared" si="46"/>
        <v>-</v>
      </c>
      <c r="R332" s="214" t="str">
        <f>IF($A332="-","-",(_xlfn.IFNA((VLOOKUP($D332,'2A HypothèsesRenouvellement'!$J$6:$K$10,2,FALSE)),"TypeChausséeN/D")))</f>
        <v>-</v>
      </c>
      <c r="S332" s="214" t="str">
        <f t="shared" si="53"/>
        <v>-</v>
      </c>
      <c r="T332" s="214" t="str">
        <f>IF($A332="-","-",(_xlfn.IFNA((VLOOKUP($M332,'2A HypothèsesRenouvellement'!$J$16:$K$25,2,FALSE)),"DernièreInterventionN/D")))</f>
        <v>-</v>
      </c>
      <c r="U332" s="214" t="str">
        <f t="shared" si="47"/>
        <v>-</v>
      </c>
      <c r="V332" s="215" t="str">
        <f t="shared" si="54"/>
        <v>-</v>
      </c>
      <c r="W332" s="215" t="str">
        <f>IF($A332="-","-",IF($O332="","ICG N/D",VLOOKUP($O332,'2A HypothèsesRenouvellement'!$B$33:$B$42,1,TRUE)))</f>
        <v>-</v>
      </c>
      <c r="X332" s="216" t="str">
        <f>IF($A332="-","-",(IF((ISNUMBER(W332)=TRUE),VLOOKUP(W332,'2A HypothèsesRenouvellement'!$B$33:$D$42,3,FALSE),"ICG N/D")))</f>
        <v>-</v>
      </c>
      <c r="Y332" s="216" t="str">
        <f>_xlfn.IFNA(IF($A332="-","-",(IF((P332=""),"Cote /5 N/D",VLOOKUP(P332,'2A HypothèsesRenouvellement'!$F$33:$G$37,2,FALSE)))),"%ParCote/5 Feuille2A N/D")</f>
        <v>-</v>
      </c>
      <c r="Z332" s="215" t="str">
        <f>IF($A332="-","-",IF('2A HypothèsesRenouvellement'!$F$20="  cotes d'état /100",(IF(ISNUMBER(X332)=TRUE,(X332*R332),"ICG N/D")),"N'est pas l'option choisie feuille 2A"))</f>
        <v>-</v>
      </c>
      <c r="AA332" s="215" t="str">
        <f t="shared" si="48"/>
        <v>-</v>
      </c>
      <c r="AB332" s="215" t="str">
        <f>IF($A332="-","-",IF('2A HypothèsesRenouvellement'!$F$20="  cotes d'état /5",(IF(ISNUMBER(Y332)=TRUE,(Y332*R332),"Etat/5 N/D")),"N'est pas l'option choisie feuille 2A"))</f>
        <v>-</v>
      </c>
      <c r="AC332" s="215" t="str">
        <f t="shared" si="49"/>
        <v>-</v>
      </c>
      <c r="AD332" s="217" t="str">
        <f>IF('2A HypothèsesRenouvellement'!$D$15="Option 1  ",'3A CalculsActifs'!V332,IF('2A HypothèsesRenouvellement'!$F$20="  Cotes d'état /100",'3A CalculsActifs'!AA332,IF('2A HypothèsesRenouvellement'!$F$20="  Cotes d'état /5",'3A CalculsActifs'!AC332,"ATT:ChoisirOptionFeuille2A")))</f>
        <v>ATT:ChoisirOptionFeuille2A</v>
      </c>
      <c r="AE332" s="209" t="str">
        <f>IF($A332="-","-",(H332/1000*(VLOOKUP(D332,'2A HypothèsesRenouvellement'!$J$6:$L$10,3,FALSE))))</f>
        <v>-</v>
      </c>
      <c r="AF332" s="312" t="str">
        <f t="shared" si="50"/>
        <v>-</v>
      </c>
      <c r="AG332" s="312" t="str">
        <f t="shared" si="51"/>
        <v>-</v>
      </c>
      <c r="AH332" s="218" t="str">
        <f t="shared" si="52"/>
        <v>-</v>
      </c>
      <c r="AI332" s="95"/>
      <c r="AJ332" s="95"/>
      <c r="AK332" s="95"/>
      <c r="AL332" s="95"/>
      <c r="AM332" s="95"/>
      <c r="AN332" s="95"/>
      <c r="AO332" s="95"/>
      <c r="AP332" s="95"/>
      <c r="AQ332" s="95"/>
      <c r="AR332" s="95"/>
      <c r="AS332" s="95"/>
      <c r="AT332" s="95"/>
      <c r="AU332" s="95"/>
      <c r="AV332" s="95"/>
      <c r="AW332" s="95"/>
      <c r="AX332" s="95"/>
      <c r="AY332" s="95"/>
      <c r="AZ332" s="95"/>
      <c r="BA332" s="95"/>
      <c r="BB332" s="95"/>
      <c r="BC332" s="95"/>
      <c r="BD332" s="95"/>
      <c r="BE332" s="95"/>
      <c r="BF332" s="95"/>
      <c r="BG332" s="95"/>
      <c r="BH332" s="95"/>
      <c r="BI332" s="95"/>
      <c r="BJ332" s="95"/>
      <c r="BK332" s="95"/>
      <c r="BL332" s="95"/>
      <c r="BM332" s="95"/>
      <c r="BN332" s="95"/>
      <c r="BO332" s="95"/>
      <c r="BP332" s="95"/>
      <c r="BQ332" s="95"/>
      <c r="BR332" s="95"/>
      <c r="BS332" s="95"/>
      <c r="BT332" s="95"/>
      <c r="BU332" s="95"/>
      <c r="BV332" s="95"/>
      <c r="BW332" s="95"/>
      <c r="BX332" s="95"/>
      <c r="BY332" s="95"/>
      <c r="BZ332" s="95"/>
      <c r="CA332" s="95"/>
      <c r="CB332" s="95"/>
      <c r="CC332" s="95"/>
      <c r="CD332" s="95"/>
      <c r="CE332" s="95"/>
      <c r="CF332" s="95"/>
      <c r="CG332" s="95"/>
      <c r="CH332" s="95"/>
      <c r="CI332" s="95"/>
      <c r="CJ332" s="95"/>
      <c r="CK332" s="95"/>
      <c r="CL332" s="95"/>
      <c r="CM332" s="95"/>
      <c r="CN332" s="95"/>
      <c r="CO332" s="95"/>
      <c r="CP332" s="95"/>
      <c r="CQ332" s="95"/>
      <c r="CR332" s="95"/>
      <c r="CS332" s="95"/>
      <c r="CT332" s="95"/>
      <c r="CU332" s="95"/>
      <c r="CV332" s="95"/>
      <c r="CW332" s="95"/>
      <c r="CX332" s="95"/>
      <c r="CY332" s="95"/>
      <c r="CZ332" s="95"/>
      <c r="DA332" s="95"/>
      <c r="DB332" s="95"/>
      <c r="DC332" s="95"/>
      <c r="DD332" s="95"/>
      <c r="DE332" s="95"/>
      <c r="DF332" s="95"/>
      <c r="DG332" s="95"/>
      <c r="DH332" s="95"/>
      <c r="DI332" s="95"/>
      <c r="DJ332" s="95"/>
      <c r="DK332" s="95"/>
      <c r="DL332" s="95"/>
      <c r="DM332" s="95"/>
      <c r="DN332" s="95"/>
      <c r="DO332" s="95"/>
      <c r="DP332" s="95"/>
      <c r="DQ332" s="95"/>
      <c r="DR332" s="95"/>
      <c r="DS332" s="95"/>
      <c r="DT332" s="95"/>
      <c r="DU332" s="95"/>
      <c r="DV332" s="95"/>
      <c r="DW332" s="95"/>
      <c r="DX332" s="95"/>
      <c r="DY332" s="95"/>
      <c r="DZ332" s="95"/>
      <c r="EA332" s="95"/>
      <c r="EB332" s="95"/>
      <c r="EC332" s="95"/>
      <c r="ED332" s="95"/>
      <c r="EE332" s="95"/>
      <c r="EF332" s="95"/>
      <c r="EG332" s="95"/>
      <c r="EH332" s="95"/>
      <c r="EI332" s="95"/>
      <c r="EJ332" s="95"/>
      <c r="EK332" s="95"/>
      <c r="EL332" s="95"/>
      <c r="EM332" s="95"/>
      <c r="EN332" s="95"/>
      <c r="EO332" s="95"/>
      <c r="EP332" s="95"/>
      <c r="EQ332" s="95"/>
      <c r="ER332" s="95"/>
      <c r="ES332" s="95"/>
      <c r="ET332" s="95"/>
      <c r="EU332" s="95"/>
      <c r="EV332" s="95"/>
      <c r="EW332" s="95"/>
      <c r="EX332" s="95"/>
      <c r="EY332" s="95"/>
      <c r="EZ332" s="95"/>
      <c r="FA332" s="95"/>
      <c r="FB332" s="95"/>
      <c r="FC332" s="95"/>
      <c r="FD332" s="95"/>
      <c r="FE332" s="95"/>
      <c r="FF332" s="95"/>
      <c r="FG332" s="95"/>
      <c r="FH332" s="95"/>
      <c r="FI332" s="95"/>
      <c r="FJ332" s="95"/>
      <c r="FK332" s="95"/>
      <c r="FL332" s="95"/>
      <c r="FM332" s="95"/>
      <c r="FN332" s="95"/>
      <c r="FO332" s="95"/>
      <c r="FP332" s="95"/>
      <c r="FQ332" s="95"/>
      <c r="FR332" s="95"/>
      <c r="FS332" s="95"/>
      <c r="FT332" s="95"/>
      <c r="FU332" s="95"/>
      <c r="FV332" s="95"/>
      <c r="FW332" s="95"/>
      <c r="FX332" s="95"/>
      <c r="FY332" s="95"/>
      <c r="FZ332" s="95"/>
      <c r="GA332" s="95"/>
      <c r="GB332" s="95"/>
      <c r="GC332" s="95"/>
      <c r="GD332" s="95"/>
      <c r="GE332" s="95"/>
      <c r="GF332" s="95"/>
      <c r="GG332" s="95"/>
      <c r="GH332" s="95"/>
      <c r="GI332" s="95"/>
      <c r="GJ332" s="95"/>
      <c r="GK332" s="95"/>
      <c r="GL332" s="95"/>
      <c r="GM332" s="95"/>
      <c r="GN332" s="95"/>
      <c r="GO332" s="95"/>
      <c r="GP332" s="95"/>
      <c r="GQ332" s="95"/>
      <c r="GR332" s="95"/>
      <c r="GS332" s="95"/>
      <c r="GT332" s="95"/>
      <c r="GU332" s="95"/>
      <c r="GV332" s="95"/>
      <c r="GW332" s="95"/>
      <c r="GX332" s="95"/>
      <c r="GY332" s="95"/>
      <c r="GZ332" s="95"/>
      <c r="HA332" s="95"/>
      <c r="HB332" s="95"/>
      <c r="HC332" s="95"/>
      <c r="HD332" s="95"/>
      <c r="HE332" s="95"/>
    </row>
    <row r="333" spans="1:213" x14ac:dyDescent="0.25">
      <c r="A333" s="212" t="str">
        <f>IF((ISBLANK('1B DonnéesActifs'!A336)=TRUE),"-",'1B DonnéesActifs'!A336)</f>
        <v>-</v>
      </c>
      <c r="B333" s="213" t="str">
        <f>IF(($A333="-"),"-",IF((ISBLANK('1B DonnéesActifs'!B336)=TRUE),"",'1B DonnéesActifs'!B336))</f>
        <v>-</v>
      </c>
      <c r="C333" s="213" t="str">
        <f>IF(($A333="-"),"-",IF((ISBLANK('1B DonnéesActifs'!C336)=TRUE),"",'1B DonnéesActifs'!C336))</f>
        <v>-</v>
      </c>
      <c r="D333" s="213" t="str">
        <f>IF(($A333="-"),"-",IF((ISBLANK('1B DonnéesActifs'!D336)=TRUE),"",'1B DonnéesActifs'!D336))</f>
        <v>-</v>
      </c>
      <c r="E333" s="213" t="str">
        <f>IF(($A333="-"),"-",IF((ISBLANK('1B DonnéesActifs'!E336)=TRUE),"",'1B DonnéesActifs'!E336))</f>
        <v>-</v>
      </c>
      <c r="F333" s="213" t="str">
        <f>IF(($A333="-"),"-",IF((ISBLANK('1B DonnéesActifs'!F336)=TRUE),"",'1B DonnéesActifs'!F336))</f>
        <v>-</v>
      </c>
      <c r="G333" s="213" t="str">
        <f>IF(($A333="-"),"-",IF((ISBLANK('1B DonnéesActifs'!G336)=TRUE),"",'1B DonnéesActifs'!G336))</f>
        <v>-</v>
      </c>
      <c r="H333" s="213" t="str">
        <f>IF(($A333="-"),"-",IF((ISBLANK('1B DonnéesActifs'!H336)=TRUE),"",'1B DonnéesActifs'!H336))</f>
        <v>-</v>
      </c>
      <c r="I333" s="213" t="str">
        <f>IF(($A333="-"),"-",IF((ISBLANK('1B DonnéesActifs'!I336)=TRUE),"",'1B DonnéesActifs'!I336))</f>
        <v>-</v>
      </c>
      <c r="J333" s="213" t="str">
        <f>IF(($A333="-"),"-",IF((ISBLANK('1B DonnéesActifs'!J336)=TRUE),"",'1B DonnéesActifs'!J336))</f>
        <v>-</v>
      </c>
      <c r="K333" s="213" t="str">
        <f>IF(($A333="-"),"-",IF((ISBLANK('1B DonnéesActifs'!K336)=TRUE),"",'1B DonnéesActifs'!K336))</f>
        <v>-</v>
      </c>
      <c r="L333" s="213" t="str">
        <f>IF(($A333="-"),"-",IF((ISBLANK('1B DonnéesActifs'!L336)=TRUE),"",'1B DonnéesActifs'!L336))</f>
        <v>-</v>
      </c>
      <c r="M333" s="213" t="str">
        <f>IF(($A333="-"),"-",IF((ISBLANK('1B DonnéesActifs'!M336)=TRUE),"",'1B DonnéesActifs'!M336))</f>
        <v>-</v>
      </c>
      <c r="N333" s="213" t="str">
        <f>IF(($A333="-"),"-",IF((ISBLANK('1B DonnéesActifs'!N336)=TRUE),"",'1B DonnéesActifs'!N336))</f>
        <v>-</v>
      </c>
      <c r="O333" s="213" t="str">
        <f>IF(($A333="-"),"-",IF((ISBLANK('1B DonnéesActifs'!O336)=TRUE),"",'1B DonnéesActifs'!O336))</f>
        <v>-</v>
      </c>
      <c r="P333" s="213" t="str">
        <f>IF(($A333="-"),"-",IF((ISBLANK('1B DonnéesActifs'!P336)=TRUE),"",'1B DonnéesActifs'!P336))</f>
        <v>-</v>
      </c>
      <c r="Q333" s="214" t="str">
        <f t="shared" si="46"/>
        <v>-</v>
      </c>
      <c r="R333" s="214" t="str">
        <f>IF($A333="-","-",(_xlfn.IFNA((VLOOKUP($D333,'2A HypothèsesRenouvellement'!$J$6:$K$10,2,FALSE)),"TypeChausséeN/D")))</f>
        <v>-</v>
      </c>
      <c r="S333" s="214" t="str">
        <f t="shared" si="53"/>
        <v>-</v>
      </c>
      <c r="T333" s="214" t="str">
        <f>IF($A333="-","-",(_xlfn.IFNA((VLOOKUP($M333,'2A HypothèsesRenouvellement'!$J$16:$K$25,2,FALSE)),"DernièreInterventionN/D")))</f>
        <v>-</v>
      </c>
      <c r="U333" s="214" t="str">
        <f t="shared" si="47"/>
        <v>-</v>
      </c>
      <c r="V333" s="215" t="str">
        <f t="shared" si="54"/>
        <v>-</v>
      </c>
      <c r="W333" s="215" t="str">
        <f>IF($A333="-","-",IF($O333="","ICG N/D",VLOOKUP($O333,'2A HypothèsesRenouvellement'!$B$33:$B$42,1,TRUE)))</f>
        <v>-</v>
      </c>
      <c r="X333" s="216" t="str">
        <f>IF($A333="-","-",(IF((ISNUMBER(W333)=TRUE),VLOOKUP(W333,'2A HypothèsesRenouvellement'!$B$33:$D$42,3,FALSE),"ICG N/D")))</f>
        <v>-</v>
      </c>
      <c r="Y333" s="216" t="str">
        <f>_xlfn.IFNA(IF($A333="-","-",(IF((P333=""),"Cote /5 N/D",VLOOKUP(P333,'2A HypothèsesRenouvellement'!$F$33:$G$37,2,FALSE)))),"%ParCote/5 Feuille2A N/D")</f>
        <v>-</v>
      </c>
      <c r="Z333" s="215" t="str">
        <f>IF($A333="-","-",IF('2A HypothèsesRenouvellement'!$F$20="  cotes d'état /100",(IF(ISNUMBER(X333)=TRUE,(X333*R333),"ICG N/D")),"N'est pas l'option choisie feuille 2A"))</f>
        <v>-</v>
      </c>
      <c r="AA333" s="215" t="str">
        <f t="shared" si="48"/>
        <v>-</v>
      </c>
      <c r="AB333" s="215" t="str">
        <f>IF($A333="-","-",IF('2A HypothèsesRenouvellement'!$F$20="  cotes d'état /5",(IF(ISNUMBER(Y333)=TRUE,(Y333*R333),"Etat/5 N/D")),"N'est pas l'option choisie feuille 2A"))</f>
        <v>-</v>
      </c>
      <c r="AC333" s="215" t="str">
        <f t="shared" si="49"/>
        <v>-</v>
      </c>
      <c r="AD333" s="217" t="str">
        <f>IF('2A HypothèsesRenouvellement'!$D$15="Option 1  ",'3A CalculsActifs'!V333,IF('2A HypothèsesRenouvellement'!$F$20="  Cotes d'état /100",'3A CalculsActifs'!AA333,IF('2A HypothèsesRenouvellement'!$F$20="  Cotes d'état /5",'3A CalculsActifs'!AC333,"ATT:ChoisirOptionFeuille2A")))</f>
        <v>ATT:ChoisirOptionFeuille2A</v>
      </c>
      <c r="AE333" s="209" t="str">
        <f>IF($A333="-","-",(H333/1000*(VLOOKUP(D333,'2A HypothèsesRenouvellement'!$J$6:$L$10,3,FALSE))))</f>
        <v>-</v>
      </c>
      <c r="AF333" s="312" t="str">
        <f t="shared" si="50"/>
        <v>-</v>
      </c>
      <c r="AG333" s="312" t="str">
        <f t="shared" si="51"/>
        <v>-</v>
      </c>
      <c r="AH333" s="218" t="str">
        <f t="shared" si="52"/>
        <v>-</v>
      </c>
      <c r="AI333" s="95"/>
      <c r="AJ333" s="95"/>
      <c r="AK333" s="95"/>
      <c r="AL333" s="95"/>
      <c r="AM333" s="95"/>
      <c r="AN333" s="95"/>
      <c r="AO333" s="95"/>
      <c r="AP333" s="95"/>
      <c r="AQ333" s="95"/>
      <c r="AR333" s="95"/>
      <c r="AS333" s="95"/>
      <c r="AT333" s="95"/>
      <c r="AU333" s="95"/>
      <c r="AV333" s="95"/>
      <c r="AW333" s="95"/>
      <c r="AX333" s="95"/>
      <c r="AY333" s="95"/>
      <c r="AZ333" s="95"/>
      <c r="BA333" s="95"/>
      <c r="BB333" s="95"/>
      <c r="BC333" s="95"/>
      <c r="BD333" s="95"/>
      <c r="BE333" s="95"/>
      <c r="BF333" s="95"/>
      <c r="BG333" s="95"/>
      <c r="BH333" s="95"/>
      <c r="BI333" s="95"/>
      <c r="BJ333" s="95"/>
      <c r="BK333" s="95"/>
      <c r="BL333" s="95"/>
      <c r="BM333" s="95"/>
      <c r="BN333" s="95"/>
      <c r="BO333" s="95"/>
      <c r="BP333" s="95"/>
      <c r="BQ333" s="95"/>
      <c r="BR333" s="95"/>
      <c r="BS333" s="95"/>
      <c r="BT333" s="95"/>
      <c r="BU333" s="95"/>
      <c r="BV333" s="95"/>
      <c r="BW333" s="95"/>
      <c r="BX333" s="95"/>
      <c r="BY333" s="95"/>
      <c r="BZ333" s="95"/>
      <c r="CA333" s="95"/>
      <c r="CB333" s="95"/>
      <c r="CC333" s="95"/>
      <c r="CD333" s="95"/>
      <c r="CE333" s="95"/>
      <c r="CF333" s="95"/>
      <c r="CG333" s="95"/>
      <c r="CH333" s="95"/>
      <c r="CI333" s="95"/>
      <c r="CJ333" s="95"/>
      <c r="CK333" s="95"/>
      <c r="CL333" s="95"/>
      <c r="CM333" s="95"/>
      <c r="CN333" s="95"/>
      <c r="CO333" s="95"/>
      <c r="CP333" s="95"/>
      <c r="CQ333" s="95"/>
      <c r="CR333" s="95"/>
      <c r="CS333" s="95"/>
      <c r="CT333" s="95"/>
      <c r="CU333" s="95"/>
      <c r="CV333" s="95"/>
      <c r="CW333" s="95"/>
      <c r="CX333" s="95"/>
      <c r="CY333" s="95"/>
      <c r="CZ333" s="95"/>
      <c r="DA333" s="95"/>
      <c r="DB333" s="95"/>
      <c r="DC333" s="95"/>
      <c r="DD333" s="95"/>
      <c r="DE333" s="95"/>
      <c r="DF333" s="95"/>
      <c r="DG333" s="95"/>
      <c r="DH333" s="95"/>
      <c r="DI333" s="95"/>
      <c r="DJ333" s="95"/>
      <c r="DK333" s="95"/>
      <c r="DL333" s="95"/>
      <c r="DM333" s="95"/>
      <c r="DN333" s="95"/>
      <c r="DO333" s="95"/>
      <c r="DP333" s="95"/>
      <c r="DQ333" s="95"/>
      <c r="DR333" s="95"/>
      <c r="DS333" s="95"/>
      <c r="DT333" s="95"/>
      <c r="DU333" s="95"/>
      <c r="DV333" s="95"/>
      <c r="DW333" s="95"/>
      <c r="DX333" s="95"/>
      <c r="DY333" s="95"/>
      <c r="DZ333" s="95"/>
      <c r="EA333" s="95"/>
      <c r="EB333" s="95"/>
      <c r="EC333" s="95"/>
      <c r="ED333" s="95"/>
      <c r="EE333" s="95"/>
      <c r="EF333" s="95"/>
      <c r="EG333" s="95"/>
      <c r="EH333" s="95"/>
      <c r="EI333" s="95"/>
      <c r="EJ333" s="95"/>
      <c r="EK333" s="95"/>
      <c r="EL333" s="95"/>
      <c r="EM333" s="95"/>
      <c r="EN333" s="95"/>
      <c r="EO333" s="95"/>
      <c r="EP333" s="95"/>
      <c r="EQ333" s="95"/>
      <c r="ER333" s="95"/>
      <c r="ES333" s="95"/>
      <c r="ET333" s="95"/>
      <c r="EU333" s="95"/>
      <c r="EV333" s="95"/>
      <c r="EW333" s="95"/>
      <c r="EX333" s="95"/>
      <c r="EY333" s="95"/>
      <c r="EZ333" s="95"/>
      <c r="FA333" s="95"/>
      <c r="FB333" s="95"/>
      <c r="FC333" s="95"/>
      <c r="FD333" s="95"/>
      <c r="FE333" s="95"/>
      <c r="FF333" s="95"/>
      <c r="FG333" s="95"/>
      <c r="FH333" s="95"/>
      <c r="FI333" s="95"/>
      <c r="FJ333" s="95"/>
      <c r="FK333" s="95"/>
      <c r="FL333" s="95"/>
      <c r="FM333" s="95"/>
      <c r="FN333" s="95"/>
      <c r="FO333" s="95"/>
      <c r="FP333" s="95"/>
      <c r="FQ333" s="95"/>
      <c r="FR333" s="95"/>
      <c r="FS333" s="95"/>
      <c r="FT333" s="95"/>
      <c r="FU333" s="95"/>
      <c r="FV333" s="95"/>
      <c r="FW333" s="95"/>
      <c r="FX333" s="95"/>
      <c r="FY333" s="95"/>
      <c r="FZ333" s="95"/>
      <c r="GA333" s="95"/>
      <c r="GB333" s="95"/>
      <c r="GC333" s="95"/>
      <c r="GD333" s="95"/>
      <c r="GE333" s="95"/>
      <c r="GF333" s="95"/>
      <c r="GG333" s="95"/>
      <c r="GH333" s="95"/>
      <c r="GI333" s="95"/>
      <c r="GJ333" s="95"/>
      <c r="GK333" s="95"/>
      <c r="GL333" s="95"/>
      <c r="GM333" s="95"/>
      <c r="GN333" s="95"/>
      <c r="GO333" s="95"/>
      <c r="GP333" s="95"/>
      <c r="GQ333" s="95"/>
      <c r="GR333" s="95"/>
      <c r="GS333" s="95"/>
      <c r="GT333" s="95"/>
      <c r="GU333" s="95"/>
      <c r="GV333" s="95"/>
      <c r="GW333" s="95"/>
      <c r="GX333" s="95"/>
      <c r="GY333" s="95"/>
      <c r="GZ333" s="95"/>
      <c r="HA333" s="95"/>
      <c r="HB333" s="95"/>
      <c r="HC333" s="95"/>
      <c r="HD333" s="95"/>
      <c r="HE333" s="95"/>
    </row>
    <row r="334" spans="1:213" x14ac:dyDescent="0.25">
      <c r="A334" s="212" t="str">
        <f>IF((ISBLANK('1B DonnéesActifs'!A337)=TRUE),"-",'1B DonnéesActifs'!A337)</f>
        <v>-</v>
      </c>
      <c r="B334" s="213" t="str">
        <f>IF(($A334="-"),"-",IF((ISBLANK('1B DonnéesActifs'!B337)=TRUE),"",'1B DonnéesActifs'!B337))</f>
        <v>-</v>
      </c>
      <c r="C334" s="213" t="str">
        <f>IF(($A334="-"),"-",IF((ISBLANK('1B DonnéesActifs'!C337)=TRUE),"",'1B DonnéesActifs'!C337))</f>
        <v>-</v>
      </c>
      <c r="D334" s="213" t="str">
        <f>IF(($A334="-"),"-",IF((ISBLANK('1B DonnéesActifs'!D337)=TRUE),"",'1B DonnéesActifs'!D337))</f>
        <v>-</v>
      </c>
      <c r="E334" s="213" t="str">
        <f>IF(($A334="-"),"-",IF((ISBLANK('1B DonnéesActifs'!E337)=TRUE),"",'1B DonnéesActifs'!E337))</f>
        <v>-</v>
      </c>
      <c r="F334" s="213" t="str">
        <f>IF(($A334="-"),"-",IF((ISBLANK('1B DonnéesActifs'!F337)=TRUE),"",'1B DonnéesActifs'!F337))</f>
        <v>-</v>
      </c>
      <c r="G334" s="213" t="str">
        <f>IF(($A334="-"),"-",IF((ISBLANK('1B DonnéesActifs'!G337)=TRUE),"",'1B DonnéesActifs'!G337))</f>
        <v>-</v>
      </c>
      <c r="H334" s="213" t="str">
        <f>IF(($A334="-"),"-",IF((ISBLANK('1B DonnéesActifs'!H337)=TRUE),"",'1B DonnéesActifs'!H337))</f>
        <v>-</v>
      </c>
      <c r="I334" s="213" t="str">
        <f>IF(($A334="-"),"-",IF((ISBLANK('1B DonnéesActifs'!I337)=TRUE),"",'1B DonnéesActifs'!I337))</f>
        <v>-</v>
      </c>
      <c r="J334" s="213" t="str">
        <f>IF(($A334="-"),"-",IF((ISBLANK('1B DonnéesActifs'!J337)=TRUE),"",'1B DonnéesActifs'!J337))</f>
        <v>-</v>
      </c>
      <c r="K334" s="213" t="str">
        <f>IF(($A334="-"),"-",IF((ISBLANK('1B DonnéesActifs'!K337)=TRUE),"",'1B DonnéesActifs'!K337))</f>
        <v>-</v>
      </c>
      <c r="L334" s="213" t="str">
        <f>IF(($A334="-"),"-",IF((ISBLANK('1B DonnéesActifs'!L337)=TRUE),"",'1B DonnéesActifs'!L337))</f>
        <v>-</v>
      </c>
      <c r="M334" s="213" t="str">
        <f>IF(($A334="-"),"-",IF((ISBLANK('1B DonnéesActifs'!M337)=TRUE),"",'1B DonnéesActifs'!M337))</f>
        <v>-</v>
      </c>
      <c r="N334" s="213" t="str">
        <f>IF(($A334="-"),"-",IF((ISBLANK('1B DonnéesActifs'!N337)=TRUE),"",'1B DonnéesActifs'!N337))</f>
        <v>-</v>
      </c>
      <c r="O334" s="213" t="str">
        <f>IF(($A334="-"),"-",IF((ISBLANK('1B DonnéesActifs'!O337)=TRUE),"",'1B DonnéesActifs'!O337))</f>
        <v>-</v>
      </c>
      <c r="P334" s="213" t="str">
        <f>IF(($A334="-"),"-",IF((ISBLANK('1B DonnéesActifs'!P337)=TRUE),"",'1B DonnéesActifs'!P337))</f>
        <v>-</v>
      </c>
      <c r="Q334" s="214" t="str">
        <f t="shared" si="46"/>
        <v>-</v>
      </c>
      <c r="R334" s="214" t="str">
        <f>IF($A334="-","-",(_xlfn.IFNA((VLOOKUP($D334,'2A HypothèsesRenouvellement'!$J$6:$K$10,2,FALSE)),"TypeChausséeN/D")))</f>
        <v>-</v>
      </c>
      <c r="S334" s="214" t="str">
        <f t="shared" si="53"/>
        <v>-</v>
      </c>
      <c r="T334" s="214" t="str">
        <f>IF($A334="-","-",(_xlfn.IFNA((VLOOKUP($M334,'2A HypothèsesRenouvellement'!$J$16:$K$25,2,FALSE)),"DernièreInterventionN/D")))</f>
        <v>-</v>
      </c>
      <c r="U334" s="214" t="str">
        <f t="shared" si="47"/>
        <v>-</v>
      </c>
      <c r="V334" s="215" t="str">
        <f t="shared" si="54"/>
        <v>-</v>
      </c>
      <c r="W334" s="215" t="str">
        <f>IF($A334="-","-",IF($O334="","ICG N/D",VLOOKUP($O334,'2A HypothèsesRenouvellement'!$B$33:$B$42,1,TRUE)))</f>
        <v>-</v>
      </c>
      <c r="X334" s="216" t="str">
        <f>IF($A334="-","-",(IF((ISNUMBER(W334)=TRUE),VLOOKUP(W334,'2A HypothèsesRenouvellement'!$B$33:$D$42,3,FALSE),"ICG N/D")))</f>
        <v>-</v>
      </c>
      <c r="Y334" s="216" t="str">
        <f>_xlfn.IFNA(IF($A334="-","-",(IF((P334=""),"Cote /5 N/D",VLOOKUP(P334,'2A HypothèsesRenouvellement'!$F$33:$G$37,2,FALSE)))),"%ParCote/5 Feuille2A N/D")</f>
        <v>-</v>
      </c>
      <c r="Z334" s="215" t="str">
        <f>IF($A334="-","-",IF('2A HypothèsesRenouvellement'!$F$20="  cotes d'état /100",(IF(ISNUMBER(X334)=TRUE,(X334*R334),"ICG N/D")),"N'est pas l'option choisie feuille 2A"))</f>
        <v>-</v>
      </c>
      <c r="AA334" s="215" t="str">
        <f t="shared" si="48"/>
        <v>-</v>
      </c>
      <c r="AB334" s="215" t="str">
        <f>IF($A334="-","-",IF('2A HypothèsesRenouvellement'!$F$20="  cotes d'état /5",(IF(ISNUMBER(Y334)=TRUE,(Y334*R334),"Etat/5 N/D")),"N'est pas l'option choisie feuille 2A"))</f>
        <v>-</v>
      </c>
      <c r="AC334" s="215" t="str">
        <f t="shared" si="49"/>
        <v>-</v>
      </c>
      <c r="AD334" s="217" t="str">
        <f>IF('2A HypothèsesRenouvellement'!$D$15="Option 1  ",'3A CalculsActifs'!V334,IF('2A HypothèsesRenouvellement'!$F$20="  Cotes d'état /100",'3A CalculsActifs'!AA334,IF('2A HypothèsesRenouvellement'!$F$20="  Cotes d'état /5",'3A CalculsActifs'!AC334,"ATT:ChoisirOptionFeuille2A")))</f>
        <v>ATT:ChoisirOptionFeuille2A</v>
      </c>
      <c r="AE334" s="209" t="str">
        <f>IF($A334="-","-",(H334/1000*(VLOOKUP(D334,'2A HypothèsesRenouvellement'!$J$6:$L$10,3,FALSE))))</f>
        <v>-</v>
      </c>
      <c r="AF334" s="312" t="str">
        <f t="shared" si="50"/>
        <v>-</v>
      </c>
      <c r="AG334" s="312" t="str">
        <f t="shared" si="51"/>
        <v>-</v>
      </c>
      <c r="AH334" s="218" t="str">
        <f t="shared" si="52"/>
        <v>-</v>
      </c>
      <c r="AI334" s="95"/>
      <c r="AJ334" s="95"/>
      <c r="AK334" s="95"/>
      <c r="AL334" s="95"/>
      <c r="AM334" s="95"/>
      <c r="AN334" s="95"/>
      <c r="AO334" s="95"/>
      <c r="AP334" s="95"/>
      <c r="AQ334" s="95"/>
      <c r="AR334" s="95"/>
      <c r="AS334" s="95"/>
      <c r="AT334" s="95"/>
      <c r="AU334" s="95"/>
      <c r="AV334" s="95"/>
      <c r="AW334" s="95"/>
      <c r="AX334" s="95"/>
      <c r="AY334" s="95"/>
      <c r="AZ334" s="95"/>
      <c r="BA334" s="95"/>
      <c r="BB334" s="95"/>
      <c r="BC334" s="95"/>
      <c r="BD334" s="95"/>
      <c r="BE334" s="95"/>
      <c r="BF334" s="95"/>
      <c r="BG334" s="95"/>
      <c r="BH334" s="95"/>
      <c r="BI334" s="95"/>
      <c r="BJ334" s="95"/>
      <c r="BK334" s="95"/>
      <c r="BL334" s="95"/>
      <c r="BM334" s="95"/>
      <c r="BN334" s="95"/>
      <c r="BO334" s="95"/>
      <c r="BP334" s="95"/>
      <c r="BQ334" s="95"/>
      <c r="BR334" s="95"/>
      <c r="BS334" s="95"/>
      <c r="BT334" s="95"/>
      <c r="BU334" s="95"/>
      <c r="BV334" s="95"/>
      <c r="BW334" s="95"/>
      <c r="BX334" s="95"/>
      <c r="BY334" s="95"/>
      <c r="BZ334" s="95"/>
      <c r="CA334" s="95"/>
      <c r="CB334" s="95"/>
      <c r="CC334" s="95"/>
      <c r="CD334" s="95"/>
      <c r="CE334" s="95"/>
      <c r="CF334" s="95"/>
      <c r="CG334" s="95"/>
      <c r="CH334" s="95"/>
      <c r="CI334" s="95"/>
      <c r="CJ334" s="95"/>
      <c r="CK334" s="95"/>
      <c r="CL334" s="95"/>
      <c r="CM334" s="95"/>
      <c r="CN334" s="95"/>
      <c r="CO334" s="95"/>
      <c r="CP334" s="95"/>
      <c r="CQ334" s="95"/>
      <c r="CR334" s="95"/>
      <c r="CS334" s="95"/>
      <c r="CT334" s="95"/>
      <c r="CU334" s="95"/>
      <c r="CV334" s="95"/>
      <c r="CW334" s="95"/>
      <c r="CX334" s="95"/>
      <c r="CY334" s="95"/>
      <c r="CZ334" s="95"/>
      <c r="DA334" s="95"/>
      <c r="DB334" s="95"/>
      <c r="DC334" s="95"/>
      <c r="DD334" s="95"/>
      <c r="DE334" s="95"/>
      <c r="DF334" s="95"/>
      <c r="DG334" s="95"/>
      <c r="DH334" s="95"/>
      <c r="DI334" s="95"/>
      <c r="DJ334" s="95"/>
      <c r="DK334" s="95"/>
      <c r="DL334" s="95"/>
      <c r="DM334" s="95"/>
      <c r="DN334" s="95"/>
      <c r="DO334" s="95"/>
      <c r="DP334" s="95"/>
      <c r="DQ334" s="95"/>
      <c r="DR334" s="95"/>
      <c r="DS334" s="95"/>
      <c r="DT334" s="95"/>
      <c r="DU334" s="95"/>
      <c r="DV334" s="95"/>
      <c r="DW334" s="95"/>
      <c r="DX334" s="95"/>
      <c r="DY334" s="95"/>
      <c r="DZ334" s="95"/>
      <c r="EA334" s="95"/>
      <c r="EB334" s="95"/>
      <c r="EC334" s="95"/>
      <c r="ED334" s="95"/>
      <c r="EE334" s="95"/>
      <c r="EF334" s="95"/>
      <c r="EG334" s="95"/>
      <c r="EH334" s="95"/>
      <c r="EI334" s="95"/>
      <c r="EJ334" s="95"/>
      <c r="EK334" s="95"/>
      <c r="EL334" s="95"/>
      <c r="EM334" s="95"/>
      <c r="EN334" s="95"/>
      <c r="EO334" s="95"/>
      <c r="EP334" s="95"/>
      <c r="EQ334" s="95"/>
      <c r="ER334" s="95"/>
      <c r="ES334" s="95"/>
      <c r="ET334" s="95"/>
      <c r="EU334" s="95"/>
      <c r="EV334" s="95"/>
      <c r="EW334" s="95"/>
      <c r="EX334" s="95"/>
      <c r="EY334" s="95"/>
      <c r="EZ334" s="95"/>
      <c r="FA334" s="95"/>
      <c r="FB334" s="95"/>
      <c r="FC334" s="95"/>
      <c r="FD334" s="95"/>
      <c r="FE334" s="95"/>
      <c r="FF334" s="95"/>
      <c r="FG334" s="95"/>
      <c r="FH334" s="95"/>
      <c r="FI334" s="95"/>
      <c r="FJ334" s="95"/>
      <c r="FK334" s="95"/>
      <c r="FL334" s="95"/>
      <c r="FM334" s="95"/>
      <c r="FN334" s="95"/>
      <c r="FO334" s="95"/>
      <c r="FP334" s="95"/>
      <c r="FQ334" s="95"/>
      <c r="FR334" s="95"/>
      <c r="FS334" s="95"/>
      <c r="FT334" s="95"/>
      <c r="FU334" s="95"/>
      <c r="FV334" s="95"/>
      <c r="FW334" s="95"/>
      <c r="FX334" s="95"/>
      <c r="FY334" s="95"/>
      <c r="FZ334" s="95"/>
      <c r="GA334" s="95"/>
      <c r="GB334" s="95"/>
      <c r="GC334" s="95"/>
      <c r="GD334" s="95"/>
      <c r="GE334" s="95"/>
      <c r="GF334" s="95"/>
      <c r="GG334" s="95"/>
      <c r="GH334" s="95"/>
      <c r="GI334" s="95"/>
      <c r="GJ334" s="95"/>
      <c r="GK334" s="95"/>
      <c r="GL334" s="95"/>
      <c r="GM334" s="95"/>
      <c r="GN334" s="95"/>
      <c r="GO334" s="95"/>
      <c r="GP334" s="95"/>
      <c r="GQ334" s="95"/>
      <c r="GR334" s="95"/>
      <c r="GS334" s="95"/>
      <c r="GT334" s="95"/>
      <c r="GU334" s="95"/>
      <c r="GV334" s="95"/>
      <c r="GW334" s="95"/>
      <c r="GX334" s="95"/>
      <c r="GY334" s="95"/>
      <c r="GZ334" s="95"/>
      <c r="HA334" s="95"/>
      <c r="HB334" s="95"/>
      <c r="HC334" s="95"/>
      <c r="HD334" s="95"/>
      <c r="HE334" s="95"/>
    </row>
    <row r="335" spans="1:213" x14ac:dyDescent="0.25">
      <c r="A335" s="212" t="str">
        <f>IF((ISBLANK('1B DonnéesActifs'!A338)=TRUE),"-",'1B DonnéesActifs'!A338)</f>
        <v>-</v>
      </c>
      <c r="B335" s="213" t="str">
        <f>IF(($A335="-"),"-",IF((ISBLANK('1B DonnéesActifs'!B338)=TRUE),"",'1B DonnéesActifs'!B338))</f>
        <v>-</v>
      </c>
      <c r="C335" s="213" t="str">
        <f>IF(($A335="-"),"-",IF((ISBLANK('1B DonnéesActifs'!C338)=TRUE),"",'1B DonnéesActifs'!C338))</f>
        <v>-</v>
      </c>
      <c r="D335" s="213" t="str">
        <f>IF(($A335="-"),"-",IF((ISBLANK('1B DonnéesActifs'!D338)=TRUE),"",'1B DonnéesActifs'!D338))</f>
        <v>-</v>
      </c>
      <c r="E335" s="213" t="str">
        <f>IF(($A335="-"),"-",IF((ISBLANK('1B DonnéesActifs'!E338)=TRUE),"",'1B DonnéesActifs'!E338))</f>
        <v>-</v>
      </c>
      <c r="F335" s="213" t="str">
        <f>IF(($A335="-"),"-",IF((ISBLANK('1B DonnéesActifs'!F338)=TRUE),"",'1B DonnéesActifs'!F338))</f>
        <v>-</v>
      </c>
      <c r="G335" s="213" t="str">
        <f>IF(($A335="-"),"-",IF((ISBLANK('1B DonnéesActifs'!G338)=TRUE),"",'1B DonnéesActifs'!G338))</f>
        <v>-</v>
      </c>
      <c r="H335" s="213" t="str">
        <f>IF(($A335="-"),"-",IF((ISBLANK('1B DonnéesActifs'!H338)=TRUE),"",'1B DonnéesActifs'!H338))</f>
        <v>-</v>
      </c>
      <c r="I335" s="213" t="str">
        <f>IF(($A335="-"),"-",IF((ISBLANK('1B DonnéesActifs'!I338)=TRUE),"",'1B DonnéesActifs'!I338))</f>
        <v>-</v>
      </c>
      <c r="J335" s="213" t="str">
        <f>IF(($A335="-"),"-",IF((ISBLANK('1B DonnéesActifs'!J338)=TRUE),"",'1B DonnéesActifs'!J338))</f>
        <v>-</v>
      </c>
      <c r="K335" s="213" t="str">
        <f>IF(($A335="-"),"-",IF((ISBLANK('1B DonnéesActifs'!K338)=TRUE),"",'1B DonnéesActifs'!K338))</f>
        <v>-</v>
      </c>
      <c r="L335" s="213" t="str">
        <f>IF(($A335="-"),"-",IF((ISBLANK('1B DonnéesActifs'!L338)=TRUE),"",'1B DonnéesActifs'!L338))</f>
        <v>-</v>
      </c>
      <c r="M335" s="213" t="str">
        <f>IF(($A335="-"),"-",IF((ISBLANK('1B DonnéesActifs'!M338)=TRUE),"",'1B DonnéesActifs'!M338))</f>
        <v>-</v>
      </c>
      <c r="N335" s="213" t="str">
        <f>IF(($A335="-"),"-",IF((ISBLANK('1B DonnéesActifs'!N338)=TRUE),"",'1B DonnéesActifs'!N338))</f>
        <v>-</v>
      </c>
      <c r="O335" s="213" t="str">
        <f>IF(($A335="-"),"-",IF((ISBLANK('1B DonnéesActifs'!O338)=TRUE),"",'1B DonnéesActifs'!O338))</f>
        <v>-</v>
      </c>
      <c r="P335" s="213" t="str">
        <f>IF(($A335="-"),"-",IF((ISBLANK('1B DonnéesActifs'!P338)=TRUE),"",'1B DonnéesActifs'!P338))</f>
        <v>-</v>
      </c>
      <c r="Q335" s="214" t="str">
        <f t="shared" si="46"/>
        <v>-</v>
      </c>
      <c r="R335" s="214" t="str">
        <f>IF($A335="-","-",(_xlfn.IFNA((VLOOKUP($D335,'2A HypothèsesRenouvellement'!$J$6:$K$10,2,FALSE)),"TypeChausséeN/D")))</f>
        <v>-</v>
      </c>
      <c r="S335" s="214" t="str">
        <f t="shared" si="53"/>
        <v>-</v>
      </c>
      <c r="T335" s="214" t="str">
        <f>IF($A335="-","-",(_xlfn.IFNA((VLOOKUP($M335,'2A HypothèsesRenouvellement'!$J$16:$K$25,2,FALSE)),"DernièreInterventionN/D")))</f>
        <v>-</v>
      </c>
      <c r="U335" s="214" t="str">
        <f t="shared" si="47"/>
        <v>-</v>
      </c>
      <c r="V335" s="215" t="str">
        <f t="shared" si="54"/>
        <v>-</v>
      </c>
      <c r="W335" s="215" t="str">
        <f>IF($A335="-","-",IF($O335="","ICG N/D",VLOOKUP($O335,'2A HypothèsesRenouvellement'!$B$33:$B$42,1,TRUE)))</f>
        <v>-</v>
      </c>
      <c r="X335" s="216" t="str">
        <f>IF($A335="-","-",(IF((ISNUMBER(W335)=TRUE),VLOOKUP(W335,'2A HypothèsesRenouvellement'!$B$33:$D$42,3,FALSE),"ICG N/D")))</f>
        <v>-</v>
      </c>
      <c r="Y335" s="216" t="str">
        <f>_xlfn.IFNA(IF($A335="-","-",(IF((P335=""),"Cote /5 N/D",VLOOKUP(P335,'2A HypothèsesRenouvellement'!$F$33:$G$37,2,FALSE)))),"%ParCote/5 Feuille2A N/D")</f>
        <v>-</v>
      </c>
      <c r="Z335" s="215" t="str">
        <f>IF($A335="-","-",IF('2A HypothèsesRenouvellement'!$F$20="  cotes d'état /100",(IF(ISNUMBER(X335)=TRUE,(X335*R335),"ICG N/D")),"N'est pas l'option choisie feuille 2A"))</f>
        <v>-</v>
      </c>
      <c r="AA335" s="215" t="str">
        <f t="shared" si="48"/>
        <v>-</v>
      </c>
      <c r="AB335" s="215" t="str">
        <f>IF($A335="-","-",IF('2A HypothèsesRenouvellement'!$F$20="  cotes d'état /5",(IF(ISNUMBER(Y335)=TRUE,(Y335*R335),"Etat/5 N/D")),"N'est pas l'option choisie feuille 2A"))</f>
        <v>-</v>
      </c>
      <c r="AC335" s="215" t="str">
        <f t="shared" si="49"/>
        <v>-</v>
      </c>
      <c r="AD335" s="217" t="str">
        <f>IF('2A HypothèsesRenouvellement'!$D$15="Option 1  ",'3A CalculsActifs'!V335,IF('2A HypothèsesRenouvellement'!$F$20="  Cotes d'état /100",'3A CalculsActifs'!AA335,IF('2A HypothèsesRenouvellement'!$F$20="  Cotes d'état /5",'3A CalculsActifs'!AC335,"ATT:ChoisirOptionFeuille2A")))</f>
        <v>ATT:ChoisirOptionFeuille2A</v>
      </c>
      <c r="AE335" s="209" t="str">
        <f>IF($A335="-","-",(H335/1000*(VLOOKUP(D335,'2A HypothèsesRenouvellement'!$J$6:$L$10,3,FALSE))))</f>
        <v>-</v>
      </c>
      <c r="AF335" s="312" t="str">
        <f t="shared" si="50"/>
        <v>-</v>
      </c>
      <c r="AG335" s="312" t="str">
        <f t="shared" si="51"/>
        <v>-</v>
      </c>
      <c r="AH335" s="218" t="str">
        <f t="shared" si="52"/>
        <v>-</v>
      </c>
      <c r="AI335" s="95"/>
      <c r="AJ335" s="95"/>
      <c r="AK335" s="95"/>
      <c r="AL335" s="95"/>
      <c r="AM335" s="95"/>
      <c r="AN335" s="95"/>
      <c r="AO335" s="95"/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5"/>
      <c r="BI335" s="95"/>
      <c r="BJ335" s="95"/>
      <c r="BK335" s="95"/>
      <c r="BL335" s="95"/>
      <c r="BM335" s="95"/>
      <c r="BN335" s="95"/>
      <c r="BO335" s="95"/>
      <c r="BP335" s="95"/>
      <c r="BQ335" s="95"/>
      <c r="BR335" s="95"/>
      <c r="BS335" s="95"/>
      <c r="BT335" s="95"/>
      <c r="BU335" s="95"/>
      <c r="BV335" s="95"/>
      <c r="BW335" s="95"/>
      <c r="BX335" s="95"/>
      <c r="BY335" s="95"/>
      <c r="BZ335" s="95"/>
      <c r="CA335" s="95"/>
      <c r="CB335" s="95"/>
      <c r="CC335" s="95"/>
      <c r="CD335" s="95"/>
      <c r="CE335" s="95"/>
      <c r="CF335" s="95"/>
      <c r="CG335" s="95"/>
      <c r="CH335" s="95"/>
      <c r="CI335" s="95"/>
      <c r="CJ335" s="95"/>
      <c r="CK335" s="95"/>
      <c r="CL335" s="95"/>
      <c r="CM335" s="95"/>
      <c r="CN335" s="95"/>
      <c r="CO335" s="95"/>
      <c r="CP335" s="95"/>
      <c r="CQ335" s="95"/>
      <c r="CR335" s="95"/>
      <c r="CS335" s="95"/>
      <c r="CT335" s="95"/>
      <c r="CU335" s="95"/>
      <c r="CV335" s="95"/>
      <c r="CW335" s="95"/>
      <c r="CX335" s="95"/>
      <c r="CY335" s="95"/>
      <c r="CZ335" s="95"/>
      <c r="DA335" s="95"/>
      <c r="DB335" s="95"/>
      <c r="DC335" s="95"/>
      <c r="DD335" s="95"/>
      <c r="DE335" s="95"/>
      <c r="DF335" s="95"/>
      <c r="DG335" s="95"/>
      <c r="DH335" s="95"/>
      <c r="DI335" s="95"/>
      <c r="DJ335" s="95"/>
      <c r="DK335" s="95"/>
      <c r="DL335" s="95"/>
      <c r="DM335" s="95"/>
      <c r="DN335" s="95"/>
      <c r="DO335" s="95"/>
      <c r="DP335" s="95"/>
      <c r="DQ335" s="95"/>
      <c r="DR335" s="95"/>
      <c r="DS335" s="95"/>
      <c r="DT335" s="95"/>
      <c r="DU335" s="95"/>
      <c r="DV335" s="95"/>
      <c r="DW335" s="95"/>
      <c r="DX335" s="95"/>
      <c r="DY335" s="95"/>
      <c r="DZ335" s="95"/>
      <c r="EA335" s="95"/>
      <c r="EB335" s="95"/>
      <c r="EC335" s="95"/>
      <c r="ED335" s="95"/>
      <c r="EE335" s="95"/>
      <c r="EF335" s="95"/>
      <c r="EG335" s="95"/>
      <c r="EH335" s="95"/>
      <c r="EI335" s="95"/>
      <c r="EJ335" s="95"/>
      <c r="EK335" s="95"/>
      <c r="EL335" s="95"/>
      <c r="EM335" s="95"/>
      <c r="EN335" s="95"/>
      <c r="EO335" s="95"/>
      <c r="EP335" s="95"/>
      <c r="EQ335" s="95"/>
      <c r="ER335" s="95"/>
      <c r="ES335" s="95"/>
      <c r="ET335" s="95"/>
      <c r="EU335" s="95"/>
      <c r="EV335" s="95"/>
      <c r="EW335" s="95"/>
      <c r="EX335" s="95"/>
      <c r="EY335" s="95"/>
      <c r="EZ335" s="95"/>
      <c r="FA335" s="95"/>
      <c r="FB335" s="95"/>
      <c r="FC335" s="95"/>
      <c r="FD335" s="95"/>
      <c r="FE335" s="95"/>
      <c r="FF335" s="95"/>
      <c r="FG335" s="95"/>
      <c r="FH335" s="95"/>
      <c r="FI335" s="95"/>
      <c r="FJ335" s="95"/>
      <c r="FK335" s="95"/>
      <c r="FL335" s="95"/>
      <c r="FM335" s="95"/>
      <c r="FN335" s="95"/>
      <c r="FO335" s="95"/>
      <c r="FP335" s="95"/>
      <c r="FQ335" s="95"/>
      <c r="FR335" s="95"/>
      <c r="FS335" s="95"/>
      <c r="FT335" s="95"/>
      <c r="FU335" s="95"/>
      <c r="FV335" s="95"/>
      <c r="FW335" s="95"/>
      <c r="FX335" s="95"/>
      <c r="FY335" s="95"/>
      <c r="FZ335" s="95"/>
      <c r="GA335" s="95"/>
      <c r="GB335" s="95"/>
      <c r="GC335" s="95"/>
      <c r="GD335" s="95"/>
      <c r="GE335" s="95"/>
      <c r="GF335" s="95"/>
      <c r="GG335" s="95"/>
      <c r="GH335" s="95"/>
      <c r="GI335" s="95"/>
      <c r="GJ335" s="95"/>
      <c r="GK335" s="95"/>
      <c r="GL335" s="95"/>
      <c r="GM335" s="95"/>
      <c r="GN335" s="95"/>
      <c r="GO335" s="95"/>
      <c r="GP335" s="95"/>
      <c r="GQ335" s="95"/>
      <c r="GR335" s="95"/>
      <c r="GS335" s="95"/>
      <c r="GT335" s="95"/>
      <c r="GU335" s="95"/>
      <c r="GV335" s="95"/>
      <c r="GW335" s="95"/>
      <c r="GX335" s="95"/>
      <c r="GY335" s="95"/>
      <c r="GZ335" s="95"/>
      <c r="HA335" s="95"/>
      <c r="HB335" s="95"/>
      <c r="HC335" s="95"/>
      <c r="HD335" s="95"/>
      <c r="HE335" s="95"/>
    </row>
    <row r="336" spans="1:213" x14ac:dyDescent="0.25">
      <c r="A336" s="212" t="str">
        <f>IF((ISBLANK('1B DonnéesActifs'!A339)=TRUE),"-",'1B DonnéesActifs'!A339)</f>
        <v>-</v>
      </c>
      <c r="B336" s="213" t="str">
        <f>IF(($A336="-"),"-",IF((ISBLANK('1B DonnéesActifs'!B339)=TRUE),"",'1B DonnéesActifs'!B339))</f>
        <v>-</v>
      </c>
      <c r="C336" s="213" t="str">
        <f>IF(($A336="-"),"-",IF((ISBLANK('1B DonnéesActifs'!C339)=TRUE),"",'1B DonnéesActifs'!C339))</f>
        <v>-</v>
      </c>
      <c r="D336" s="213" t="str">
        <f>IF(($A336="-"),"-",IF((ISBLANK('1B DonnéesActifs'!D339)=TRUE),"",'1B DonnéesActifs'!D339))</f>
        <v>-</v>
      </c>
      <c r="E336" s="213" t="str">
        <f>IF(($A336="-"),"-",IF((ISBLANK('1B DonnéesActifs'!E339)=TRUE),"",'1B DonnéesActifs'!E339))</f>
        <v>-</v>
      </c>
      <c r="F336" s="213" t="str">
        <f>IF(($A336="-"),"-",IF((ISBLANK('1B DonnéesActifs'!F339)=TRUE),"",'1B DonnéesActifs'!F339))</f>
        <v>-</v>
      </c>
      <c r="G336" s="213" t="str">
        <f>IF(($A336="-"),"-",IF((ISBLANK('1B DonnéesActifs'!G339)=TRUE),"",'1B DonnéesActifs'!G339))</f>
        <v>-</v>
      </c>
      <c r="H336" s="213" t="str">
        <f>IF(($A336="-"),"-",IF((ISBLANK('1B DonnéesActifs'!H339)=TRUE),"",'1B DonnéesActifs'!H339))</f>
        <v>-</v>
      </c>
      <c r="I336" s="213" t="str">
        <f>IF(($A336="-"),"-",IF((ISBLANK('1B DonnéesActifs'!I339)=TRUE),"",'1B DonnéesActifs'!I339))</f>
        <v>-</v>
      </c>
      <c r="J336" s="213" t="str">
        <f>IF(($A336="-"),"-",IF((ISBLANK('1B DonnéesActifs'!J339)=TRUE),"",'1B DonnéesActifs'!J339))</f>
        <v>-</v>
      </c>
      <c r="K336" s="213" t="str">
        <f>IF(($A336="-"),"-",IF((ISBLANK('1B DonnéesActifs'!K339)=TRUE),"",'1B DonnéesActifs'!K339))</f>
        <v>-</v>
      </c>
      <c r="L336" s="213" t="str">
        <f>IF(($A336="-"),"-",IF((ISBLANK('1B DonnéesActifs'!L339)=TRUE),"",'1B DonnéesActifs'!L339))</f>
        <v>-</v>
      </c>
      <c r="M336" s="213" t="str">
        <f>IF(($A336="-"),"-",IF((ISBLANK('1B DonnéesActifs'!M339)=TRUE),"",'1B DonnéesActifs'!M339))</f>
        <v>-</v>
      </c>
      <c r="N336" s="213" t="str">
        <f>IF(($A336="-"),"-",IF((ISBLANK('1B DonnéesActifs'!N339)=TRUE),"",'1B DonnéesActifs'!N339))</f>
        <v>-</v>
      </c>
      <c r="O336" s="213" t="str">
        <f>IF(($A336="-"),"-",IF((ISBLANK('1B DonnéesActifs'!O339)=TRUE),"",'1B DonnéesActifs'!O339))</f>
        <v>-</v>
      </c>
      <c r="P336" s="213" t="str">
        <f>IF(($A336="-"),"-",IF((ISBLANK('1B DonnéesActifs'!P339)=TRUE),"",'1B DonnéesActifs'!P339))</f>
        <v>-</v>
      </c>
      <c r="Q336" s="214" t="str">
        <f t="shared" si="46"/>
        <v>-</v>
      </c>
      <c r="R336" s="214" t="str">
        <f>IF($A336="-","-",(_xlfn.IFNA((VLOOKUP($D336,'2A HypothèsesRenouvellement'!$J$6:$K$10,2,FALSE)),"TypeChausséeN/D")))</f>
        <v>-</v>
      </c>
      <c r="S336" s="214" t="str">
        <f t="shared" si="53"/>
        <v>-</v>
      </c>
      <c r="T336" s="214" t="str">
        <f>IF($A336="-","-",(_xlfn.IFNA((VLOOKUP($M336,'2A HypothèsesRenouvellement'!$J$16:$K$25,2,FALSE)),"DernièreInterventionN/D")))</f>
        <v>-</v>
      </c>
      <c r="U336" s="214" t="str">
        <f t="shared" si="47"/>
        <v>-</v>
      </c>
      <c r="V336" s="215" t="str">
        <f t="shared" si="54"/>
        <v>-</v>
      </c>
      <c r="W336" s="215" t="str">
        <f>IF($A336="-","-",IF($O336="","ICG N/D",VLOOKUP($O336,'2A HypothèsesRenouvellement'!$B$33:$B$42,1,TRUE)))</f>
        <v>-</v>
      </c>
      <c r="X336" s="216" t="str">
        <f>IF($A336="-","-",(IF((ISNUMBER(W336)=TRUE),VLOOKUP(W336,'2A HypothèsesRenouvellement'!$B$33:$D$42,3,FALSE),"ICG N/D")))</f>
        <v>-</v>
      </c>
      <c r="Y336" s="216" t="str">
        <f>_xlfn.IFNA(IF($A336="-","-",(IF((P336=""),"Cote /5 N/D",VLOOKUP(P336,'2A HypothèsesRenouvellement'!$F$33:$G$37,2,FALSE)))),"%ParCote/5 Feuille2A N/D")</f>
        <v>-</v>
      </c>
      <c r="Z336" s="215" t="str">
        <f>IF($A336="-","-",IF('2A HypothèsesRenouvellement'!$F$20="  cotes d'état /100",(IF(ISNUMBER(X336)=TRUE,(X336*R336),"ICG N/D")),"N'est pas l'option choisie feuille 2A"))</f>
        <v>-</v>
      </c>
      <c r="AA336" s="215" t="str">
        <f t="shared" si="48"/>
        <v>-</v>
      </c>
      <c r="AB336" s="215" t="str">
        <f>IF($A336="-","-",IF('2A HypothèsesRenouvellement'!$F$20="  cotes d'état /5",(IF(ISNUMBER(Y336)=TRUE,(Y336*R336),"Etat/5 N/D")),"N'est pas l'option choisie feuille 2A"))</f>
        <v>-</v>
      </c>
      <c r="AC336" s="215" t="str">
        <f t="shared" si="49"/>
        <v>-</v>
      </c>
      <c r="AD336" s="217" t="str">
        <f>IF('2A HypothèsesRenouvellement'!$D$15="Option 1  ",'3A CalculsActifs'!V336,IF('2A HypothèsesRenouvellement'!$F$20="  Cotes d'état /100",'3A CalculsActifs'!AA336,IF('2A HypothèsesRenouvellement'!$F$20="  Cotes d'état /5",'3A CalculsActifs'!AC336,"ATT:ChoisirOptionFeuille2A")))</f>
        <v>ATT:ChoisirOptionFeuille2A</v>
      </c>
      <c r="AE336" s="209" t="str">
        <f>IF($A336="-","-",(H336/1000*(VLOOKUP(D336,'2A HypothèsesRenouvellement'!$J$6:$L$10,3,FALSE))))</f>
        <v>-</v>
      </c>
      <c r="AF336" s="312" t="str">
        <f t="shared" si="50"/>
        <v>-</v>
      </c>
      <c r="AG336" s="312" t="str">
        <f t="shared" si="51"/>
        <v>-</v>
      </c>
      <c r="AH336" s="218" t="str">
        <f t="shared" si="52"/>
        <v>-</v>
      </c>
      <c r="AI336" s="95"/>
      <c r="AJ336" s="95"/>
      <c r="AK336" s="95"/>
      <c r="AL336" s="95"/>
      <c r="AM336" s="95"/>
      <c r="AN336" s="95"/>
      <c r="AO336" s="95"/>
      <c r="AP336" s="95"/>
      <c r="AQ336" s="95"/>
      <c r="AR336" s="95"/>
      <c r="AS336" s="95"/>
      <c r="AT336" s="95"/>
      <c r="AU336" s="95"/>
      <c r="AV336" s="95"/>
      <c r="AW336" s="95"/>
      <c r="AX336" s="95"/>
      <c r="AY336" s="95"/>
      <c r="AZ336" s="95"/>
      <c r="BA336" s="95"/>
      <c r="BB336" s="95"/>
      <c r="BC336" s="95"/>
      <c r="BD336" s="95"/>
      <c r="BE336" s="95"/>
      <c r="BF336" s="95"/>
      <c r="BG336" s="95"/>
      <c r="BH336" s="95"/>
      <c r="BI336" s="95"/>
      <c r="BJ336" s="95"/>
      <c r="BK336" s="95"/>
      <c r="BL336" s="95"/>
      <c r="BM336" s="95"/>
      <c r="BN336" s="95"/>
      <c r="BO336" s="95"/>
      <c r="BP336" s="95"/>
      <c r="BQ336" s="95"/>
      <c r="BR336" s="95"/>
      <c r="BS336" s="95"/>
      <c r="BT336" s="95"/>
      <c r="BU336" s="95"/>
      <c r="BV336" s="95"/>
      <c r="BW336" s="95"/>
      <c r="BX336" s="95"/>
      <c r="BY336" s="95"/>
      <c r="BZ336" s="95"/>
      <c r="CA336" s="95"/>
      <c r="CB336" s="95"/>
      <c r="CC336" s="95"/>
      <c r="CD336" s="95"/>
      <c r="CE336" s="95"/>
      <c r="CF336" s="95"/>
      <c r="CG336" s="95"/>
      <c r="CH336" s="95"/>
      <c r="CI336" s="95"/>
      <c r="CJ336" s="95"/>
      <c r="CK336" s="95"/>
      <c r="CL336" s="95"/>
      <c r="CM336" s="95"/>
      <c r="CN336" s="95"/>
      <c r="CO336" s="95"/>
      <c r="CP336" s="95"/>
      <c r="CQ336" s="95"/>
      <c r="CR336" s="95"/>
      <c r="CS336" s="95"/>
      <c r="CT336" s="95"/>
      <c r="CU336" s="95"/>
      <c r="CV336" s="95"/>
      <c r="CW336" s="95"/>
      <c r="CX336" s="95"/>
      <c r="CY336" s="95"/>
      <c r="CZ336" s="95"/>
      <c r="DA336" s="95"/>
      <c r="DB336" s="95"/>
      <c r="DC336" s="95"/>
      <c r="DD336" s="95"/>
      <c r="DE336" s="95"/>
      <c r="DF336" s="95"/>
      <c r="DG336" s="95"/>
      <c r="DH336" s="95"/>
      <c r="DI336" s="95"/>
      <c r="DJ336" s="95"/>
      <c r="DK336" s="95"/>
      <c r="DL336" s="95"/>
      <c r="DM336" s="95"/>
      <c r="DN336" s="95"/>
      <c r="DO336" s="95"/>
      <c r="DP336" s="95"/>
      <c r="DQ336" s="95"/>
      <c r="DR336" s="95"/>
      <c r="DS336" s="95"/>
      <c r="DT336" s="95"/>
      <c r="DU336" s="95"/>
      <c r="DV336" s="95"/>
      <c r="DW336" s="95"/>
      <c r="DX336" s="95"/>
      <c r="DY336" s="95"/>
      <c r="DZ336" s="95"/>
      <c r="EA336" s="95"/>
      <c r="EB336" s="95"/>
      <c r="EC336" s="95"/>
      <c r="ED336" s="95"/>
      <c r="EE336" s="95"/>
      <c r="EF336" s="95"/>
      <c r="EG336" s="95"/>
      <c r="EH336" s="95"/>
      <c r="EI336" s="95"/>
      <c r="EJ336" s="95"/>
      <c r="EK336" s="95"/>
      <c r="EL336" s="95"/>
      <c r="EM336" s="95"/>
      <c r="EN336" s="95"/>
      <c r="EO336" s="95"/>
      <c r="EP336" s="95"/>
      <c r="EQ336" s="95"/>
      <c r="ER336" s="95"/>
      <c r="ES336" s="95"/>
      <c r="ET336" s="95"/>
      <c r="EU336" s="95"/>
      <c r="EV336" s="95"/>
      <c r="EW336" s="95"/>
      <c r="EX336" s="95"/>
      <c r="EY336" s="95"/>
      <c r="EZ336" s="95"/>
      <c r="FA336" s="95"/>
      <c r="FB336" s="95"/>
      <c r="FC336" s="95"/>
      <c r="FD336" s="95"/>
      <c r="FE336" s="95"/>
      <c r="FF336" s="95"/>
      <c r="FG336" s="95"/>
      <c r="FH336" s="95"/>
      <c r="FI336" s="95"/>
      <c r="FJ336" s="95"/>
      <c r="FK336" s="95"/>
      <c r="FL336" s="95"/>
      <c r="FM336" s="95"/>
      <c r="FN336" s="95"/>
      <c r="FO336" s="95"/>
      <c r="FP336" s="95"/>
      <c r="FQ336" s="95"/>
      <c r="FR336" s="95"/>
      <c r="FS336" s="95"/>
      <c r="FT336" s="95"/>
      <c r="FU336" s="95"/>
      <c r="FV336" s="95"/>
      <c r="FW336" s="95"/>
      <c r="FX336" s="95"/>
      <c r="FY336" s="95"/>
      <c r="FZ336" s="95"/>
      <c r="GA336" s="95"/>
      <c r="GB336" s="95"/>
      <c r="GC336" s="95"/>
      <c r="GD336" s="95"/>
      <c r="GE336" s="95"/>
      <c r="GF336" s="95"/>
      <c r="GG336" s="95"/>
      <c r="GH336" s="95"/>
      <c r="GI336" s="95"/>
      <c r="GJ336" s="95"/>
      <c r="GK336" s="95"/>
      <c r="GL336" s="95"/>
      <c r="GM336" s="95"/>
      <c r="GN336" s="95"/>
      <c r="GO336" s="95"/>
      <c r="GP336" s="95"/>
      <c r="GQ336" s="95"/>
      <c r="GR336" s="95"/>
      <c r="GS336" s="95"/>
      <c r="GT336" s="95"/>
      <c r="GU336" s="95"/>
      <c r="GV336" s="95"/>
      <c r="GW336" s="95"/>
      <c r="GX336" s="95"/>
      <c r="GY336" s="95"/>
      <c r="GZ336" s="95"/>
      <c r="HA336" s="95"/>
      <c r="HB336" s="95"/>
      <c r="HC336" s="95"/>
      <c r="HD336" s="95"/>
      <c r="HE336" s="95"/>
    </row>
    <row r="337" spans="1:213" x14ac:dyDescent="0.25">
      <c r="A337" s="212" t="str">
        <f>IF((ISBLANK('1B DonnéesActifs'!A340)=TRUE),"-",'1B DonnéesActifs'!A340)</f>
        <v>-</v>
      </c>
      <c r="B337" s="213" t="str">
        <f>IF(($A337="-"),"-",IF((ISBLANK('1B DonnéesActifs'!B340)=TRUE),"",'1B DonnéesActifs'!B340))</f>
        <v>-</v>
      </c>
      <c r="C337" s="213" t="str">
        <f>IF(($A337="-"),"-",IF((ISBLANK('1B DonnéesActifs'!C340)=TRUE),"",'1B DonnéesActifs'!C340))</f>
        <v>-</v>
      </c>
      <c r="D337" s="213" t="str">
        <f>IF(($A337="-"),"-",IF((ISBLANK('1B DonnéesActifs'!D340)=TRUE),"",'1B DonnéesActifs'!D340))</f>
        <v>-</v>
      </c>
      <c r="E337" s="213" t="str">
        <f>IF(($A337="-"),"-",IF((ISBLANK('1B DonnéesActifs'!E340)=TRUE),"",'1B DonnéesActifs'!E340))</f>
        <v>-</v>
      </c>
      <c r="F337" s="213" t="str">
        <f>IF(($A337="-"),"-",IF((ISBLANK('1B DonnéesActifs'!F340)=TRUE),"",'1B DonnéesActifs'!F340))</f>
        <v>-</v>
      </c>
      <c r="G337" s="213" t="str">
        <f>IF(($A337="-"),"-",IF((ISBLANK('1B DonnéesActifs'!G340)=TRUE),"",'1B DonnéesActifs'!G340))</f>
        <v>-</v>
      </c>
      <c r="H337" s="213" t="str">
        <f>IF(($A337="-"),"-",IF((ISBLANK('1B DonnéesActifs'!H340)=TRUE),"",'1B DonnéesActifs'!H340))</f>
        <v>-</v>
      </c>
      <c r="I337" s="213" t="str">
        <f>IF(($A337="-"),"-",IF((ISBLANK('1B DonnéesActifs'!I340)=TRUE),"",'1B DonnéesActifs'!I340))</f>
        <v>-</v>
      </c>
      <c r="J337" s="213" t="str">
        <f>IF(($A337="-"),"-",IF((ISBLANK('1B DonnéesActifs'!J340)=TRUE),"",'1B DonnéesActifs'!J340))</f>
        <v>-</v>
      </c>
      <c r="K337" s="213" t="str">
        <f>IF(($A337="-"),"-",IF((ISBLANK('1B DonnéesActifs'!K340)=TRUE),"",'1B DonnéesActifs'!K340))</f>
        <v>-</v>
      </c>
      <c r="L337" s="213" t="str">
        <f>IF(($A337="-"),"-",IF((ISBLANK('1B DonnéesActifs'!L340)=TRUE),"",'1B DonnéesActifs'!L340))</f>
        <v>-</v>
      </c>
      <c r="M337" s="213" t="str">
        <f>IF(($A337="-"),"-",IF((ISBLANK('1B DonnéesActifs'!M340)=TRUE),"",'1B DonnéesActifs'!M340))</f>
        <v>-</v>
      </c>
      <c r="N337" s="213" t="str">
        <f>IF(($A337="-"),"-",IF((ISBLANK('1B DonnéesActifs'!N340)=TRUE),"",'1B DonnéesActifs'!N340))</f>
        <v>-</v>
      </c>
      <c r="O337" s="213" t="str">
        <f>IF(($A337="-"),"-",IF((ISBLANK('1B DonnéesActifs'!O340)=TRUE),"",'1B DonnéesActifs'!O340))</f>
        <v>-</v>
      </c>
      <c r="P337" s="213" t="str">
        <f>IF(($A337="-"),"-",IF((ISBLANK('1B DonnéesActifs'!P340)=TRUE),"",'1B DonnéesActifs'!P340))</f>
        <v>-</v>
      </c>
      <c r="Q337" s="214" t="str">
        <f t="shared" si="46"/>
        <v>-</v>
      </c>
      <c r="R337" s="214" t="str">
        <f>IF($A337="-","-",(_xlfn.IFNA((VLOOKUP($D337,'2A HypothèsesRenouvellement'!$J$6:$K$10,2,FALSE)),"TypeChausséeN/D")))</f>
        <v>-</v>
      </c>
      <c r="S337" s="214" t="str">
        <f t="shared" si="53"/>
        <v>-</v>
      </c>
      <c r="T337" s="214" t="str">
        <f>IF($A337="-","-",(_xlfn.IFNA((VLOOKUP($M337,'2A HypothèsesRenouvellement'!$J$16:$K$25,2,FALSE)),"DernièreInterventionN/D")))</f>
        <v>-</v>
      </c>
      <c r="U337" s="214" t="str">
        <f t="shared" si="47"/>
        <v>-</v>
      </c>
      <c r="V337" s="215" t="str">
        <f t="shared" si="54"/>
        <v>-</v>
      </c>
      <c r="W337" s="215" t="str">
        <f>IF($A337="-","-",IF($O337="","ICG N/D",VLOOKUP($O337,'2A HypothèsesRenouvellement'!$B$33:$B$42,1,TRUE)))</f>
        <v>-</v>
      </c>
      <c r="X337" s="216" t="str">
        <f>IF($A337="-","-",(IF((ISNUMBER(W337)=TRUE),VLOOKUP(W337,'2A HypothèsesRenouvellement'!$B$33:$D$42,3,FALSE),"ICG N/D")))</f>
        <v>-</v>
      </c>
      <c r="Y337" s="216" t="str">
        <f>_xlfn.IFNA(IF($A337="-","-",(IF((P337=""),"Cote /5 N/D",VLOOKUP(P337,'2A HypothèsesRenouvellement'!$F$33:$G$37,2,FALSE)))),"%ParCote/5 Feuille2A N/D")</f>
        <v>-</v>
      </c>
      <c r="Z337" s="215" t="str">
        <f>IF($A337="-","-",IF('2A HypothèsesRenouvellement'!$F$20="  cotes d'état /100",(IF(ISNUMBER(X337)=TRUE,(X337*R337),"ICG N/D")),"N'est pas l'option choisie feuille 2A"))</f>
        <v>-</v>
      </c>
      <c r="AA337" s="215" t="str">
        <f t="shared" si="48"/>
        <v>-</v>
      </c>
      <c r="AB337" s="215" t="str">
        <f>IF($A337="-","-",IF('2A HypothèsesRenouvellement'!$F$20="  cotes d'état /5",(IF(ISNUMBER(Y337)=TRUE,(Y337*R337),"Etat/5 N/D")),"N'est pas l'option choisie feuille 2A"))</f>
        <v>-</v>
      </c>
      <c r="AC337" s="215" t="str">
        <f t="shared" si="49"/>
        <v>-</v>
      </c>
      <c r="AD337" s="217" t="str">
        <f>IF('2A HypothèsesRenouvellement'!$D$15="Option 1  ",'3A CalculsActifs'!V337,IF('2A HypothèsesRenouvellement'!$F$20="  Cotes d'état /100",'3A CalculsActifs'!AA337,IF('2A HypothèsesRenouvellement'!$F$20="  Cotes d'état /5",'3A CalculsActifs'!AC337,"ATT:ChoisirOptionFeuille2A")))</f>
        <v>ATT:ChoisirOptionFeuille2A</v>
      </c>
      <c r="AE337" s="209" t="str">
        <f>IF($A337="-","-",(H337/1000*(VLOOKUP(D337,'2A HypothèsesRenouvellement'!$J$6:$L$10,3,FALSE))))</f>
        <v>-</v>
      </c>
      <c r="AF337" s="312" t="str">
        <f t="shared" si="50"/>
        <v>-</v>
      </c>
      <c r="AG337" s="312" t="str">
        <f t="shared" si="51"/>
        <v>-</v>
      </c>
      <c r="AH337" s="218" t="str">
        <f t="shared" si="52"/>
        <v>-</v>
      </c>
      <c r="AI337" s="95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5"/>
      <c r="BI337" s="95"/>
      <c r="BJ337" s="95"/>
      <c r="BK337" s="95"/>
      <c r="BL337" s="95"/>
      <c r="BM337" s="95"/>
      <c r="BN337" s="95"/>
      <c r="BO337" s="95"/>
      <c r="BP337" s="95"/>
      <c r="BQ337" s="95"/>
      <c r="BR337" s="95"/>
      <c r="BS337" s="95"/>
      <c r="BT337" s="95"/>
      <c r="BU337" s="95"/>
      <c r="BV337" s="95"/>
      <c r="BW337" s="95"/>
      <c r="BX337" s="95"/>
      <c r="BY337" s="95"/>
      <c r="BZ337" s="95"/>
      <c r="CA337" s="95"/>
      <c r="CB337" s="95"/>
      <c r="CC337" s="95"/>
      <c r="CD337" s="95"/>
      <c r="CE337" s="95"/>
      <c r="CF337" s="95"/>
      <c r="CG337" s="95"/>
      <c r="CH337" s="95"/>
      <c r="CI337" s="95"/>
      <c r="CJ337" s="95"/>
      <c r="CK337" s="95"/>
      <c r="CL337" s="95"/>
      <c r="CM337" s="95"/>
      <c r="CN337" s="95"/>
      <c r="CO337" s="95"/>
      <c r="CP337" s="95"/>
      <c r="CQ337" s="95"/>
      <c r="CR337" s="95"/>
      <c r="CS337" s="95"/>
      <c r="CT337" s="95"/>
      <c r="CU337" s="95"/>
      <c r="CV337" s="95"/>
      <c r="CW337" s="95"/>
      <c r="CX337" s="95"/>
      <c r="CY337" s="95"/>
      <c r="CZ337" s="95"/>
      <c r="DA337" s="95"/>
      <c r="DB337" s="95"/>
      <c r="DC337" s="95"/>
      <c r="DD337" s="95"/>
      <c r="DE337" s="95"/>
      <c r="DF337" s="95"/>
      <c r="DG337" s="95"/>
      <c r="DH337" s="95"/>
      <c r="DI337" s="95"/>
      <c r="DJ337" s="95"/>
      <c r="DK337" s="95"/>
      <c r="DL337" s="95"/>
      <c r="DM337" s="95"/>
      <c r="DN337" s="95"/>
      <c r="DO337" s="95"/>
      <c r="DP337" s="95"/>
      <c r="DQ337" s="95"/>
      <c r="DR337" s="95"/>
      <c r="DS337" s="95"/>
      <c r="DT337" s="95"/>
      <c r="DU337" s="95"/>
      <c r="DV337" s="95"/>
      <c r="DW337" s="95"/>
      <c r="DX337" s="95"/>
      <c r="DY337" s="95"/>
      <c r="DZ337" s="95"/>
      <c r="EA337" s="95"/>
      <c r="EB337" s="95"/>
      <c r="EC337" s="95"/>
      <c r="ED337" s="95"/>
      <c r="EE337" s="95"/>
      <c r="EF337" s="95"/>
      <c r="EG337" s="95"/>
      <c r="EH337" s="95"/>
      <c r="EI337" s="95"/>
      <c r="EJ337" s="95"/>
      <c r="EK337" s="95"/>
      <c r="EL337" s="95"/>
      <c r="EM337" s="95"/>
      <c r="EN337" s="95"/>
      <c r="EO337" s="95"/>
      <c r="EP337" s="95"/>
      <c r="EQ337" s="95"/>
      <c r="ER337" s="95"/>
      <c r="ES337" s="95"/>
      <c r="ET337" s="95"/>
      <c r="EU337" s="95"/>
      <c r="EV337" s="95"/>
      <c r="EW337" s="95"/>
      <c r="EX337" s="95"/>
      <c r="EY337" s="95"/>
      <c r="EZ337" s="95"/>
      <c r="FA337" s="95"/>
      <c r="FB337" s="95"/>
      <c r="FC337" s="95"/>
      <c r="FD337" s="95"/>
      <c r="FE337" s="95"/>
      <c r="FF337" s="95"/>
      <c r="FG337" s="95"/>
      <c r="FH337" s="95"/>
      <c r="FI337" s="95"/>
      <c r="FJ337" s="95"/>
      <c r="FK337" s="95"/>
      <c r="FL337" s="95"/>
      <c r="FM337" s="95"/>
      <c r="FN337" s="95"/>
      <c r="FO337" s="95"/>
      <c r="FP337" s="95"/>
      <c r="FQ337" s="95"/>
      <c r="FR337" s="95"/>
      <c r="FS337" s="95"/>
      <c r="FT337" s="95"/>
      <c r="FU337" s="95"/>
      <c r="FV337" s="95"/>
      <c r="FW337" s="95"/>
      <c r="FX337" s="95"/>
      <c r="FY337" s="95"/>
      <c r="FZ337" s="95"/>
      <c r="GA337" s="95"/>
      <c r="GB337" s="95"/>
      <c r="GC337" s="95"/>
      <c r="GD337" s="95"/>
      <c r="GE337" s="95"/>
      <c r="GF337" s="95"/>
      <c r="GG337" s="95"/>
      <c r="GH337" s="95"/>
      <c r="GI337" s="95"/>
      <c r="GJ337" s="95"/>
      <c r="GK337" s="95"/>
      <c r="GL337" s="95"/>
      <c r="GM337" s="95"/>
      <c r="GN337" s="95"/>
      <c r="GO337" s="95"/>
      <c r="GP337" s="95"/>
      <c r="GQ337" s="95"/>
      <c r="GR337" s="95"/>
      <c r="GS337" s="95"/>
      <c r="GT337" s="95"/>
      <c r="GU337" s="95"/>
      <c r="GV337" s="95"/>
      <c r="GW337" s="95"/>
      <c r="GX337" s="95"/>
      <c r="GY337" s="95"/>
      <c r="GZ337" s="95"/>
      <c r="HA337" s="95"/>
      <c r="HB337" s="95"/>
      <c r="HC337" s="95"/>
      <c r="HD337" s="95"/>
      <c r="HE337" s="95"/>
    </row>
    <row r="338" spans="1:213" x14ac:dyDescent="0.25">
      <c r="A338" s="212" t="str">
        <f>IF((ISBLANK('1B DonnéesActifs'!A341)=TRUE),"-",'1B DonnéesActifs'!A341)</f>
        <v>-</v>
      </c>
      <c r="B338" s="213" t="str">
        <f>IF(($A338="-"),"-",IF((ISBLANK('1B DonnéesActifs'!B341)=TRUE),"",'1B DonnéesActifs'!B341))</f>
        <v>-</v>
      </c>
      <c r="C338" s="213" t="str">
        <f>IF(($A338="-"),"-",IF((ISBLANK('1B DonnéesActifs'!C341)=TRUE),"",'1B DonnéesActifs'!C341))</f>
        <v>-</v>
      </c>
      <c r="D338" s="213" t="str">
        <f>IF(($A338="-"),"-",IF((ISBLANK('1B DonnéesActifs'!D341)=TRUE),"",'1B DonnéesActifs'!D341))</f>
        <v>-</v>
      </c>
      <c r="E338" s="213" t="str">
        <f>IF(($A338="-"),"-",IF((ISBLANK('1B DonnéesActifs'!E341)=TRUE),"",'1B DonnéesActifs'!E341))</f>
        <v>-</v>
      </c>
      <c r="F338" s="213" t="str">
        <f>IF(($A338="-"),"-",IF((ISBLANK('1B DonnéesActifs'!F341)=TRUE),"",'1B DonnéesActifs'!F341))</f>
        <v>-</v>
      </c>
      <c r="G338" s="213" t="str">
        <f>IF(($A338="-"),"-",IF((ISBLANK('1B DonnéesActifs'!G341)=TRUE),"",'1B DonnéesActifs'!G341))</f>
        <v>-</v>
      </c>
      <c r="H338" s="213" t="str">
        <f>IF(($A338="-"),"-",IF((ISBLANK('1B DonnéesActifs'!H341)=TRUE),"",'1B DonnéesActifs'!H341))</f>
        <v>-</v>
      </c>
      <c r="I338" s="213" t="str">
        <f>IF(($A338="-"),"-",IF((ISBLANK('1B DonnéesActifs'!I341)=TRUE),"",'1B DonnéesActifs'!I341))</f>
        <v>-</v>
      </c>
      <c r="J338" s="213" t="str">
        <f>IF(($A338="-"),"-",IF((ISBLANK('1B DonnéesActifs'!J341)=TRUE),"",'1B DonnéesActifs'!J341))</f>
        <v>-</v>
      </c>
      <c r="K338" s="213" t="str">
        <f>IF(($A338="-"),"-",IF((ISBLANK('1B DonnéesActifs'!K341)=TRUE),"",'1B DonnéesActifs'!K341))</f>
        <v>-</v>
      </c>
      <c r="L338" s="213" t="str">
        <f>IF(($A338="-"),"-",IF((ISBLANK('1B DonnéesActifs'!L341)=TRUE),"",'1B DonnéesActifs'!L341))</f>
        <v>-</v>
      </c>
      <c r="M338" s="213" t="str">
        <f>IF(($A338="-"),"-",IF((ISBLANK('1B DonnéesActifs'!M341)=TRUE),"",'1B DonnéesActifs'!M341))</f>
        <v>-</v>
      </c>
      <c r="N338" s="213" t="str">
        <f>IF(($A338="-"),"-",IF((ISBLANK('1B DonnéesActifs'!N341)=TRUE),"",'1B DonnéesActifs'!N341))</f>
        <v>-</v>
      </c>
      <c r="O338" s="213" t="str">
        <f>IF(($A338="-"),"-",IF((ISBLANK('1B DonnéesActifs'!O341)=TRUE),"",'1B DonnéesActifs'!O341))</f>
        <v>-</v>
      </c>
      <c r="P338" s="213" t="str">
        <f>IF(($A338="-"),"-",IF((ISBLANK('1B DonnéesActifs'!P341)=TRUE),"",'1B DonnéesActifs'!P341))</f>
        <v>-</v>
      </c>
      <c r="Q338" s="214" t="str">
        <f t="shared" si="46"/>
        <v>-</v>
      </c>
      <c r="R338" s="214" t="str">
        <f>IF($A338="-","-",(_xlfn.IFNA((VLOOKUP($D338,'2A HypothèsesRenouvellement'!$J$6:$K$10,2,FALSE)),"TypeChausséeN/D")))</f>
        <v>-</v>
      </c>
      <c r="S338" s="214" t="str">
        <f t="shared" si="53"/>
        <v>-</v>
      </c>
      <c r="T338" s="214" t="str">
        <f>IF($A338="-","-",(_xlfn.IFNA((VLOOKUP($M338,'2A HypothèsesRenouvellement'!$J$16:$K$25,2,FALSE)),"DernièreInterventionN/D")))</f>
        <v>-</v>
      </c>
      <c r="U338" s="214" t="str">
        <f t="shared" si="47"/>
        <v>-</v>
      </c>
      <c r="V338" s="215" t="str">
        <f t="shared" si="54"/>
        <v>-</v>
      </c>
      <c r="W338" s="215" t="str">
        <f>IF($A338="-","-",IF($O338="","ICG N/D",VLOOKUP($O338,'2A HypothèsesRenouvellement'!$B$33:$B$42,1,TRUE)))</f>
        <v>-</v>
      </c>
      <c r="X338" s="216" t="str">
        <f>IF($A338="-","-",(IF((ISNUMBER(W338)=TRUE),VLOOKUP(W338,'2A HypothèsesRenouvellement'!$B$33:$D$42,3,FALSE),"ICG N/D")))</f>
        <v>-</v>
      </c>
      <c r="Y338" s="216" t="str">
        <f>_xlfn.IFNA(IF($A338="-","-",(IF((P338=""),"Cote /5 N/D",VLOOKUP(P338,'2A HypothèsesRenouvellement'!$F$33:$G$37,2,FALSE)))),"%ParCote/5 Feuille2A N/D")</f>
        <v>-</v>
      </c>
      <c r="Z338" s="215" t="str">
        <f>IF($A338="-","-",IF('2A HypothèsesRenouvellement'!$F$20="  cotes d'état /100",(IF(ISNUMBER(X338)=TRUE,(X338*R338),"ICG N/D")),"N'est pas l'option choisie feuille 2A"))</f>
        <v>-</v>
      </c>
      <c r="AA338" s="215" t="str">
        <f t="shared" si="48"/>
        <v>-</v>
      </c>
      <c r="AB338" s="215" t="str">
        <f>IF($A338="-","-",IF('2A HypothèsesRenouvellement'!$F$20="  cotes d'état /5",(IF(ISNUMBER(Y338)=TRUE,(Y338*R338),"Etat/5 N/D")),"N'est pas l'option choisie feuille 2A"))</f>
        <v>-</v>
      </c>
      <c r="AC338" s="215" t="str">
        <f t="shared" si="49"/>
        <v>-</v>
      </c>
      <c r="AD338" s="217" t="str">
        <f>IF('2A HypothèsesRenouvellement'!$D$15="Option 1  ",'3A CalculsActifs'!V338,IF('2A HypothèsesRenouvellement'!$F$20="  Cotes d'état /100",'3A CalculsActifs'!AA338,IF('2A HypothèsesRenouvellement'!$F$20="  Cotes d'état /5",'3A CalculsActifs'!AC338,"ATT:ChoisirOptionFeuille2A")))</f>
        <v>ATT:ChoisirOptionFeuille2A</v>
      </c>
      <c r="AE338" s="209" t="str">
        <f>IF($A338="-","-",(H338/1000*(VLOOKUP(D338,'2A HypothèsesRenouvellement'!$J$6:$L$10,3,FALSE))))</f>
        <v>-</v>
      </c>
      <c r="AF338" s="312" t="str">
        <f t="shared" si="50"/>
        <v>-</v>
      </c>
      <c r="AG338" s="312" t="str">
        <f t="shared" si="51"/>
        <v>-</v>
      </c>
      <c r="AH338" s="218" t="str">
        <f t="shared" si="52"/>
        <v>-</v>
      </c>
      <c r="AI338" s="95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5"/>
      <c r="BI338" s="95"/>
      <c r="BJ338" s="95"/>
      <c r="BK338" s="95"/>
      <c r="BL338" s="95"/>
      <c r="BM338" s="95"/>
      <c r="BN338" s="95"/>
      <c r="BO338" s="95"/>
      <c r="BP338" s="95"/>
      <c r="BQ338" s="95"/>
      <c r="BR338" s="95"/>
      <c r="BS338" s="95"/>
      <c r="BT338" s="95"/>
      <c r="BU338" s="95"/>
      <c r="BV338" s="95"/>
      <c r="BW338" s="95"/>
      <c r="BX338" s="95"/>
      <c r="BY338" s="95"/>
      <c r="BZ338" s="95"/>
      <c r="CA338" s="95"/>
      <c r="CB338" s="95"/>
      <c r="CC338" s="95"/>
      <c r="CD338" s="95"/>
      <c r="CE338" s="95"/>
      <c r="CF338" s="95"/>
      <c r="CG338" s="95"/>
      <c r="CH338" s="95"/>
      <c r="CI338" s="95"/>
      <c r="CJ338" s="95"/>
      <c r="CK338" s="95"/>
      <c r="CL338" s="95"/>
      <c r="CM338" s="95"/>
      <c r="CN338" s="95"/>
      <c r="CO338" s="95"/>
      <c r="CP338" s="95"/>
      <c r="CQ338" s="95"/>
      <c r="CR338" s="95"/>
      <c r="CS338" s="95"/>
      <c r="CT338" s="95"/>
      <c r="CU338" s="95"/>
      <c r="CV338" s="95"/>
      <c r="CW338" s="95"/>
      <c r="CX338" s="95"/>
      <c r="CY338" s="95"/>
      <c r="CZ338" s="95"/>
      <c r="DA338" s="95"/>
      <c r="DB338" s="95"/>
      <c r="DC338" s="95"/>
      <c r="DD338" s="95"/>
      <c r="DE338" s="95"/>
      <c r="DF338" s="95"/>
      <c r="DG338" s="95"/>
      <c r="DH338" s="95"/>
      <c r="DI338" s="95"/>
      <c r="DJ338" s="95"/>
      <c r="DK338" s="95"/>
      <c r="DL338" s="95"/>
      <c r="DM338" s="95"/>
      <c r="DN338" s="95"/>
      <c r="DO338" s="95"/>
      <c r="DP338" s="95"/>
      <c r="DQ338" s="95"/>
      <c r="DR338" s="95"/>
      <c r="DS338" s="95"/>
      <c r="DT338" s="95"/>
      <c r="DU338" s="95"/>
      <c r="DV338" s="95"/>
      <c r="DW338" s="95"/>
      <c r="DX338" s="95"/>
      <c r="DY338" s="95"/>
      <c r="DZ338" s="95"/>
      <c r="EA338" s="95"/>
      <c r="EB338" s="95"/>
      <c r="EC338" s="95"/>
      <c r="ED338" s="95"/>
      <c r="EE338" s="95"/>
      <c r="EF338" s="95"/>
      <c r="EG338" s="95"/>
      <c r="EH338" s="95"/>
      <c r="EI338" s="95"/>
      <c r="EJ338" s="95"/>
      <c r="EK338" s="95"/>
      <c r="EL338" s="95"/>
      <c r="EM338" s="95"/>
      <c r="EN338" s="95"/>
      <c r="EO338" s="95"/>
      <c r="EP338" s="95"/>
      <c r="EQ338" s="95"/>
      <c r="ER338" s="95"/>
      <c r="ES338" s="95"/>
      <c r="ET338" s="95"/>
      <c r="EU338" s="95"/>
      <c r="EV338" s="95"/>
      <c r="EW338" s="95"/>
      <c r="EX338" s="95"/>
      <c r="EY338" s="95"/>
      <c r="EZ338" s="95"/>
      <c r="FA338" s="95"/>
      <c r="FB338" s="95"/>
      <c r="FC338" s="95"/>
      <c r="FD338" s="95"/>
      <c r="FE338" s="95"/>
      <c r="FF338" s="95"/>
      <c r="FG338" s="95"/>
      <c r="FH338" s="95"/>
      <c r="FI338" s="95"/>
      <c r="FJ338" s="95"/>
      <c r="FK338" s="95"/>
      <c r="FL338" s="95"/>
      <c r="FM338" s="95"/>
      <c r="FN338" s="95"/>
      <c r="FO338" s="95"/>
      <c r="FP338" s="95"/>
      <c r="FQ338" s="95"/>
      <c r="FR338" s="95"/>
      <c r="FS338" s="95"/>
      <c r="FT338" s="95"/>
      <c r="FU338" s="95"/>
      <c r="FV338" s="95"/>
      <c r="FW338" s="95"/>
      <c r="FX338" s="95"/>
      <c r="FY338" s="95"/>
      <c r="FZ338" s="95"/>
      <c r="GA338" s="95"/>
      <c r="GB338" s="95"/>
      <c r="GC338" s="95"/>
      <c r="GD338" s="95"/>
      <c r="GE338" s="95"/>
      <c r="GF338" s="95"/>
      <c r="GG338" s="95"/>
      <c r="GH338" s="95"/>
      <c r="GI338" s="95"/>
      <c r="GJ338" s="95"/>
      <c r="GK338" s="95"/>
      <c r="GL338" s="95"/>
      <c r="GM338" s="95"/>
      <c r="GN338" s="95"/>
      <c r="GO338" s="95"/>
      <c r="GP338" s="95"/>
      <c r="GQ338" s="95"/>
      <c r="GR338" s="95"/>
      <c r="GS338" s="95"/>
      <c r="GT338" s="95"/>
      <c r="GU338" s="95"/>
      <c r="GV338" s="95"/>
      <c r="GW338" s="95"/>
      <c r="GX338" s="95"/>
      <c r="GY338" s="95"/>
      <c r="GZ338" s="95"/>
      <c r="HA338" s="95"/>
      <c r="HB338" s="95"/>
      <c r="HC338" s="95"/>
      <c r="HD338" s="95"/>
      <c r="HE338" s="95"/>
    </row>
    <row r="339" spans="1:213" x14ac:dyDescent="0.25">
      <c r="A339" s="212" t="str">
        <f>IF((ISBLANK('1B DonnéesActifs'!A342)=TRUE),"-",'1B DonnéesActifs'!A342)</f>
        <v>-</v>
      </c>
      <c r="B339" s="213" t="str">
        <f>IF(($A339="-"),"-",IF((ISBLANK('1B DonnéesActifs'!B342)=TRUE),"",'1B DonnéesActifs'!B342))</f>
        <v>-</v>
      </c>
      <c r="C339" s="213" t="str">
        <f>IF(($A339="-"),"-",IF((ISBLANK('1B DonnéesActifs'!C342)=TRUE),"",'1B DonnéesActifs'!C342))</f>
        <v>-</v>
      </c>
      <c r="D339" s="213" t="str">
        <f>IF(($A339="-"),"-",IF((ISBLANK('1B DonnéesActifs'!D342)=TRUE),"",'1B DonnéesActifs'!D342))</f>
        <v>-</v>
      </c>
      <c r="E339" s="213" t="str">
        <f>IF(($A339="-"),"-",IF((ISBLANK('1B DonnéesActifs'!E342)=TRUE),"",'1B DonnéesActifs'!E342))</f>
        <v>-</v>
      </c>
      <c r="F339" s="213" t="str">
        <f>IF(($A339="-"),"-",IF((ISBLANK('1B DonnéesActifs'!F342)=TRUE),"",'1B DonnéesActifs'!F342))</f>
        <v>-</v>
      </c>
      <c r="G339" s="213" t="str">
        <f>IF(($A339="-"),"-",IF((ISBLANK('1B DonnéesActifs'!G342)=TRUE),"",'1B DonnéesActifs'!G342))</f>
        <v>-</v>
      </c>
      <c r="H339" s="213" t="str">
        <f>IF(($A339="-"),"-",IF((ISBLANK('1B DonnéesActifs'!H342)=TRUE),"",'1B DonnéesActifs'!H342))</f>
        <v>-</v>
      </c>
      <c r="I339" s="213" t="str">
        <f>IF(($A339="-"),"-",IF((ISBLANK('1B DonnéesActifs'!I342)=TRUE),"",'1B DonnéesActifs'!I342))</f>
        <v>-</v>
      </c>
      <c r="J339" s="213" t="str">
        <f>IF(($A339="-"),"-",IF((ISBLANK('1B DonnéesActifs'!J342)=TRUE),"",'1B DonnéesActifs'!J342))</f>
        <v>-</v>
      </c>
      <c r="K339" s="213" t="str">
        <f>IF(($A339="-"),"-",IF((ISBLANK('1B DonnéesActifs'!K342)=TRUE),"",'1B DonnéesActifs'!K342))</f>
        <v>-</v>
      </c>
      <c r="L339" s="213" t="str">
        <f>IF(($A339="-"),"-",IF((ISBLANK('1B DonnéesActifs'!L342)=TRUE),"",'1B DonnéesActifs'!L342))</f>
        <v>-</v>
      </c>
      <c r="M339" s="213" t="str">
        <f>IF(($A339="-"),"-",IF((ISBLANK('1B DonnéesActifs'!M342)=TRUE),"",'1B DonnéesActifs'!M342))</f>
        <v>-</v>
      </c>
      <c r="N339" s="213" t="str">
        <f>IF(($A339="-"),"-",IF((ISBLANK('1B DonnéesActifs'!N342)=TRUE),"",'1B DonnéesActifs'!N342))</f>
        <v>-</v>
      </c>
      <c r="O339" s="213" t="str">
        <f>IF(($A339="-"),"-",IF((ISBLANK('1B DonnéesActifs'!O342)=TRUE),"",'1B DonnéesActifs'!O342))</f>
        <v>-</v>
      </c>
      <c r="P339" s="213" t="str">
        <f>IF(($A339="-"),"-",IF((ISBLANK('1B DonnéesActifs'!P342)=TRUE),"",'1B DonnéesActifs'!P342))</f>
        <v>-</v>
      </c>
      <c r="Q339" s="214" t="str">
        <f t="shared" si="46"/>
        <v>-</v>
      </c>
      <c r="R339" s="214" t="str">
        <f>IF($A339="-","-",(_xlfn.IFNA((VLOOKUP($D339,'2A HypothèsesRenouvellement'!$J$6:$K$10,2,FALSE)),"TypeChausséeN/D")))</f>
        <v>-</v>
      </c>
      <c r="S339" s="214" t="str">
        <f t="shared" si="53"/>
        <v>-</v>
      </c>
      <c r="T339" s="214" t="str">
        <f>IF($A339="-","-",(_xlfn.IFNA((VLOOKUP($M339,'2A HypothèsesRenouvellement'!$J$16:$K$25,2,FALSE)),"DernièreInterventionN/D")))</f>
        <v>-</v>
      </c>
      <c r="U339" s="214" t="str">
        <f t="shared" si="47"/>
        <v>-</v>
      </c>
      <c r="V339" s="215" t="str">
        <f t="shared" si="54"/>
        <v>-</v>
      </c>
      <c r="W339" s="215" t="str">
        <f>IF($A339="-","-",IF($O339="","ICG N/D",VLOOKUP($O339,'2A HypothèsesRenouvellement'!$B$33:$B$42,1,TRUE)))</f>
        <v>-</v>
      </c>
      <c r="X339" s="216" t="str">
        <f>IF($A339="-","-",(IF((ISNUMBER(W339)=TRUE),VLOOKUP(W339,'2A HypothèsesRenouvellement'!$B$33:$D$42,3,FALSE),"ICG N/D")))</f>
        <v>-</v>
      </c>
      <c r="Y339" s="216" t="str">
        <f>_xlfn.IFNA(IF($A339="-","-",(IF((P339=""),"Cote /5 N/D",VLOOKUP(P339,'2A HypothèsesRenouvellement'!$F$33:$G$37,2,FALSE)))),"%ParCote/5 Feuille2A N/D")</f>
        <v>-</v>
      </c>
      <c r="Z339" s="215" t="str">
        <f>IF($A339="-","-",IF('2A HypothèsesRenouvellement'!$F$20="  cotes d'état /100",(IF(ISNUMBER(X339)=TRUE,(X339*R339),"ICG N/D")),"N'est pas l'option choisie feuille 2A"))</f>
        <v>-</v>
      </c>
      <c r="AA339" s="215" t="str">
        <f t="shared" si="48"/>
        <v>-</v>
      </c>
      <c r="AB339" s="215" t="str">
        <f>IF($A339="-","-",IF('2A HypothèsesRenouvellement'!$F$20="  cotes d'état /5",(IF(ISNUMBER(Y339)=TRUE,(Y339*R339),"Etat/5 N/D")),"N'est pas l'option choisie feuille 2A"))</f>
        <v>-</v>
      </c>
      <c r="AC339" s="215" t="str">
        <f t="shared" si="49"/>
        <v>-</v>
      </c>
      <c r="AD339" s="217" t="str">
        <f>IF('2A HypothèsesRenouvellement'!$D$15="Option 1  ",'3A CalculsActifs'!V339,IF('2A HypothèsesRenouvellement'!$F$20="  Cotes d'état /100",'3A CalculsActifs'!AA339,IF('2A HypothèsesRenouvellement'!$F$20="  Cotes d'état /5",'3A CalculsActifs'!AC339,"ATT:ChoisirOptionFeuille2A")))</f>
        <v>ATT:ChoisirOptionFeuille2A</v>
      </c>
      <c r="AE339" s="209" t="str">
        <f>IF($A339="-","-",(H339/1000*(VLOOKUP(D339,'2A HypothèsesRenouvellement'!$J$6:$L$10,3,FALSE))))</f>
        <v>-</v>
      </c>
      <c r="AF339" s="312" t="str">
        <f t="shared" si="50"/>
        <v>-</v>
      </c>
      <c r="AG339" s="312" t="str">
        <f t="shared" si="51"/>
        <v>-</v>
      </c>
      <c r="AH339" s="218" t="str">
        <f t="shared" si="52"/>
        <v>-</v>
      </c>
      <c r="AI339" s="95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5"/>
      <c r="BI339" s="95"/>
      <c r="BJ339" s="95"/>
      <c r="BK339" s="95"/>
      <c r="BL339" s="95"/>
      <c r="BM339" s="95"/>
      <c r="BN339" s="95"/>
      <c r="BO339" s="95"/>
      <c r="BP339" s="95"/>
      <c r="BQ339" s="95"/>
      <c r="BR339" s="95"/>
      <c r="BS339" s="95"/>
      <c r="BT339" s="95"/>
      <c r="BU339" s="95"/>
      <c r="BV339" s="95"/>
      <c r="BW339" s="95"/>
      <c r="BX339" s="95"/>
      <c r="BY339" s="95"/>
      <c r="BZ339" s="95"/>
      <c r="CA339" s="95"/>
      <c r="CB339" s="95"/>
      <c r="CC339" s="95"/>
      <c r="CD339" s="95"/>
      <c r="CE339" s="95"/>
      <c r="CF339" s="95"/>
      <c r="CG339" s="95"/>
      <c r="CH339" s="95"/>
      <c r="CI339" s="95"/>
      <c r="CJ339" s="95"/>
      <c r="CK339" s="95"/>
      <c r="CL339" s="95"/>
      <c r="CM339" s="95"/>
      <c r="CN339" s="95"/>
      <c r="CO339" s="95"/>
      <c r="CP339" s="95"/>
      <c r="CQ339" s="95"/>
      <c r="CR339" s="95"/>
      <c r="CS339" s="95"/>
      <c r="CT339" s="95"/>
      <c r="CU339" s="95"/>
      <c r="CV339" s="95"/>
      <c r="CW339" s="95"/>
      <c r="CX339" s="95"/>
      <c r="CY339" s="95"/>
      <c r="CZ339" s="95"/>
      <c r="DA339" s="95"/>
      <c r="DB339" s="95"/>
      <c r="DC339" s="95"/>
      <c r="DD339" s="95"/>
      <c r="DE339" s="95"/>
      <c r="DF339" s="95"/>
      <c r="DG339" s="95"/>
      <c r="DH339" s="95"/>
      <c r="DI339" s="95"/>
      <c r="DJ339" s="95"/>
      <c r="DK339" s="95"/>
      <c r="DL339" s="95"/>
      <c r="DM339" s="95"/>
      <c r="DN339" s="95"/>
      <c r="DO339" s="95"/>
      <c r="DP339" s="95"/>
      <c r="DQ339" s="95"/>
      <c r="DR339" s="95"/>
      <c r="DS339" s="95"/>
      <c r="DT339" s="95"/>
      <c r="DU339" s="95"/>
      <c r="DV339" s="95"/>
      <c r="DW339" s="95"/>
      <c r="DX339" s="95"/>
      <c r="DY339" s="95"/>
      <c r="DZ339" s="95"/>
      <c r="EA339" s="95"/>
      <c r="EB339" s="95"/>
      <c r="EC339" s="95"/>
      <c r="ED339" s="95"/>
      <c r="EE339" s="95"/>
      <c r="EF339" s="95"/>
      <c r="EG339" s="95"/>
      <c r="EH339" s="95"/>
      <c r="EI339" s="95"/>
      <c r="EJ339" s="95"/>
      <c r="EK339" s="95"/>
      <c r="EL339" s="95"/>
      <c r="EM339" s="95"/>
      <c r="EN339" s="95"/>
      <c r="EO339" s="95"/>
      <c r="EP339" s="95"/>
      <c r="EQ339" s="95"/>
      <c r="ER339" s="95"/>
      <c r="ES339" s="95"/>
      <c r="ET339" s="95"/>
      <c r="EU339" s="95"/>
      <c r="EV339" s="95"/>
      <c r="EW339" s="95"/>
      <c r="EX339" s="95"/>
      <c r="EY339" s="95"/>
      <c r="EZ339" s="95"/>
      <c r="FA339" s="95"/>
      <c r="FB339" s="95"/>
      <c r="FC339" s="95"/>
      <c r="FD339" s="95"/>
      <c r="FE339" s="95"/>
      <c r="FF339" s="95"/>
      <c r="FG339" s="95"/>
      <c r="FH339" s="95"/>
      <c r="FI339" s="95"/>
      <c r="FJ339" s="95"/>
      <c r="FK339" s="95"/>
      <c r="FL339" s="95"/>
      <c r="FM339" s="95"/>
      <c r="FN339" s="95"/>
      <c r="FO339" s="95"/>
      <c r="FP339" s="95"/>
      <c r="FQ339" s="95"/>
      <c r="FR339" s="95"/>
      <c r="FS339" s="95"/>
      <c r="FT339" s="95"/>
      <c r="FU339" s="95"/>
      <c r="FV339" s="95"/>
      <c r="FW339" s="95"/>
      <c r="FX339" s="95"/>
      <c r="FY339" s="95"/>
      <c r="FZ339" s="95"/>
      <c r="GA339" s="95"/>
      <c r="GB339" s="95"/>
      <c r="GC339" s="95"/>
      <c r="GD339" s="95"/>
      <c r="GE339" s="95"/>
      <c r="GF339" s="95"/>
      <c r="GG339" s="95"/>
      <c r="GH339" s="95"/>
      <c r="GI339" s="95"/>
      <c r="GJ339" s="95"/>
      <c r="GK339" s="95"/>
      <c r="GL339" s="95"/>
      <c r="GM339" s="95"/>
      <c r="GN339" s="95"/>
      <c r="GO339" s="95"/>
      <c r="GP339" s="95"/>
      <c r="GQ339" s="95"/>
      <c r="GR339" s="95"/>
      <c r="GS339" s="95"/>
      <c r="GT339" s="95"/>
      <c r="GU339" s="95"/>
      <c r="GV339" s="95"/>
      <c r="GW339" s="95"/>
      <c r="GX339" s="95"/>
      <c r="GY339" s="95"/>
      <c r="GZ339" s="95"/>
      <c r="HA339" s="95"/>
      <c r="HB339" s="95"/>
      <c r="HC339" s="95"/>
      <c r="HD339" s="95"/>
      <c r="HE339" s="95"/>
    </row>
    <row r="340" spans="1:213" x14ac:dyDescent="0.25">
      <c r="A340" s="212" t="str">
        <f>IF((ISBLANK('1B DonnéesActifs'!A343)=TRUE),"-",'1B DonnéesActifs'!A343)</f>
        <v>-</v>
      </c>
      <c r="B340" s="213" t="str">
        <f>IF(($A340="-"),"-",IF((ISBLANK('1B DonnéesActifs'!B343)=TRUE),"",'1B DonnéesActifs'!B343))</f>
        <v>-</v>
      </c>
      <c r="C340" s="213" t="str">
        <f>IF(($A340="-"),"-",IF((ISBLANK('1B DonnéesActifs'!C343)=TRUE),"",'1B DonnéesActifs'!C343))</f>
        <v>-</v>
      </c>
      <c r="D340" s="213" t="str">
        <f>IF(($A340="-"),"-",IF((ISBLANK('1B DonnéesActifs'!D343)=TRUE),"",'1B DonnéesActifs'!D343))</f>
        <v>-</v>
      </c>
      <c r="E340" s="213" t="str">
        <f>IF(($A340="-"),"-",IF((ISBLANK('1B DonnéesActifs'!E343)=TRUE),"",'1B DonnéesActifs'!E343))</f>
        <v>-</v>
      </c>
      <c r="F340" s="213" t="str">
        <f>IF(($A340="-"),"-",IF((ISBLANK('1B DonnéesActifs'!F343)=TRUE),"",'1B DonnéesActifs'!F343))</f>
        <v>-</v>
      </c>
      <c r="G340" s="213" t="str">
        <f>IF(($A340="-"),"-",IF((ISBLANK('1B DonnéesActifs'!G343)=TRUE),"",'1B DonnéesActifs'!G343))</f>
        <v>-</v>
      </c>
      <c r="H340" s="213" t="str">
        <f>IF(($A340="-"),"-",IF((ISBLANK('1B DonnéesActifs'!H343)=TRUE),"",'1B DonnéesActifs'!H343))</f>
        <v>-</v>
      </c>
      <c r="I340" s="213" t="str">
        <f>IF(($A340="-"),"-",IF((ISBLANK('1B DonnéesActifs'!I343)=TRUE),"",'1B DonnéesActifs'!I343))</f>
        <v>-</v>
      </c>
      <c r="J340" s="213" t="str">
        <f>IF(($A340="-"),"-",IF((ISBLANK('1B DonnéesActifs'!J343)=TRUE),"",'1B DonnéesActifs'!J343))</f>
        <v>-</v>
      </c>
      <c r="K340" s="213" t="str">
        <f>IF(($A340="-"),"-",IF((ISBLANK('1B DonnéesActifs'!K343)=TRUE),"",'1B DonnéesActifs'!K343))</f>
        <v>-</v>
      </c>
      <c r="L340" s="213" t="str">
        <f>IF(($A340="-"),"-",IF((ISBLANK('1B DonnéesActifs'!L343)=TRUE),"",'1B DonnéesActifs'!L343))</f>
        <v>-</v>
      </c>
      <c r="M340" s="213" t="str">
        <f>IF(($A340="-"),"-",IF((ISBLANK('1B DonnéesActifs'!M343)=TRUE),"",'1B DonnéesActifs'!M343))</f>
        <v>-</v>
      </c>
      <c r="N340" s="213" t="str">
        <f>IF(($A340="-"),"-",IF((ISBLANK('1B DonnéesActifs'!N343)=TRUE),"",'1B DonnéesActifs'!N343))</f>
        <v>-</v>
      </c>
      <c r="O340" s="213" t="str">
        <f>IF(($A340="-"),"-",IF((ISBLANK('1B DonnéesActifs'!O343)=TRUE),"",'1B DonnéesActifs'!O343))</f>
        <v>-</v>
      </c>
      <c r="P340" s="213" t="str">
        <f>IF(($A340="-"),"-",IF((ISBLANK('1B DonnéesActifs'!P343)=TRUE),"",'1B DonnéesActifs'!P343))</f>
        <v>-</v>
      </c>
      <c r="Q340" s="214" t="str">
        <f t="shared" si="46"/>
        <v>-</v>
      </c>
      <c r="R340" s="214" t="str">
        <f>IF($A340="-","-",(_xlfn.IFNA((VLOOKUP($D340,'2A HypothèsesRenouvellement'!$J$6:$K$10,2,FALSE)),"TypeChausséeN/D")))</f>
        <v>-</v>
      </c>
      <c r="S340" s="214" t="str">
        <f t="shared" si="53"/>
        <v>-</v>
      </c>
      <c r="T340" s="214" t="str">
        <f>IF($A340="-","-",(_xlfn.IFNA((VLOOKUP($M340,'2A HypothèsesRenouvellement'!$J$16:$K$25,2,FALSE)),"DernièreInterventionN/D")))</f>
        <v>-</v>
      </c>
      <c r="U340" s="214" t="str">
        <f t="shared" si="47"/>
        <v>-</v>
      </c>
      <c r="V340" s="215" t="str">
        <f t="shared" si="54"/>
        <v>-</v>
      </c>
      <c r="W340" s="215" t="str">
        <f>IF($A340="-","-",IF($O340="","ICG N/D",VLOOKUP($O340,'2A HypothèsesRenouvellement'!$B$33:$B$42,1,TRUE)))</f>
        <v>-</v>
      </c>
      <c r="X340" s="216" t="str">
        <f>IF($A340="-","-",(IF((ISNUMBER(W340)=TRUE),VLOOKUP(W340,'2A HypothèsesRenouvellement'!$B$33:$D$42,3,FALSE),"ICG N/D")))</f>
        <v>-</v>
      </c>
      <c r="Y340" s="216" t="str">
        <f>_xlfn.IFNA(IF($A340="-","-",(IF((P340=""),"Cote /5 N/D",VLOOKUP(P340,'2A HypothèsesRenouvellement'!$F$33:$G$37,2,FALSE)))),"%ParCote/5 Feuille2A N/D")</f>
        <v>-</v>
      </c>
      <c r="Z340" s="215" t="str">
        <f>IF($A340="-","-",IF('2A HypothèsesRenouvellement'!$F$20="  cotes d'état /100",(IF(ISNUMBER(X340)=TRUE,(X340*R340),"ICG N/D")),"N'est pas l'option choisie feuille 2A"))</f>
        <v>-</v>
      </c>
      <c r="AA340" s="215" t="str">
        <f t="shared" si="48"/>
        <v>-</v>
      </c>
      <c r="AB340" s="215" t="str">
        <f>IF($A340="-","-",IF('2A HypothèsesRenouvellement'!$F$20="  cotes d'état /5",(IF(ISNUMBER(Y340)=TRUE,(Y340*R340),"Etat/5 N/D")),"N'est pas l'option choisie feuille 2A"))</f>
        <v>-</v>
      </c>
      <c r="AC340" s="215" t="str">
        <f t="shared" si="49"/>
        <v>-</v>
      </c>
      <c r="AD340" s="217" t="str">
        <f>IF('2A HypothèsesRenouvellement'!$D$15="Option 1  ",'3A CalculsActifs'!V340,IF('2A HypothèsesRenouvellement'!$F$20="  Cotes d'état /100",'3A CalculsActifs'!AA340,IF('2A HypothèsesRenouvellement'!$F$20="  Cotes d'état /5",'3A CalculsActifs'!AC340,"ATT:ChoisirOptionFeuille2A")))</f>
        <v>ATT:ChoisirOptionFeuille2A</v>
      </c>
      <c r="AE340" s="209" t="str">
        <f>IF($A340="-","-",(H340/1000*(VLOOKUP(D340,'2A HypothèsesRenouvellement'!$J$6:$L$10,3,FALSE))))</f>
        <v>-</v>
      </c>
      <c r="AF340" s="312" t="str">
        <f t="shared" si="50"/>
        <v>-</v>
      </c>
      <c r="AG340" s="312" t="str">
        <f t="shared" si="51"/>
        <v>-</v>
      </c>
      <c r="AH340" s="218" t="str">
        <f t="shared" si="52"/>
        <v>-</v>
      </c>
      <c r="AI340" s="95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5"/>
      <c r="BI340" s="95"/>
      <c r="BJ340" s="95"/>
      <c r="BK340" s="95"/>
      <c r="BL340" s="95"/>
      <c r="BM340" s="95"/>
      <c r="BN340" s="95"/>
      <c r="BO340" s="95"/>
      <c r="BP340" s="95"/>
      <c r="BQ340" s="95"/>
      <c r="BR340" s="95"/>
      <c r="BS340" s="95"/>
      <c r="BT340" s="95"/>
      <c r="BU340" s="95"/>
      <c r="BV340" s="95"/>
      <c r="BW340" s="95"/>
      <c r="BX340" s="95"/>
      <c r="BY340" s="95"/>
      <c r="BZ340" s="95"/>
      <c r="CA340" s="95"/>
      <c r="CB340" s="95"/>
      <c r="CC340" s="95"/>
      <c r="CD340" s="95"/>
      <c r="CE340" s="95"/>
      <c r="CF340" s="95"/>
      <c r="CG340" s="95"/>
      <c r="CH340" s="95"/>
      <c r="CI340" s="95"/>
      <c r="CJ340" s="95"/>
      <c r="CK340" s="95"/>
      <c r="CL340" s="95"/>
      <c r="CM340" s="95"/>
      <c r="CN340" s="95"/>
      <c r="CO340" s="95"/>
      <c r="CP340" s="95"/>
      <c r="CQ340" s="95"/>
      <c r="CR340" s="95"/>
      <c r="CS340" s="95"/>
      <c r="CT340" s="95"/>
      <c r="CU340" s="95"/>
      <c r="CV340" s="95"/>
      <c r="CW340" s="95"/>
      <c r="CX340" s="95"/>
      <c r="CY340" s="95"/>
      <c r="CZ340" s="95"/>
      <c r="DA340" s="95"/>
      <c r="DB340" s="95"/>
      <c r="DC340" s="95"/>
      <c r="DD340" s="95"/>
      <c r="DE340" s="95"/>
      <c r="DF340" s="95"/>
      <c r="DG340" s="95"/>
      <c r="DH340" s="95"/>
      <c r="DI340" s="95"/>
      <c r="DJ340" s="95"/>
      <c r="DK340" s="95"/>
      <c r="DL340" s="95"/>
      <c r="DM340" s="95"/>
      <c r="DN340" s="95"/>
      <c r="DO340" s="95"/>
      <c r="DP340" s="95"/>
      <c r="DQ340" s="95"/>
      <c r="DR340" s="95"/>
      <c r="DS340" s="95"/>
      <c r="DT340" s="95"/>
      <c r="DU340" s="95"/>
      <c r="DV340" s="95"/>
      <c r="DW340" s="95"/>
      <c r="DX340" s="95"/>
      <c r="DY340" s="95"/>
      <c r="DZ340" s="95"/>
      <c r="EA340" s="95"/>
      <c r="EB340" s="95"/>
      <c r="EC340" s="95"/>
      <c r="ED340" s="95"/>
      <c r="EE340" s="95"/>
      <c r="EF340" s="95"/>
      <c r="EG340" s="95"/>
      <c r="EH340" s="95"/>
      <c r="EI340" s="95"/>
      <c r="EJ340" s="95"/>
      <c r="EK340" s="95"/>
      <c r="EL340" s="95"/>
      <c r="EM340" s="95"/>
      <c r="EN340" s="95"/>
      <c r="EO340" s="95"/>
      <c r="EP340" s="95"/>
      <c r="EQ340" s="95"/>
      <c r="ER340" s="95"/>
      <c r="ES340" s="95"/>
      <c r="ET340" s="95"/>
      <c r="EU340" s="95"/>
      <c r="EV340" s="95"/>
      <c r="EW340" s="95"/>
      <c r="EX340" s="95"/>
      <c r="EY340" s="95"/>
      <c r="EZ340" s="95"/>
      <c r="FA340" s="95"/>
      <c r="FB340" s="95"/>
      <c r="FC340" s="95"/>
      <c r="FD340" s="95"/>
      <c r="FE340" s="95"/>
      <c r="FF340" s="95"/>
      <c r="FG340" s="95"/>
      <c r="FH340" s="95"/>
      <c r="FI340" s="95"/>
      <c r="FJ340" s="95"/>
      <c r="FK340" s="95"/>
      <c r="FL340" s="95"/>
      <c r="FM340" s="95"/>
      <c r="FN340" s="95"/>
      <c r="FO340" s="95"/>
      <c r="FP340" s="95"/>
      <c r="FQ340" s="95"/>
      <c r="FR340" s="95"/>
      <c r="FS340" s="95"/>
      <c r="FT340" s="95"/>
      <c r="FU340" s="95"/>
      <c r="FV340" s="95"/>
      <c r="FW340" s="95"/>
      <c r="FX340" s="95"/>
      <c r="FY340" s="95"/>
      <c r="FZ340" s="95"/>
      <c r="GA340" s="95"/>
      <c r="GB340" s="95"/>
      <c r="GC340" s="95"/>
      <c r="GD340" s="95"/>
      <c r="GE340" s="95"/>
      <c r="GF340" s="95"/>
      <c r="GG340" s="95"/>
      <c r="GH340" s="95"/>
      <c r="GI340" s="95"/>
      <c r="GJ340" s="95"/>
      <c r="GK340" s="95"/>
      <c r="GL340" s="95"/>
      <c r="GM340" s="95"/>
      <c r="GN340" s="95"/>
      <c r="GO340" s="95"/>
      <c r="GP340" s="95"/>
      <c r="GQ340" s="95"/>
      <c r="GR340" s="95"/>
      <c r="GS340" s="95"/>
      <c r="GT340" s="95"/>
      <c r="GU340" s="95"/>
      <c r="GV340" s="95"/>
      <c r="GW340" s="95"/>
      <c r="GX340" s="95"/>
      <c r="GY340" s="95"/>
      <c r="GZ340" s="95"/>
      <c r="HA340" s="95"/>
      <c r="HB340" s="95"/>
      <c r="HC340" s="95"/>
      <c r="HD340" s="95"/>
      <c r="HE340" s="95"/>
    </row>
    <row r="341" spans="1:213" x14ac:dyDescent="0.25">
      <c r="A341" s="212" t="str">
        <f>IF((ISBLANK('1B DonnéesActifs'!A344)=TRUE),"-",'1B DonnéesActifs'!A344)</f>
        <v>-</v>
      </c>
      <c r="B341" s="213" t="str">
        <f>IF(($A341="-"),"-",IF((ISBLANK('1B DonnéesActifs'!B344)=TRUE),"",'1B DonnéesActifs'!B344))</f>
        <v>-</v>
      </c>
      <c r="C341" s="213" t="str">
        <f>IF(($A341="-"),"-",IF((ISBLANK('1B DonnéesActifs'!C344)=TRUE),"",'1B DonnéesActifs'!C344))</f>
        <v>-</v>
      </c>
      <c r="D341" s="213" t="str">
        <f>IF(($A341="-"),"-",IF((ISBLANK('1B DonnéesActifs'!D344)=TRUE),"",'1B DonnéesActifs'!D344))</f>
        <v>-</v>
      </c>
      <c r="E341" s="213" t="str">
        <f>IF(($A341="-"),"-",IF((ISBLANK('1B DonnéesActifs'!E344)=TRUE),"",'1B DonnéesActifs'!E344))</f>
        <v>-</v>
      </c>
      <c r="F341" s="213" t="str">
        <f>IF(($A341="-"),"-",IF((ISBLANK('1B DonnéesActifs'!F344)=TRUE),"",'1B DonnéesActifs'!F344))</f>
        <v>-</v>
      </c>
      <c r="G341" s="213" t="str">
        <f>IF(($A341="-"),"-",IF((ISBLANK('1B DonnéesActifs'!G344)=TRUE),"",'1B DonnéesActifs'!G344))</f>
        <v>-</v>
      </c>
      <c r="H341" s="213" t="str">
        <f>IF(($A341="-"),"-",IF((ISBLANK('1B DonnéesActifs'!H344)=TRUE),"",'1B DonnéesActifs'!H344))</f>
        <v>-</v>
      </c>
      <c r="I341" s="213" t="str">
        <f>IF(($A341="-"),"-",IF((ISBLANK('1B DonnéesActifs'!I344)=TRUE),"",'1B DonnéesActifs'!I344))</f>
        <v>-</v>
      </c>
      <c r="J341" s="213" t="str">
        <f>IF(($A341="-"),"-",IF((ISBLANK('1B DonnéesActifs'!J344)=TRUE),"",'1B DonnéesActifs'!J344))</f>
        <v>-</v>
      </c>
      <c r="K341" s="213" t="str">
        <f>IF(($A341="-"),"-",IF((ISBLANK('1B DonnéesActifs'!K344)=TRUE),"",'1B DonnéesActifs'!K344))</f>
        <v>-</v>
      </c>
      <c r="L341" s="213" t="str">
        <f>IF(($A341="-"),"-",IF((ISBLANK('1B DonnéesActifs'!L344)=TRUE),"",'1B DonnéesActifs'!L344))</f>
        <v>-</v>
      </c>
      <c r="M341" s="213" t="str">
        <f>IF(($A341="-"),"-",IF((ISBLANK('1B DonnéesActifs'!M344)=TRUE),"",'1B DonnéesActifs'!M344))</f>
        <v>-</v>
      </c>
      <c r="N341" s="213" t="str">
        <f>IF(($A341="-"),"-",IF((ISBLANK('1B DonnéesActifs'!N344)=TRUE),"",'1B DonnéesActifs'!N344))</f>
        <v>-</v>
      </c>
      <c r="O341" s="213" t="str">
        <f>IF(($A341="-"),"-",IF((ISBLANK('1B DonnéesActifs'!O344)=TRUE),"",'1B DonnéesActifs'!O344))</f>
        <v>-</v>
      </c>
      <c r="P341" s="213" t="str">
        <f>IF(($A341="-"),"-",IF((ISBLANK('1B DonnéesActifs'!P344)=TRUE),"",'1B DonnéesActifs'!P344))</f>
        <v>-</v>
      </c>
      <c r="Q341" s="214" t="str">
        <f t="shared" si="46"/>
        <v>-</v>
      </c>
      <c r="R341" s="214" t="str">
        <f>IF($A341="-","-",(_xlfn.IFNA((VLOOKUP($D341,'2A HypothèsesRenouvellement'!$J$6:$K$10,2,FALSE)),"TypeChausséeN/D")))</f>
        <v>-</v>
      </c>
      <c r="S341" s="214" t="str">
        <f t="shared" si="53"/>
        <v>-</v>
      </c>
      <c r="T341" s="214" t="str">
        <f>IF($A341="-","-",(_xlfn.IFNA((VLOOKUP($M341,'2A HypothèsesRenouvellement'!$J$16:$K$25,2,FALSE)),"DernièreInterventionN/D")))</f>
        <v>-</v>
      </c>
      <c r="U341" s="214" t="str">
        <f t="shared" si="47"/>
        <v>-</v>
      </c>
      <c r="V341" s="215" t="str">
        <f t="shared" si="54"/>
        <v>-</v>
      </c>
      <c r="W341" s="215" t="str">
        <f>IF($A341="-","-",IF($O341="","ICG N/D",VLOOKUP($O341,'2A HypothèsesRenouvellement'!$B$33:$B$42,1,TRUE)))</f>
        <v>-</v>
      </c>
      <c r="X341" s="216" t="str">
        <f>IF($A341="-","-",(IF((ISNUMBER(W341)=TRUE),VLOOKUP(W341,'2A HypothèsesRenouvellement'!$B$33:$D$42,3,FALSE),"ICG N/D")))</f>
        <v>-</v>
      </c>
      <c r="Y341" s="216" t="str">
        <f>_xlfn.IFNA(IF($A341="-","-",(IF((P341=""),"Cote /5 N/D",VLOOKUP(P341,'2A HypothèsesRenouvellement'!$F$33:$G$37,2,FALSE)))),"%ParCote/5 Feuille2A N/D")</f>
        <v>-</v>
      </c>
      <c r="Z341" s="215" t="str">
        <f>IF($A341="-","-",IF('2A HypothèsesRenouvellement'!$F$20="  cotes d'état /100",(IF(ISNUMBER(X341)=TRUE,(X341*R341),"ICG N/D")),"N'est pas l'option choisie feuille 2A"))</f>
        <v>-</v>
      </c>
      <c r="AA341" s="215" t="str">
        <f t="shared" si="48"/>
        <v>-</v>
      </c>
      <c r="AB341" s="215" t="str">
        <f>IF($A341="-","-",IF('2A HypothèsesRenouvellement'!$F$20="  cotes d'état /5",(IF(ISNUMBER(Y341)=TRUE,(Y341*R341),"Etat/5 N/D")),"N'est pas l'option choisie feuille 2A"))</f>
        <v>-</v>
      </c>
      <c r="AC341" s="215" t="str">
        <f t="shared" si="49"/>
        <v>-</v>
      </c>
      <c r="AD341" s="217" t="str">
        <f>IF('2A HypothèsesRenouvellement'!$D$15="Option 1  ",'3A CalculsActifs'!V341,IF('2A HypothèsesRenouvellement'!$F$20="  Cotes d'état /100",'3A CalculsActifs'!AA341,IF('2A HypothèsesRenouvellement'!$F$20="  Cotes d'état /5",'3A CalculsActifs'!AC341,"ATT:ChoisirOptionFeuille2A")))</f>
        <v>ATT:ChoisirOptionFeuille2A</v>
      </c>
      <c r="AE341" s="209" t="str">
        <f>IF($A341="-","-",(H341/1000*(VLOOKUP(D341,'2A HypothèsesRenouvellement'!$J$6:$L$10,3,FALSE))))</f>
        <v>-</v>
      </c>
      <c r="AF341" s="312" t="str">
        <f t="shared" si="50"/>
        <v>-</v>
      </c>
      <c r="AG341" s="312" t="str">
        <f t="shared" si="51"/>
        <v>-</v>
      </c>
      <c r="AH341" s="218" t="str">
        <f t="shared" si="52"/>
        <v>-</v>
      </c>
      <c r="AI341" s="95"/>
      <c r="AJ341" s="95"/>
      <c r="AK341" s="95"/>
      <c r="AL341" s="95"/>
      <c r="AM341" s="95"/>
      <c r="AN341" s="95"/>
      <c r="AO341" s="95"/>
      <c r="AP341" s="95"/>
      <c r="AQ341" s="95"/>
      <c r="AR341" s="95"/>
      <c r="AS341" s="95"/>
      <c r="AT341" s="95"/>
      <c r="AU341" s="95"/>
      <c r="AV341" s="95"/>
      <c r="AW341" s="95"/>
      <c r="AX341" s="95"/>
      <c r="AY341" s="95"/>
      <c r="AZ341" s="95"/>
      <c r="BA341" s="95"/>
      <c r="BB341" s="95"/>
      <c r="BC341" s="95"/>
      <c r="BD341" s="95"/>
      <c r="BE341" s="95"/>
      <c r="BF341" s="95"/>
      <c r="BG341" s="95"/>
      <c r="BH341" s="95"/>
      <c r="BI341" s="95"/>
      <c r="BJ341" s="95"/>
      <c r="BK341" s="95"/>
      <c r="BL341" s="95"/>
      <c r="BM341" s="95"/>
      <c r="BN341" s="95"/>
      <c r="BO341" s="95"/>
      <c r="BP341" s="95"/>
      <c r="BQ341" s="95"/>
      <c r="BR341" s="95"/>
      <c r="BS341" s="95"/>
      <c r="BT341" s="95"/>
      <c r="BU341" s="95"/>
      <c r="BV341" s="95"/>
      <c r="BW341" s="95"/>
      <c r="BX341" s="95"/>
      <c r="BY341" s="95"/>
      <c r="BZ341" s="95"/>
      <c r="CA341" s="95"/>
      <c r="CB341" s="95"/>
      <c r="CC341" s="95"/>
      <c r="CD341" s="95"/>
      <c r="CE341" s="95"/>
      <c r="CF341" s="95"/>
      <c r="CG341" s="95"/>
      <c r="CH341" s="95"/>
      <c r="CI341" s="95"/>
      <c r="CJ341" s="95"/>
      <c r="CK341" s="95"/>
      <c r="CL341" s="95"/>
      <c r="CM341" s="95"/>
      <c r="CN341" s="95"/>
      <c r="CO341" s="95"/>
      <c r="CP341" s="95"/>
      <c r="CQ341" s="95"/>
      <c r="CR341" s="95"/>
      <c r="CS341" s="95"/>
      <c r="CT341" s="95"/>
      <c r="CU341" s="95"/>
      <c r="CV341" s="95"/>
      <c r="CW341" s="95"/>
      <c r="CX341" s="95"/>
      <c r="CY341" s="95"/>
      <c r="CZ341" s="95"/>
      <c r="DA341" s="95"/>
      <c r="DB341" s="95"/>
      <c r="DC341" s="95"/>
      <c r="DD341" s="95"/>
      <c r="DE341" s="95"/>
      <c r="DF341" s="95"/>
      <c r="DG341" s="95"/>
      <c r="DH341" s="95"/>
      <c r="DI341" s="95"/>
      <c r="DJ341" s="95"/>
      <c r="DK341" s="95"/>
      <c r="DL341" s="95"/>
      <c r="DM341" s="95"/>
      <c r="DN341" s="95"/>
      <c r="DO341" s="95"/>
      <c r="DP341" s="95"/>
      <c r="DQ341" s="95"/>
      <c r="DR341" s="95"/>
      <c r="DS341" s="95"/>
      <c r="DT341" s="95"/>
      <c r="DU341" s="95"/>
      <c r="DV341" s="95"/>
      <c r="DW341" s="95"/>
      <c r="DX341" s="95"/>
      <c r="DY341" s="95"/>
      <c r="DZ341" s="95"/>
      <c r="EA341" s="95"/>
      <c r="EB341" s="95"/>
      <c r="EC341" s="95"/>
      <c r="ED341" s="95"/>
      <c r="EE341" s="95"/>
      <c r="EF341" s="95"/>
      <c r="EG341" s="95"/>
      <c r="EH341" s="95"/>
      <c r="EI341" s="95"/>
      <c r="EJ341" s="95"/>
      <c r="EK341" s="95"/>
      <c r="EL341" s="95"/>
      <c r="EM341" s="95"/>
      <c r="EN341" s="95"/>
      <c r="EO341" s="95"/>
      <c r="EP341" s="95"/>
      <c r="EQ341" s="95"/>
      <c r="ER341" s="95"/>
      <c r="ES341" s="95"/>
      <c r="ET341" s="95"/>
      <c r="EU341" s="95"/>
      <c r="EV341" s="95"/>
      <c r="EW341" s="95"/>
      <c r="EX341" s="95"/>
      <c r="EY341" s="95"/>
      <c r="EZ341" s="95"/>
      <c r="FA341" s="95"/>
      <c r="FB341" s="95"/>
      <c r="FC341" s="95"/>
      <c r="FD341" s="95"/>
      <c r="FE341" s="95"/>
      <c r="FF341" s="95"/>
      <c r="FG341" s="95"/>
      <c r="FH341" s="95"/>
      <c r="FI341" s="95"/>
      <c r="FJ341" s="95"/>
      <c r="FK341" s="95"/>
      <c r="FL341" s="95"/>
      <c r="FM341" s="95"/>
      <c r="FN341" s="95"/>
      <c r="FO341" s="95"/>
      <c r="FP341" s="95"/>
      <c r="FQ341" s="95"/>
      <c r="FR341" s="95"/>
      <c r="FS341" s="95"/>
      <c r="FT341" s="95"/>
      <c r="FU341" s="95"/>
      <c r="FV341" s="95"/>
      <c r="FW341" s="95"/>
      <c r="FX341" s="95"/>
      <c r="FY341" s="95"/>
      <c r="FZ341" s="95"/>
      <c r="GA341" s="95"/>
      <c r="GB341" s="95"/>
      <c r="GC341" s="95"/>
      <c r="GD341" s="95"/>
      <c r="GE341" s="95"/>
      <c r="GF341" s="95"/>
      <c r="GG341" s="95"/>
      <c r="GH341" s="95"/>
      <c r="GI341" s="95"/>
      <c r="GJ341" s="95"/>
      <c r="GK341" s="95"/>
      <c r="GL341" s="95"/>
      <c r="GM341" s="95"/>
      <c r="GN341" s="95"/>
      <c r="GO341" s="95"/>
      <c r="GP341" s="95"/>
      <c r="GQ341" s="95"/>
      <c r="GR341" s="95"/>
      <c r="GS341" s="95"/>
      <c r="GT341" s="95"/>
      <c r="GU341" s="95"/>
      <c r="GV341" s="95"/>
      <c r="GW341" s="95"/>
      <c r="GX341" s="95"/>
      <c r="GY341" s="95"/>
      <c r="GZ341" s="95"/>
      <c r="HA341" s="95"/>
      <c r="HB341" s="95"/>
      <c r="HC341" s="95"/>
      <c r="HD341" s="95"/>
      <c r="HE341" s="95"/>
    </row>
    <row r="342" spans="1:213" x14ac:dyDescent="0.25">
      <c r="A342" s="212" t="str">
        <f>IF((ISBLANK('1B DonnéesActifs'!A345)=TRUE),"-",'1B DonnéesActifs'!A345)</f>
        <v>-</v>
      </c>
      <c r="B342" s="213" t="str">
        <f>IF(($A342="-"),"-",IF((ISBLANK('1B DonnéesActifs'!B345)=TRUE),"",'1B DonnéesActifs'!B345))</f>
        <v>-</v>
      </c>
      <c r="C342" s="213" t="str">
        <f>IF(($A342="-"),"-",IF((ISBLANK('1B DonnéesActifs'!C345)=TRUE),"",'1B DonnéesActifs'!C345))</f>
        <v>-</v>
      </c>
      <c r="D342" s="213" t="str">
        <f>IF(($A342="-"),"-",IF((ISBLANK('1B DonnéesActifs'!D345)=TRUE),"",'1B DonnéesActifs'!D345))</f>
        <v>-</v>
      </c>
      <c r="E342" s="213" t="str">
        <f>IF(($A342="-"),"-",IF((ISBLANK('1B DonnéesActifs'!E345)=TRUE),"",'1B DonnéesActifs'!E345))</f>
        <v>-</v>
      </c>
      <c r="F342" s="213" t="str">
        <f>IF(($A342="-"),"-",IF((ISBLANK('1B DonnéesActifs'!F345)=TRUE),"",'1B DonnéesActifs'!F345))</f>
        <v>-</v>
      </c>
      <c r="G342" s="213" t="str">
        <f>IF(($A342="-"),"-",IF((ISBLANK('1B DonnéesActifs'!G345)=TRUE),"",'1B DonnéesActifs'!G345))</f>
        <v>-</v>
      </c>
      <c r="H342" s="213" t="str">
        <f>IF(($A342="-"),"-",IF((ISBLANK('1B DonnéesActifs'!H345)=TRUE),"",'1B DonnéesActifs'!H345))</f>
        <v>-</v>
      </c>
      <c r="I342" s="213" t="str">
        <f>IF(($A342="-"),"-",IF((ISBLANK('1B DonnéesActifs'!I345)=TRUE),"",'1B DonnéesActifs'!I345))</f>
        <v>-</v>
      </c>
      <c r="J342" s="213" t="str">
        <f>IF(($A342="-"),"-",IF((ISBLANK('1B DonnéesActifs'!J345)=TRUE),"",'1B DonnéesActifs'!J345))</f>
        <v>-</v>
      </c>
      <c r="K342" s="213" t="str">
        <f>IF(($A342="-"),"-",IF((ISBLANK('1B DonnéesActifs'!K345)=TRUE),"",'1B DonnéesActifs'!K345))</f>
        <v>-</v>
      </c>
      <c r="L342" s="213" t="str">
        <f>IF(($A342="-"),"-",IF((ISBLANK('1B DonnéesActifs'!L345)=TRUE),"",'1B DonnéesActifs'!L345))</f>
        <v>-</v>
      </c>
      <c r="M342" s="213" t="str">
        <f>IF(($A342="-"),"-",IF((ISBLANK('1B DonnéesActifs'!M345)=TRUE),"",'1B DonnéesActifs'!M345))</f>
        <v>-</v>
      </c>
      <c r="N342" s="213" t="str">
        <f>IF(($A342="-"),"-",IF((ISBLANK('1B DonnéesActifs'!N345)=TRUE),"",'1B DonnéesActifs'!N345))</f>
        <v>-</v>
      </c>
      <c r="O342" s="213" t="str">
        <f>IF(($A342="-"),"-",IF((ISBLANK('1B DonnéesActifs'!O345)=TRUE),"",'1B DonnéesActifs'!O345))</f>
        <v>-</v>
      </c>
      <c r="P342" s="213" t="str">
        <f>IF(($A342="-"),"-",IF((ISBLANK('1B DonnéesActifs'!P345)=TRUE),"",'1B DonnéesActifs'!P345))</f>
        <v>-</v>
      </c>
      <c r="Q342" s="214" t="str">
        <f t="shared" si="46"/>
        <v>-</v>
      </c>
      <c r="R342" s="214" t="str">
        <f>IF($A342="-","-",(_xlfn.IFNA((VLOOKUP($D342,'2A HypothèsesRenouvellement'!$J$6:$K$10,2,FALSE)),"TypeChausséeN/D")))</f>
        <v>-</v>
      </c>
      <c r="S342" s="214" t="str">
        <f t="shared" si="53"/>
        <v>-</v>
      </c>
      <c r="T342" s="214" t="str">
        <f>IF($A342="-","-",(_xlfn.IFNA((VLOOKUP($M342,'2A HypothèsesRenouvellement'!$J$16:$K$25,2,FALSE)),"DernièreInterventionN/D")))</f>
        <v>-</v>
      </c>
      <c r="U342" s="214" t="str">
        <f t="shared" si="47"/>
        <v>-</v>
      </c>
      <c r="V342" s="215" t="str">
        <f t="shared" si="54"/>
        <v>-</v>
      </c>
      <c r="W342" s="215" t="str">
        <f>IF($A342="-","-",IF($O342="","ICG N/D",VLOOKUP($O342,'2A HypothèsesRenouvellement'!$B$33:$B$42,1,TRUE)))</f>
        <v>-</v>
      </c>
      <c r="X342" s="216" t="str">
        <f>IF($A342="-","-",(IF((ISNUMBER(W342)=TRUE),VLOOKUP(W342,'2A HypothèsesRenouvellement'!$B$33:$D$42,3,FALSE),"ICG N/D")))</f>
        <v>-</v>
      </c>
      <c r="Y342" s="216" t="str">
        <f>_xlfn.IFNA(IF($A342="-","-",(IF((P342=""),"Cote /5 N/D",VLOOKUP(P342,'2A HypothèsesRenouvellement'!$F$33:$G$37,2,FALSE)))),"%ParCote/5 Feuille2A N/D")</f>
        <v>-</v>
      </c>
      <c r="Z342" s="215" t="str">
        <f>IF($A342="-","-",IF('2A HypothèsesRenouvellement'!$F$20="  cotes d'état /100",(IF(ISNUMBER(X342)=TRUE,(X342*R342),"ICG N/D")),"N'est pas l'option choisie feuille 2A"))</f>
        <v>-</v>
      </c>
      <c r="AA342" s="215" t="str">
        <f t="shared" si="48"/>
        <v>-</v>
      </c>
      <c r="AB342" s="215" t="str">
        <f>IF($A342="-","-",IF('2A HypothèsesRenouvellement'!$F$20="  cotes d'état /5",(IF(ISNUMBER(Y342)=TRUE,(Y342*R342),"Etat/5 N/D")),"N'est pas l'option choisie feuille 2A"))</f>
        <v>-</v>
      </c>
      <c r="AC342" s="215" t="str">
        <f t="shared" si="49"/>
        <v>-</v>
      </c>
      <c r="AD342" s="217" t="str">
        <f>IF('2A HypothèsesRenouvellement'!$D$15="Option 1  ",'3A CalculsActifs'!V342,IF('2A HypothèsesRenouvellement'!$F$20="  Cotes d'état /100",'3A CalculsActifs'!AA342,IF('2A HypothèsesRenouvellement'!$F$20="  Cotes d'état /5",'3A CalculsActifs'!AC342,"ATT:ChoisirOptionFeuille2A")))</f>
        <v>ATT:ChoisirOptionFeuille2A</v>
      </c>
      <c r="AE342" s="209" t="str">
        <f>IF($A342="-","-",(H342/1000*(VLOOKUP(D342,'2A HypothèsesRenouvellement'!$J$6:$L$10,3,FALSE))))</f>
        <v>-</v>
      </c>
      <c r="AF342" s="312" t="str">
        <f t="shared" si="50"/>
        <v>-</v>
      </c>
      <c r="AG342" s="312" t="str">
        <f t="shared" si="51"/>
        <v>-</v>
      </c>
      <c r="AH342" s="218" t="str">
        <f t="shared" si="52"/>
        <v>-</v>
      </c>
      <c r="AI342" s="95"/>
      <c r="AJ342" s="95"/>
      <c r="AK342" s="95"/>
      <c r="AL342" s="95"/>
      <c r="AM342" s="95"/>
      <c r="AN342" s="95"/>
      <c r="AO342" s="95"/>
      <c r="AP342" s="95"/>
      <c r="AQ342" s="95"/>
      <c r="AR342" s="95"/>
      <c r="AS342" s="95"/>
      <c r="AT342" s="95"/>
      <c r="AU342" s="95"/>
      <c r="AV342" s="95"/>
      <c r="AW342" s="95"/>
      <c r="AX342" s="95"/>
      <c r="AY342" s="95"/>
      <c r="AZ342" s="95"/>
      <c r="BA342" s="95"/>
      <c r="BB342" s="95"/>
      <c r="BC342" s="95"/>
      <c r="BD342" s="95"/>
      <c r="BE342" s="95"/>
      <c r="BF342" s="95"/>
      <c r="BG342" s="95"/>
      <c r="BH342" s="95"/>
      <c r="BI342" s="95"/>
      <c r="BJ342" s="95"/>
      <c r="BK342" s="95"/>
      <c r="BL342" s="95"/>
      <c r="BM342" s="95"/>
      <c r="BN342" s="95"/>
      <c r="BO342" s="95"/>
      <c r="BP342" s="95"/>
      <c r="BQ342" s="95"/>
      <c r="BR342" s="95"/>
      <c r="BS342" s="95"/>
      <c r="BT342" s="95"/>
      <c r="BU342" s="95"/>
      <c r="BV342" s="95"/>
      <c r="BW342" s="95"/>
      <c r="BX342" s="95"/>
      <c r="BY342" s="95"/>
      <c r="BZ342" s="95"/>
      <c r="CA342" s="95"/>
      <c r="CB342" s="95"/>
      <c r="CC342" s="95"/>
      <c r="CD342" s="95"/>
      <c r="CE342" s="95"/>
      <c r="CF342" s="95"/>
      <c r="CG342" s="95"/>
      <c r="CH342" s="95"/>
      <c r="CI342" s="95"/>
      <c r="CJ342" s="95"/>
      <c r="CK342" s="95"/>
      <c r="CL342" s="95"/>
      <c r="CM342" s="95"/>
      <c r="CN342" s="95"/>
      <c r="CO342" s="95"/>
      <c r="CP342" s="95"/>
      <c r="CQ342" s="95"/>
      <c r="CR342" s="95"/>
      <c r="CS342" s="95"/>
      <c r="CT342" s="95"/>
      <c r="CU342" s="95"/>
      <c r="CV342" s="95"/>
      <c r="CW342" s="95"/>
      <c r="CX342" s="95"/>
      <c r="CY342" s="95"/>
      <c r="CZ342" s="95"/>
      <c r="DA342" s="95"/>
      <c r="DB342" s="95"/>
      <c r="DC342" s="95"/>
      <c r="DD342" s="95"/>
      <c r="DE342" s="95"/>
      <c r="DF342" s="95"/>
      <c r="DG342" s="95"/>
      <c r="DH342" s="95"/>
      <c r="DI342" s="95"/>
      <c r="DJ342" s="95"/>
      <c r="DK342" s="95"/>
      <c r="DL342" s="95"/>
      <c r="DM342" s="95"/>
      <c r="DN342" s="95"/>
      <c r="DO342" s="95"/>
      <c r="DP342" s="95"/>
      <c r="DQ342" s="95"/>
      <c r="DR342" s="95"/>
      <c r="DS342" s="95"/>
      <c r="DT342" s="95"/>
      <c r="DU342" s="95"/>
      <c r="DV342" s="95"/>
      <c r="DW342" s="95"/>
      <c r="DX342" s="95"/>
      <c r="DY342" s="95"/>
      <c r="DZ342" s="95"/>
      <c r="EA342" s="95"/>
      <c r="EB342" s="95"/>
      <c r="EC342" s="95"/>
      <c r="ED342" s="95"/>
      <c r="EE342" s="95"/>
      <c r="EF342" s="95"/>
      <c r="EG342" s="95"/>
      <c r="EH342" s="95"/>
      <c r="EI342" s="95"/>
      <c r="EJ342" s="95"/>
      <c r="EK342" s="95"/>
      <c r="EL342" s="95"/>
      <c r="EM342" s="95"/>
      <c r="EN342" s="95"/>
      <c r="EO342" s="95"/>
      <c r="EP342" s="95"/>
      <c r="EQ342" s="95"/>
      <c r="ER342" s="95"/>
      <c r="ES342" s="95"/>
      <c r="ET342" s="95"/>
      <c r="EU342" s="95"/>
      <c r="EV342" s="95"/>
      <c r="EW342" s="95"/>
      <c r="EX342" s="95"/>
      <c r="EY342" s="95"/>
      <c r="EZ342" s="95"/>
      <c r="FA342" s="95"/>
      <c r="FB342" s="95"/>
      <c r="FC342" s="95"/>
      <c r="FD342" s="95"/>
      <c r="FE342" s="95"/>
      <c r="FF342" s="95"/>
      <c r="FG342" s="95"/>
      <c r="FH342" s="95"/>
      <c r="FI342" s="95"/>
      <c r="FJ342" s="95"/>
      <c r="FK342" s="95"/>
      <c r="FL342" s="95"/>
      <c r="FM342" s="95"/>
      <c r="FN342" s="95"/>
      <c r="FO342" s="95"/>
      <c r="FP342" s="95"/>
      <c r="FQ342" s="95"/>
      <c r="FR342" s="95"/>
      <c r="FS342" s="95"/>
      <c r="FT342" s="95"/>
      <c r="FU342" s="95"/>
      <c r="FV342" s="95"/>
      <c r="FW342" s="95"/>
      <c r="FX342" s="95"/>
      <c r="FY342" s="95"/>
      <c r="FZ342" s="95"/>
      <c r="GA342" s="95"/>
      <c r="GB342" s="95"/>
      <c r="GC342" s="95"/>
      <c r="GD342" s="95"/>
      <c r="GE342" s="95"/>
      <c r="GF342" s="95"/>
      <c r="GG342" s="95"/>
      <c r="GH342" s="95"/>
      <c r="GI342" s="95"/>
      <c r="GJ342" s="95"/>
      <c r="GK342" s="95"/>
      <c r="GL342" s="95"/>
      <c r="GM342" s="95"/>
      <c r="GN342" s="95"/>
      <c r="GO342" s="95"/>
      <c r="GP342" s="95"/>
      <c r="GQ342" s="95"/>
      <c r="GR342" s="95"/>
      <c r="GS342" s="95"/>
      <c r="GT342" s="95"/>
      <c r="GU342" s="95"/>
      <c r="GV342" s="95"/>
      <c r="GW342" s="95"/>
      <c r="GX342" s="95"/>
      <c r="GY342" s="95"/>
      <c r="GZ342" s="95"/>
      <c r="HA342" s="95"/>
      <c r="HB342" s="95"/>
      <c r="HC342" s="95"/>
      <c r="HD342" s="95"/>
      <c r="HE342" s="95"/>
    </row>
    <row r="343" spans="1:213" x14ac:dyDescent="0.25">
      <c r="A343" s="212" t="str">
        <f>IF((ISBLANK('1B DonnéesActifs'!A346)=TRUE),"-",'1B DonnéesActifs'!A346)</f>
        <v>-</v>
      </c>
      <c r="B343" s="213" t="str">
        <f>IF(($A343="-"),"-",IF((ISBLANK('1B DonnéesActifs'!B346)=TRUE),"",'1B DonnéesActifs'!B346))</f>
        <v>-</v>
      </c>
      <c r="C343" s="213" t="str">
        <f>IF(($A343="-"),"-",IF((ISBLANK('1B DonnéesActifs'!C346)=TRUE),"",'1B DonnéesActifs'!C346))</f>
        <v>-</v>
      </c>
      <c r="D343" s="213" t="str">
        <f>IF(($A343="-"),"-",IF((ISBLANK('1B DonnéesActifs'!D346)=TRUE),"",'1B DonnéesActifs'!D346))</f>
        <v>-</v>
      </c>
      <c r="E343" s="213" t="str">
        <f>IF(($A343="-"),"-",IF((ISBLANK('1B DonnéesActifs'!E346)=TRUE),"",'1B DonnéesActifs'!E346))</f>
        <v>-</v>
      </c>
      <c r="F343" s="213" t="str">
        <f>IF(($A343="-"),"-",IF((ISBLANK('1B DonnéesActifs'!F346)=TRUE),"",'1B DonnéesActifs'!F346))</f>
        <v>-</v>
      </c>
      <c r="G343" s="213" t="str">
        <f>IF(($A343="-"),"-",IF((ISBLANK('1B DonnéesActifs'!G346)=TRUE),"",'1B DonnéesActifs'!G346))</f>
        <v>-</v>
      </c>
      <c r="H343" s="213" t="str">
        <f>IF(($A343="-"),"-",IF((ISBLANK('1B DonnéesActifs'!H346)=TRUE),"",'1B DonnéesActifs'!H346))</f>
        <v>-</v>
      </c>
      <c r="I343" s="213" t="str">
        <f>IF(($A343="-"),"-",IF((ISBLANK('1B DonnéesActifs'!I346)=TRUE),"",'1B DonnéesActifs'!I346))</f>
        <v>-</v>
      </c>
      <c r="J343" s="213" t="str">
        <f>IF(($A343="-"),"-",IF((ISBLANK('1B DonnéesActifs'!J346)=TRUE),"",'1B DonnéesActifs'!J346))</f>
        <v>-</v>
      </c>
      <c r="K343" s="213" t="str">
        <f>IF(($A343="-"),"-",IF((ISBLANK('1B DonnéesActifs'!K346)=TRUE),"",'1B DonnéesActifs'!K346))</f>
        <v>-</v>
      </c>
      <c r="L343" s="213" t="str">
        <f>IF(($A343="-"),"-",IF((ISBLANK('1B DonnéesActifs'!L346)=TRUE),"",'1B DonnéesActifs'!L346))</f>
        <v>-</v>
      </c>
      <c r="M343" s="213" t="str">
        <f>IF(($A343="-"),"-",IF((ISBLANK('1B DonnéesActifs'!M346)=TRUE),"",'1B DonnéesActifs'!M346))</f>
        <v>-</v>
      </c>
      <c r="N343" s="213" t="str">
        <f>IF(($A343="-"),"-",IF((ISBLANK('1B DonnéesActifs'!N346)=TRUE),"",'1B DonnéesActifs'!N346))</f>
        <v>-</v>
      </c>
      <c r="O343" s="213" t="str">
        <f>IF(($A343="-"),"-",IF((ISBLANK('1B DonnéesActifs'!O346)=TRUE),"",'1B DonnéesActifs'!O346))</f>
        <v>-</v>
      </c>
      <c r="P343" s="213" t="str">
        <f>IF(($A343="-"),"-",IF((ISBLANK('1B DonnéesActifs'!P346)=TRUE),"",'1B DonnéesActifs'!P346))</f>
        <v>-</v>
      </c>
      <c r="Q343" s="214" t="str">
        <f t="shared" si="46"/>
        <v>-</v>
      </c>
      <c r="R343" s="214" t="str">
        <f>IF($A343="-","-",(_xlfn.IFNA((VLOOKUP($D343,'2A HypothèsesRenouvellement'!$J$6:$K$10,2,FALSE)),"TypeChausséeN/D")))</f>
        <v>-</v>
      </c>
      <c r="S343" s="214" t="str">
        <f t="shared" si="53"/>
        <v>-</v>
      </c>
      <c r="T343" s="214" t="str">
        <f>IF($A343="-","-",(_xlfn.IFNA((VLOOKUP($M343,'2A HypothèsesRenouvellement'!$J$16:$K$25,2,FALSE)),"DernièreInterventionN/D")))</f>
        <v>-</v>
      </c>
      <c r="U343" s="214" t="str">
        <f t="shared" si="47"/>
        <v>-</v>
      </c>
      <c r="V343" s="215" t="str">
        <f t="shared" si="54"/>
        <v>-</v>
      </c>
      <c r="W343" s="215" t="str">
        <f>IF($A343="-","-",IF($O343="","ICG N/D",VLOOKUP($O343,'2A HypothèsesRenouvellement'!$B$33:$B$42,1,TRUE)))</f>
        <v>-</v>
      </c>
      <c r="X343" s="216" t="str">
        <f>IF($A343="-","-",(IF((ISNUMBER(W343)=TRUE),VLOOKUP(W343,'2A HypothèsesRenouvellement'!$B$33:$D$42,3,FALSE),"ICG N/D")))</f>
        <v>-</v>
      </c>
      <c r="Y343" s="216" t="str">
        <f>_xlfn.IFNA(IF($A343="-","-",(IF((P343=""),"Cote /5 N/D",VLOOKUP(P343,'2A HypothèsesRenouvellement'!$F$33:$G$37,2,FALSE)))),"%ParCote/5 Feuille2A N/D")</f>
        <v>-</v>
      </c>
      <c r="Z343" s="215" t="str">
        <f>IF($A343="-","-",IF('2A HypothèsesRenouvellement'!$F$20="  cotes d'état /100",(IF(ISNUMBER(X343)=TRUE,(X343*R343),"ICG N/D")),"N'est pas l'option choisie feuille 2A"))</f>
        <v>-</v>
      </c>
      <c r="AA343" s="215" t="str">
        <f t="shared" si="48"/>
        <v>-</v>
      </c>
      <c r="AB343" s="215" t="str">
        <f>IF($A343="-","-",IF('2A HypothèsesRenouvellement'!$F$20="  cotes d'état /5",(IF(ISNUMBER(Y343)=TRUE,(Y343*R343),"Etat/5 N/D")),"N'est pas l'option choisie feuille 2A"))</f>
        <v>-</v>
      </c>
      <c r="AC343" s="215" t="str">
        <f t="shared" si="49"/>
        <v>-</v>
      </c>
      <c r="AD343" s="217" t="str">
        <f>IF('2A HypothèsesRenouvellement'!$D$15="Option 1  ",'3A CalculsActifs'!V343,IF('2A HypothèsesRenouvellement'!$F$20="  Cotes d'état /100",'3A CalculsActifs'!AA343,IF('2A HypothèsesRenouvellement'!$F$20="  Cotes d'état /5",'3A CalculsActifs'!AC343,"ATT:ChoisirOptionFeuille2A")))</f>
        <v>ATT:ChoisirOptionFeuille2A</v>
      </c>
      <c r="AE343" s="209" t="str">
        <f>IF($A343="-","-",(H343/1000*(VLOOKUP(D343,'2A HypothèsesRenouvellement'!$J$6:$L$10,3,FALSE))))</f>
        <v>-</v>
      </c>
      <c r="AF343" s="312" t="str">
        <f t="shared" si="50"/>
        <v>-</v>
      </c>
      <c r="AG343" s="312" t="str">
        <f t="shared" si="51"/>
        <v>-</v>
      </c>
      <c r="AH343" s="218" t="str">
        <f t="shared" si="52"/>
        <v>-</v>
      </c>
      <c r="AI343" s="95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5"/>
      <c r="BI343" s="95"/>
      <c r="BJ343" s="95"/>
      <c r="BK343" s="95"/>
      <c r="BL343" s="95"/>
      <c r="BM343" s="95"/>
      <c r="BN343" s="95"/>
      <c r="BO343" s="95"/>
      <c r="BP343" s="95"/>
      <c r="BQ343" s="95"/>
      <c r="BR343" s="95"/>
      <c r="BS343" s="95"/>
      <c r="BT343" s="95"/>
      <c r="BU343" s="95"/>
      <c r="BV343" s="95"/>
      <c r="BW343" s="95"/>
      <c r="BX343" s="95"/>
      <c r="BY343" s="95"/>
      <c r="BZ343" s="95"/>
      <c r="CA343" s="95"/>
      <c r="CB343" s="95"/>
      <c r="CC343" s="95"/>
      <c r="CD343" s="95"/>
      <c r="CE343" s="95"/>
      <c r="CF343" s="95"/>
      <c r="CG343" s="95"/>
      <c r="CH343" s="95"/>
      <c r="CI343" s="95"/>
      <c r="CJ343" s="95"/>
      <c r="CK343" s="95"/>
      <c r="CL343" s="95"/>
      <c r="CM343" s="95"/>
      <c r="CN343" s="95"/>
      <c r="CO343" s="95"/>
      <c r="CP343" s="95"/>
      <c r="CQ343" s="95"/>
      <c r="CR343" s="95"/>
      <c r="CS343" s="95"/>
      <c r="CT343" s="95"/>
      <c r="CU343" s="95"/>
      <c r="CV343" s="95"/>
      <c r="CW343" s="95"/>
      <c r="CX343" s="95"/>
      <c r="CY343" s="95"/>
      <c r="CZ343" s="95"/>
      <c r="DA343" s="95"/>
      <c r="DB343" s="95"/>
      <c r="DC343" s="95"/>
      <c r="DD343" s="95"/>
      <c r="DE343" s="95"/>
      <c r="DF343" s="95"/>
      <c r="DG343" s="95"/>
      <c r="DH343" s="95"/>
      <c r="DI343" s="95"/>
      <c r="DJ343" s="95"/>
      <c r="DK343" s="95"/>
      <c r="DL343" s="95"/>
      <c r="DM343" s="95"/>
      <c r="DN343" s="95"/>
      <c r="DO343" s="95"/>
      <c r="DP343" s="95"/>
      <c r="DQ343" s="95"/>
      <c r="DR343" s="95"/>
      <c r="DS343" s="95"/>
      <c r="DT343" s="95"/>
      <c r="DU343" s="95"/>
      <c r="DV343" s="95"/>
      <c r="DW343" s="95"/>
      <c r="DX343" s="95"/>
      <c r="DY343" s="95"/>
      <c r="DZ343" s="95"/>
      <c r="EA343" s="95"/>
      <c r="EB343" s="95"/>
      <c r="EC343" s="95"/>
      <c r="ED343" s="95"/>
      <c r="EE343" s="95"/>
      <c r="EF343" s="95"/>
      <c r="EG343" s="95"/>
      <c r="EH343" s="95"/>
      <c r="EI343" s="95"/>
      <c r="EJ343" s="95"/>
      <c r="EK343" s="95"/>
      <c r="EL343" s="95"/>
      <c r="EM343" s="95"/>
      <c r="EN343" s="95"/>
      <c r="EO343" s="95"/>
      <c r="EP343" s="95"/>
      <c r="EQ343" s="95"/>
      <c r="ER343" s="95"/>
      <c r="ES343" s="95"/>
      <c r="ET343" s="95"/>
      <c r="EU343" s="95"/>
      <c r="EV343" s="95"/>
      <c r="EW343" s="95"/>
      <c r="EX343" s="95"/>
      <c r="EY343" s="95"/>
      <c r="EZ343" s="95"/>
      <c r="FA343" s="95"/>
      <c r="FB343" s="95"/>
      <c r="FC343" s="95"/>
      <c r="FD343" s="95"/>
      <c r="FE343" s="95"/>
      <c r="FF343" s="95"/>
      <c r="FG343" s="95"/>
      <c r="FH343" s="95"/>
      <c r="FI343" s="95"/>
      <c r="FJ343" s="95"/>
      <c r="FK343" s="95"/>
      <c r="FL343" s="95"/>
      <c r="FM343" s="95"/>
      <c r="FN343" s="95"/>
      <c r="FO343" s="95"/>
      <c r="FP343" s="95"/>
      <c r="FQ343" s="95"/>
      <c r="FR343" s="95"/>
      <c r="FS343" s="95"/>
      <c r="FT343" s="95"/>
      <c r="FU343" s="95"/>
      <c r="FV343" s="95"/>
      <c r="FW343" s="95"/>
      <c r="FX343" s="95"/>
      <c r="FY343" s="95"/>
      <c r="FZ343" s="95"/>
      <c r="GA343" s="95"/>
      <c r="GB343" s="95"/>
      <c r="GC343" s="95"/>
      <c r="GD343" s="95"/>
      <c r="GE343" s="95"/>
      <c r="GF343" s="95"/>
      <c r="GG343" s="95"/>
      <c r="GH343" s="95"/>
      <c r="GI343" s="95"/>
      <c r="GJ343" s="95"/>
      <c r="GK343" s="95"/>
      <c r="GL343" s="95"/>
      <c r="GM343" s="95"/>
      <c r="GN343" s="95"/>
      <c r="GO343" s="95"/>
      <c r="GP343" s="95"/>
      <c r="GQ343" s="95"/>
      <c r="GR343" s="95"/>
      <c r="GS343" s="95"/>
      <c r="GT343" s="95"/>
      <c r="GU343" s="95"/>
      <c r="GV343" s="95"/>
      <c r="GW343" s="95"/>
      <c r="GX343" s="95"/>
      <c r="GY343" s="95"/>
      <c r="GZ343" s="95"/>
      <c r="HA343" s="95"/>
      <c r="HB343" s="95"/>
      <c r="HC343" s="95"/>
      <c r="HD343" s="95"/>
      <c r="HE343" s="95"/>
    </row>
    <row r="344" spans="1:213" x14ac:dyDescent="0.25">
      <c r="A344" s="212" t="str">
        <f>IF((ISBLANK('1B DonnéesActifs'!A347)=TRUE),"-",'1B DonnéesActifs'!A347)</f>
        <v>-</v>
      </c>
      <c r="B344" s="213" t="str">
        <f>IF(($A344="-"),"-",IF((ISBLANK('1B DonnéesActifs'!B347)=TRUE),"",'1B DonnéesActifs'!B347))</f>
        <v>-</v>
      </c>
      <c r="C344" s="213" t="str">
        <f>IF(($A344="-"),"-",IF((ISBLANK('1B DonnéesActifs'!C347)=TRUE),"",'1B DonnéesActifs'!C347))</f>
        <v>-</v>
      </c>
      <c r="D344" s="213" t="str">
        <f>IF(($A344="-"),"-",IF((ISBLANK('1B DonnéesActifs'!D347)=TRUE),"",'1B DonnéesActifs'!D347))</f>
        <v>-</v>
      </c>
      <c r="E344" s="213" t="str">
        <f>IF(($A344="-"),"-",IF((ISBLANK('1B DonnéesActifs'!E347)=TRUE),"",'1B DonnéesActifs'!E347))</f>
        <v>-</v>
      </c>
      <c r="F344" s="213" t="str">
        <f>IF(($A344="-"),"-",IF((ISBLANK('1B DonnéesActifs'!F347)=TRUE),"",'1B DonnéesActifs'!F347))</f>
        <v>-</v>
      </c>
      <c r="G344" s="213" t="str">
        <f>IF(($A344="-"),"-",IF((ISBLANK('1B DonnéesActifs'!G347)=TRUE),"",'1B DonnéesActifs'!G347))</f>
        <v>-</v>
      </c>
      <c r="H344" s="213" t="str">
        <f>IF(($A344="-"),"-",IF((ISBLANK('1B DonnéesActifs'!H347)=TRUE),"",'1B DonnéesActifs'!H347))</f>
        <v>-</v>
      </c>
      <c r="I344" s="213" t="str">
        <f>IF(($A344="-"),"-",IF((ISBLANK('1B DonnéesActifs'!I347)=TRUE),"",'1B DonnéesActifs'!I347))</f>
        <v>-</v>
      </c>
      <c r="J344" s="213" t="str">
        <f>IF(($A344="-"),"-",IF((ISBLANK('1B DonnéesActifs'!J347)=TRUE),"",'1B DonnéesActifs'!J347))</f>
        <v>-</v>
      </c>
      <c r="K344" s="213" t="str">
        <f>IF(($A344="-"),"-",IF((ISBLANK('1B DonnéesActifs'!K347)=TRUE),"",'1B DonnéesActifs'!K347))</f>
        <v>-</v>
      </c>
      <c r="L344" s="213" t="str">
        <f>IF(($A344="-"),"-",IF((ISBLANK('1B DonnéesActifs'!L347)=TRUE),"",'1B DonnéesActifs'!L347))</f>
        <v>-</v>
      </c>
      <c r="M344" s="213" t="str">
        <f>IF(($A344="-"),"-",IF((ISBLANK('1B DonnéesActifs'!M347)=TRUE),"",'1B DonnéesActifs'!M347))</f>
        <v>-</v>
      </c>
      <c r="N344" s="213" t="str">
        <f>IF(($A344="-"),"-",IF((ISBLANK('1B DonnéesActifs'!N347)=TRUE),"",'1B DonnéesActifs'!N347))</f>
        <v>-</v>
      </c>
      <c r="O344" s="213" t="str">
        <f>IF(($A344="-"),"-",IF((ISBLANK('1B DonnéesActifs'!O347)=TRUE),"",'1B DonnéesActifs'!O347))</f>
        <v>-</v>
      </c>
      <c r="P344" s="213" t="str">
        <f>IF(($A344="-"),"-",IF((ISBLANK('1B DonnéesActifs'!P347)=TRUE),"",'1B DonnéesActifs'!P347))</f>
        <v>-</v>
      </c>
      <c r="Q344" s="214" t="str">
        <f t="shared" si="46"/>
        <v>-</v>
      </c>
      <c r="R344" s="214" t="str">
        <f>IF($A344="-","-",(_xlfn.IFNA((VLOOKUP($D344,'2A HypothèsesRenouvellement'!$J$6:$K$10,2,FALSE)),"TypeChausséeN/D")))</f>
        <v>-</v>
      </c>
      <c r="S344" s="214" t="str">
        <f t="shared" si="53"/>
        <v>-</v>
      </c>
      <c r="T344" s="214" t="str">
        <f>IF($A344="-","-",(_xlfn.IFNA((VLOOKUP($M344,'2A HypothèsesRenouvellement'!$J$16:$K$25,2,FALSE)),"DernièreInterventionN/D")))</f>
        <v>-</v>
      </c>
      <c r="U344" s="214" t="str">
        <f t="shared" si="47"/>
        <v>-</v>
      </c>
      <c r="V344" s="215" t="str">
        <f t="shared" si="54"/>
        <v>-</v>
      </c>
      <c r="W344" s="215" t="str">
        <f>IF($A344="-","-",IF($O344="","ICG N/D",VLOOKUP($O344,'2A HypothèsesRenouvellement'!$B$33:$B$42,1,TRUE)))</f>
        <v>-</v>
      </c>
      <c r="X344" s="216" t="str">
        <f>IF($A344="-","-",(IF((ISNUMBER(W344)=TRUE),VLOOKUP(W344,'2A HypothèsesRenouvellement'!$B$33:$D$42,3,FALSE),"ICG N/D")))</f>
        <v>-</v>
      </c>
      <c r="Y344" s="216" t="str">
        <f>_xlfn.IFNA(IF($A344="-","-",(IF((P344=""),"Cote /5 N/D",VLOOKUP(P344,'2A HypothèsesRenouvellement'!$F$33:$G$37,2,FALSE)))),"%ParCote/5 Feuille2A N/D")</f>
        <v>-</v>
      </c>
      <c r="Z344" s="215" t="str">
        <f>IF($A344="-","-",IF('2A HypothèsesRenouvellement'!$F$20="  cotes d'état /100",(IF(ISNUMBER(X344)=TRUE,(X344*R344),"ICG N/D")),"N'est pas l'option choisie feuille 2A"))</f>
        <v>-</v>
      </c>
      <c r="AA344" s="215" t="str">
        <f t="shared" si="48"/>
        <v>-</v>
      </c>
      <c r="AB344" s="215" t="str">
        <f>IF($A344="-","-",IF('2A HypothèsesRenouvellement'!$F$20="  cotes d'état /5",(IF(ISNUMBER(Y344)=TRUE,(Y344*R344),"Etat/5 N/D")),"N'est pas l'option choisie feuille 2A"))</f>
        <v>-</v>
      </c>
      <c r="AC344" s="215" t="str">
        <f t="shared" si="49"/>
        <v>-</v>
      </c>
      <c r="AD344" s="217" t="str">
        <f>IF('2A HypothèsesRenouvellement'!$D$15="Option 1  ",'3A CalculsActifs'!V344,IF('2A HypothèsesRenouvellement'!$F$20="  Cotes d'état /100",'3A CalculsActifs'!AA344,IF('2A HypothèsesRenouvellement'!$F$20="  Cotes d'état /5",'3A CalculsActifs'!AC344,"ATT:ChoisirOptionFeuille2A")))</f>
        <v>ATT:ChoisirOptionFeuille2A</v>
      </c>
      <c r="AE344" s="209" t="str">
        <f>IF($A344="-","-",(H344/1000*(VLOOKUP(D344,'2A HypothèsesRenouvellement'!$J$6:$L$10,3,FALSE))))</f>
        <v>-</v>
      </c>
      <c r="AF344" s="312" t="str">
        <f t="shared" si="50"/>
        <v>-</v>
      </c>
      <c r="AG344" s="312" t="str">
        <f t="shared" si="51"/>
        <v>-</v>
      </c>
      <c r="AH344" s="218" t="str">
        <f t="shared" si="52"/>
        <v>-</v>
      </c>
      <c r="AI344" s="95"/>
      <c r="AJ344" s="95"/>
      <c r="AK344" s="95"/>
      <c r="AL344" s="95"/>
      <c r="AM344" s="95"/>
      <c r="AN344" s="95"/>
      <c r="AO344" s="95"/>
      <c r="AP344" s="95"/>
      <c r="AQ344" s="95"/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BL344" s="95"/>
      <c r="BM344" s="95"/>
      <c r="BN344" s="95"/>
      <c r="BO344" s="95"/>
      <c r="BP344" s="95"/>
      <c r="BQ344" s="95"/>
      <c r="BR344" s="95"/>
      <c r="BS344" s="95"/>
      <c r="BT344" s="95"/>
      <c r="BU344" s="95"/>
      <c r="BV344" s="95"/>
      <c r="BW344" s="95"/>
      <c r="BX344" s="95"/>
      <c r="BY344" s="95"/>
      <c r="BZ344" s="95"/>
      <c r="CA344" s="95"/>
      <c r="CB344" s="95"/>
      <c r="CC344" s="95"/>
      <c r="CD344" s="95"/>
      <c r="CE344" s="95"/>
      <c r="CF344" s="95"/>
      <c r="CG344" s="95"/>
      <c r="CH344" s="95"/>
      <c r="CI344" s="95"/>
      <c r="CJ344" s="95"/>
      <c r="CK344" s="95"/>
      <c r="CL344" s="95"/>
      <c r="CM344" s="95"/>
      <c r="CN344" s="95"/>
      <c r="CO344" s="95"/>
      <c r="CP344" s="95"/>
      <c r="CQ344" s="95"/>
      <c r="CR344" s="95"/>
      <c r="CS344" s="95"/>
      <c r="CT344" s="95"/>
      <c r="CU344" s="95"/>
      <c r="CV344" s="95"/>
      <c r="CW344" s="95"/>
      <c r="CX344" s="95"/>
      <c r="CY344" s="95"/>
      <c r="CZ344" s="95"/>
      <c r="DA344" s="95"/>
      <c r="DB344" s="95"/>
      <c r="DC344" s="95"/>
      <c r="DD344" s="95"/>
      <c r="DE344" s="95"/>
      <c r="DF344" s="95"/>
      <c r="DG344" s="95"/>
      <c r="DH344" s="95"/>
      <c r="DI344" s="95"/>
      <c r="DJ344" s="95"/>
      <c r="DK344" s="95"/>
      <c r="DL344" s="95"/>
      <c r="DM344" s="95"/>
      <c r="DN344" s="95"/>
      <c r="DO344" s="95"/>
      <c r="DP344" s="95"/>
      <c r="DQ344" s="95"/>
      <c r="DR344" s="95"/>
      <c r="DS344" s="95"/>
      <c r="DT344" s="95"/>
      <c r="DU344" s="95"/>
      <c r="DV344" s="95"/>
      <c r="DW344" s="95"/>
      <c r="DX344" s="95"/>
      <c r="DY344" s="95"/>
      <c r="DZ344" s="95"/>
      <c r="EA344" s="95"/>
      <c r="EB344" s="95"/>
      <c r="EC344" s="95"/>
      <c r="ED344" s="95"/>
      <c r="EE344" s="95"/>
      <c r="EF344" s="95"/>
      <c r="EG344" s="95"/>
      <c r="EH344" s="95"/>
      <c r="EI344" s="95"/>
      <c r="EJ344" s="95"/>
      <c r="EK344" s="95"/>
      <c r="EL344" s="95"/>
      <c r="EM344" s="95"/>
      <c r="EN344" s="95"/>
      <c r="EO344" s="95"/>
      <c r="EP344" s="95"/>
      <c r="EQ344" s="95"/>
      <c r="ER344" s="95"/>
      <c r="ES344" s="95"/>
      <c r="ET344" s="95"/>
      <c r="EU344" s="95"/>
      <c r="EV344" s="95"/>
      <c r="EW344" s="95"/>
      <c r="EX344" s="95"/>
      <c r="EY344" s="95"/>
      <c r="EZ344" s="95"/>
      <c r="FA344" s="95"/>
      <c r="FB344" s="95"/>
      <c r="FC344" s="95"/>
      <c r="FD344" s="95"/>
      <c r="FE344" s="95"/>
      <c r="FF344" s="95"/>
      <c r="FG344" s="95"/>
      <c r="FH344" s="95"/>
      <c r="FI344" s="95"/>
      <c r="FJ344" s="95"/>
      <c r="FK344" s="95"/>
      <c r="FL344" s="95"/>
      <c r="FM344" s="95"/>
      <c r="FN344" s="95"/>
      <c r="FO344" s="95"/>
      <c r="FP344" s="95"/>
      <c r="FQ344" s="95"/>
      <c r="FR344" s="95"/>
      <c r="FS344" s="95"/>
      <c r="FT344" s="95"/>
      <c r="FU344" s="95"/>
      <c r="FV344" s="95"/>
      <c r="FW344" s="95"/>
      <c r="FX344" s="95"/>
      <c r="FY344" s="95"/>
      <c r="FZ344" s="95"/>
      <c r="GA344" s="95"/>
      <c r="GB344" s="95"/>
      <c r="GC344" s="95"/>
      <c r="GD344" s="95"/>
      <c r="GE344" s="95"/>
      <c r="GF344" s="95"/>
      <c r="GG344" s="95"/>
      <c r="GH344" s="95"/>
      <c r="GI344" s="95"/>
      <c r="GJ344" s="95"/>
      <c r="GK344" s="95"/>
      <c r="GL344" s="95"/>
      <c r="GM344" s="95"/>
      <c r="GN344" s="95"/>
      <c r="GO344" s="95"/>
      <c r="GP344" s="95"/>
      <c r="GQ344" s="95"/>
      <c r="GR344" s="95"/>
      <c r="GS344" s="95"/>
      <c r="GT344" s="95"/>
      <c r="GU344" s="95"/>
      <c r="GV344" s="95"/>
      <c r="GW344" s="95"/>
      <c r="GX344" s="95"/>
      <c r="GY344" s="95"/>
      <c r="GZ344" s="95"/>
      <c r="HA344" s="95"/>
      <c r="HB344" s="95"/>
      <c r="HC344" s="95"/>
      <c r="HD344" s="95"/>
      <c r="HE344" s="95"/>
    </row>
    <row r="345" spans="1:213" x14ac:dyDescent="0.25">
      <c r="A345" s="212" t="str">
        <f>IF((ISBLANK('1B DonnéesActifs'!A348)=TRUE),"-",'1B DonnéesActifs'!A348)</f>
        <v>-</v>
      </c>
      <c r="B345" s="213" t="str">
        <f>IF(($A345="-"),"-",IF((ISBLANK('1B DonnéesActifs'!B348)=TRUE),"",'1B DonnéesActifs'!B348))</f>
        <v>-</v>
      </c>
      <c r="C345" s="213" t="str">
        <f>IF(($A345="-"),"-",IF((ISBLANK('1B DonnéesActifs'!C348)=TRUE),"",'1B DonnéesActifs'!C348))</f>
        <v>-</v>
      </c>
      <c r="D345" s="213" t="str">
        <f>IF(($A345="-"),"-",IF((ISBLANK('1B DonnéesActifs'!D348)=TRUE),"",'1B DonnéesActifs'!D348))</f>
        <v>-</v>
      </c>
      <c r="E345" s="213" t="str">
        <f>IF(($A345="-"),"-",IF((ISBLANK('1B DonnéesActifs'!E348)=TRUE),"",'1B DonnéesActifs'!E348))</f>
        <v>-</v>
      </c>
      <c r="F345" s="213" t="str">
        <f>IF(($A345="-"),"-",IF((ISBLANK('1B DonnéesActifs'!F348)=TRUE),"",'1B DonnéesActifs'!F348))</f>
        <v>-</v>
      </c>
      <c r="G345" s="213" t="str">
        <f>IF(($A345="-"),"-",IF((ISBLANK('1B DonnéesActifs'!G348)=TRUE),"",'1B DonnéesActifs'!G348))</f>
        <v>-</v>
      </c>
      <c r="H345" s="213" t="str">
        <f>IF(($A345="-"),"-",IF((ISBLANK('1B DonnéesActifs'!H348)=TRUE),"",'1B DonnéesActifs'!H348))</f>
        <v>-</v>
      </c>
      <c r="I345" s="213" t="str">
        <f>IF(($A345="-"),"-",IF((ISBLANK('1B DonnéesActifs'!I348)=TRUE),"",'1B DonnéesActifs'!I348))</f>
        <v>-</v>
      </c>
      <c r="J345" s="213" t="str">
        <f>IF(($A345="-"),"-",IF((ISBLANK('1B DonnéesActifs'!J348)=TRUE),"",'1B DonnéesActifs'!J348))</f>
        <v>-</v>
      </c>
      <c r="K345" s="213" t="str">
        <f>IF(($A345="-"),"-",IF((ISBLANK('1B DonnéesActifs'!K348)=TRUE),"",'1B DonnéesActifs'!K348))</f>
        <v>-</v>
      </c>
      <c r="L345" s="213" t="str">
        <f>IF(($A345="-"),"-",IF((ISBLANK('1B DonnéesActifs'!L348)=TRUE),"",'1B DonnéesActifs'!L348))</f>
        <v>-</v>
      </c>
      <c r="M345" s="213" t="str">
        <f>IF(($A345="-"),"-",IF((ISBLANK('1B DonnéesActifs'!M348)=TRUE),"",'1B DonnéesActifs'!M348))</f>
        <v>-</v>
      </c>
      <c r="N345" s="213" t="str">
        <f>IF(($A345="-"),"-",IF((ISBLANK('1B DonnéesActifs'!N348)=TRUE),"",'1B DonnéesActifs'!N348))</f>
        <v>-</v>
      </c>
      <c r="O345" s="213" t="str">
        <f>IF(($A345="-"),"-",IF((ISBLANK('1B DonnéesActifs'!O348)=TRUE),"",'1B DonnéesActifs'!O348))</f>
        <v>-</v>
      </c>
      <c r="P345" s="213" t="str">
        <f>IF(($A345="-"),"-",IF((ISBLANK('1B DonnéesActifs'!P348)=TRUE),"",'1B DonnéesActifs'!P348))</f>
        <v>-</v>
      </c>
      <c r="Q345" s="214" t="str">
        <f t="shared" si="46"/>
        <v>-</v>
      </c>
      <c r="R345" s="214" t="str">
        <f>IF($A345="-","-",(_xlfn.IFNA((VLOOKUP($D345,'2A HypothèsesRenouvellement'!$J$6:$K$10,2,FALSE)),"TypeChausséeN/D")))</f>
        <v>-</v>
      </c>
      <c r="S345" s="214" t="str">
        <f t="shared" si="53"/>
        <v>-</v>
      </c>
      <c r="T345" s="214" t="str">
        <f>IF($A345="-","-",(_xlfn.IFNA((VLOOKUP($M345,'2A HypothèsesRenouvellement'!$J$16:$K$25,2,FALSE)),"DernièreInterventionN/D")))</f>
        <v>-</v>
      </c>
      <c r="U345" s="214" t="str">
        <f t="shared" si="47"/>
        <v>-</v>
      </c>
      <c r="V345" s="215" t="str">
        <f t="shared" si="54"/>
        <v>-</v>
      </c>
      <c r="W345" s="215" t="str">
        <f>IF($A345="-","-",IF($O345="","ICG N/D",VLOOKUP($O345,'2A HypothèsesRenouvellement'!$B$33:$B$42,1,TRUE)))</f>
        <v>-</v>
      </c>
      <c r="X345" s="216" t="str">
        <f>IF($A345="-","-",(IF((ISNUMBER(W345)=TRUE),VLOOKUP(W345,'2A HypothèsesRenouvellement'!$B$33:$D$42,3,FALSE),"ICG N/D")))</f>
        <v>-</v>
      </c>
      <c r="Y345" s="216" t="str">
        <f>_xlfn.IFNA(IF($A345="-","-",(IF((P345=""),"Cote /5 N/D",VLOOKUP(P345,'2A HypothèsesRenouvellement'!$F$33:$G$37,2,FALSE)))),"%ParCote/5 Feuille2A N/D")</f>
        <v>-</v>
      </c>
      <c r="Z345" s="215" t="str">
        <f>IF($A345="-","-",IF('2A HypothèsesRenouvellement'!$F$20="  cotes d'état /100",(IF(ISNUMBER(X345)=TRUE,(X345*R345),"ICG N/D")),"N'est pas l'option choisie feuille 2A"))</f>
        <v>-</v>
      </c>
      <c r="AA345" s="215" t="str">
        <f t="shared" si="48"/>
        <v>-</v>
      </c>
      <c r="AB345" s="215" t="str">
        <f>IF($A345="-","-",IF('2A HypothèsesRenouvellement'!$F$20="  cotes d'état /5",(IF(ISNUMBER(Y345)=TRUE,(Y345*R345),"Etat/5 N/D")),"N'est pas l'option choisie feuille 2A"))</f>
        <v>-</v>
      </c>
      <c r="AC345" s="215" t="str">
        <f t="shared" si="49"/>
        <v>-</v>
      </c>
      <c r="AD345" s="217" t="str">
        <f>IF('2A HypothèsesRenouvellement'!$D$15="Option 1  ",'3A CalculsActifs'!V345,IF('2A HypothèsesRenouvellement'!$F$20="  Cotes d'état /100",'3A CalculsActifs'!AA345,IF('2A HypothèsesRenouvellement'!$F$20="  Cotes d'état /5",'3A CalculsActifs'!AC345,"ATT:ChoisirOptionFeuille2A")))</f>
        <v>ATT:ChoisirOptionFeuille2A</v>
      </c>
      <c r="AE345" s="209" t="str">
        <f>IF($A345="-","-",(H345/1000*(VLOOKUP(D345,'2A HypothèsesRenouvellement'!$J$6:$L$10,3,FALSE))))</f>
        <v>-</v>
      </c>
      <c r="AF345" s="312" t="str">
        <f t="shared" si="50"/>
        <v>-</v>
      </c>
      <c r="AG345" s="312" t="str">
        <f t="shared" si="51"/>
        <v>-</v>
      </c>
      <c r="AH345" s="218" t="str">
        <f t="shared" si="52"/>
        <v>-</v>
      </c>
      <c r="AI345" s="95"/>
      <c r="AJ345" s="95"/>
      <c r="AK345" s="95"/>
      <c r="AL345" s="95"/>
      <c r="AM345" s="95"/>
      <c r="AN345" s="95"/>
      <c r="AO345" s="95"/>
      <c r="AP345" s="95"/>
      <c r="AQ345" s="95"/>
      <c r="AR345" s="95"/>
      <c r="AS345" s="95"/>
      <c r="AT345" s="95"/>
      <c r="AU345" s="95"/>
      <c r="AV345" s="95"/>
      <c r="AW345" s="95"/>
      <c r="AX345" s="95"/>
      <c r="AY345" s="95"/>
      <c r="AZ345" s="95"/>
      <c r="BA345" s="95"/>
      <c r="BB345" s="95"/>
      <c r="BC345" s="95"/>
      <c r="BD345" s="95"/>
      <c r="BE345" s="95"/>
      <c r="BF345" s="95"/>
      <c r="BG345" s="95"/>
      <c r="BH345" s="95"/>
      <c r="BI345" s="95"/>
      <c r="BJ345" s="95"/>
      <c r="BK345" s="95"/>
      <c r="BL345" s="95"/>
      <c r="BM345" s="95"/>
      <c r="BN345" s="95"/>
      <c r="BO345" s="95"/>
      <c r="BP345" s="95"/>
      <c r="BQ345" s="95"/>
      <c r="BR345" s="95"/>
      <c r="BS345" s="95"/>
      <c r="BT345" s="95"/>
      <c r="BU345" s="95"/>
      <c r="BV345" s="95"/>
      <c r="BW345" s="95"/>
      <c r="BX345" s="95"/>
      <c r="BY345" s="95"/>
      <c r="BZ345" s="95"/>
      <c r="CA345" s="95"/>
      <c r="CB345" s="95"/>
      <c r="CC345" s="95"/>
      <c r="CD345" s="95"/>
      <c r="CE345" s="95"/>
      <c r="CF345" s="95"/>
      <c r="CG345" s="95"/>
      <c r="CH345" s="95"/>
      <c r="CI345" s="95"/>
      <c r="CJ345" s="95"/>
      <c r="CK345" s="95"/>
      <c r="CL345" s="95"/>
      <c r="CM345" s="95"/>
      <c r="CN345" s="95"/>
      <c r="CO345" s="95"/>
      <c r="CP345" s="95"/>
      <c r="CQ345" s="95"/>
      <c r="CR345" s="95"/>
      <c r="CS345" s="95"/>
      <c r="CT345" s="95"/>
      <c r="CU345" s="95"/>
      <c r="CV345" s="95"/>
      <c r="CW345" s="95"/>
      <c r="CX345" s="95"/>
      <c r="CY345" s="95"/>
      <c r="CZ345" s="95"/>
      <c r="DA345" s="95"/>
      <c r="DB345" s="95"/>
      <c r="DC345" s="95"/>
      <c r="DD345" s="95"/>
      <c r="DE345" s="95"/>
      <c r="DF345" s="95"/>
      <c r="DG345" s="95"/>
      <c r="DH345" s="95"/>
      <c r="DI345" s="95"/>
      <c r="DJ345" s="95"/>
      <c r="DK345" s="95"/>
      <c r="DL345" s="95"/>
      <c r="DM345" s="95"/>
      <c r="DN345" s="95"/>
      <c r="DO345" s="95"/>
      <c r="DP345" s="95"/>
      <c r="DQ345" s="95"/>
      <c r="DR345" s="95"/>
      <c r="DS345" s="95"/>
      <c r="DT345" s="95"/>
      <c r="DU345" s="95"/>
      <c r="DV345" s="95"/>
      <c r="DW345" s="95"/>
      <c r="DX345" s="95"/>
      <c r="DY345" s="95"/>
      <c r="DZ345" s="95"/>
      <c r="EA345" s="95"/>
      <c r="EB345" s="95"/>
      <c r="EC345" s="95"/>
      <c r="ED345" s="95"/>
      <c r="EE345" s="95"/>
      <c r="EF345" s="95"/>
      <c r="EG345" s="95"/>
      <c r="EH345" s="95"/>
      <c r="EI345" s="95"/>
      <c r="EJ345" s="95"/>
      <c r="EK345" s="95"/>
      <c r="EL345" s="95"/>
      <c r="EM345" s="95"/>
      <c r="EN345" s="95"/>
      <c r="EO345" s="95"/>
      <c r="EP345" s="95"/>
      <c r="EQ345" s="95"/>
      <c r="ER345" s="95"/>
      <c r="ES345" s="95"/>
      <c r="ET345" s="95"/>
      <c r="EU345" s="95"/>
      <c r="EV345" s="95"/>
      <c r="EW345" s="95"/>
      <c r="EX345" s="95"/>
      <c r="EY345" s="95"/>
      <c r="EZ345" s="95"/>
      <c r="FA345" s="95"/>
      <c r="FB345" s="95"/>
      <c r="FC345" s="95"/>
      <c r="FD345" s="95"/>
      <c r="FE345" s="95"/>
      <c r="FF345" s="95"/>
      <c r="FG345" s="95"/>
      <c r="FH345" s="95"/>
      <c r="FI345" s="95"/>
      <c r="FJ345" s="95"/>
      <c r="FK345" s="95"/>
      <c r="FL345" s="95"/>
      <c r="FM345" s="95"/>
      <c r="FN345" s="95"/>
      <c r="FO345" s="95"/>
      <c r="FP345" s="95"/>
      <c r="FQ345" s="95"/>
      <c r="FR345" s="95"/>
      <c r="FS345" s="95"/>
      <c r="FT345" s="95"/>
      <c r="FU345" s="95"/>
      <c r="FV345" s="95"/>
      <c r="FW345" s="95"/>
      <c r="FX345" s="95"/>
      <c r="FY345" s="95"/>
      <c r="FZ345" s="95"/>
      <c r="GA345" s="95"/>
      <c r="GB345" s="95"/>
      <c r="GC345" s="95"/>
      <c r="GD345" s="95"/>
      <c r="GE345" s="95"/>
      <c r="GF345" s="95"/>
      <c r="GG345" s="95"/>
      <c r="GH345" s="95"/>
      <c r="GI345" s="95"/>
      <c r="GJ345" s="95"/>
      <c r="GK345" s="95"/>
      <c r="GL345" s="95"/>
      <c r="GM345" s="95"/>
      <c r="GN345" s="95"/>
      <c r="GO345" s="95"/>
      <c r="GP345" s="95"/>
      <c r="GQ345" s="95"/>
      <c r="GR345" s="95"/>
      <c r="GS345" s="95"/>
      <c r="GT345" s="95"/>
      <c r="GU345" s="95"/>
      <c r="GV345" s="95"/>
      <c r="GW345" s="95"/>
      <c r="GX345" s="95"/>
      <c r="GY345" s="95"/>
      <c r="GZ345" s="95"/>
      <c r="HA345" s="95"/>
      <c r="HB345" s="95"/>
      <c r="HC345" s="95"/>
      <c r="HD345" s="95"/>
      <c r="HE345" s="95"/>
    </row>
    <row r="346" spans="1:213" x14ac:dyDescent="0.25">
      <c r="A346" s="212" t="str">
        <f>IF((ISBLANK('1B DonnéesActifs'!A349)=TRUE),"-",'1B DonnéesActifs'!A349)</f>
        <v>-</v>
      </c>
      <c r="B346" s="213" t="str">
        <f>IF(($A346="-"),"-",IF((ISBLANK('1B DonnéesActifs'!B349)=TRUE),"",'1B DonnéesActifs'!B349))</f>
        <v>-</v>
      </c>
      <c r="C346" s="213" t="str">
        <f>IF(($A346="-"),"-",IF((ISBLANK('1B DonnéesActifs'!C349)=TRUE),"",'1B DonnéesActifs'!C349))</f>
        <v>-</v>
      </c>
      <c r="D346" s="213" t="str">
        <f>IF(($A346="-"),"-",IF((ISBLANK('1B DonnéesActifs'!D349)=TRUE),"",'1B DonnéesActifs'!D349))</f>
        <v>-</v>
      </c>
      <c r="E346" s="213" t="str">
        <f>IF(($A346="-"),"-",IF((ISBLANK('1B DonnéesActifs'!E349)=TRUE),"",'1B DonnéesActifs'!E349))</f>
        <v>-</v>
      </c>
      <c r="F346" s="213" t="str">
        <f>IF(($A346="-"),"-",IF((ISBLANK('1B DonnéesActifs'!F349)=TRUE),"",'1B DonnéesActifs'!F349))</f>
        <v>-</v>
      </c>
      <c r="G346" s="213" t="str">
        <f>IF(($A346="-"),"-",IF((ISBLANK('1B DonnéesActifs'!G349)=TRUE),"",'1B DonnéesActifs'!G349))</f>
        <v>-</v>
      </c>
      <c r="H346" s="213" t="str">
        <f>IF(($A346="-"),"-",IF((ISBLANK('1B DonnéesActifs'!H349)=TRUE),"",'1B DonnéesActifs'!H349))</f>
        <v>-</v>
      </c>
      <c r="I346" s="213" t="str">
        <f>IF(($A346="-"),"-",IF((ISBLANK('1B DonnéesActifs'!I349)=TRUE),"",'1B DonnéesActifs'!I349))</f>
        <v>-</v>
      </c>
      <c r="J346" s="213" t="str">
        <f>IF(($A346="-"),"-",IF((ISBLANK('1B DonnéesActifs'!J349)=TRUE),"",'1B DonnéesActifs'!J349))</f>
        <v>-</v>
      </c>
      <c r="K346" s="213" t="str">
        <f>IF(($A346="-"),"-",IF((ISBLANK('1B DonnéesActifs'!K349)=TRUE),"",'1B DonnéesActifs'!K349))</f>
        <v>-</v>
      </c>
      <c r="L346" s="213" t="str">
        <f>IF(($A346="-"),"-",IF((ISBLANK('1B DonnéesActifs'!L349)=TRUE),"",'1B DonnéesActifs'!L349))</f>
        <v>-</v>
      </c>
      <c r="M346" s="213" t="str">
        <f>IF(($A346="-"),"-",IF((ISBLANK('1B DonnéesActifs'!M349)=TRUE),"",'1B DonnéesActifs'!M349))</f>
        <v>-</v>
      </c>
      <c r="N346" s="213" t="str">
        <f>IF(($A346="-"),"-",IF((ISBLANK('1B DonnéesActifs'!N349)=TRUE),"",'1B DonnéesActifs'!N349))</f>
        <v>-</v>
      </c>
      <c r="O346" s="213" t="str">
        <f>IF(($A346="-"),"-",IF((ISBLANK('1B DonnéesActifs'!O349)=TRUE),"",'1B DonnéesActifs'!O349))</f>
        <v>-</v>
      </c>
      <c r="P346" s="213" t="str">
        <f>IF(($A346="-"),"-",IF((ISBLANK('1B DonnéesActifs'!P349)=TRUE),"",'1B DonnéesActifs'!P349))</f>
        <v>-</v>
      </c>
      <c r="Q346" s="214" t="str">
        <f t="shared" si="46"/>
        <v>-</v>
      </c>
      <c r="R346" s="214" t="str">
        <f>IF($A346="-","-",(_xlfn.IFNA((VLOOKUP($D346,'2A HypothèsesRenouvellement'!$J$6:$K$10,2,FALSE)),"TypeChausséeN/D")))</f>
        <v>-</v>
      </c>
      <c r="S346" s="214" t="str">
        <f t="shared" si="53"/>
        <v>-</v>
      </c>
      <c r="T346" s="214" t="str">
        <f>IF($A346="-","-",(_xlfn.IFNA((VLOOKUP($M346,'2A HypothèsesRenouvellement'!$J$16:$K$25,2,FALSE)),"DernièreInterventionN/D")))</f>
        <v>-</v>
      </c>
      <c r="U346" s="214" t="str">
        <f t="shared" si="47"/>
        <v>-</v>
      </c>
      <c r="V346" s="215" t="str">
        <f t="shared" si="54"/>
        <v>-</v>
      </c>
      <c r="W346" s="215" t="str">
        <f>IF($A346="-","-",IF($O346="","ICG N/D",VLOOKUP($O346,'2A HypothèsesRenouvellement'!$B$33:$B$42,1,TRUE)))</f>
        <v>-</v>
      </c>
      <c r="X346" s="216" t="str">
        <f>IF($A346="-","-",(IF((ISNUMBER(W346)=TRUE),VLOOKUP(W346,'2A HypothèsesRenouvellement'!$B$33:$D$42,3,FALSE),"ICG N/D")))</f>
        <v>-</v>
      </c>
      <c r="Y346" s="216" t="str">
        <f>_xlfn.IFNA(IF($A346="-","-",(IF((P346=""),"Cote /5 N/D",VLOOKUP(P346,'2A HypothèsesRenouvellement'!$F$33:$G$37,2,FALSE)))),"%ParCote/5 Feuille2A N/D")</f>
        <v>-</v>
      </c>
      <c r="Z346" s="215" t="str">
        <f>IF($A346="-","-",IF('2A HypothèsesRenouvellement'!$F$20="  cotes d'état /100",(IF(ISNUMBER(X346)=TRUE,(X346*R346),"ICG N/D")),"N'est pas l'option choisie feuille 2A"))</f>
        <v>-</v>
      </c>
      <c r="AA346" s="215" t="str">
        <f t="shared" si="48"/>
        <v>-</v>
      </c>
      <c r="AB346" s="215" t="str">
        <f>IF($A346="-","-",IF('2A HypothèsesRenouvellement'!$F$20="  cotes d'état /5",(IF(ISNUMBER(Y346)=TRUE,(Y346*R346),"Etat/5 N/D")),"N'est pas l'option choisie feuille 2A"))</f>
        <v>-</v>
      </c>
      <c r="AC346" s="215" t="str">
        <f t="shared" si="49"/>
        <v>-</v>
      </c>
      <c r="AD346" s="217" t="str">
        <f>IF('2A HypothèsesRenouvellement'!$D$15="Option 1  ",'3A CalculsActifs'!V346,IF('2A HypothèsesRenouvellement'!$F$20="  Cotes d'état /100",'3A CalculsActifs'!AA346,IF('2A HypothèsesRenouvellement'!$F$20="  Cotes d'état /5",'3A CalculsActifs'!AC346,"ATT:ChoisirOptionFeuille2A")))</f>
        <v>ATT:ChoisirOptionFeuille2A</v>
      </c>
      <c r="AE346" s="209" t="str">
        <f>IF($A346="-","-",(H346/1000*(VLOOKUP(D346,'2A HypothèsesRenouvellement'!$J$6:$L$10,3,FALSE))))</f>
        <v>-</v>
      </c>
      <c r="AF346" s="312" t="str">
        <f t="shared" si="50"/>
        <v>-</v>
      </c>
      <c r="AG346" s="312" t="str">
        <f t="shared" si="51"/>
        <v>-</v>
      </c>
      <c r="AH346" s="218" t="str">
        <f t="shared" si="52"/>
        <v>-</v>
      </c>
      <c r="AI346" s="95"/>
      <c r="AJ346" s="95"/>
      <c r="AK346" s="95"/>
      <c r="AL346" s="95"/>
      <c r="AM346" s="95"/>
      <c r="AN346" s="95"/>
      <c r="AO346" s="95"/>
      <c r="AP346" s="95"/>
      <c r="AQ346" s="95"/>
      <c r="AR346" s="95"/>
      <c r="AS346" s="95"/>
      <c r="AT346" s="95"/>
      <c r="AU346" s="95"/>
      <c r="AV346" s="95"/>
      <c r="AW346" s="95"/>
      <c r="AX346" s="95"/>
      <c r="AY346" s="95"/>
      <c r="AZ346" s="95"/>
      <c r="BA346" s="95"/>
      <c r="BB346" s="95"/>
      <c r="BC346" s="95"/>
      <c r="BD346" s="95"/>
      <c r="BE346" s="95"/>
      <c r="BF346" s="95"/>
      <c r="BG346" s="95"/>
      <c r="BH346" s="95"/>
      <c r="BI346" s="95"/>
      <c r="BJ346" s="95"/>
      <c r="BK346" s="95"/>
      <c r="BL346" s="95"/>
      <c r="BM346" s="95"/>
      <c r="BN346" s="95"/>
      <c r="BO346" s="95"/>
      <c r="BP346" s="95"/>
      <c r="BQ346" s="95"/>
      <c r="BR346" s="95"/>
      <c r="BS346" s="95"/>
      <c r="BT346" s="95"/>
      <c r="BU346" s="95"/>
      <c r="BV346" s="95"/>
      <c r="BW346" s="95"/>
      <c r="BX346" s="95"/>
      <c r="BY346" s="95"/>
      <c r="BZ346" s="95"/>
      <c r="CA346" s="95"/>
      <c r="CB346" s="95"/>
      <c r="CC346" s="95"/>
      <c r="CD346" s="95"/>
      <c r="CE346" s="95"/>
      <c r="CF346" s="95"/>
      <c r="CG346" s="95"/>
      <c r="CH346" s="95"/>
      <c r="CI346" s="95"/>
      <c r="CJ346" s="95"/>
      <c r="CK346" s="95"/>
      <c r="CL346" s="95"/>
      <c r="CM346" s="95"/>
      <c r="CN346" s="95"/>
      <c r="CO346" s="95"/>
      <c r="CP346" s="95"/>
      <c r="CQ346" s="95"/>
      <c r="CR346" s="95"/>
      <c r="CS346" s="95"/>
      <c r="CT346" s="95"/>
      <c r="CU346" s="95"/>
      <c r="CV346" s="95"/>
      <c r="CW346" s="95"/>
      <c r="CX346" s="95"/>
      <c r="CY346" s="95"/>
      <c r="CZ346" s="95"/>
      <c r="DA346" s="95"/>
      <c r="DB346" s="95"/>
      <c r="DC346" s="95"/>
      <c r="DD346" s="95"/>
      <c r="DE346" s="95"/>
      <c r="DF346" s="95"/>
      <c r="DG346" s="95"/>
      <c r="DH346" s="95"/>
      <c r="DI346" s="95"/>
      <c r="DJ346" s="95"/>
      <c r="DK346" s="95"/>
      <c r="DL346" s="95"/>
      <c r="DM346" s="95"/>
      <c r="DN346" s="95"/>
      <c r="DO346" s="95"/>
      <c r="DP346" s="95"/>
      <c r="DQ346" s="95"/>
      <c r="DR346" s="95"/>
      <c r="DS346" s="95"/>
      <c r="DT346" s="95"/>
      <c r="DU346" s="95"/>
      <c r="DV346" s="95"/>
      <c r="DW346" s="95"/>
      <c r="DX346" s="95"/>
      <c r="DY346" s="95"/>
      <c r="DZ346" s="95"/>
      <c r="EA346" s="95"/>
      <c r="EB346" s="95"/>
      <c r="EC346" s="95"/>
      <c r="ED346" s="95"/>
      <c r="EE346" s="95"/>
      <c r="EF346" s="95"/>
      <c r="EG346" s="95"/>
      <c r="EH346" s="95"/>
      <c r="EI346" s="95"/>
      <c r="EJ346" s="95"/>
      <c r="EK346" s="95"/>
      <c r="EL346" s="95"/>
      <c r="EM346" s="95"/>
      <c r="EN346" s="95"/>
      <c r="EO346" s="95"/>
      <c r="EP346" s="95"/>
      <c r="EQ346" s="95"/>
      <c r="ER346" s="95"/>
      <c r="ES346" s="95"/>
      <c r="ET346" s="95"/>
      <c r="EU346" s="95"/>
      <c r="EV346" s="95"/>
      <c r="EW346" s="95"/>
      <c r="EX346" s="95"/>
      <c r="EY346" s="95"/>
      <c r="EZ346" s="95"/>
      <c r="FA346" s="95"/>
      <c r="FB346" s="95"/>
      <c r="FC346" s="95"/>
      <c r="FD346" s="95"/>
      <c r="FE346" s="95"/>
      <c r="FF346" s="95"/>
      <c r="FG346" s="95"/>
      <c r="FH346" s="95"/>
      <c r="FI346" s="95"/>
      <c r="FJ346" s="95"/>
      <c r="FK346" s="95"/>
      <c r="FL346" s="95"/>
      <c r="FM346" s="95"/>
      <c r="FN346" s="95"/>
      <c r="FO346" s="95"/>
      <c r="FP346" s="95"/>
      <c r="FQ346" s="95"/>
      <c r="FR346" s="95"/>
      <c r="FS346" s="95"/>
      <c r="FT346" s="95"/>
      <c r="FU346" s="95"/>
      <c r="FV346" s="95"/>
      <c r="FW346" s="95"/>
      <c r="FX346" s="95"/>
      <c r="FY346" s="95"/>
      <c r="FZ346" s="95"/>
      <c r="GA346" s="95"/>
      <c r="GB346" s="95"/>
      <c r="GC346" s="95"/>
      <c r="GD346" s="95"/>
      <c r="GE346" s="95"/>
      <c r="GF346" s="95"/>
      <c r="GG346" s="95"/>
      <c r="GH346" s="95"/>
      <c r="GI346" s="95"/>
      <c r="GJ346" s="95"/>
      <c r="GK346" s="95"/>
      <c r="GL346" s="95"/>
      <c r="GM346" s="95"/>
      <c r="GN346" s="95"/>
      <c r="GO346" s="95"/>
      <c r="GP346" s="95"/>
      <c r="GQ346" s="95"/>
      <c r="GR346" s="95"/>
      <c r="GS346" s="95"/>
      <c r="GT346" s="95"/>
      <c r="GU346" s="95"/>
      <c r="GV346" s="95"/>
      <c r="GW346" s="95"/>
      <c r="GX346" s="95"/>
      <c r="GY346" s="95"/>
      <c r="GZ346" s="95"/>
      <c r="HA346" s="95"/>
      <c r="HB346" s="95"/>
      <c r="HC346" s="95"/>
      <c r="HD346" s="95"/>
      <c r="HE346" s="95"/>
    </row>
    <row r="347" spans="1:213" x14ac:dyDescent="0.25">
      <c r="A347" s="212" t="str">
        <f>IF((ISBLANK('1B DonnéesActifs'!A350)=TRUE),"-",'1B DonnéesActifs'!A350)</f>
        <v>-</v>
      </c>
      <c r="B347" s="213" t="str">
        <f>IF(($A347="-"),"-",IF((ISBLANK('1B DonnéesActifs'!B350)=TRUE),"",'1B DonnéesActifs'!B350))</f>
        <v>-</v>
      </c>
      <c r="C347" s="213" t="str">
        <f>IF(($A347="-"),"-",IF((ISBLANK('1B DonnéesActifs'!C350)=TRUE),"",'1B DonnéesActifs'!C350))</f>
        <v>-</v>
      </c>
      <c r="D347" s="213" t="str">
        <f>IF(($A347="-"),"-",IF((ISBLANK('1B DonnéesActifs'!D350)=TRUE),"",'1B DonnéesActifs'!D350))</f>
        <v>-</v>
      </c>
      <c r="E347" s="213" t="str">
        <f>IF(($A347="-"),"-",IF((ISBLANK('1B DonnéesActifs'!E350)=TRUE),"",'1B DonnéesActifs'!E350))</f>
        <v>-</v>
      </c>
      <c r="F347" s="213" t="str">
        <f>IF(($A347="-"),"-",IF((ISBLANK('1B DonnéesActifs'!F350)=TRUE),"",'1B DonnéesActifs'!F350))</f>
        <v>-</v>
      </c>
      <c r="G347" s="213" t="str">
        <f>IF(($A347="-"),"-",IF((ISBLANK('1B DonnéesActifs'!G350)=TRUE),"",'1B DonnéesActifs'!G350))</f>
        <v>-</v>
      </c>
      <c r="H347" s="213" t="str">
        <f>IF(($A347="-"),"-",IF((ISBLANK('1B DonnéesActifs'!H350)=TRUE),"",'1B DonnéesActifs'!H350))</f>
        <v>-</v>
      </c>
      <c r="I347" s="213" t="str">
        <f>IF(($A347="-"),"-",IF((ISBLANK('1B DonnéesActifs'!I350)=TRUE),"",'1B DonnéesActifs'!I350))</f>
        <v>-</v>
      </c>
      <c r="J347" s="213" t="str">
        <f>IF(($A347="-"),"-",IF((ISBLANK('1B DonnéesActifs'!J350)=TRUE),"",'1B DonnéesActifs'!J350))</f>
        <v>-</v>
      </c>
      <c r="K347" s="213" t="str">
        <f>IF(($A347="-"),"-",IF((ISBLANK('1B DonnéesActifs'!K350)=TRUE),"",'1B DonnéesActifs'!K350))</f>
        <v>-</v>
      </c>
      <c r="L347" s="213" t="str">
        <f>IF(($A347="-"),"-",IF((ISBLANK('1B DonnéesActifs'!L350)=TRUE),"",'1B DonnéesActifs'!L350))</f>
        <v>-</v>
      </c>
      <c r="M347" s="213" t="str">
        <f>IF(($A347="-"),"-",IF((ISBLANK('1B DonnéesActifs'!M350)=TRUE),"",'1B DonnéesActifs'!M350))</f>
        <v>-</v>
      </c>
      <c r="N347" s="213" t="str">
        <f>IF(($A347="-"),"-",IF((ISBLANK('1B DonnéesActifs'!N350)=TRUE),"",'1B DonnéesActifs'!N350))</f>
        <v>-</v>
      </c>
      <c r="O347" s="213" t="str">
        <f>IF(($A347="-"),"-",IF((ISBLANK('1B DonnéesActifs'!O350)=TRUE),"",'1B DonnéesActifs'!O350))</f>
        <v>-</v>
      </c>
      <c r="P347" s="213" t="str">
        <f>IF(($A347="-"),"-",IF((ISBLANK('1B DonnéesActifs'!P350)=TRUE),"",'1B DonnéesActifs'!P350))</f>
        <v>-</v>
      </c>
      <c r="Q347" s="214" t="str">
        <f t="shared" si="46"/>
        <v>-</v>
      </c>
      <c r="R347" s="214" t="str">
        <f>IF($A347="-","-",(_xlfn.IFNA((VLOOKUP($D347,'2A HypothèsesRenouvellement'!$J$6:$K$10,2,FALSE)),"TypeChausséeN/D")))</f>
        <v>-</v>
      </c>
      <c r="S347" s="214" t="str">
        <f t="shared" si="53"/>
        <v>-</v>
      </c>
      <c r="T347" s="214" t="str">
        <f>IF($A347="-","-",(_xlfn.IFNA((VLOOKUP($M347,'2A HypothèsesRenouvellement'!$J$16:$K$25,2,FALSE)),"DernièreInterventionN/D")))</f>
        <v>-</v>
      </c>
      <c r="U347" s="214" t="str">
        <f t="shared" si="47"/>
        <v>-</v>
      </c>
      <c r="V347" s="215" t="str">
        <f t="shared" si="54"/>
        <v>-</v>
      </c>
      <c r="W347" s="215" t="str">
        <f>IF($A347="-","-",IF($O347="","ICG N/D",VLOOKUP($O347,'2A HypothèsesRenouvellement'!$B$33:$B$42,1,TRUE)))</f>
        <v>-</v>
      </c>
      <c r="X347" s="216" t="str">
        <f>IF($A347="-","-",(IF((ISNUMBER(W347)=TRUE),VLOOKUP(W347,'2A HypothèsesRenouvellement'!$B$33:$D$42,3,FALSE),"ICG N/D")))</f>
        <v>-</v>
      </c>
      <c r="Y347" s="216" t="str">
        <f>_xlfn.IFNA(IF($A347="-","-",(IF((P347=""),"Cote /5 N/D",VLOOKUP(P347,'2A HypothèsesRenouvellement'!$F$33:$G$37,2,FALSE)))),"%ParCote/5 Feuille2A N/D")</f>
        <v>-</v>
      </c>
      <c r="Z347" s="215" t="str">
        <f>IF($A347="-","-",IF('2A HypothèsesRenouvellement'!$F$20="  cotes d'état /100",(IF(ISNUMBER(X347)=TRUE,(X347*R347),"ICG N/D")),"N'est pas l'option choisie feuille 2A"))</f>
        <v>-</v>
      </c>
      <c r="AA347" s="215" t="str">
        <f t="shared" si="48"/>
        <v>-</v>
      </c>
      <c r="AB347" s="215" t="str">
        <f>IF($A347="-","-",IF('2A HypothèsesRenouvellement'!$F$20="  cotes d'état /5",(IF(ISNUMBER(Y347)=TRUE,(Y347*R347),"Etat/5 N/D")),"N'est pas l'option choisie feuille 2A"))</f>
        <v>-</v>
      </c>
      <c r="AC347" s="215" t="str">
        <f t="shared" si="49"/>
        <v>-</v>
      </c>
      <c r="AD347" s="217" t="str">
        <f>IF('2A HypothèsesRenouvellement'!$D$15="Option 1  ",'3A CalculsActifs'!V347,IF('2A HypothèsesRenouvellement'!$F$20="  Cotes d'état /100",'3A CalculsActifs'!AA347,IF('2A HypothèsesRenouvellement'!$F$20="  Cotes d'état /5",'3A CalculsActifs'!AC347,"ATT:ChoisirOptionFeuille2A")))</f>
        <v>ATT:ChoisirOptionFeuille2A</v>
      </c>
      <c r="AE347" s="209" t="str">
        <f>IF($A347="-","-",(H347/1000*(VLOOKUP(D347,'2A HypothèsesRenouvellement'!$J$6:$L$10,3,FALSE))))</f>
        <v>-</v>
      </c>
      <c r="AF347" s="312" t="str">
        <f t="shared" si="50"/>
        <v>-</v>
      </c>
      <c r="AG347" s="312" t="str">
        <f t="shared" si="51"/>
        <v>-</v>
      </c>
      <c r="AH347" s="218" t="str">
        <f t="shared" si="52"/>
        <v>-</v>
      </c>
      <c r="AI347" s="95"/>
      <c r="AJ347" s="95"/>
      <c r="AK347" s="95"/>
      <c r="AL347" s="95"/>
      <c r="AM347" s="95"/>
      <c r="AN347" s="95"/>
      <c r="AO347" s="95"/>
      <c r="AP347" s="95"/>
      <c r="AQ347" s="95"/>
      <c r="AR347" s="95"/>
      <c r="AS347" s="95"/>
      <c r="AT347" s="95"/>
      <c r="AU347" s="95"/>
      <c r="AV347" s="95"/>
      <c r="AW347" s="95"/>
      <c r="AX347" s="95"/>
      <c r="AY347" s="95"/>
      <c r="AZ347" s="95"/>
      <c r="BA347" s="95"/>
      <c r="BB347" s="95"/>
      <c r="BC347" s="95"/>
      <c r="BD347" s="95"/>
      <c r="BE347" s="95"/>
      <c r="BF347" s="95"/>
      <c r="BG347" s="95"/>
      <c r="BH347" s="95"/>
      <c r="BI347" s="95"/>
      <c r="BJ347" s="95"/>
      <c r="BK347" s="95"/>
      <c r="BL347" s="95"/>
      <c r="BM347" s="95"/>
      <c r="BN347" s="95"/>
      <c r="BO347" s="95"/>
      <c r="BP347" s="95"/>
      <c r="BQ347" s="95"/>
      <c r="BR347" s="95"/>
      <c r="BS347" s="95"/>
      <c r="BT347" s="95"/>
      <c r="BU347" s="95"/>
      <c r="BV347" s="95"/>
      <c r="BW347" s="95"/>
      <c r="BX347" s="95"/>
      <c r="BY347" s="95"/>
      <c r="BZ347" s="95"/>
      <c r="CA347" s="95"/>
      <c r="CB347" s="95"/>
      <c r="CC347" s="95"/>
      <c r="CD347" s="95"/>
      <c r="CE347" s="95"/>
      <c r="CF347" s="95"/>
      <c r="CG347" s="95"/>
      <c r="CH347" s="95"/>
      <c r="CI347" s="95"/>
      <c r="CJ347" s="95"/>
      <c r="CK347" s="95"/>
      <c r="CL347" s="95"/>
      <c r="CM347" s="95"/>
      <c r="CN347" s="95"/>
      <c r="CO347" s="95"/>
      <c r="CP347" s="95"/>
      <c r="CQ347" s="95"/>
      <c r="CR347" s="95"/>
      <c r="CS347" s="95"/>
      <c r="CT347" s="95"/>
      <c r="CU347" s="95"/>
      <c r="CV347" s="95"/>
      <c r="CW347" s="95"/>
      <c r="CX347" s="95"/>
      <c r="CY347" s="95"/>
      <c r="CZ347" s="95"/>
      <c r="DA347" s="95"/>
      <c r="DB347" s="95"/>
      <c r="DC347" s="95"/>
      <c r="DD347" s="95"/>
      <c r="DE347" s="95"/>
      <c r="DF347" s="95"/>
      <c r="DG347" s="95"/>
      <c r="DH347" s="95"/>
      <c r="DI347" s="95"/>
      <c r="DJ347" s="95"/>
      <c r="DK347" s="95"/>
      <c r="DL347" s="95"/>
      <c r="DM347" s="95"/>
      <c r="DN347" s="95"/>
      <c r="DO347" s="95"/>
      <c r="DP347" s="95"/>
      <c r="DQ347" s="95"/>
      <c r="DR347" s="95"/>
      <c r="DS347" s="95"/>
      <c r="DT347" s="95"/>
      <c r="DU347" s="95"/>
      <c r="DV347" s="95"/>
      <c r="DW347" s="95"/>
      <c r="DX347" s="95"/>
      <c r="DY347" s="95"/>
      <c r="DZ347" s="95"/>
      <c r="EA347" s="95"/>
      <c r="EB347" s="95"/>
      <c r="EC347" s="95"/>
      <c r="ED347" s="95"/>
      <c r="EE347" s="95"/>
      <c r="EF347" s="95"/>
      <c r="EG347" s="95"/>
      <c r="EH347" s="95"/>
      <c r="EI347" s="95"/>
      <c r="EJ347" s="95"/>
      <c r="EK347" s="95"/>
      <c r="EL347" s="95"/>
      <c r="EM347" s="95"/>
      <c r="EN347" s="95"/>
      <c r="EO347" s="95"/>
      <c r="EP347" s="95"/>
      <c r="EQ347" s="95"/>
      <c r="ER347" s="95"/>
      <c r="ES347" s="95"/>
      <c r="ET347" s="95"/>
      <c r="EU347" s="95"/>
      <c r="EV347" s="95"/>
      <c r="EW347" s="95"/>
      <c r="EX347" s="95"/>
      <c r="EY347" s="95"/>
      <c r="EZ347" s="95"/>
      <c r="FA347" s="95"/>
      <c r="FB347" s="95"/>
      <c r="FC347" s="95"/>
      <c r="FD347" s="95"/>
      <c r="FE347" s="95"/>
      <c r="FF347" s="95"/>
      <c r="FG347" s="95"/>
      <c r="FH347" s="95"/>
      <c r="FI347" s="95"/>
      <c r="FJ347" s="95"/>
      <c r="FK347" s="95"/>
      <c r="FL347" s="95"/>
      <c r="FM347" s="95"/>
      <c r="FN347" s="95"/>
      <c r="FO347" s="95"/>
      <c r="FP347" s="95"/>
      <c r="FQ347" s="95"/>
      <c r="FR347" s="95"/>
      <c r="FS347" s="95"/>
      <c r="FT347" s="95"/>
      <c r="FU347" s="95"/>
      <c r="FV347" s="95"/>
      <c r="FW347" s="95"/>
      <c r="FX347" s="95"/>
      <c r="FY347" s="95"/>
      <c r="FZ347" s="95"/>
      <c r="GA347" s="95"/>
      <c r="GB347" s="95"/>
      <c r="GC347" s="95"/>
      <c r="GD347" s="95"/>
      <c r="GE347" s="95"/>
      <c r="GF347" s="95"/>
      <c r="GG347" s="95"/>
      <c r="GH347" s="95"/>
      <c r="GI347" s="95"/>
      <c r="GJ347" s="95"/>
      <c r="GK347" s="95"/>
      <c r="GL347" s="95"/>
      <c r="GM347" s="95"/>
      <c r="GN347" s="95"/>
      <c r="GO347" s="95"/>
      <c r="GP347" s="95"/>
      <c r="GQ347" s="95"/>
      <c r="GR347" s="95"/>
      <c r="GS347" s="95"/>
      <c r="GT347" s="95"/>
      <c r="GU347" s="95"/>
      <c r="GV347" s="95"/>
      <c r="GW347" s="95"/>
      <c r="GX347" s="95"/>
      <c r="GY347" s="95"/>
      <c r="GZ347" s="95"/>
      <c r="HA347" s="95"/>
      <c r="HB347" s="95"/>
      <c r="HC347" s="95"/>
      <c r="HD347" s="95"/>
      <c r="HE347" s="95"/>
    </row>
    <row r="348" spans="1:213" x14ac:dyDescent="0.25">
      <c r="A348" s="212" t="str">
        <f>IF((ISBLANK('1B DonnéesActifs'!A351)=TRUE),"-",'1B DonnéesActifs'!A351)</f>
        <v>-</v>
      </c>
      <c r="B348" s="213" t="str">
        <f>IF(($A348="-"),"-",IF((ISBLANK('1B DonnéesActifs'!B351)=TRUE),"",'1B DonnéesActifs'!B351))</f>
        <v>-</v>
      </c>
      <c r="C348" s="213" t="str">
        <f>IF(($A348="-"),"-",IF((ISBLANK('1B DonnéesActifs'!C351)=TRUE),"",'1B DonnéesActifs'!C351))</f>
        <v>-</v>
      </c>
      <c r="D348" s="213" t="str">
        <f>IF(($A348="-"),"-",IF((ISBLANK('1B DonnéesActifs'!D351)=TRUE),"",'1B DonnéesActifs'!D351))</f>
        <v>-</v>
      </c>
      <c r="E348" s="213" t="str">
        <f>IF(($A348="-"),"-",IF((ISBLANK('1B DonnéesActifs'!E351)=TRUE),"",'1B DonnéesActifs'!E351))</f>
        <v>-</v>
      </c>
      <c r="F348" s="213" t="str">
        <f>IF(($A348="-"),"-",IF((ISBLANK('1B DonnéesActifs'!F351)=TRUE),"",'1B DonnéesActifs'!F351))</f>
        <v>-</v>
      </c>
      <c r="G348" s="213" t="str">
        <f>IF(($A348="-"),"-",IF((ISBLANK('1B DonnéesActifs'!G351)=TRUE),"",'1B DonnéesActifs'!G351))</f>
        <v>-</v>
      </c>
      <c r="H348" s="213" t="str">
        <f>IF(($A348="-"),"-",IF((ISBLANK('1B DonnéesActifs'!H351)=TRUE),"",'1B DonnéesActifs'!H351))</f>
        <v>-</v>
      </c>
      <c r="I348" s="213" t="str">
        <f>IF(($A348="-"),"-",IF((ISBLANK('1B DonnéesActifs'!I351)=TRUE),"",'1B DonnéesActifs'!I351))</f>
        <v>-</v>
      </c>
      <c r="J348" s="213" t="str">
        <f>IF(($A348="-"),"-",IF((ISBLANK('1B DonnéesActifs'!J351)=TRUE),"",'1B DonnéesActifs'!J351))</f>
        <v>-</v>
      </c>
      <c r="K348" s="213" t="str">
        <f>IF(($A348="-"),"-",IF((ISBLANK('1B DonnéesActifs'!K351)=TRUE),"",'1B DonnéesActifs'!K351))</f>
        <v>-</v>
      </c>
      <c r="L348" s="213" t="str">
        <f>IF(($A348="-"),"-",IF((ISBLANK('1B DonnéesActifs'!L351)=TRUE),"",'1B DonnéesActifs'!L351))</f>
        <v>-</v>
      </c>
      <c r="M348" s="213" t="str">
        <f>IF(($A348="-"),"-",IF((ISBLANK('1B DonnéesActifs'!M351)=TRUE),"",'1B DonnéesActifs'!M351))</f>
        <v>-</v>
      </c>
      <c r="N348" s="213" t="str">
        <f>IF(($A348="-"),"-",IF((ISBLANK('1B DonnéesActifs'!N351)=TRUE),"",'1B DonnéesActifs'!N351))</f>
        <v>-</v>
      </c>
      <c r="O348" s="213" t="str">
        <f>IF(($A348="-"),"-",IF((ISBLANK('1B DonnéesActifs'!O351)=TRUE),"",'1B DonnéesActifs'!O351))</f>
        <v>-</v>
      </c>
      <c r="P348" s="213" t="str">
        <f>IF(($A348="-"),"-",IF((ISBLANK('1B DonnéesActifs'!P351)=TRUE),"",'1B DonnéesActifs'!P351))</f>
        <v>-</v>
      </c>
      <c r="Q348" s="214" t="str">
        <f t="shared" si="46"/>
        <v>-</v>
      </c>
      <c r="R348" s="214" t="str">
        <f>IF($A348="-","-",(_xlfn.IFNA((VLOOKUP($D348,'2A HypothèsesRenouvellement'!$J$6:$K$10,2,FALSE)),"TypeChausséeN/D")))</f>
        <v>-</v>
      </c>
      <c r="S348" s="214" t="str">
        <f t="shared" si="53"/>
        <v>-</v>
      </c>
      <c r="T348" s="214" t="str">
        <f>IF($A348="-","-",(_xlfn.IFNA((VLOOKUP($M348,'2A HypothèsesRenouvellement'!$J$16:$K$25,2,FALSE)),"DernièreInterventionN/D")))</f>
        <v>-</v>
      </c>
      <c r="U348" s="214" t="str">
        <f t="shared" si="47"/>
        <v>-</v>
      </c>
      <c r="V348" s="215" t="str">
        <f t="shared" si="54"/>
        <v>-</v>
      </c>
      <c r="W348" s="215" t="str">
        <f>IF($A348="-","-",IF($O348="","ICG N/D",VLOOKUP($O348,'2A HypothèsesRenouvellement'!$B$33:$B$42,1,TRUE)))</f>
        <v>-</v>
      </c>
      <c r="X348" s="216" t="str">
        <f>IF($A348="-","-",(IF((ISNUMBER(W348)=TRUE),VLOOKUP(W348,'2A HypothèsesRenouvellement'!$B$33:$D$42,3,FALSE),"ICG N/D")))</f>
        <v>-</v>
      </c>
      <c r="Y348" s="216" t="str">
        <f>_xlfn.IFNA(IF($A348="-","-",(IF((P348=""),"Cote /5 N/D",VLOOKUP(P348,'2A HypothèsesRenouvellement'!$F$33:$G$37,2,FALSE)))),"%ParCote/5 Feuille2A N/D")</f>
        <v>-</v>
      </c>
      <c r="Z348" s="215" t="str">
        <f>IF($A348="-","-",IF('2A HypothèsesRenouvellement'!$F$20="  cotes d'état /100",(IF(ISNUMBER(X348)=TRUE,(X348*R348),"ICG N/D")),"N'est pas l'option choisie feuille 2A"))</f>
        <v>-</v>
      </c>
      <c r="AA348" s="215" t="str">
        <f t="shared" si="48"/>
        <v>-</v>
      </c>
      <c r="AB348" s="215" t="str">
        <f>IF($A348="-","-",IF('2A HypothèsesRenouvellement'!$F$20="  cotes d'état /5",(IF(ISNUMBER(Y348)=TRUE,(Y348*R348),"Etat/5 N/D")),"N'est pas l'option choisie feuille 2A"))</f>
        <v>-</v>
      </c>
      <c r="AC348" s="215" t="str">
        <f t="shared" si="49"/>
        <v>-</v>
      </c>
      <c r="AD348" s="217" t="str">
        <f>IF('2A HypothèsesRenouvellement'!$D$15="Option 1  ",'3A CalculsActifs'!V348,IF('2A HypothèsesRenouvellement'!$F$20="  Cotes d'état /100",'3A CalculsActifs'!AA348,IF('2A HypothèsesRenouvellement'!$F$20="  Cotes d'état /5",'3A CalculsActifs'!AC348,"ATT:ChoisirOptionFeuille2A")))</f>
        <v>ATT:ChoisirOptionFeuille2A</v>
      </c>
      <c r="AE348" s="209" t="str">
        <f>IF($A348="-","-",(H348/1000*(VLOOKUP(D348,'2A HypothèsesRenouvellement'!$J$6:$L$10,3,FALSE))))</f>
        <v>-</v>
      </c>
      <c r="AF348" s="312" t="str">
        <f t="shared" si="50"/>
        <v>-</v>
      </c>
      <c r="AG348" s="312" t="str">
        <f t="shared" si="51"/>
        <v>-</v>
      </c>
      <c r="AH348" s="218" t="str">
        <f t="shared" si="52"/>
        <v>-</v>
      </c>
      <c r="AI348" s="95"/>
      <c r="AJ348" s="95"/>
      <c r="AK348" s="95"/>
      <c r="AL348" s="95"/>
      <c r="AM348" s="95"/>
      <c r="AN348" s="95"/>
      <c r="AO348" s="95"/>
      <c r="AP348" s="95"/>
      <c r="AQ348" s="95"/>
      <c r="AR348" s="95"/>
      <c r="AS348" s="95"/>
      <c r="AT348" s="95"/>
      <c r="AU348" s="95"/>
      <c r="AV348" s="95"/>
      <c r="AW348" s="95"/>
      <c r="AX348" s="95"/>
      <c r="AY348" s="95"/>
      <c r="AZ348" s="95"/>
      <c r="BA348" s="95"/>
      <c r="BB348" s="95"/>
      <c r="BC348" s="95"/>
      <c r="BD348" s="95"/>
      <c r="BE348" s="95"/>
      <c r="BF348" s="95"/>
      <c r="BG348" s="95"/>
      <c r="BH348" s="95"/>
      <c r="BI348" s="95"/>
      <c r="BJ348" s="95"/>
      <c r="BK348" s="95"/>
      <c r="BL348" s="95"/>
      <c r="BM348" s="95"/>
      <c r="BN348" s="95"/>
      <c r="BO348" s="95"/>
      <c r="BP348" s="95"/>
      <c r="BQ348" s="95"/>
      <c r="BR348" s="95"/>
      <c r="BS348" s="95"/>
      <c r="BT348" s="95"/>
      <c r="BU348" s="95"/>
      <c r="BV348" s="95"/>
      <c r="BW348" s="95"/>
      <c r="BX348" s="95"/>
      <c r="BY348" s="95"/>
      <c r="BZ348" s="95"/>
      <c r="CA348" s="95"/>
      <c r="CB348" s="95"/>
      <c r="CC348" s="95"/>
      <c r="CD348" s="95"/>
      <c r="CE348" s="95"/>
      <c r="CF348" s="95"/>
      <c r="CG348" s="95"/>
      <c r="CH348" s="95"/>
      <c r="CI348" s="95"/>
      <c r="CJ348" s="95"/>
      <c r="CK348" s="95"/>
      <c r="CL348" s="95"/>
      <c r="CM348" s="95"/>
      <c r="CN348" s="95"/>
      <c r="CO348" s="95"/>
      <c r="CP348" s="95"/>
      <c r="CQ348" s="95"/>
      <c r="CR348" s="95"/>
      <c r="CS348" s="95"/>
      <c r="CT348" s="95"/>
      <c r="CU348" s="95"/>
      <c r="CV348" s="95"/>
      <c r="CW348" s="95"/>
      <c r="CX348" s="95"/>
      <c r="CY348" s="95"/>
      <c r="CZ348" s="95"/>
      <c r="DA348" s="95"/>
      <c r="DB348" s="95"/>
      <c r="DC348" s="95"/>
      <c r="DD348" s="95"/>
      <c r="DE348" s="95"/>
      <c r="DF348" s="95"/>
      <c r="DG348" s="95"/>
      <c r="DH348" s="95"/>
      <c r="DI348" s="95"/>
      <c r="DJ348" s="95"/>
      <c r="DK348" s="95"/>
      <c r="DL348" s="95"/>
      <c r="DM348" s="95"/>
      <c r="DN348" s="95"/>
      <c r="DO348" s="95"/>
      <c r="DP348" s="95"/>
      <c r="DQ348" s="95"/>
      <c r="DR348" s="95"/>
      <c r="DS348" s="95"/>
      <c r="DT348" s="95"/>
      <c r="DU348" s="95"/>
      <c r="DV348" s="95"/>
      <c r="DW348" s="95"/>
      <c r="DX348" s="95"/>
      <c r="DY348" s="95"/>
      <c r="DZ348" s="95"/>
      <c r="EA348" s="95"/>
      <c r="EB348" s="95"/>
      <c r="EC348" s="95"/>
      <c r="ED348" s="95"/>
      <c r="EE348" s="95"/>
      <c r="EF348" s="95"/>
      <c r="EG348" s="95"/>
      <c r="EH348" s="95"/>
      <c r="EI348" s="95"/>
      <c r="EJ348" s="95"/>
      <c r="EK348" s="95"/>
      <c r="EL348" s="95"/>
      <c r="EM348" s="95"/>
      <c r="EN348" s="95"/>
      <c r="EO348" s="95"/>
      <c r="EP348" s="95"/>
      <c r="EQ348" s="95"/>
      <c r="ER348" s="95"/>
      <c r="ES348" s="95"/>
      <c r="ET348" s="95"/>
      <c r="EU348" s="95"/>
      <c r="EV348" s="95"/>
      <c r="EW348" s="95"/>
      <c r="EX348" s="95"/>
      <c r="EY348" s="95"/>
      <c r="EZ348" s="95"/>
      <c r="FA348" s="95"/>
      <c r="FB348" s="95"/>
      <c r="FC348" s="95"/>
      <c r="FD348" s="95"/>
      <c r="FE348" s="95"/>
      <c r="FF348" s="95"/>
      <c r="FG348" s="95"/>
      <c r="FH348" s="95"/>
      <c r="FI348" s="95"/>
      <c r="FJ348" s="95"/>
      <c r="FK348" s="95"/>
      <c r="FL348" s="95"/>
      <c r="FM348" s="95"/>
      <c r="FN348" s="95"/>
      <c r="FO348" s="95"/>
      <c r="FP348" s="95"/>
      <c r="FQ348" s="95"/>
      <c r="FR348" s="95"/>
      <c r="FS348" s="95"/>
      <c r="FT348" s="95"/>
      <c r="FU348" s="95"/>
      <c r="FV348" s="95"/>
      <c r="FW348" s="95"/>
      <c r="FX348" s="95"/>
      <c r="FY348" s="95"/>
      <c r="FZ348" s="95"/>
      <c r="GA348" s="95"/>
      <c r="GB348" s="95"/>
      <c r="GC348" s="95"/>
      <c r="GD348" s="95"/>
      <c r="GE348" s="95"/>
      <c r="GF348" s="95"/>
      <c r="GG348" s="95"/>
      <c r="GH348" s="95"/>
      <c r="GI348" s="95"/>
      <c r="GJ348" s="95"/>
      <c r="GK348" s="95"/>
      <c r="GL348" s="95"/>
      <c r="GM348" s="95"/>
      <c r="GN348" s="95"/>
      <c r="GO348" s="95"/>
      <c r="GP348" s="95"/>
      <c r="GQ348" s="95"/>
      <c r="GR348" s="95"/>
      <c r="GS348" s="95"/>
      <c r="GT348" s="95"/>
      <c r="GU348" s="95"/>
      <c r="GV348" s="95"/>
      <c r="GW348" s="95"/>
      <c r="GX348" s="95"/>
      <c r="GY348" s="95"/>
      <c r="GZ348" s="95"/>
      <c r="HA348" s="95"/>
      <c r="HB348" s="95"/>
      <c r="HC348" s="95"/>
      <c r="HD348" s="95"/>
      <c r="HE348" s="95"/>
    </row>
    <row r="349" spans="1:213" x14ac:dyDescent="0.25">
      <c r="A349" s="212" t="str">
        <f>IF((ISBLANK('1B DonnéesActifs'!A352)=TRUE),"-",'1B DonnéesActifs'!A352)</f>
        <v>-</v>
      </c>
      <c r="B349" s="213" t="str">
        <f>IF(($A349="-"),"-",IF((ISBLANK('1B DonnéesActifs'!B352)=TRUE),"",'1B DonnéesActifs'!B352))</f>
        <v>-</v>
      </c>
      <c r="C349" s="213" t="str">
        <f>IF(($A349="-"),"-",IF((ISBLANK('1B DonnéesActifs'!C352)=TRUE),"",'1B DonnéesActifs'!C352))</f>
        <v>-</v>
      </c>
      <c r="D349" s="213" t="str">
        <f>IF(($A349="-"),"-",IF((ISBLANK('1B DonnéesActifs'!D352)=TRUE),"",'1B DonnéesActifs'!D352))</f>
        <v>-</v>
      </c>
      <c r="E349" s="213" t="str">
        <f>IF(($A349="-"),"-",IF((ISBLANK('1B DonnéesActifs'!E352)=TRUE),"",'1B DonnéesActifs'!E352))</f>
        <v>-</v>
      </c>
      <c r="F349" s="213" t="str">
        <f>IF(($A349="-"),"-",IF((ISBLANK('1B DonnéesActifs'!F352)=TRUE),"",'1B DonnéesActifs'!F352))</f>
        <v>-</v>
      </c>
      <c r="G349" s="213" t="str">
        <f>IF(($A349="-"),"-",IF((ISBLANK('1B DonnéesActifs'!G352)=TRUE),"",'1B DonnéesActifs'!G352))</f>
        <v>-</v>
      </c>
      <c r="H349" s="213" t="str">
        <f>IF(($A349="-"),"-",IF((ISBLANK('1B DonnéesActifs'!H352)=TRUE),"",'1B DonnéesActifs'!H352))</f>
        <v>-</v>
      </c>
      <c r="I349" s="213" t="str">
        <f>IF(($A349="-"),"-",IF((ISBLANK('1B DonnéesActifs'!I352)=TRUE),"",'1B DonnéesActifs'!I352))</f>
        <v>-</v>
      </c>
      <c r="J349" s="213" t="str">
        <f>IF(($A349="-"),"-",IF((ISBLANK('1B DonnéesActifs'!J352)=TRUE),"",'1B DonnéesActifs'!J352))</f>
        <v>-</v>
      </c>
      <c r="K349" s="213" t="str">
        <f>IF(($A349="-"),"-",IF((ISBLANK('1B DonnéesActifs'!K352)=TRUE),"",'1B DonnéesActifs'!K352))</f>
        <v>-</v>
      </c>
      <c r="L349" s="213" t="str">
        <f>IF(($A349="-"),"-",IF((ISBLANK('1B DonnéesActifs'!L352)=TRUE),"",'1B DonnéesActifs'!L352))</f>
        <v>-</v>
      </c>
      <c r="M349" s="213" t="str">
        <f>IF(($A349="-"),"-",IF((ISBLANK('1B DonnéesActifs'!M352)=TRUE),"",'1B DonnéesActifs'!M352))</f>
        <v>-</v>
      </c>
      <c r="N349" s="213" t="str">
        <f>IF(($A349="-"),"-",IF((ISBLANK('1B DonnéesActifs'!N352)=TRUE),"",'1B DonnéesActifs'!N352))</f>
        <v>-</v>
      </c>
      <c r="O349" s="213" t="str">
        <f>IF(($A349="-"),"-",IF((ISBLANK('1B DonnéesActifs'!O352)=TRUE),"",'1B DonnéesActifs'!O352))</f>
        <v>-</v>
      </c>
      <c r="P349" s="213" t="str">
        <f>IF(($A349="-"),"-",IF((ISBLANK('1B DonnéesActifs'!P352)=TRUE),"",'1B DonnéesActifs'!P352))</f>
        <v>-</v>
      </c>
      <c r="Q349" s="214" t="str">
        <f t="shared" si="46"/>
        <v>-</v>
      </c>
      <c r="R349" s="214" t="str">
        <f>IF($A349="-","-",(_xlfn.IFNA((VLOOKUP($D349,'2A HypothèsesRenouvellement'!$J$6:$K$10,2,FALSE)),"TypeChausséeN/D")))</f>
        <v>-</v>
      </c>
      <c r="S349" s="214" t="str">
        <f t="shared" si="53"/>
        <v>-</v>
      </c>
      <c r="T349" s="214" t="str">
        <f>IF($A349="-","-",(_xlfn.IFNA((VLOOKUP($M349,'2A HypothèsesRenouvellement'!$J$16:$K$25,2,FALSE)),"DernièreInterventionN/D")))</f>
        <v>-</v>
      </c>
      <c r="U349" s="214" t="str">
        <f t="shared" si="47"/>
        <v>-</v>
      </c>
      <c r="V349" s="215" t="str">
        <f t="shared" si="54"/>
        <v>-</v>
      </c>
      <c r="W349" s="215" t="str">
        <f>IF($A349="-","-",IF($O349="","ICG N/D",VLOOKUP($O349,'2A HypothèsesRenouvellement'!$B$33:$B$42,1,TRUE)))</f>
        <v>-</v>
      </c>
      <c r="X349" s="216" t="str">
        <f>IF($A349="-","-",(IF((ISNUMBER(W349)=TRUE),VLOOKUP(W349,'2A HypothèsesRenouvellement'!$B$33:$D$42,3,FALSE),"ICG N/D")))</f>
        <v>-</v>
      </c>
      <c r="Y349" s="216" t="str">
        <f>_xlfn.IFNA(IF($A349="-","-",(IF((P349=""),"Cote /5 N/D",VLOOKUP(P349,'2A HypothèsesRenouvellement'!$F$33:$G$37,2,FALSE)))),"%ParCote/5 Feuille2A N/D")</f>
        <v>-</v>
      </c>
      <c r="Z349" s="215" t="str">
        <f>IF($A349="-","-",IF('2A HypothèsesRenouvellement'!$F$20="  cotes d'état /100",(IF(ISNUMBER(X349)=TRUE,(X349*R349),"ICG N/D")),"N'est pas l'option choisie feuille 2A"))</f>
        <v>-</v>
      </c>
      <c r="AA349" s="215" t="str">
        <f t="shared" si="48"/>
        <v>-</v>
      </c>
      <c r="AB349" s="215" t="str">
        <f>IF($A349="-","-",IF('2A HypothèsesRenouvellement'!$F$20="  cotes d'état /5",(IF(ISNUMBER(Y349)=TRUE,(Y349*R349),"Etat/5 N/D")),"N'est pas l'option choisie feuille 2A"))</f>
        <v>-</v>
      </c>
      <c r="AC349" s="215" t="str">
        <f t="shared" si="49"/>
        <v>-</v>
      </c>
      <c r="AD349" s="217" t="str">
        <f>IF('2A HypothèsesRenouvellement'!$D$15="Option 1  ",'3A CalculsActifs'!V349,IF('2A HypothèsesRenouvellement'!$F$20="  Cotes d'état /100",'3A CalculsActifs'!AA349,IF('2A HypothèsesRenouvellement'!$F$20="  Cotes d'état /5",'3A CalculsActifs'!AC349,"ATT:ChoisirOptionFeuille2A")))</f>
        <v>ATT:ChoisirOptionFeuille2A</v>
      </c>
      <c r="AE349" s="209" t="str">
        <f>IF($A349="-","-",(H349/1000*(VLOOKUP(D349,'2A HypothèsesRenouvellement'!$J$6:$L$10,3,FALSE))))</f>
        <v>-</v>
      </c>
      <c r="AF349" s="312" t="str">
        <f t="shared" si="50"/>
        <v>-</v>
      </c>
      <c r="AG349" s="312" t="str">
        <f t="shared" si="51"/>
        <v>-</v>
      </c>
      <c r="AH349" s="218" t="str">
        <f t="shared" si="52"/>
        <v>-</v>
      </c>
      <c r="AI349" s="95"/>
      <c r="AJ349" s="95"/>
      <c r="AK349" s="95"/>
      <c r="AL349" s="95"/>
      <c r="AM349" s="95"/>
      <c r="AN349" s="95"/>
      <c r="AO349" s="95"/>
      <c r="AP349" s="95"/>
      <c r="AQ349" s="95"/>
      <c r="AR349" s="95"/>
      <c r="AS349" s="95"/>
      <c r="AT349" s="95"/>
      <c r="AU349" s="95"/>
      <c r="AV349" s="95"/>
      <c r="AW349" s="95"/>
      <c r="AX349" s="95"/>
      <c r="AY349" s="95"/>
      <c r="AZ349" s="95"/>
      <c r="BA349" s="95"/>
      <c r="BB349" s="95"/>
      <c r="BC349" s="95"/>
      <c r="BD349" s="95"/>
      <c r="BE349" s="95"/>
      <c r="BF349" s="95"/>
      <c r="BG349" s="95"/>
      <c r="BH349" s="95"/>
      <c r="BI349" s="95"/>
      <c r="BJ349" s="95"/>
      <c r="BK349" s="95"/>
      <c r="BL349" s="95"/>
      <c r="BM349" s="95"/>
      <c r="BN349" s="95"/>
      <c r="BO349" s="95"/>
      <c r="BP349" s="95"/>
      <c r="BQ349" s="95"/>
      <c r="BR349" s="95"/>
      <c r="BS349" s="95"/>
      <c r="BT349" s="95"/>
      <c r="BU349" s="95"/>
      <c r="BV349" s="95"/>
      <c r="BW349" s="95"/>
      <c r="BX349" s="95"/>
      <c r="BY349" s="95"/>
      <c r="BZ349" s="95"/>
      <c r="CA349" s="95"/>
      <c r="CB349" s="95"/>
      <c r="CC349" s="95"/>
      <c r="CD349" s="95"/>
      <c r="CE349" s="95"/>
      <c r="CF349" s="95"/>
      <c r="CG349" s="95"/>
      <c r="CH349" s="95"/>
      <c r="CI349" s="95"/>
      <c r="CJ349" s="95"/>
      <c r="CK349" s="95"/>
      <c r="CL349" s="95"/>
      <c r="CM349" s="95"/>
      <c r="CN349" s="95"/>
      <c r="CO349" s="95"/>
      <c r="CP349" s="95"/>
      <c r="CQ349" s="95"/>
      <c r="CR349" s="95"/>
      <c r="CS349" s="95"/>
      <c r="CT349" s="95"/>
      <c r="CU349" s="95"/>
      <c r="CV349" s="95"/>
      <c r="CW349" s="95"/>
      <c r="CX349" s="95"/>
      <c r="CY349" s="95"/>
      <c r="CZ349" s="95"/>
      <c r="DA349" s="95"/>
      <c r="DB349" s="95"/>
      <c r="DC349" s="95"/>
      <c r="DD349" s="95"/>
      <c r="DE349" s="95"/>
      <c r="DF349" s="95"/>
      <c r="DG349" s="95"/>
      <c r="DH349" s="95"/>
      <c r="DI349" s="95"/>
      <c r="DJ349" s="95"/>
      <c r="DK349" s="95"/>
      <c r="DL349" s="95"/>
      <c r="DM349" s="95"/>
      <c r="DN349" s="95"/>
      <c r="DO349" s="95"/>
      <c r="DP349" s="95"/>
      <c r="DQ349" s="95"/>
      <c r="DR349" s="95"/>
      <c r="DS349" s="95"/>
      <c r="DT349" s="95"/>
      <c r="DU349" s="95"/>
      <c r="DV349" s="95"/>
      <c r="DW349" s="95"/>
      <c r="DX349" s="95"/>
      <c r="DY349" s="95"/>
      <c r="DZ349" s="95"/>
      <c r="EA349" s="95"/>
      <c r="EB349" s="95"/>
      <c r="EC349" s="95"/>
      <c r="ED349" s="95"/>
      <c r="EE349" s="95"/>
      <c r="EF349" s="95"/>
      <c r="EG349" s="95"/>
      <c r="EH349" s="95"/>
      <c r="EI349" s="95"/>
      <c r="EJ349" s="95"/>
      <c r="EK349" s="95"/>
      <c r="EL349" s="95"/>
      <c r="EM349" s="95"/>
      <c r="EN349" s="95"/>
      <c r="EO349" s="95"/>
      <c r="EP349" s="95"/>
      <c r="EQ349" s="95"/>
      <c r="ER349" s="95"/>
      <c r="ES349" s="95"/>
      <c r="ET349" s="95"/>
      <c r="EU349" s="95"/>
      <c r="EV349" s="95"/>
      <c r="EW349" s="95"/>
      <c r="EX349" s="95"/>
      <c r="EY349" s="95"/>
      <c r="EZ349" s="95"/>
      <c r="FA349" s="95"/>
      <c r="FB349" s="95"/>
      <c r="FC349" s="95"/>
      <c r="FD349" s="95"/>
      <c r="FE349" s="95"/>
      <c r="FF349" s="95"/>
      <c r="FG349" s="95"/>
      <c r="FH349" s="95"/>
      <c r="FI349" s="95"/>
      <c r="FJ349" s="95"/>
      <c r="FK349" s="95"/>
      <c r="FL349" s="95"/>
      <c r="FM349" s="95"/>
      <c r="FN349" s="95"/>
      <c r="FO349" s="95"/>
      <c r="FP349" s="95"/>
      <c r="FQ349" s="95"/>
      <c r="FR349" s="95"/>
      <c r="FS349" s="95"/>
      <c r="FT349" s="95"/>
      <c r="FU349" s="95"/>
      <c r="FV349" s="95"/>
      <c r="FW349" s="95"/>
      <c r="FX349" s="95"/>
      <c r="FY349" s="95"/>
      <c r="FZ349" s="95"/>
      <c r="GA349" s="95"/>
      <c r="GB349" s="95"/>
      <c r="GC349" s="95"/>
      <c r="GD349" s="95"/>
      <c r="GE349" s="95"/>
      <c r="GF349" s="95"/>
      <c r="GG349" s="95"/>
      <c r="GH349" s="95"/>
      <c r="GI349" s="95"/>
      <c r="GJ349" s="95"/>
      <c r="GK349" s="95"/>
      <c r="GL349" s="95"/>
      <c r="GM349" s="95"/>
      <c r="GN349" s="95"/>
      <c r="GO349" s="95"/>
      <c r="GP349" s="95"/>
      <c r="GQ349" s="95"/>
      <c r="GR349" s="95"/>
      <c r="GS349" s="95"/>
      <c r="GT349" s="95"/>
      <c r="GU349" s="95"/>
      <c r="GV349" s="95"/>
      <c r="GW349" s="95"/>
      <c r="GX349" s="95"/>
      <c r="GY349" s="95"/>
      <c r="GZ349" s="95"/>
      <c r="HA349" s="95"/>
      <c r="HB349" s="95"/>
      <c r="HC349" s="95"/>
      <c r="HD349" s="95"/>
      <c r="HE349" s="95"/>
    </row>
    <row r="350" spans="1:213" x14ac:dyDescent="0.25">
      <c r="A350" s="212" t="str">
        <f>IF((ISBLANK('1B DonnéesActifs'!A353)=TRUE),"-",'1B DonnéesActifs'!A353)</f>
        <v>-</v>
      </c>
      <c r="B350" s="213" t="str">
        <f>IF(($A350="-"),"-",IF((ISBLANK('1B DonnéesActifs'!B353)=TRUE),"",'1B DonnéesActifs'!B353))</f>
        <v>-</v>
      </c>
      <c r="C350" s="213" t="str">
        <f>IF(($A350="-"),"-",IF((ISBLANK('1B DonnéesActifs'!C353)=TRUE),"",'1B DonnéesActifs'!C353))</f>
        <v>-</v>
      </c>
      <c r="D350" s="213" t="str">
        <f>IF(($A350="-"),"-",IF((ISBLANK('1B DonnéesActifs'!D353)=TRUE),"",'1B DonnéesActifs'!D353))</f>
        <v>-</v>
      </c>
      <c r="E350" s="213" t="str">
        <f>IF(($A350="-"),"-",IF((ISBLANK('1B DonnéesActifs'!E353)=TRUE),"",'1B DonnéesActifs'!E353))</f>
        <v>-</v>
      </c>
      <c r="F350" s="213" t="str">
        <f>IF(($A350="-"),"-",IF((ISBLANK('1B DonnéesActifs'!F353)=TRUE),"",'1B DonnéesActifs'!F353))</f>
        <v>-</v>
      </c>
      <c r="G350" s="213" t="str">
        <f>IF(($A350="-"),"-",IF((ISBLANK('1B DonnéesActifs'!G353)=TRUE),"",'1B DonnéesActifs'!G353))</f>
        <v>-</v>
      </c>
      <c r="H350" s="213" t="str">
        <f>IF(($A350="-"),"-",IF((ISBLANK('1B DonnéesActifs'!H353)=TRUE),"",'1B DonnéesActifs'!H353))</f>
        <v>-</v>
      </c>
      <c r="I350" s="213" t="str">
        <f>IF(($A350="-"),"-",IF((ISBLANK('1B DonnéesActifs'!I353)=TRUE),"",'1B DonnéesActifs'!I353))</f>
        <v>-</v>
      </c>
      <c r="J350" s="213" t="str">
        <f>IF(($A350="-"),"-",IF((ISBLANK('1B DonnéesActifs'!J353)=TRUE),"",'1B DonnéesActifs'!J353))</f>
        <v>-</v>
      </c>
      <c r="K350" s="213" t="str">
        <f>IF(($A350="-"),"-",IF((ISBLANK('1B DonnéesActifs'!K353)=TRUE),"",'1B DonnéesActifs'!K353))</f>
        <v>-</v>
      </c>
      <c r="L350" s="213" t="str">
        <f>IF(($A350="-"),"-",IF((ISBLANK('1B DonnéesActifs'!L353)=TRUE),"",'1B DonnéesActifs'!L353))</f>
        <v>-</v>
      </c>
      <c r="M350" s="213" t="str">
        <f>IF(($A350="-"),"-",IF((ISBLANK('1B DonnéesActifs'!M353)=TRUE),"",'1B DonnéesActifs'!M353))</f>
        <v>-</v>
      </c>
      <c r="N350" s="213" t="str">
        <f>IF(($A350="-"),"-",IF((ISBLANK('1B DonnéesActifs'!N353)=TRUE),"",'1B DonnéesActifs'!N353))</f>
        <v>-</v>
      </c>
      <c r="O350" s="213" t="str">
        <f>IF(($A350="-"),"-",IF((ISBLANK('1B DonnéesActifs'!O353)=TRUE),"",'1B DonnéesActifs'!O353))</f>
        <v>-</v>
      </c>
      <c r="P350" s="213" t="str">
        <f>IF(($A350="-"),"-",IF((ISBLANK('1B DonnéesActifs'!P353)=TRUE),"",'1B DonnéesActifs'!P353))</f>
        <v>-</v>
      </c>
      <c r="Q350" s="214" t="str">
        <f t="shared" si="46"/>
        <v>-</v>
      </c>
      <c r="R350" s="214" t="str">
        <f>IF($A350="-","-",(_xlfn.IFNA((VLOOKUP($D350,'2A HypothèsesRenouvellement'!$J$6:$K$10,2,FALSE)),"TypeChausséeN/D")))</f>
        <v>-</v>
      </c>
      <c r="S350" s="214" t="str">
        <f t="shared" si="53"/>
        <v>-</v>
      </c>
      <c r="T350" s="214" t="str">
        <f>IF($A350="-","-",(_xlfn.IFNA((VLOOKUP($M350,'2A HypothèsesRenouvellement'!$J$16:$K$25,2,FALSE)),"DernièreInterventionN/D")))</f>
        <v>-</v>
      </c>
      <c r="U350" s="214" t="str">
        <f t="shared" si="47"/>
        <v>-</v>
      </c>
      <c r="V350" s="215" t="str">
        <f t="shared" si="54"/>
        <v>-</v>
      </c>
      <c r="W350" s="215" t="str">
        <f>IF($A350="-","-",IF($O350="","ICG N/D",VLOOKUP($O350,'2A HypothèsesRenouvellement'!$B$33:$B$42,1,TRUE)))</f>
        <v>-</v>
      </c>
      <c r="X350" s="216" t="str">
        <f>IF($A350="-","-",(IF((ISNUMBER(W350)=TRUE),VLOOKUP(W350,'2A HypothèsesRenouvellement'!$B$33:$D$42,3,FALSE),"ICG N/D")))</f>
        <v>-</v>
      </c>
      <c r="Y350" s="216" t="str">
        <f>_xlfn.IFNA(IF($A350="-","-",(IF((P350=""),"Cote /5 N/D",VLOOKUP(P350,'2A HypothèsesRenouvellement'!$F$33:$G$37,2,FALSE)))),"%ParCote/5 Feuille2A N/D")</f>
        <v>-</v>
      </c>
      <c r="Z350" s="215" t="str">
        <f>IF($A350="-","-",IF('2A HypothèsesRenouvellement'!$F$20="  cotes d'état /100",(IF(ISNUMBER(X350)=TRUE,(X350*R350),"ICG N/D")),"N'est pas l'option choisie feuille 2A"))</f>
        <v>-</v>
      </c>
      <c r="AA350" s="215" t="str">
        <f t="shared" si="48"/>
        <v>-</v>
      </c>
      <c r="AB350" s="215" t="str">
        <f>IF($A350="-","-",IF('2A HypothèsesRenouvellement'!$F$20="  cotes d'état /5",(IF(ISNUMBER(Y350)=TRUE,(Y350*R350),"Etat/5 N/D")),"N'est pas l'option choisie feuille 2A"))</f>
        <v>-</v>
      </c>
      <c r="AC350" s="215" t="str">
        <f t="shared" si="49"/>
        <v>-</v>
      </c>
      <c r="AD350" s="217" t="str">
        <f>IF('2A HypothèsesRenouvellement'!$D$15="Option 1  ",'3A CalculsActifs'!V350,IF('2A HypothèsesRenouvellement'!$F$20="  Cotes d'état /100",'3A CalculsActifs'!AA350,IF('2A HypothèsesRenouvellement'!$F$20="  Cotes d'état /5",'3A CalculsActifs'!AC350,"ATT:ChoisirOptionFeuille2A")))</f>
        <v>ATT:ChoisirOptionFeuille2A</v>
      </c>
      <c r="AE350" s="209" t="str">
        <f>IF($A350="-","-",(H350/1000*(VLOOKUP(D350,'2A HypothèsesRenouvellement'!$J$6:$L$10,3,FALSE))))</f>
        <v>-</v>
      </c>
      <c r="AF350" s="312" t="str">
        <f t="shared" si="50"/>
        <v>-</v>
      </c>
      <c r="AG350" s="312" t="str">
        <f t="shared" si="51"/>
        <v>-</v>
      </c>
      <c r="AH350" s="218" t="str">
        <f t="shared" si="52"/>
        <v>-</v>
      </c>
      <c r="AI350" s="95"/>
      <c r="AJ350" s="95"/>
      <c r="AK350" s="95"/>
      <c r="AL350" s="95"/>
      <c r="AM350" s="95"/>
      <c r="AN350" s="95"/>
      <c r="AO350" s="95"/>
      <c r="AP350" s="95"/>
      <c r="AQ350" s="95"/>
      <c r="AR350" s="95"/>
      <c r="AS350" s="95"/>
      <c r="AT350" s="95"/>
      <c r="AU350" s="95"/>
      <c r="AV350" s="95"/>
      <c r="AW350" s="95"/>
      <c r="AX350" s="95"/>
      <c r="AY350" s="95"/>
      <c r="AZ350" s="95"/>
      <c r="BA350" s="95"/>
      <c r="BB350" s="95"/>
      <c r="BC350" s="95"/>
      <c r="BD350" s="95"/>
      <c r="BE350" s="95"/>
      <c r="BF350" s="95"/>
      <c r="BG350" s="95"/>
      <c r="BH350" s="95"/>
      <c r="BI350" s="95"/>
      <c r="BJ350" s="95"/>
      <c r="BK350" s="95"/>
      <c r="BL350" s="95"/>
      <c r="BM350" s="95"/>
      <c r="BN350" s="95"/>
      <c r="BO350" s="95"/>
      <c r="BP350" s="95"/>
      <c r="BQ350" s="95"/>
      <c r="BR350" s="95"/>
      <c r="BS350" s="95"/>
      <c r="BT350" s="95"/>
      <c r="BU350" s="95"/>
      <c r="BV350" s="95"/>
      <c r="BW350" s="95"/>
      <c r="BX350" s="95"/>
      <c r="BY350" s="95"/>
      <c r="BZ350" s="95"/>
      <c r="CA350" s="95"/>
      <c r="CB350" s="95"/>
      <c r="CC350" s="95"/>
      <c r="CD350" s="95"/>
      <c r="CE350" s="95"/>
      <c r="CF350" s="95"/>
      <c r="CG350" s="95"/>
      <c r="CH350" s="95"/>
      <c r="CI350" s="95"/>
      <c r="CJ350" s="95"/>
      <c r="CK350" s="95"/>
      <c r="CL350" s="95"/>
      <c r="CM350" s="95"/>
      <c r="CN350" s="95"/>
      <c r="CO350" s="95"/>
      <c r="CP350" s="95"/>
      <c r="CQ350" s="95"/>
      <c r="CR350" s="95"/>
      <c r="CS350" s="95"/>
      <c r="CT350" s="95"/>
      <c r="CU350" s="95"/>
      <c r="CV350" s="95"/>
      <c r="CW350" s="95"/>
      <c r="CX350" s="95"/>
      <c r="CY350" s="95"/>
      <c r="CZ350" s="95"/>
      <c r="DA350" s="95"/>
      <c r="DB350" s="95"/>
      <c r="DC350" s="95"/>
      <c r="DD350" s="95"/>
      <c r="DE350" s="95"/>
      <c r="DF350" s="95"/>
      <c r="DG350" s="95"/>
      <c r="DH350" s="95"/>
      <c r="DI350" s="95"/>
      <c r="DJ350" s="95"/>
      <c r="DK350" s="95"/>
      <c r="DL350" s="95"/>
      <c r="DM350" s="95"/>
      <c r="DN350" s="95"/>
      <c r="DO350" s="95"/>
      <c r="DP350" s="95"/>
      <c r="DQ350" s="95"/>
      <c r="DR350" s="95"/>
      <c r="DS350" s="95"/>
      <c r="DT350" s="95"/>
      <c r="DU350" s="95"/>
      <c r="DV350" s="95"/>
      <c r="DW350" s="95"/>
      <c r="DX350" s="95"/>
      <c r="DY350" s="95"/>
      <c r="DZ350" s="95"/>
      <c r="EA350" s="95"/>
      <c r="EB350" s="95"/>
      <c r="EC350" s="95"/>
      <c r="ED350" s="95"/>
      <c r="EE350" s="95"/>
      <c r="EF350" s="95"/>
      <c r="EG350" s="95"/>
      <c r="EH350" s="95"/>
      <c r="EI350" s="95"/>
      <c r="EJ350" s="95"/>
      <c r="EK350" s="95"/>
      <c r="EL350" s="95"/>
      <c r="EM350" s="95"/>
      <c r="EN350" s="95"/>
      <c r="EO350" s="95"/>
      <c r="EP350" s="95"/>
      <c r="EQ350" s="95"/>
      <c r="ER350" s="95"/>
      <c r="ES350" s="95"/>
      <c r="ET350" s="95"/>
      <c r="EU350" s="95"/>
      <c r="EV350" s="95"/>
      <c r="EW350" s="95"/>
      <c r="EX350" s="95"/>
      <c r="EY350" s="95"/>
      <c r="EZ350" s="95"/>
      <c r="FA350" s="95"/>
      <c r="FB350" s="95"/>
      <c r="FC350" s="95"/>
      <c r="FD350" s="95"/>
      <c r="FE350" s="95"/>
      <c r="FF350" s="95"/>
      <c r="FG350" s="95"/>
      <c r="FH350" s="95"/>
      <c r="FI350" s="95"/>
      <c r="FJ350" s="95"/>
      <c r="FK350" s="95"/>
      <c r="FL350" s="95"/>
      <c r="FM350" s="95"/>
      <c r="FN350" s="95"/>
      <c r="FO350" s="95"/>
      <c r="FP350" s="95"/>
      <c r="FQ350" s="95"/>
      <c r="FR350" s="95"/>
      <c r="FS350" s="95"/>
      <c r="FT350" s="95"/>
      <c r="FU350" s="95"/>
      <c r="FV350" s="95"/>
      <c r="FW350" s="95"/>
      <c r="FX350" s="95"/>
      <c r="FY350" s="95"/>
      <c r="FZ350" s="95"/>
      <c r="GA350" s="95"/>
      <c r="GB350" s="95"/>
      <c r="GC350" s="95"/>
      <c r="GD350" s="95"/>
      <c r="GE350" s="95"/>
      <c r="GF350" s="95"/>
      <c r="GG350" s="95"/>
      <c r="GH350" s="95"/>
      <c r="GI350" s="95"/>
      <c r="GJ350" s="95"/>
      <c r="GK350" s="95"/>
      <c r="GL350" s="95"/>
      <c r="GM350" s="95"/>
      <c r="GN350" s="95"/>
      <c r="GO350" s="95"/>
      <c r="GP350" s="95"/>
      <c r="GQ350" s="95"/>
      <c r="GR350" s="95"/>
      <c r="GS350" s="95"/>
      <c r="GT350" s="95"/>
      <c r="GU350" s="95"/>
      <c r="GV350" s="95"/>
      <c r="GW350" s="95"/>
      <c r="GX350" s="95"/>
      <c r="GY350" s="95"/>
      <c r="GZ350" s="95"/>
      <c r="HA350" s="95"/>
      <c r="HB350" s="95"/>
      <c r="HC350" s="95"/>
      <c r="HD350" s="95"/>
      <c r="HE350" s="95"/>
    </row>
    <row r="351" spans="1:213" x14ac:dyDescent="0.25">
      <c r="A351" s="212" t="str">
        <f>IF((ISBLANK('1B DonnéesActifs'!A354)=TRUE),"-",'1B DonnéesActifs'!A354)</f>
        <v>-</v>
      </c>
      <c r="B351" s="213" t="str">
        <f>IF(($A351="-"),"-",IF((ISBLANK('1B DonnéesActifs'!B354)=TRUE),"",'1B DonnéesActifs'!B354))</f>
        <v>-</v>
      </c>
      <c r="C351" s="213" t="str">
        <f>IF(($A351="-"),"-",IF((ISBLANK('1B DonnéesActifs'!C354)=TRUE),"",'1B DonnéesActifs'!C354))</f>
        <v>-</v>
      </c>
      <c r="D351" s="213" t="str">
        <f>IF(($A351="-"),"-",IF((ISBLANK('1B DonnéesActifs'!D354)=TRUE),"",'1B DonnéesActifs'!D354))</f>
        <v>-</v>
      </c>
      <c r="E351" s="213" t="str">
        <f>IF(($A351="-"),"-",IF((ISBLANK('1B DonnéesActifs'!E354)=TRUE),"",'1B DonnéesActifs'!E354))</f>
        <v>-</v>
      </c>
      <c r="F351" s="213" t="str">
        <f>IF(($A351="-"),"-",IF((ISBLANK('1B DonnéesActifs'!F354)=TRUE),"",'1B DonnéesActifs'!F354))</f>
        <v>-</v>
      </c>
      <c r="G351" s="213" t="str">
        <f>IF(($A351="-"),"-",IF((ISBLANK('1B DonnéesActifs'!G354)=TRUE),"",'1B DonnéesActifs'!G354))</f>
        <v>-</v>
      </c>
      <c r="H351" s="213" t="str">
        <f>IF(($A351="-"),"-",IF((ISBLANK('1B DonnéesActifs'!H354)=TRUE),"",'1B DonnéesActifs'!H354))</f>
        <v>-</v>
      </c>
      <c r="I351" s="213" t="str">
        <f>IF(($A351="-"),"-",IF((ISBLANK('1B DonnéesActifs'!I354)=TRUE),"",'1B DonnéesActifs'!I354))</f>
        <v>-</v>
      </c>
      <c r="J351" s="213" t="str">
        <f>IF(($A351="-"),"-",IF((ISBLANK('1B DonnéesActifs'!J354)=TRUE),"",'1B DonnéesActifs'!J354))</f>
        <v>-</v>
      </c>
      <c r="K351" s="213" t="str">
        <f>IF(($A351="-"),"-",IF((ISBLANK('1B DonnéesActifs'!K354)=TRUE),"",'1B DonnéesActifs'!K354))</f>
        <v>-</v>
      </c>
      <c r="L351" s="213" t="str">
        <f>IF(($A351="-"),"-",IF((ISBLANK('1B DonnéesActifs'!L354)=TRUE),"",'1B DonnéesActifs'!L354))</f>
        <v>-</v>
      </c>
      <c r="M351" s="213" t="str">
        <f>IF(($A351="-"),"-",IF((ISBLANK('1B DonnéesActifs'!M354)=TRUE),"",'1B DonnéesActifs'!M354))</f>
        <v>-</v>
      </c>
      <c r="N351" s="213" t="str">
        <f>IF(($A351="-"),"-",IF((ISBLANK('1B DonnéesActifs'!N354)=TRUE),"",'1B DonnéesActifs'!N354))</f>
        <v>-</v>
      </c>
      <c r="O351" s="213" t="str">
        <f>IF(($A351="-"),"-",IF((ISBLANK('1B DonnéesActifs'!O354)=TRUE),"",'1B DonnéesActifs'!O354))</f>
        <v>-</v>
      </c>
      <c r="P351" s="213" t="str">
        <f>IF(($A351="-"),"-",IF((ISBLANK('1B DonnéesActifs'!P354)=TRUE),"",'1B DonnéesActifs'!P354))</f>
        <v>-</v>
      </c>
      <c r="Q351" s="214" t="str">
        <f t="shared" si="46"/>
        <v>-</v>
      </c>
      <c r="R351" s="214" t="str">
        <f>IF($A351="-","-",(_xlfn.IFNA((VLOOKUP($D351,'2A HypothèsesRenouvellement'!$J$6:$K$10,2,FALSE)),"TypeChausséeN/D")))</f>
        <v>-</v>
      </c>
      <c r="S351" s="214" t="str">
        <f t="shared" si="53"/>
        <v>-</v>
      </c>
      <c r="T351" s="214" t="str">
        <f>IF($A351="-","-",(_xlfn.IFNA((VLOOKUP($M351,'2A HypothèsesRenouvellement'!$J$16:$K$25,2,FALSE)),"DernièreInterventionN/D")))</f>
        <v>-</v>
      </c>
      <c r="U351" s="214" t="str">
        <f t="shared" si="47"/>
        <v>-</v>
      </c>
      <c r="V351" s="215" t="str">
        <f t="shared" si="54"/>
        <v>-</v>
      </c>
      <c r="W351" s="215" t="str">
        <f>IF($A351="-","-",IF($O351="","ICG N/D",VLOOKUP($O351,'2A HypothèsesRenouvellement'!$B$33:$B$42,1,TRUE)))</f>
        <v>-</v>
      </c>
      <c r="X351" s="216" t="str">
        <f>IF($A351="-","-",(IF((ISNUMBER(W351)=TRUE),VLOOKUP(W351,'2A HypothèsesRenouvellement'!$B$33:$D$42,3,FALSE),"ICG N/D")))</f>
        <v>-</v>
      </c>
      <c r="Y351" s="216" t="str">
        <f>_xlfn.IFNA(IF($A351="-","-",(IF((P351=""),"Cote /5 N/D",VLOOKUP(P351,'2A HypothèsesRenouvellement'!$F$33:$G$37,2,FALSE)))),"%ParCote/5 Feuille2A N/D")</f>
        <v>-</v>
      </c>
      <c r="Z351" s="215" t="str">
        <f>IF($A351="-","-",IF('2A HypothèsesRenouvellement'!$F$20="  cotes d'état /100",(IF(ISNUMBER(X351)=TRUE,(X351*R351),"ICG N/D")),"N'est pas l'option choisie feuille 2A"))</f>
        <v>-</v>
      </c>
      <c r="AA351" s="215" t="str">
        <f t="shared" si="48"/>
        <v>-</v>
      </c>
      <c r="AB351" s="215" t="str">
        <f>IF($A351="-","-",IF('2A HypothèsesRenouvellement'!$F$20="  cotes d'état /5",(IF(ISNUMBER(Y351)=TRUE,(Y351*R351),"Etat/5 N/D")),"N'est pas l'option choisie feuille 2A"))</f>
        <v>-</v>
      </c>
      <c r="AC351" s="215" t="str">
        <f t="shared" si="49"/>
        <v>-</v>
      </c>
      <c r="AD351" s="217" t="str">
        <f>IF('2A HypothèsesRenouvellement'!$D$15="Option 1  ",'3A CalculsActifs'!V351,IF('2A HypothèsesRenouvellement'!$F$20="  Cotes d'état /100",'3A CalculsActifs'!AA351,IF('2A HypothèsesRenouvellement'!$F$20="  Cotes d'état /5",'3A CalculsActifs'!AC351,"ATT:ChoisirOptionFeuille2A")))</f>
        <v>ATT:ChoisirOptionFeuille2A</v>
      </c>
      <c r="AE351" s="209" t="str">
        <f>IF($A351="-","-",(H351/1000*(VLOOKUP(D351,'2A HypothèsesRenouvellement'!$J$6:$L$10,3,FALSE))))</f>
        <v>-</v>
      </c>
      <c r="AF351" s="312" t="str">
        <f t="shared" si="50"/>
        <v>-</v>
      </c>
      <c r="AG351" s="312" t="str">
        <f t="shared" si="51"/>
        <v>-</v>
      </c>
      <c r="AH351" s="218" t="str">
        <f t="shared" si="52"/>
        <v>-</v>
      </c>
      <c r="AI351" s="95"/>
      <c r="AJ351" s="95"/>
      <c r="AK351" s="95"/>
      <c r="AL351" s="95"/>
      <c r="AM351" s="95"/>
      <c r="AN351" s="95"/>
      <c r="AO351" s="95"/>
      <c r="AP351" s="95"/>
      <c r="AQ351" s="95"/>
      <c r="AR351" s="95"/>
      <c r="AS351" s="95"/>
      <c r="AT351" s="95"/>
      <c r="AU351" s="95"/>
      <c r="AV351" s="95"/>
      <c r="AW351" s="95"/>
      <c r="AX351" s="95"/>
      <c r="AY351" s="95"/>
      <c r="AZ351" s="95"/>
      <c r="BA351" s="95"/>
      <c r="BB351" s="95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95"/>
      <c r="BR351" s="95"/>
      <c r="BS351" s="95"/>
      <c r="BT351" s="95"/>
      <c r="BU351" s="95"/>
      <c r="BV351" s="95"/>
      <c r="BW351" s="95"/>
      <c r="BX351" s="95"/>
      <c r="BY351" s="95"/>
      <c r="BZ351" s="95"/>
      <c r="CA351" s="95"/>
      <c r="CB351" s="95"/>
      <c r="CC351" s="95"/>
      <c r="CD351" s="95"/>
      <c r="CE351" s="95"/>
      <c r="CF351" s="95"/>
      <c r="CG351" s="95"/>
      <c r="CH351" s="95"/>
      <c r="CI351" s="95"/>
      <c r="CJ351" s="95"/>
      <c r="CK351" s="95"/>
      <c r="CL351" s="95"/>
      <c r="CM351" s="95"/>
      <c r="CN351" s="95"/>
      <c r="CO351" s="95"/>
      <c r="CP351" s="95"/>
      <c r="CQ351" s="95"/>
      <c r="CR351" s="95"/>
      <c r="CS351" s="95"/>
      <c r="CT351" s="95"/>
      <c r="CU351" s="95"/>
      <c r="CV351" s="95"/>
      <c r="CW351" s="95"/>
      <c r="CX351" s="95"/>
      <c r="CY351" s="95"/>
      <c r="CZ351" s="95"/>
      <c r="DA351" s="95"/>
      <c r="DB351" s="95"/>
      <c r="DC351" s="95"/>
      <c r="DD351" s="95"/>
      <c r="DE351" s="95"/>
      <c r="DF351" s="95"/>
      <c r="DG351" s="95"/>
      <c r="DH351" s="95"/>
      <c r="DI351" s="95"/>
      <c r="DJ351" s="95"/>
      <c r="DK351" s="95"/>
      <c r="DL351" s="95"/>
      <c r="DM351" s="95"/>
      <c r="DN351" s="95"/>
      <c r="DO351" s="95"/>
      <c r="DP351" s="95"/>
      <c r="DQ351" s="95"/>
      <c r="DR351" s="95"/>
      <c r="DS351" s="95"/>
      <c r="DT351" s="95"/>
      <c r="DU351" s="95"/>
      <c r="DV351" s="95"/>
      <c r="DW351" s="95"/>
      <c r="DX351" s="95"/>
      <c r="DY351" s="95"/>
      <c r="DZ351" s="95"/>
      <c r="EA351" s="95"/>
      <c r="EB351" s="95"/>
      <c r="EC351" s="95"/>
      <c r="ED351" s="95"/>
      <c r="EE351" s="95"/>
      <c r="EF351" s="95"/>
      <c r="EG351" s="95"/>
      <c r="EH351" s="95"/>
      <c r="EI351" s="95"/>
      <c r="EJ351" s="95"/>
      <c r="EK351" s="95"/>
      <c r="EL351" s="95"/>
      <c r="EM351" s="95"/>
      <c r="EN351" s="95"/>
      <c r="EO351" s="95"/>
      <c r="EP351" s="95"/>
      <c r="EQ351" s="95"/>
      <c r="ER351" s="95"/>
      <c r="ES351" s="95"/>
      <c r="ET351" s="95"/>
      <c r="EU351" s="95"/>
      <c r="EV351" s="95"/>
      <c r="EW351" s="95"/>
      <c r="EX351" s="95"/>
      <c r="EY351" s="95"/>
      <c r="EZ351" s="95"/>
      <c r="FA351" s="95"/>
      <c r="FB351" s="95"/>
      <c r="FC351" s="95"/>
      <c r="FD351" s="95"/>
      <c r="FE351" s="95"/>
      <c r="FF351" s="95"/>
      <c r="FG351" s="95"/>
      <c r="FH351" s="95"/>
      <c r="FI351" s="95"/>
      <c r="FJ351" s="95"/>
      <c r="FK351" s="95"/>
      <c r="FL351" s="95"/>
      <c r="FM351" s="95"/>
      <c r="FN351" s="95"/>
      <c r="FO351" s="95"/>
      <c r="FP351" s="95"/>
      <c r="FQ351" s="95"/>
      <c r="FR351" s="95"/>
      <c r="FS351" s="95"/>
      <c r="FT351" s="95"/>
      <c r="FU351" s="95"/>
      <c r="FV351" s="95"/>
      <c r="FW351" s="95"/>
      <c r="FX351" s="95"/>
      <c r="FY351" s="95"/>
      <c r="FZ351" s="95"/>
      <c r="GA351" s="95"/>
      <c r="GB351" s="95"/>
      <c r="GC351" s="95"/>
      <c r="GD351" s="95"/>
      <c r="GE351" s="95"/>
      <c r="GF351" s="95"/>
      <c r="GG351" s="95"/>
      <c r="GH351" s="95"/>
      <c r="GI351" s="95"/>
      <c r="GJ351" s="95"/>
      <c r="GK351" s="95"/>
      <c r="GL351" s="95"/>
      <c r="GM351" s="95"/>
      <c r="GN351" s="95"/>
      <c r="GO351" s="95"/>
      <c r="GP351" s="95"/>
      <c r="GQ351" s="95"/>
      <c r="GR351" s="95"/>
      <c r="GS351" s="95"/>
      <c r="GT351" s="95"/>
      <c r="GU351" s="95"/>
      <c r="GV351" s="95"/>
      <c r="GW351" s="95"/>
      <c r="GX351" s="95"/>
      <c r="GY351" s="95"/>
      <c r="GZ351" s="95"/>
      <c r="HA351" s="95"/>
      <c r="HB351" s="95"/>
      <c r="HC351" s="95"/>
      <c r="HD351" s="95"/>
      <c r="HE351" s="95"/>
    </row>
    <row r="352" spans="1:213" x14ac:dyDescent="0.25">
      <c r="A352" s="212" t="str">
        <f>IF((ISBLANK('1B DonnéesActifs'!A355)=TRUE),"-",'1B DonnéesActifs'!A355)</f>
        <v>-</v>
      </c>
      <c r="B352" s="213" t="str">
        <f>IF(($A352="-"),"-",IF((ISBLANK('1B DonnéesActifs'!B355)=TRUE),"",'1B DonnéesActifs'!B355))</f>
        <v>-</v>
      </c>
      <c r="C352" s="213" t="str">
        <f>IF(($A352="-"),"-",IF((ISBLANK('1B DonnéesActifs'!C355)=TRUE),"",'1B DonnéesActifs'!C355))</f>
        <v>-</v>
      </c>
      <c r="D352" s="213" t="str">
        <f>IF(($A352="-"),"-",IF((ISBLANK('1B DonnéesActifs'!D355)=TRUE),"",'1B DonnéesActifs'!D355))</f>
        <v>-</v>
      </c>
      <c r="E352" s="213" t="str">
        <f>IF(($A352="-"),"-",IF((ISBLANK('1B DonnéesActifs'!E355)=TRUE),"",'1B DonnéesActifs'!E355))</f>
        <v>-</v>
      </c>
      <c r="F352" s="213" t="str">
        <f>IF(($A352="-"),"-",IF((ISBLANK('1B DonnéesActifs'!F355)=TRUE),"",'1B DonnéesActifs'!F355))</f>
        <v>-</v>
      </c>
      <c r="G352" s="213" t="str">
        <f>IF(($A352="-"),"-",IF((ISBLANK('1B DonnéesActifs'!G355)=TRUE),"",'1B DonnéesActifs'!G355))</f>
        <v>-</v>
      </c>
      <c r="H352" s="213" t="str">
        <f>IF(($A352="-"),"-",IF((ISBLANK('1B DonnéesActifs'!H355)=TRUE),"",'1B DonnéesActifs'!H355))</f>
        <v>-</v>
      </c>
      <c r="I352" s="213" t="str">
        <f>IF(($A352="-"),"-",IF((ISBLANK('1B DonnéesActifs'!I355)=TRUE),"",'1B DonnéesActifs'!I355))</f>
        <v>-</v>
      </c>
      <c r="J352" s="213" t="str">
        <f>IF(($A352="-"),"-",IF((ISBLANK('1B DonnéesActifs'!J355)=TRUE),"",'1B DonnéesActifs'!J355))</f>
        <v>-</v>
      </c>
      <c r="K352" s="213" t="str">
        <f>IF(($A352="-"),"-",IF((ISBLANK('1B DonnéesActifs'!K355)=TRUE),"",'1B DonnéesActifs'!K355))</f>
        <v>-</v>
      </c>
      <c r="L352" s="213" t="str">
        <f>IF(($A352="-"),"-",IF((ISBLANK('1B DonnéesActifs'!L355)=TRUE),"",'1B DonnéesActifs'!L355))</f>
        <v>-</v>
      </c>
      <c r="M352" s="213" t="str">
        <f>IF(($A352="-"),"-",IF((ISBLANK('1B DonnéesActifs'!M355)=TRUE),"",'1B DonnéesActifs'!M355))</f>
        <v>-</v>
      </c>
      <c r="N352" s="213" t="str">
        <f>IF(($A352="-"),"-",IF((ISBLANK('1B DonnéesActifs'!N355)=TRUE),"",'1B DonnéesActifs'!N355))</f>
        <v>-</v>
      </c>
      <c r="O352" s="213" t="str">
        <f>IF(($A352="-"),"-",IF((ISBLANK('1B DonnéesActifs'!O355)=TRUE),"",'1B DonnéesActifs'!O355))</f>
        <v>-</v>
      </c>
      <c r="P352" s="213" t="str">
        <f>IF(($A352="-"),"-",IF((ISBLANK('1B DonnéesActifs'!P355)=TRUE),"",'1B DonnéesActifs'!P355))</f>
        <v>-</v>
      </c>
      <c r="Q352" s="214" t="str">
        <f t="shared" si="46"/>
        <v>-</v>
      </c>
      <c r="R352" s="214" t="str">
        <f>IF($A352="-","-",(_xlfn.IFNA((VLOOKUP($D352,'2A HypothèsesRenouvellement'!$J$6:$K$10,2,FALSE)),"TypeChausséeN/D")))</f>
        <v>-</v>
      </c>
      <c r="S352" s="214" t="str">
        <f t="shared" si="53"/>
        <v>-</v>
      </c>
      <c r="T352" s="214" t="str">
        <f>IF($A352="-","-",(_xlfn.IFNA((VLOOKUP($M352,'2A HypothèsesRenouvellement'!$J$16:$K$25,2,FALSE)),"DernièreInterventionN/D")))</f>
        <v>-</v>
      </c>
      <c r="U352" s="214" t="str">
        <f t="shared" si="47"/>
        <v>-</v>
      </c>
      <c r="V352" s="215" t="str">
        <f t="shared" si="54"/>
        <v>-</v>
      </c>
      <c r="W352" s="215" t="str">
        <f>IF($A352="-","-",IF($O352="","ICG N/D",VLOOKUP($O352,'2A HypothèsesRenouvellement'!$B$33:$B$42,1,TRUE)))</f>
        <v>-</v>
      </c>
      <c r="X352" s="216" t="str">
        <f>IF($A352="-","-",(IF((ISNUMBER(W352)=TRUE),VLOOKUP(W352,'2A HypothèsesRenouvellement'!$B$33:$D$42,3,FALSE),"ICG N/D")))</f>
        <v>-</v>
      </c>
      <c r="Y352" s="216" t="str">
        <f>_xlfn.IFNA(IF($A352="-","-",(IF((P352=""),"Cote /5 N/D",VLOOKUP(P352,'2A HypothèsesRenouvellement'!$F$33:$G$37,2,FALSE)))),"%ParCote/5 Feuille2A N/D")</f>
        <v>-</v>
      </c>
      <c r="Z352" s="215" t="str">
        <f>IF($A352="-","-",IF('2A HypothèsesRenouvellement'!$F$20="  cotes d'état /100",(IF(ISNUMBER(X352)=TRUE,(X352*R352),"ICG N/D")),"N'est pas l'option choisie feuille 2A"))</f>
        <v>-</v>
      </c>
      <c r="AA352" s="215" t="str">
        <f t="shared" si="48"/>
        <v>-</v>
      </c>
      <c r="AB352" s="215" t="str">
        <f>IF($A352="-","-",IF('2A HypothèsesRenouvellement'!$F$20="  cotes d'état /5",(IF(ISNUMBER(Y352)=TRUE,(Y352*R352),"Etat/5 N/D")),"N'est pas l'option choisie feuille 2A"))</f>
        <v>-</v>
      </c>
      <c r="AC352" s="215" t="str">
        <f t="shared" si="49"/>
        <v>-</v>
      </c>
      <c r="AD352" s="217" t="str">
        <f>IF('2A HypothèsesRenouvellement'!$D$15="Option 1  ",'3A CalculsActifs'!V352,IF('2A HypothèsesRenouvellement'!$F$20="  Cotes d'état /100",'3A CalculsActifs'!AA352,IF('2A HypothèsesRenouvellement'!$F$20="  Cotes d'état /5",'3A CalculsActifs'!AC352,"ATT:ChoisirOptionFeuille2A")))</f>
        <v>ATT:ChoisirOptionFeuille2A</v>
      </c>
      <c r="AE352" s="209" t="str">
        <f>IF($A352="-","-",(H352/1000*(VLOOKUP(D352,'2A HypothèsesRenouvellement'!$J$6:$L$10,3,FALSE))))</f>
        <v>-</v>
      </c>
      <c r="AF352" s="312" t="str">
        <f t="shared" si="50"/>
        <v>-</v>
      </c>
      <c r="AG352" s="312" t="str">
        <f t="shared" si="51"/>
        <v>-</v>
      </c>
      <c r="AH352" s="218" t="str">
        <f t="shared" si="52"/>
        <v>-</v>
      </c>
      <c r="AI352" s="95"/>
      <c r="AJ352" s="95"/>
      <c r="AK352" s="95"/>
      <c r="AL352" s="95"/>
      <c r="AM352" s="95"/>
      <c r="AN352" s="95"/>
      <c r="AO352" s="95"/>
      <c r="AP352" s="95"/>
      <c r="AQ352" s="95"/>
      <c r="AR352" s="95"/>
      <c r="AS352" s="95"/>
      <c r="AT352" s="95"/>
      <c r="AU352" s="95"/>
      <c r="AV352" s="95"/>
      <c r="AW352" s="95"/>
      <c r="AX352" s="95"/>
      <c r="AY352" s="95"/>
      <c r="AZ352" s="95"/>
      <c r="BA352" s="95"/>
      <c r="BB352" s="95"/>
      <c r="BC352" s="95"/>
      <c r="BD352" s="95"/>
      <c r="BE352" s="95"/>
      <c r="BF352" s="95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95"/>
      <c r="BR352" s="95"/>
      <c r="BS352" s="95"/>
      <c r="BT352" s="95"/>
      <c r="BU352" s="95"/>
      <c r="BV352" s="95"/>
      <c r="BW352" s="95"/>
      <c r="BX352" s="95"/>
      <c r="BY352" s="95"/>
      <c r="BZ352" s="95"/>
      <c r="CA352" s="95"/>
      <c r="CB352" s="95"/>
      <c r="CC352" s="95"/>
      <c r="CD352" s="95"/>
      <c r="CE352" s="95"/>
      <c r="CF352" s="95"/>
      <c r="CG352" s="95"/>
      <c r="CH352" s="95"/>
      <c r="CI352" s="95"/>
      <c r="CJ352" s="95"/>
      <c r="CK352" s="95"/>
      <c r="CL352" s="95"/>
      <c r="CM352" s="95"/>
      <c r="CN352" s="95"/>
      <c r="CO352" s="95"/>
      <c r="CP352" s="95"/>
      <c r="CQ352" s="95"/>
      <c r="CR352" s="95"/>
      <c r="CS352" s="95"/>
      <c r="CT352" s="95"/>
      <c r="CU352" s="95"/>
      <c r="CV352" s="95"/>
      <c r="CW352" s="95"/>
      <c r="CX352" s="95"/>
      <c r="CY352" s="95"/>
      <c r="CZ352" s="95"/>
      <c r="DA352" s="95"/>
      <c r="DB352" s="95"/>
      <c r="DC352" s="95"/>
      <c r="DD352" s="95"/>
      <c r="DE352" s="95"/>
      <c r="DF352" s="95"/>
      <c r="DG352" s="95"/>
      <c r="DH352" s="95"/>
      <c r="DI352" s="95"/>
      <c r="DJ352" s="95"/>
      <c r="DK352" s="95"/>
      <c r="DL352" s="95"/>
      <c r="DM352" s="95"/>
      <c r="DN352" s="95"/>
      <c r="DO352" s="95"/>
      <c r="DP352" s="95"/>
      <c r="DQ352" s="95"/>
      <c r="DR352" s="95"/>
      <c r="DS352" s="95"/>
      <c r="DT352" s="95"/>
      <c r="DU352" s="95"/>
      <c r="DV352" s="95"/>
      <c r="DW352" s="95"/>
      <c r="DX352" s="95"/>
      <c r="DY352" s="95"/>
      <c r="DZ352" s="95"/>
      <c r="EA352" s="95"/>
      <c r="EB352" s="95"/>
      <c r="EC352" s="95"/>
      <c r="ED352" s="95"/>
      <c r="EE352" s="95"/>
      <c r="EF352" s="95"/>
      <c r="EG352" s="95"/>
      <c r="EH352" s="95"/>
      <c r="EI352" s="95"/>
      <c r="EJ352" s="95"/>
      <c r="EK352" s="95"/>
      <c r="EL352" s="95"/>
      <c r="EM352" s="95"/>
      <c r="EN352" s="95"/>
      <c r="EO352" s="95"/>
      <c r="EP352" s="95"/>
      <c r="EQ352" s="95"/>
      <c r="ER352" s="95"/>
      <c r="ES352" s="95"/>
      <c r="ET352" s="95"/>
      <c r="EU352" s="95"/>
      <c r="EV352" s="95"/>
      <c r="EW352" s="95"/>
      <c r="EX352" s="95"/>
      <c r="EY352" s="95"/>
      <c r="EZ352" s="95"/>
      <c r="FA352" s="95"/>
      <c r="FB352" s="95"/>
      <c r="FC352" s="95"/>
      <c r="FD352" s="95"/>
      <c r="FE352" s="95"/>
      <c r="FF352" s="95"/>
      <c r="FG352" s="95"/>
      <c r="FH352" s="95"/>
      <c r="FI352" s="95"/>
      <c r="FJ352" s="95"/>
      <c r="FK352" s="95"/>
      <c r="FL352" s="95"/>
      <c r="FM352" s="95"/>
      <c r="FN352" s="95"/>
      <c r="FO352" s="95"/>
      <c r="FP352" s="95"/>
      <c r="FQ352" s="95"/>
      <c r="FR352" s="95"/>
      <c r="FS352" s="95"/>
      <c r="FT352" s="95"/>
      <c r="FU352" s="95"/>
      <c r="FV352" s="95"/>
      <c r="FW352" s="95"/>
      <c r="FX352" s="95"/>
      <c r="FY352" s="95"/>
      <c r="FZ352" s="95"/>
      <c r="GA352" s="95"/>
      <c r="GB352" s="95"/>
      <c r="GC352" s="95"/>
      <c r="GD352" s="95"/>
      <c r="GE352" s="95"/>
      <c r="GF352" s="95"/>
      <c r="GG352" s="95"/>
      <c r="GH352" s="95"/>
      <c r="GI352" s="95"/>
      <c r="GJ352" s="95"/>
      <c r="GK352" s="95"/>
      <c r="GL352" s="95"/>
      <c r="GM352" s="95"/>
      <c r="GN352" s="95"/>
      <c r="GO352" s="95"/>
      <c r="GP352" s="95"/>
      <c r="GQ352" s="95"/>
      <c r="GR352" s="95"/>
      <c r="GS352" s="95"/>
      <c r="GT352" s="95"/>
      <c r="GU352" s="95"/>
      <c r="GV352" s="95"/>
      <c r="GW352" s="95"/>
      <c r="GX352" s="95"/>
      <c r="GY352" s="95"/>
      <c r="GZ352" s="95"/>
      <c r="HA352" s="95"/>
      <c r="HB352" s="95"/>
      <c r="HC352" s="95"/>
      <c r="HD352" s="95"/>
      <c r="HE352" s="95"/>
    </row>
    <row r="353" spans="1:213" x14ac:dyDescent="0.25">
      <c r="A353" s="212" t="str">
        <f>IF((ISBLANK('1B DonnéesActifs'!A356)=TRUE),"-",'1B DonnéesActifs'!A356)</f>
        <v>-</v>
      </c>
      <c r="B353" s="213" t="str">
        <f>IF(($A353="-"),"-",IF((ISBLANK('1B DonnéesActifs'!B356)=TRUE),"",'1B DonnéesActifs'!B356))</f>
        <v>-</v>
      </c>
      <c r="C353" s="213" t="str">
        <f>IF(($A353="-"),"-",IF((ISBLANK('1B DonnéesActifs'!C356)=TRUE),"",'1B DonnéesActifs'!C356))</f>
        <v>-</v>
      </c>
      <c r="D353" s="213" t="str">
        <f>IF(($A353="-"),"-",IF((ISBLANK('1B DonnéesActifs'!D356)=TRUE),"",'1B DonnéesActifs'!D356))</f>
        <v>-</v>
      </c>
      <c r="E353" s="213" t="str">
        <f>IF(($A353="-"),"-",IF((ISBLANK('1B DonnéesActifs'!E356)=TRUE),"",'1B DonnéesActifs'!E356))</f>
        <v>-</v>
      </c>
      <c r="F353" s="213" t="str">
        <f>IF(($A353="-"),"-",IF((ISBLANK('1B DonnéesActifs'!F356)=TRUE),"",'1B DonnéesActifs'!F356))</f>
        <v>-</v>
      </c>
      <c r="G353" s="213" t="str">
        <f>IF(($A353="-"),"-",IF((ISBLANK('1B DonnéesActifs'!G356)=TRUE),"",'1B DonnéesActifs'!G356))</f>
        <v>-</v>
      </c>
      <c r="H353" s="213" t="str">
        <f>IF(($A353="-"),"-",IF((ISBLANK('1B DonnéesActifs'!H356)=TRUE),"",'1B DonnéesActifs'!H356))</f>
        <v>-</v>
      </c>
      <c r="I353" s="213" t="str">
        <f>IF(($A353="-"),"-",IF((ISBLANK('1B DonnéesActifs'!I356)=TRUE),"",'1B DonnéesActifs'!I356))</f>
        <v>-</v>
      </c>
      <c r="J353" s="213" t="str">
        <f>IF(($A353="-"),"-",IF((ISBLANK('1B DonnéesActifs'!J356)=TRUE),"",'1B DonnéesActifs'!J356))</f>
        <v>-</v>
      </c>
      <c r="K353" s="213" t="str">
        <f>IF(($A353="-"),"-",IF((ISBLANK('1B DonnéesActifs'!K356)=TRUE),"",'1B DonnéesActifs'!K356))</f>
        <v>-</v>
      </c>
      <c r="L353" s="213" t="str">
        <f>IF(($A353="-"),"-",IF((ISBLANK('1B DonnéesActifs'!L356)=TRUE),"",'1B DonnéesActifs'!L356))</f>
        <v>-</v>
      </c>
      <c r="M353" s="213" t="str">
        <f>IF(($A353="-"),"-",IF((ISBLANK('1B DonnéesActifs'!M356)=TRUE),"",'1B DonnéesActifs'!M356))</f>
        <v>-</v>
      </c>
      <c r="N353" s="213" t="str">
        <f>IF(($A353="-"),"-",IF((ISBLANK('1B DonnéesActifs'!N356)=TRUE),"",'1B DonnéesActifs'!N356))</f>
        <v>-</v>
      </c>
      <c r="O353" s="213" t="str">
        <f>IF(($A353="-"),"-",IF((ISBLANK('1B DonnéesActifs'!O356)=TRUE),"",'1B DonnéesActifs'!O356))</f>
        <v>-</v>
      </c>
      <c r="P353" s="213" t="str">
        <f>IF(($A353="-"),"-",IF((ISBLANK('1B DonnéesActifs'!P356)=TRUE),"",'1B DonnéesActifs'!P356))</f>
        <v>-</v>
      </c>
      <c r="Q353" s="214" t="str">
        <f t="shared" si="46"/>
        <v>-</v>
      </c>
      <c r="R353" s="214" t="str">
        <f>IF($A353="-","-",(_xlfn.IFNA((VLOOKUP($D353,'2A HypothèsesRenouvellement'!$J$6:$K$10,2,FALSE)),"TypeChausséeN/D")))</f>
        <v>-</v>
      </c>
      <c r="S353" s="214" t="str">
        <f t="shared" si="53"/>
        <v>-</v>
      </c>
      <c r="T353" s="214" t="str">
        <f>IF($A353="-","-",(_xlfn.IFNA((VLOOKUP($M353,'2A HypothèsesRenouvellement'!$J$16:$K$25,2,FALSE)),"DernièreInterventionN/D")))</f>
        <v>-</v>
      </c>
      <c r="U353" s="214" t="str">
        <f t="shared" si="47"/>
        <v>-</v>
      </c>
      <c r="V353" s="215" t="str">
        <f t="shared" si="54"/>
        <v>-</v>
      </c>
      <c r="W353" s="215" t="str">
        <f>IF($A353="-","-",IF($O353="","ICG N/D",VLOOKUP($O353,'2A HypothèsesRenouvellement'!$B$33:$B$42,1,TRUE)))</f>
        <v>-</v>
      </c>
      <c r="X353" s="216" t="str">
        <f>IF($A353="-","-",(IF((ISNUMBER(W353)=TRUE),VLOOKUP(W353,'2A HypothèsesRenouvellement'!$B$33:$D$42,3,FALSE),"ICG N/D")))</f>
        <v>-</v>
      </c>
      <c r="Y353" s="216" t="str">
        <f>_xlfn.IFNA(IF($A353="-","-",(IF((P353=""),"Cote /5 N/D",VLOOKUP(P353,'2A HypothèsesRenouvellement'!$F$33:$G$37,2,FALSE)))),"%ParCote/5 Feuille2A N/D")</f>
        <v>-</v>
      </c>
      <c r="Z353" s="215" t="str">
        <f>IF($A353="-","-",IF('2A HypothèsesRenouvellement'!$F$20="  cotes d'état /100",(IF(ISNUMBER(X353)=TRUE,(X353*R353),"ICG N/D")),"N'est pas l'option choisie feuille 2A"))</f>
        <v>-</v>
      </c>
      <c r="AA353" s="215" t="str">
        <f t="shared" si="48"/>
        <v>-</v>
      </c>
      <c r="AB353" s="215" t="str">
        <f>IF($A353="-","-",IF('2A HypothèsesRenouvellement'!$F$20="  cotes d'état /5",(IF(ISNUMBER(Y353)=TRUE,(Y353*R353),"Etat/5 N/D")),"N'est pas l'option choisie feuille 2A"))</f>
        <v>-</v>
      </c>
      <c r="AC353" s="215" t="str">
        <f t="shared" si="49"/>
        <v>-</v>
      </c>
      <c r="AD353" s="217" t="str">
        <f>IF('2A HypothèsesRenouvellement'!$D$15="Option 1  ",'3A CalculsActifs'!V353,IF('2A HypothèsesRenouvellement'!$F$20="  Cotes d'état /100",'3A CalculsActifs'!AA353,IF('2A HypothèsesRenouvellement'!$F$20="  Cotes d'état /5",'3A CalculsActifs'!AC353,"ATT:ChoisirOptionFeuille2A")))</f>
        <v>ATT:ChoisirOptionFeuille2A</v>
      </c>
      <c r="AE353" s="209" t="str">
        <f>IF($A353="-","-",(H353/1000*(VLOOKUP(D353,'2A HypothèsesRenouvellement'!$J$6:$L$10,3,FALSE))))</f>
        <v>-</v>
      </c>
      <c r="AF353" s="312" t="str">
        <f t="shared" si="50"/>
        <v>-</v>
      </c>
      <c r="AG353" s="312" t="str">
        <f t="shared" si="51"/>
        <v>-</v>
      </c>
      <c r="AH353" s="218" t="str">
        <f t="shared" si="52"/>
        <v>-</v>
      </c>
      <c r="AI353" s="95"/>
      <c r="AJ353" s="95"/>
      <c r="AK353" s="95"/>
      <c r="AL353" s="95"/>
      <c r="AM353" s="95"/>
      <c r="AN353" s="95"/>
      <c r="AO353" s="95"/>
      <c r="AP353" s="95"/>
      <c r="AQ353" s="95"/>
      <c r="AR353" s="95"/>
      <c r="AS353" s="95"/>
      <c r="AT353" s="95"/>
      <c r="AU353" s="95"/>
      <c r="AV353" s="95"/>
      <c r="AW353" s="95"/>
      <c r="AX353" s="95"/>
      <c r="AY353" s="95"/>
      <c r="AZ353" s="95"/>
      <c r="BA353" s="95"/>
      <c r="BB353" s="95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95"/>
      <c r="BW353" s="95"/>
      <c r="BX353" s="95"/>
      <c r="BY353" s="95"/>
      <c r="BZ353" s="95"/>
      <c r="CA353" s="95"/>
      <c r="CB353" s="95"/>
      <c r="CC353" s="95"/>
      <c r="CD353" s="95"/>
      <c r="CE353" s="95"/>
      <c r="CF353" s="95"/>
      <c r="CG353" s="95"/>
      <c r="CH353" s="95"/>
      <c r="CI353" s="95"/>
      <c r="CJ353" s="95"/>
      <c r="CK353" s="95"/>
      <c r="CL353" s="95"/>
      <c r="CM353" s="95"/>
      <c r="CN353" s="95"/>
      <c r="CO353" s="95"/>
      <c r="CP353" s="95"/>
      <c r="CQ353" s="95"/>
      <c r="CR353" s="95"/>
      <c r="CS353" s="95"/>
      <c r="CT353" s="95"/>
      <c r="CU353" s="95"/>
      <c r="CV353" s="95"/>
      <c r="CW353" s="95"/>
      <c r="CX353" s="95"/>
      <c r="CY353" s="95"/>
      <c r="CZ353" s="95"/>
      <c r="DA353" s="95"/>
      <c r="DB353" s="95"/>
      <c r="DC353" s="95"/>
      <c r="DD353" s="95"/>
      <c r="DE353" s="95"/>
      <c r="DF353" s="95"/>
      <c r="DG353" s="95"/>
      <c r="DH353" s="95"/>
      <c r="DI353" s="95"/>
      <c r="DJ353" s="95"/>
      <c r="DK353" s="95"/>
      <c r="DL353" s="95"/>
      <c r="DM353" s="95"/>
      <c r="DN353" s="95"/>
      <c r="DO353" s="95"/>
      <c r="DP353" s="95"/>
      <c r="DQ353" s="95"/>
      <c r="DR353" s="95"/>
      <c r="DS353" s="95"/>
      <c r="DT353" s="95"/>
      <c r="DU353" s="95"/>
      <c r="DV353" s="95"/>
      <c r="DW353" s="95"/>
      <c r="DX353" s="95"/>
      <c r="DY353" s="95"/>
      <c r="DZ353" s="95"/>
      <c r="EA353" s="95"/>
      <c r="EB353" s="95"/>
      <c r="EC353" s="95"/>
      <c r="ED353" s="95"/>
      <c r="EE353" s="95"/>
      <c r="EF353" s="95"/>
      <c r="EG353" s="95"/>
      <c r="EH353" s="95"/>
      <c r="EI353" s="95"/>
      <c r="EJ353" s="95"/>
      <c r="EK353" s="95"/>
      <c r="EL353" s="95"/>
      <c r="EM353" s="95"/>
      <c r="EN353" s="95"/>
      <c r="EO353" s="95"/>
      <c r="EP353" s="95"/>
      <c r="EQ353" s="95"/>
      <c r="ER353" s="95"/>
      <c r="ES353" s="95"/>
      <c r="ET353" s="95"/>
      <c r="EU353" s="95"/>
      <c r="EV353" s="95"/>
      <c r="EW353" s="95"/>
      <c r="EX353" s="95"/>
      <c r="EY353" s="95"/>
      <c r="EZ353" s="95"/>
      <c r="FA353" s="95"/>
      <c r="FB353" s="95"/>
      <c r="FC353" s="95"/>
      <c r="FD353" s="95"/>
      <c r="FE353" s="95"/>
      <c r="FF353" s="95"/>
      <c r="FG353" s="95"/>
      <c r="FH353" s="95"/>
      <c r="FI353" s="95"/>
      <c r="FJ353" s="95"/>
      <c r="FK353" s="95"/>
      <c r="FL353" s="95"/>
      <c r="FM353" s="95"/>
      <c r="FN353" s="95"/>
      <c r="FO353" s="95"/>
      <c r="FP353" s="95"/>
      <c r="FQ353" s="95"/>
      <c r="FR353" s="95"/>
      <c r="FS353" s="95"/>
      <c r="FT353" s="95"/>
      <c r="FU353" s="95"/>
      <c r="FV353" s="95"/>
      <c r="FW353" s="95"/>
      <c r="FX353" s="95"/>
      <c r="FY353" s="95"/>
      <c r="FZ353" s="95"/>
      <c r="GA353" s="95"/>
      <c r="GB353" s="95"/>
      <c r="GC353" s="95"/>
      <c r="GD353" s="95"/>
      <c r="GE353" s="95"/>
      <c r="GF353" s="95"/>
      <c r="GG353" s="95"/>
      <c r="GH353" s="95"/>
      <c r="GI353" s="95"/>
      <c r="GJ353" s="95"/>
      <c r="GK353" s="95"/>
      <c r="GL353" s="95"/>
      <c r="GM353" s="95"/>
      <c r="GN353" s="95"/>
      <c r="GO353" s="95"/>
      <c r="GP353" s="95"/>
      <c r="GQ353" s="95"/>
      <c r="GR353" s="95"/>
      <c r="GS353" s="95"/>
      <c r="GT353" s="95"/>
      <c r="GU353" s="95"/>
      <c r="GV353" s="95"/>
      <c r="GW353" s="95"/>
      <c r="GX353" s="95"/>
      <c r="GY353" s="95"/>
      <c r="GZ353" s="95"/>
      <c r="HA353" s="95"/>
      <c r="HB353" s="95"/>
      <c r="HC353" s="95"/>
      <c r="HD353" s="95"/>
      <c r="HE353" s="95"/>
    </row>
    <row r="354" spans="1:213" x14ac:dyDescent="0.25">
      <c r="A354" s="212" t="str">
        <f>IF((ISBLANK('1B DonnéesActifs'!A357)=TRUE),"-",'1B DonnéesActifs'!A357)</f>
        <v>-</v>
      </c>
      <c r="B354" s="213" t="str">
        <f>IF(($A354="-"),"-",IF((ISBLANK('1B DonnéesActifs'!B357)=TRUE),"",'1B DonnéesActifs'!B357))</f>
        <v>-</v>
      </c>
      <c r="C354" s="213" t="str">
        <f>IF(($A354="-"),"-",IF((ISBLANK('1B DonnéesActifs'!C357)=TRUE),"",'1B DonnéesActifs'!C357))</f>
        <v>-</v>
      </c>
      <c r="D354" s="213" t="str">
        <f>IF(($A354="-"),"-",IF((ISBLANK('1B DonnéesActifs'!D357)=TRUE),"",'1B DonnéesActifs'!D357))</f>
        <v>-</v>
      </c>
      <c r="E354" s="213" t="str">
        <f>IF(($A354="-"),"-",IF((ISBLANK('1B DonnéesActifs'!E357)=TRUE),"",'1B DonnéesActifs'!E357))</f>
        <v>-</v>
      </c>
      <c r="F354" s="213" t="str">
        <f>IF(($A354="-"),"-",IF((ISBLANK('1B DonnéesActifs'!F357)=TRUE),"",'1B DonnéesActifs'!F357))</f>
        <v>-</v>
      </c>
      <c r="G354" s="213" t="str">
        <f>IF(($A354="-"),"-",IF((ISBLANK('1B DonnéesActifs'!G357)=TRUE),"",'1B DonnéesActifs'!G357))</f>
        <v>-</v>
      </c>
      <c r="H354" s="213" t="str">
        <f>IF(($A354="-"),"-",IF((ISBLANK('1B DonnéesActifs'!H357)=TRUE),"",'1B DonnéesActifs'!H357))</f>
        <v>-</v>
      </c>
      <c r="I354" s="213" t="str">
        <f>IF(($A354="-"),"-",IF((ISBLANK('1B DonnéesActifs'!I357)=TRUE),"",'1B DonnéesActifs'!I357))</f>
        <v>-</v>
      </c>
      <c r="J354" s="213" t="str">
        <f>IF(($A354="-"),"-",IF((ISBLANK('1B DonnéesActifs'!J357)=TRUE),"",'1B DonnéesActifs'!J357))</f>
        <v>-</v>
      </c>
      <c r="K354" s="213" t="str">
        <f>IF(($A354="-"),"-",IF((ISBLANK('1B DonnéesActifs'!K357)=TRUE),"",'1B DonnéesActifs'!K357))</f>
        <v>-</v>
      </c>
      <c r="L354" s="213" t="str">
        <f>IF(($A354="-"),"-",IF((ISBLANK('1B DonnéesActifs'!L357)=TRUE),"",'1B DonnéesActifs'!L357))</f>
        <v>-</v>
      </c>
      <c r="M354" s="213" t="str">
        <f>IF(($A354="-"),"-",IF((ISBLANK('1B DonnéesActifs'!M357)=TRUE),"",'1B DonnéesActifs'!M357))</f>
        <v>-</v>
      </c>
      <c r="N354" s="213" t="str">
        <f>IF(($A354="-"),"-",IF((ISBLANK('1B DonnéesActifs'!N357)=TRUE),"",'1B DonnéesActifs'!N357))</f>
        <v>-</v>
      </c>
      <c r="O354" s="213" t="str">
        <f>IF(($A354="-"),"-",IF((ISBLANK('1B DonnéesActifs'!O357)=TRUE),"",'1B DonnéesActifs'!O357))</f>
        <v>-</v>
      </c>
      <c r="P354" s="213" t="str">
        <f>IF(($A354="-"),"-",IF((ISBLANK('1B DonnéesActifs'!P357)=TRUE),"",'1B DonnéesActifs'!P357))</f>
        <v>-</v>
      </c>
      <c r="Q354" s="214" t="str">
        <f t="shared" si="46"/>
        <v>-</v>
      </c>
      <c r="R354" s="214" t="str">
        <f>IF($A354="-","-",(_xlfn.IFNA((VLOOKUP($D354,'2A HypothèsesRenouvellement'!$J$6:$K$10,2,FALSE)),"TypeChausséeN/D")))</f>
        <v>-</v>
      </c>
      <c r="S354" s="214" t="str">
        <f t="shared" si="53"/>
        <v>-</v>
      </c>
      <c r="T354" s="214" t="str">
        <f>IF($A354="-","-",(_xlfn.IFNA((VLOOKUP($M354,'2A HypothèsesRenouvellement'!$J$16:$K$25,2,FALSE)),"DernièreInterventionN/D")))</f>
        <v>-</v>
      </c>
      <c r="U354" s="214" t="str">
        <f t="shared" si="47"/>
        <v>-</v>
      </c>
      <c r="V354" s="215" t="str">
        <f t="shared" si="54"/>
        <v>-</v>
      </c>
      <c r="W354" s="215" t="str">
        <f>IF($A354="-","-",IF($O354="","ICG N/D",VLOOKUP($O354,'2A HypothèsesRenouvellement'!$B$33:$B$42,1,TRUE)))</f>
        <v>-</v>
      </c>
      <c r="X354" s="216" t="str">
        <f>IF($A354="-","-",(IF((ISNUMBER(W354)=TRUE),VLOOKUP(W354,'2A HypothèsesRenouvellement'!$B$33:$D$42,3,FALSE),"ICG N/D")))</f>
        <v>-</v>
      </c>
      <c r="Y354" s="216" t="str">
        <f>_xlfn.IFNA(IF($A354="-","-",(IF((P354=""),"Cote /5 N/D",VLOOKUP(P354,'2A HypothèsesRenouvellement'!$F$33:$G$37,2,FALSE)))),"%ParCote/5 Feuille2A N/D")</f>
        <v>-</v>
      </c>
      <c r="Z354" s="215" t="str">
        <f>IF($A354="-","-",IF('2A HypothèsesRenouvellement'!$F$20="  cotes d'état /100",(IF(ISNUMBER(X354)=TRUE,(X354*R354),"ICG N/D")),"N'est pas l'option choisie feuille 2A"))</f>
        <v>-</v>
      </c>
      <c r="AA354" s="215" t="str">
        <f t="shared" si="48"/>
        <v>-</v>
      </c>
      <c r="AB354" s="215" t="str">
        <f>IF($A354="-","-",IF('2A HypothèsesRenouvellement'!$F$20="  cotes d'état /5",(IF(ISNUMBER(Y354)=TRUE,(Y354*R354),"Etat/5 N/D")),"N'est pas l'option choisie feuille 2A"))</f>
        <v>-</v>
      </c>
      <c r="AC354" s="215" t="str">
        <f t="shared" si="49"/>
        <v>-</v>
      </c>
      <c r="AD354" s="217" t="str">
        <f>IF('2A HypothèsesRenouvellement'!$D$15="Option 1  ",'3A CalculsActifs'!V354,IF('2A HypothèsesRenouvellement'!$F$20="  Cotes d'état /100",'3A CalculsActifs'!AA354,IF('2A HypothèsesRenouvellement'!$F$20="  Cotes d'état /5",'3A CalculsActifs'!AC354,"ATT:ChoisirOptionFeuille2A")))</f>
        <v>ATT:ChoisirOptionFeuille2A</v>
      </c>
      <c r="AE354" s="209" t="str">
        <f>IF($A354="-","-",(H354/1000*(VLOOKUP(D354,'2A HypothèsesRenouvellement'!$J$6:$L$10,3,FALSE))))</f>
        <v>-</v>
      </c>
      <c r="AF354" s="312" t="str">
        <f t="shared" si="50"/>
        <v>-</v>
      </c>
      <c r="AG354" s="312" t="str">
        <f t="shared" si="51"/>
        <v>-</v>
      </c>
      <c r="AH354" s="218" t="str">
        <f t="shared" si="52"/>
        <v>-</v>
      </c>
      <c r="AI354" s="95"/>
      <c r="AJ354" s="95"/>
      <c r="AK354" s="95"/>
      <c r="AL354" s="95"/>
      <c r="AM354" s="95"/>
      <c r="AN354" s="95"/>
      <c r="AO354" s="95"/>
      <c r="AP354" s="95"/>
      <c r="AQ354" s="95"/>
      <c r="AR354" s="95"/>
      <c r="AS354" s="95"/>
      <c r="AT354" s="95"/>
      <c r="AU354" s="95"/>
      <c r="AV354" s="95"/>
      <c r="AW354" s="95"/>
      <c r="AX354" s="95"/>
      <c r="AY354" s="95"/>
      <c r="AZ354" s="95"/>
      <c r="BA354" s="95"/>
      <c r="BB354" s="95"/>
      <c r="BC354" s="95"/>
      <c r="BD354" s="95"/>
      <c r="BE354" s="95"/>
      <c r="BF354" s="95"/>
      <c r="BG354" s="95"/>
      <c r="BH354" s="95"/>
      <c r="BI354" s="95"/>
      <c r="BJ354" s="95"/>
      <c r="BK354" s="95"/>
      <c r="BL354" s="95"/>
      <c r="BM354" s="95"/>
      <c r="BN354" s="95"/>
      <c r="BO354" s="95"/>
      <c r="BP354" s="95"/>
      <c r="BQ354" s="95"/>
      <c r="BR354" s="95"/>
      <c r="BS354" s="95"/>
      <c r="BT354" s="95"/>
      <c r="BU354" s="95"/>
      <c r="BV354" s="95"/>
      <c r="BW354" s="95"/>
      <c r="BX354" s="95"/>
      <c r="BY354" s="95"/>
      <c r="BZ354" s="95"/>
      <c r="CA354" s="95"/>
      <c r="CB354" s="95"/>
      <c r="CC354" s="95"/>
      <c r="CD354" s="95"/>
      <c r="CE354" s="95"/>
      <c r="CF354" s="95"/>
      <c r="CG354" s="95"/>
      <c r="CH354" s="95"/>
      <c r="CI354" s="95"/>
      <c r="CJ354" s="95"/>
      <c r="CK354" s="95"/>
      <c r="CL354" s="95"/>
      <c r="CM354" s="95"/>
      <c r="CN354" s="95"/>
      <c r="CO354" s="95"/>
      <c r="CP354" s="95"/>
      <c r="CQ354" s="95"/>
      <c r="CR354" s="95"/>
      <c r="CS354" s="95"/>
      <c r="CT354" s="95"/>
      <c r="CU354" s="95"/>
      <c r="CV354" s="95"/>
      <c r="CW354" s="95"/>
      <c r="CX354" s="95"/>
      <c r="CY354" s="95"/>
      <c r="CZ354" s="95"/>
      <c r="DA354" s="95"/>
      <c r="DB354" s="95"/>
      <c r="DC354" s="95"/>
      <c r="DD354" s="95"/>
      <c r="DE354" s="95"/>
      <c r="DF354" s="95"/>
      <c r="DG354" s="95"/>
      <c r="DH354" s="95"/>
      <c r="DI354" s="95"/>
      <c r="DJ354" s="95"/>
      <c r="DK354" s="95"/>
      <c r="DL354" s="95"/>
      <c r="DM354" s="95"/>
      <c r="DN354" s="95"/>
      <c r="DO354" s="95"/>
      <c r="DP354" s="95"/>
      <c r="DQ354" s="95"/>
      <c r="DR354" s="95"/>
      <c r="DS354" s="95"/>
      <c r="DT354" s="95"/>
      <c r="DU354" s="95"/>
      <c r="DV354" s="95"/>
      <c r="DW354" s="95"/>
      <c r="DX354" s="95"/>
      <c r="DY354" s="95"/>
      <c r="DZ354" s="95"/>
      <c r="EA354" s="95"/>
      <c r="EB354" s="95"/>
      <c r="EC354" s="95"/>
      <c r="ED354" s="95"/>
      <c r="EE354" s="95"/>
      <c r="EF354" s="95"/>
      <c r="EG354" s="95"/>
      <c r="EH354" s="95"/>
      <c r="EI354" s="95"/>
      <c r="EJ354" s="95"/>
      <c r="EK354" s="95"/>
      <c r="EL354" s="95"/>
      <c r="EM354" s="95"/>
      <c r="EN354" s="95"/>
      <c r="EO354" s="95"/>
      <c r="EP354" s="95"/>
      <c r="EQ354" s="95"/>
      <c r="ER354" s="95"/>
      <c r="ES354" s="95"/>
      <c r="ET354" s="95"/>
      <c r="EU354" s="95"/>
      <c r="EV354" s="95"/>
      <c r="EW354" s="95"/>
      <c r="EX354" s="95"/>
      <c r="EY354" s="95"/>
      <c r="EZ354" s="95"/>
      <c r="FA354" s="95"/>
      <c r="FB354" s="95"/>
      <c r="FC354" s="95"/>
      <c r="FD354" s="95"/>
      <c r="FE354" s="95"/>
      <c r="FF354" s="95"/>
      <c r="FG354" s="95"/>
      <c r="FH354" s="95"/>
      <c r="FI354" s="95"/>
      <c r="FJ354" s="95"/>
      <c r="FK354" s="95"/>
      <c r="FL354" s="95"/>
      <c r="FM354" s="95"/>
      <c r="FN354" s="95"/>
      <c r="FO354" s="95"/>
      <c r="FP354" s="95"/>
      <c r="FQ354" s="95"/>
      <c r="FR354" s="95"/>
      <c r="FS354" s="95"/>
      <c r="FT354" s="95"/>
      <c r="FU354" s="95"/>
      <c r="FV354" s="95"/>
      <c r="FW354" s="95"/>
      <c r="FX354" s="95"/>
      <c r="FY354" s="95"/>
      <c r="FZ354" s="95"/>
      <c r="GA354" s="95"/>
      <c r="GB354" s="95"/>
      <c r="GC354" s="95"/>
      <c r="GD354" s="95"/>
      <c r="GE354" s="95"/>
      <c r="GF354" s="95"/>
      <c r="GG354" s="95"/>
      <c r="GH354" s="95"/>
      <c r="GI354" s="95"/>
      <c r="GJ354" s="95"/>
      <c r="GK354" s="95"/>
      <c r="GL354" s="95"/>
      <c r="GM354" s="95"/>
      <c r="GN354" s="95"/>
      <c r="GO354" s="95"/>
      <c r="GP354" s="95"/>
      <c r="GQ354" s="95"/>
      <c r="GR354" s="95"/>
      <c r="GS354" s="95"/>
      <c r="GT354" s="95"/>
      <c r="GU354" s="95"/>
      <c r="GV354" s="95"/>
      <c r="GW354" s="95"/>
      <c r="GX354" s="95"/>
      <c r="GY354" s="95"/>
      <c r="GZ354" s="95"/>
      <c r="HA354" s="95"/>
      <c r="HB354" s="95"/>
      <c r="HC354" s="95"/>
      <c r="HD354" s="95"/>
      <c r="HE354" s="95"/>
    </row>
    <row r="355" spans="1:213" x14ac:dyDescent="0.25">
      <c r="A355" s="212" t="str">
        <f>IF((ISBLANK('1B DonnéesActifs'!A358)=TRUE),"-",'1B DonnéesActifs'!A358)</f>
        <v>-</v>
      </c>
      <c r="B355" s="213" t="str">
        <f>IF(($A355="-"),"-",IF((ISBLANK('1B DonnéesActifs'!B358)=TRUE),"",'1B DonnéesActifs'!B358))</f>
        <v>-</v>
      </c>
      <c r="C355" s="213" t="str">
        <f>IF(($A355="-"),"-",IF((ISBLANK('1B DonnéesActifs'!C358)=TRUE),"",'1B DonnéesActifs'!C358))</f>
        <v>-</v>
      </c>
      <c r="D355" s="213" t="str">
        <f>IF(($A355="-"),"-",IF((ISBLANK('1B DonnéesActifs'!D358)=TRUE),"",'1B DonnéesActifs'!D358))</f>
        <v>-</v>
      </c>
      <c r="E355" s="213" t="str">
        <f>IF(($A355="-"),"-",IF((ISBLANK('1B DonnéesActifs'!E358)=TRUE),"",'1B DonnéesActifs'!E358))</f>
        <v>-</v>
      </c>
      <c r="F355" s="213" t="str">
        <f>IF(($A355="-"),"-",IF((ISBLANK('1B DonnéesActifs'!F358)=TRUE),"",'1B DonnéesActifs'!F358))</f>
        <v>-</v>
      </c>
      <c r="G355" s="213" t="str">
        <f>IF(($A355="-"),"-",IF((ISBLANK('1B DonnéesActifs'!G358)=TRUE),"",'1B DonnéesActifs'!G358))</f>
        <v>-</v>
      </c>
      <c r="H355" s="213" t="str">
        <f>IF(($A355="-"),"-",IF((ISBLANK('1B DonnéesActifs'!H358)=TRUE),"",'1B DonnéesActifs'!H358))</f>
        <v>-</v>
      </c>
      <c r="I355" s="213" t="str">
        <f>IF(($A355="-"),"-",IF((ISBLANK('1B DonnéesActifs'!I358)=TRUE),"",'1B DonnéesActifs'!I358))</f>
        <v>-</v>
      </c>
      <c r="J355" s="213" t="str">
        <f>IF(($A355="-"),"-",IF((ISBLANK('1B DonnéesActifs'!J358)=TRUE),"",'1B DonnéesActifs'!J358))</f>
        <v>-</v>
      </c>
      <c r="K355" s="213" t="str">
        <f>IF(($A355="-"),"-",IF((ISBLANK('1B DonnéesActifs'!K358)=TRUE),"",'1B DonnéesActifs'!K358))</f>
        <v>-</v>
      </c>
      <c r="L355" s="213" t="str">
        <f>IF(($A355="-"),"-",IF((ISBLANK('1B DonnéesActifs'!L358)=TRUE),"",'1B DonnéesActifs'!L358))</f>
        <v>-</v>
      </c>
      <c r="M355" s="213" t="str">
        <f>IF(($A355="-"),"-",IF((ISBLANK('1B DonnéesActifs'!M358)=TRUE),"",'1B DonnéesActifs'!M358))</f>
        <v>-</v>
      </c>
      <c r="N355" s="213" t="str">
        <f>IF(($A355="-"),"-",IF((ISBLANK('1B DonnéesActifs'!N358)=TRUE),"",'1B DonnéesActifs'!N358))</f>
        <v>-</v>
      </c>
      <c r="O355" s="213" t="str">
        <f>IF(($A355="-"),"-",IF((ISBLANK('1B DonnéesActifs'!O358)=TRUE),"",'1B DonnéesActifs'!O358))</f>
        <v>-</v>
      </c>
      <c r="P355" s="213" t="str">
        <f>IF(($A355="-"),"-",IF((ISBLANK('1B DonnéesActifs'!P358)=TRUE),"",'1B DonnéesActifs'!P358))</f>
        <v>-</v>
      </c>
      <c r="Q355" s="214" t="str">
        <f t="shared" si="46"/>
        <v>-</v>
      </c>
      <c r="R355" s="214" t="str">
        <f>IF($A355="-","-",(_xlfn.IFNA((VLOOKUP($D355,'2A HypothèsesRenouvellement'!$J$6:$K$10,2,FALSE)),"TypeChausséeN/D")))</f>
        <v>-</v>
      </c>
      <c r="S355" s="214" t="str">
        <f t="shared" si="53"/>
        <v>-</v>
      </c>
      <c r="T355" s="214" t="str">
        <f>IF($A355="-","-",(_xlfn.IFNA((VLOOKUP($M355,'2A HypothèsesRenouvellement'!$J$16:$K$25,2,FALSE)),"DernièreInterventionN/D")))</f>
        <v>-</v>
      </c>
      <c r="U355" s="214" t="str">
        <f t="shared" si="47"/>
        <v>-</v>
      </c>
      <c r="V355" s="215" t="str">
        <f t="shared" si="54"/>
        <v>-</v>
      </c>
      <c r="W355" s="215" t="str">
        <f>IF($A355="-","-",IF($O355="","ICG N/D",VLOOKUP($O355,'2A HypothèsesRenouvellement'!$B$33:$B$42,1,TRUE)))</f>
        <v>-</v>
      </c>
      <c r="X355" s="216" t="str">
        <f>IF($A355="-","-",(IF((ISNUMBER(W355)=TRUE),VLOOKUP(W355,'2A HypothèsesRenouvellement'!$B$33:$D$42,3,FALSE),"ICG N/D")))</f>
        <v>-</v>
      </c>
      <c r="Y355" s="216" t="str">
        <f>_xlfn.IFNA(IF($A355="-","-",(IF((P355=""),"Cote /5 N/D",VLOOKUP(P355,'2A HypothèsesRenouvellement'!$F$33:$G$37,2,FALSE)))),"%ParCote/5 Feuille2A N/D")</f>
        <v>-</v>
      </c>
      <c r="Z355" s="215" t="str">
        <f>IF($A355="-","-",IF('2A HypothèsesRenouvellement'!$F$20="  cotes d'état /100",(IF(ISNUMBER(X355)=TRUE,(X355*R355),"ICG N/D")),"N'est pas l'option choisie feuille 2A"))</f>
        <v>-</v>
      </c>
      <c r="AA355" s="215" t="str">
        <f t="shared" si="48"/>
        <v>-</v>
      </c>
      <c r="AB355" s="215" t="str">
        <f>IF($A355="-","-",IF('2A HypothèsesRenouvellement'!$F$20="  cotes d'état /5",(IF(ISNUMBER(Y355)=TRUE,(Y355*R355),"Etat/5 N/D")),"N'est pas l'option choisie feuille 2A"))</f>
        <v>-</v>
      </c>
      <c r="AC355" s="215" t="str">
        <f t="shared" si="49"/>
        <v>-</v>
      </c>
      <c r="AD355" s="217" t="str">
        <f>IF('2A HypothèsesRenouvellement'!$D$15="Option 1  ",'3A CalculsActifs'!V355,IF('2A HypothèsesRenouvellement'!$F$20="  Cotes d'état /100",'3A CalculsActifs'!AA355,IF('2A HypothèsesRenouvellement'!$F$20="  Cotes d'état /5",'3A CalculsActifs'!AC355,"ATT:ChoisirOptionFeuille2A")))</f>
        <v>ATT:ChoisirOptionFeuille2A</v>
      </c>
      <c r="AE355" s="209" t="str">
        <f>IF($A355="-","-",(H355/1000*(VLOOKUP(D355,'2A HypothèsesRenouvellement'!$J$6:$L$10,3,FALSE))))</f>
        <v>-</v>
      </c>
      <c r="AF355" s="312" t="str">
        <f t="shared" si="50"/>
        <v>-</v>
      </c>
      <c r="AG355" s="312" t="str">
        <f t="shared" si="51"/>
        <v>-</v>
      </c>
      <c r="AH355" s="218" t="str">
        <f t="shared" si="52"/>
        <v>-</v>
      </c>
      <c r="AI355" s="95"/>
      <c r="AJ355" s="95"/>
      <c r="AK355" s="95"/>
      <c r="AL355" s="95"/>
      <c r="AM355" s="95"/>
      <c r="AN355" s="95"/>
      <c r="AO355" s="95"/>
      <c r="AP355" s="95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95"/>
      <c r="BW355" s="95"/>
      <c r="BX355" s="95"/>
      <c r="BY355" s="95"/>
      <c r="BZ355" s="95"/>
      <c r="CA355" s="95"/>
      <c r="CB355" s="95"/>
      <c r="CC355" s="95"/>
      <c r="CD355" s="95"/>
      <c r="CE355" s="95"/>
      <c r="CF355" s="95"/>
      <c r="CG355" s="95"/>
      <c r="CH355" s="95"/>
      <c r="CI355" s="95"/>
      <c r="CJ355" s="95"/>
      <c r="CK355" s="95"/>
      <c r="CL355" s="95"/>
      <c r="CM355" s="95"/>
      <c r="CN355" s="95"/>
      <c r="CO355" s="95"/>
      <c r="CP355" s="95"/>
      <c r="CQ355" s="95"/>
      <c r="CR355" s="95"/>
      <c r="CS355" s="95"/>
      <c r="CT355" s="95"/>
      <c r="CU355" s="95"/>
      <c r="CV355" s="95"/>
      <c r="CW355" s="95"/>
      <c r="CX355" s="95"/>
      <c r="CY355" s="95"/>
      <c r="CZ355" s="95"/>
      <c r="DA355" s="95"/>
      <c r="DB355" s="95"/>
      <c r="DC355" s="95"/>
      <c r="DD355" s="95"/>
      <c r="DE355" s="95"/>
      <c r="DF355" s="95"/>
      <c r="DG355" s="95"/>
      <c r="DH355" s="95"/>
      <c r="DI355" s="95"/>
      <c r="DJ355" s="95"/>
      <c r="DK355" s="95"/>
      <c r="DL355" s="95"/>
      <c r="DM355" s="95"/>
      <c r="DN355" s="95"/>
      <c r="DO355" s="95"/>
      <c r="DP355" s="95"/>
      <c r="DQ355" s="95"/>
      <c r="DR355" s="95"/>
      <c r="DS355" s="95"/>
      <c r="DT355" s="95"/>
      <c r="DU355" s="95"/>
      <c r="DV355" s="95"/>
      <c r="DW355" s="95"/>
      <c r="DX355" s="95"/>
      <c r="DY355" s="95"/>
      <c r="DZ355" s="95"/>
      <c r="EA355" s="95"/>
      <c r="EB355" s="95"/>
      <c r="EC355" s="95"/>
      <c r="ED355" s="95"/>
      <c r="EE355" s="95"/>
      <c r="EF355" s="95"/>
      <c r="EG355" s="95"/>
      <c r="EH355" s="95"/>
      <c r="EI355" s="95"/>
      <c r="EJ355" s="95"/>
      <c r="EK355" s="95"/>
      <c r="EL355" s="95"/>
      <c r="EM355" s="95"/>
      <c r="EN355" s="95"/>
      <c r="EO355" s="95"/>
      <c r="EP355" s="95"/>
      <c r="EQ355" s="95"/>
      <c r="ER355" s="95"/>
      <c r="ES355" s="95"/>
      <c r="ET355" s="95"/>
      <c r="EU355" s="95"/>
      <c r="EV355" s="95"/>
      <c r="EW355" s="95"/>
      <c r="EX355" s="95"/>
      <c r="EY355" s="95"/>
      <c r="EZ355" s="95"/>
      <c r="FA355" s="95"/>
      <c r="FB355" s="95"/>
      <c r="FC355" s="95"/>
      <c r="FD355" s="95"/>
      <c r="FE355" s="95"/>
      <c r="FF355" s="95"/>
      <c r="FG355" s="95"/>
      <c r="FH355" s="95"/>
      <c r="FI355" s="95"/>
      <c r="FJ355" s="95"/>
      <c r="FK355" s="95"/>
      <c r="FL355" s="95"/>
      <c r="FM355" s="95"/>
      <c r="FN355" s="95"/>
      <c r="FO355" s="95"/>
      <c r="FP355" s="95"/>
      <c r="FQ355" s="95"/>
      <c r="FR355" s="95"/>
      <c r="FS355" s="95"/>
      <c r="FT355" s="95"/>
      <c r="FU355" s="95"/>
      <c r="FV355" s="95"/>
      <c r="FW355" s="95"/>
      <c r="FX355" s="95"/>
      <c r="FY355" s="95"/>
      <c r="FZ355" s="95"/>
      <c r="GA355" s="95"/>
      <c r="GB355" s="95"/>
      <c r="GC355" s="95"/>
      <c r="GD355" s="95"/>
      <c r="GE355" s="95"/>
      <c r="GF355" s="95"/>
      <c r="GG355" s="95"/>
      <c r="GH355" s="95"/>
      <c r="GI355" s="95"/>
      <c r="GJ355" s="95"/>
      <c r="GK355" s="95"/>
      <c r="GL355" s="95"/>
      <c r="GM355" s="95"/>
      <c r="GN355" s="95"/>
      <c r="GO355" s="95"/>
      <c r="GP355" s="95"/>
      <c r="GQ355" s="95"/>
      <c r="GR355" s="95"/>
      <c r="GS355" s="95"/>
      <c r="GT355" s="95"/>
      <c r="GU355" s="95"/>
      <c r="GV355" s="95"/>
      <c r="GW355" s="95"/>
      <c r="GX355" s="95"/>
      <c r="GY355" s="95"/>
      <c r="GZ355" s="95"/>
      <c r="HA355" s="95"/>
      <c r="HB355" s="95"/>
      <c r="HC355" s="95"/>
      <c r="HD355" s="95"/>
      <c r="HE355" s="95"/>
    </row>
    <row r="356" spans="1:213" x14ac:dyDescent="0.25">
      <c r="A356" s="212" t="str">
        <f>IF((ISBLANK('1B DonnéesActifs'!A359)=TRUE),"-",'1B DonnéesActifs'!A359)</f>
        <v>-</v>
      </c>
      <c r="B356" s="213" t="str">
        <f>IF(($A356="-"),"-",IF((ISBLANK('1B DonnéesActifs'!B359)=TRUE),"",'1B DonnéesActifs'!B359))</f>
        <v>-</v>
      </c>
      <c r="C356" s="213" t="str">
        <f>IF(($A356="-"),"-",IF((ISBLANK('1B DonnéesActifs'!C359)=TRUE),"",'1B DonnéesActifs'!C359))</f>
        <v>-</v>
      </c>
      <c r="D356" s="213" t="str">
        <f>IF(($A356="-"),"-",IF((ISBLANK('1B DonnéesActifs'!D359)=TRUE),"",'1B DonnéesActifs'!D359))</f>
        <v>-</v>
      </c>
      <c r="E356" s="213" t="str">
        <f>IF(($A356="-"),"-",IF((ISBLANK('1B DonnéesActifs'!E359)=TRUE),"",'1B DonnéesActifs'!E359))</f>
        <v>-</v>
      </c>
      <c r="F356" s="213" t="str">
        <f>IF(($A356="-"),"-",IF((ISBLANK('1B DonnéesActifs'!F359)=TRUE),"",'1B DonnéesActifs'!F359))</f>
        <v>-</v>
      </c>
      <c r="G356" s="213" t="str">
        <f>IF(($A356="-"),"-",IF((ISBLANK('1B DonnéesActifs'!G359)=TRUE),"",'1B DonnéesActifs'!G359))</f>
        <v>-</v>
      </c>
      <c r="H356" s="213" t="str">
        <f>IF(($A356="-"),"-",IF((ISBLANK('1B DonnéesActifs'!H359)=TRUE),"",'1B DonnéesActifs'!H359))</f>
        <v>-</v>
      </c>
      <c r="I356" s="213" t="str">
        <f>IF(($A356="-"),"-",IF((ISBLANK('1B DonnéesActifs'!I359)=TRUE),"",'1B DonnéesActifs'!I359))</f>
        <v>-</v>
      </c>
      <c r="J356" s="213" t="str">
        <f>IF(($A356="-"),"-",IF((ISBLANK('1B DonnéesActifs'!J359)=TRUE),"",'1B DonnéesActifs'!J359))</f>
        <v>-</v>
      </c>
      <c r="K356" s="213" t="str">
        <f>IF(($A356="-"),"-",IF((ISBLANK('1B DonnéesActifs'!K359)=TRUE),"",'1B DonnéesActifs'!K359))</f>
        <v>-</v>
      </c>
      <c r="L356" s="213" t="str">
        <f>IF(($A356="-"),"-",IF((ISBLANK('1B DonnéesActifs'!L359)=TRUE),"",'1B DonnéesActifs'!L359))</f>
        <v>-</v>
      </c>
      <c r="M356" s="213" t="str">
        <f>IF(($A356="-"),"-",IF((ISBLANK('1B DonnéesActifs'!M359)=TRUE),"",'1B DonnéesActifs'!M359))</f>
        <v>-</v>
      </c>
      <c r="N356" s="213" t="str">
        <f>IF(($A356="-"),"-",IF((ISBLANK('1B DonnéesActifs'!N359)=TRUE),"",'1B DonnéesActifs'!N359))</f>
        <v>-</v>
      </c>
      <c r="O356" s="213" t="str">
        <f>IF(($A356="-"),"-",IF((ISBLANK('1B DonnéesActifs'!O359)=TRUE),"",'1B DonnéesActifs'!O359))</f>
        <v>-</v>
      </c>
      <c r="P356" s="213" t="str">
        <f>IF(($A356="-"),"-",IF((ISBLANK('1B DonnéesActifs'!P359)=TRUE),"",'1B DonnéesActifs'!P359))</f>
        <v>-</v>
      </c>
      <c r="Q356" s="214" t="str">
        <f t="shared" si="46"/>
        <v>-</v>
      </c>
      <c r="R356" s="214" t="str">
        <f>IF($A356="-","-",(_xlfn.IFNA((VLOOKUP($D356,'2A HypothèsesRenouvellement'!$J$6:$K$10,2,FALSE)),"TypeChausséeN/D")))</f>
        <v>-</v>
      </c>
      <c r="S356" s="214" t="str">
        <f t="shared" si="53"/>
        <v>-</v>
      </c>
      <c r="T356" s="214" t="str">
        <f>IF($A356="-","-",(_xlfn.IFNA((VLOOKUP($M356,'2A HypothèsesRenouvellement'!$J$16:$K$25,2,FALSE)),"DernièreInterventionN/D")))</f>
        <v>-</v>
      </c>
      <c r="U356" s="214" t="str">
        <f t="shared" si="47"/>
        <v>-</v>
      </c>
      <c r="V356" s="215" t="str">
        <f t="shared" si="54"/>
        <v>-</v>
      </c>
      <c r="W356" s="215" t="str">
        <f>IF($A356="-","-",IF($O356="","ICG N/D",VLOOKUP($O356,'2A HypothèsesRenouvellement'!$B$33:$B$42,1,TRUE)))</f>
        <v>-</v>
      </c>
      <c r="X356" s="216" t="str">
        <f>IF($A356="-","-",(IF((ISNUMBER(W356)=TRUE),VLOOKUP(W356,'2A HypothèsesRenouvellement'!$B$33:$D$42,3,FALSE),"ICG N/D")))</f>
        <v>-</v>
      </c>
      <c r="Y356" s="216" t="str">
        <f>_xlfn.IFNA(IF($A356="-","-",(IF((P356=""),"Cote /5 N/D",VLOOKUP(P356,'2A HypothèsesRenouvellement'!$F$33:$G$37,2,FALSE)))),"%ParCote/5 Feuille2A N/D")</f>
        <v>-</v>
      </c>
      <c r="Z356" s="215" t="str">
        <f>IF($A356="-","-",IF('2A HypothèsesRenouvellement'!$F$20="  cotes d'état /100",(IF(ISNUMBER(X356)=TRUE,(X356*R356),"ICG N/D")),"N'est pas l'option choisie feuille 2A"))</f>
        <v>-</v>
      </c>
      <c r="AA356" s="215" t="str">
        <f t="shared" si="48"/>
        <v>-</v>
      </c>
      <c r="AB356" s="215" t="str">
        <f>IF($A356="-","-",IF('2A HypothèsesRenouvellement'!$F$20="  cotes d'état /5",(IF(ISNUMBER(Y356)=TRUE,(Y356*R356),"Etat/5 N/D")),"N'est pas l'option choisie feuille 2A"))</f>
        <v>-</v>
      </c>
      <c r="AC356" s="215" t="str">
        <f t="shared" si="49"/>
        <v>-</v>
      </c>
      <c r="AD356" s="217" t="str">
        <f>IF('2A HypothèsesRenouvellement'!$D$15="Option 1  ",'3A CalculsActifs'!V356,IF('2A HypothèsesRenouvellement'!$F$20="  Cotes d'état /100",'3A CalculsActifs'!AA356,IF('2A HypothèsesRenouvellement'!$F$20="  Cotes d'état /5",'3A CalculsActifs'!AC356,"ATT:ChoisirOptionFeuille2A")))</f>
        <v>ATT:ChoisirOptionFeuille2A</v>
      </c>
      <c r="AE356" s="209" t="str">
        <f>IF($A356="-","-",(H356/1000*(VLOOKUP(D356,'2A HypothèsesRenouvellement'!$J$6:$L$10,3,FALSE))))</f>
        <v>-</v>
      </c>
      <c r="AF356" s="312" t="str">
        <f t="shared" si="50"/>
        <v>-</v>
      </c>
      <c r="AG356" s="312" t="str">
        <f t="shared" si="51"/>
        <v>-</v>
      </c>
      <c r="AH356" s="218" t="str">
        <f t="shared" si="52"/>
        <v>-</v>
      </c>
      <c r="AI356" s="95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5"/>
      <c r="BI356" s="95"/>
      <c r="BJ356" s="95"/>
      <c r="BK356" s="95"/>
      <c r="BL356" s="95"/>
      <c r="BM356" s="95"/>
      <c r="BN356" s="95"/>
      <c r="BO356" s="95"/>
      <c r="BP356" s="95"/>
      <c r="BQ356" s="95"/>
      <c r="BR356" s="95"/>
      <c r="BS356" s="95"/>
      <c r="BT356" s="95"/>
      <c r="BU356" s="95"/>
      <c r="BV356" s="95"/>
      <c r="BW356" s="95"/>
      <c r="BX356" s="95"/>
      <c r="BY356" s="95"/>
      <c r="BZ356" s="95"/>
      <c r="CA356" s="95"/>
      <c r="CB356" s="95"/>
      <c r="CC356" s="95"/>
      <c r="CD356" s="95"/>
      <c r="CE356" s="95"/>
      <c r="CF356" s="95"/>
      <c r="CG356" s="95"/>
      <c r="CH356" s="95"/>
      <c r="CI356" s="95"/>
      <c r="CJ356" s="95"/>
      <c r="CK356" s="95"/>
      <c r="CL356" s="95"/>
      <c r="CM356" s="95"/>
      <c r="CN356" s="95"/>
      <c r="CO356" s="95"/>
      <c r="CP356" s="95"/>
      <c r="CQ356" s="95"/>
      <c r="CR356" s="95"/>
      <c r="CS356" s="95"/>
      <c r="CT356" s="95"/>
      <c r="CU356" s="95"/>
      <c r="CV356" s="95"/>
      <c r="CW356" s="95"/>
      <c r="CX356" s="95"/>
      <c r="CY356" s="95"/>
      <c r="CZ356" s="95"/>
      <c r="DA356" s="95"/>
      <c r="DB356" s="95"/>
      <c r="DC356" s="95"/>
      <c r="DD356" s="95"/>
      <c r="DE356" s="95"/>
      <c r="DF356" s="95"/>
      <c r="DG356" s="95"/>
      <c r="DH356" s="95"/>
      <c r="DI356" s="95"/>
      <c r="DJ356" s="95"/>
      <c r="DK356" s="95"/>
      <c r="DL356" s="95"/>
      <c r="DM356" s="95"/>
      <c r="DN356" s="95"/>
      <c r="DO356" s="95"/>
      <c r="DP356" s="95"/>
      <c r="DQ356" s="95"/>
      <c r="DR356" s="95"/>
      <c r="DS356" s="95"/>
      <c r="DT356" s="95"/>
      <c r="DU356" s="95"/>
      <c r="DV356" s="95"/>
      <c r="DW356" s="95"/>
      <c r="DX356" s="95"/>
      <c r="DY356" s="95"/>
      <c r="DZ356" s="95"/>
      <c r="EA356" s="95"/>
      <c r="EB356" s="95"/>
      <c r="EC356" s="95"/>
      <c r="ED356" s="95"/>
      <c r="EE356" s="95"/>
      <c r="EF356" s="95"/>
      <c r="EG356" s="95"/>
      <c r="EH356" s="95"/>
      <c r="EI356" s="95"/>
      <c r="EJ356" s="95"/>
      <c r="EK356" s="95"/>
      <c r="EL356" s="95"/>
      <c r="EM356" s="95"/>
      <c r="EN356" s="95"/>
      <c r="EO356" s="95"/>
      <c r="EP356" s="95"/>
      <c r="EQ356" s="95"/>
      <c r="ER356" s="95"/>
      <c r="ES356" s="95"/>
      <c r="ET356" s="95"/>
      <c r="EU356" s="95"/>
      <c r="EV356" s="95"/>
      <c r="EW356" s="95"/>
      <c r="EX356" s="95"/>
      <c r="EY356" s="95"/>
      <c r="EZ356" s="95"/>
      <c r="FA356" s="95"/>
      <c r="FB356" s="95"/>
      <c r="FC356" s="95"/>
      <c r="FD356" s="95"/>
      <c r="FE356" s="95"/>
      <c r="FF356" s="95"/>
      <c r="FG356" s="95"/>
      <c r="FH356" s="95"/>
      <c r="FI356" s="95"/>
      <c r="FJ356" s="95"/>
      <c r="FK356" s="95"/>
      <c r="FL356" s="95"/>
      <c r="FM356" s="95"/>
      <c r="FN356" s="95"/>
      <c r="FO356" s="95"/>
      <c r="FP356" s="95"/>
      <c r="FQ356" s="95"/>
      <c r="FR356" s="95"/>
      <c r="FS356" s="95"/>
      <c r="FT356" s="95"/>
      <c r="FU356" s="95"/>
      <c r="FV356" s="95"/>
      <c r="FW356" s="95"/>
      <c r="FX356" s="95"/>
      <c r="FY356" s="95"/>
      <c r="FZ356" s="95"/>
      <c r="GA356" s="95"/>
      <c r="GB356" s="95"/>
      <c r="GC356" s="95"/>
      <c r="GD356" s="95"/>
      <c r="GE356" s="95"/>
      <c r="GF356" s="95"/>
      <c r="GG356" s="95"/>
      <c r="GH356" s="95"/>
      <c r="GI356" s="95"/>
      <c r="GJ356" s="95"/>
      <c r="GK356" s="95"/>
      <c r="GL356" s="95"/>
      <c r="GM356" s="95"/>
      <c r="GN356" s="95"/>
      <c r="GO356" s="95"/>
      <c r="GP356" s="95"/>
      <c r="GQ356" s="95"/>
      <c r="GR356" s="95"/>
      <c r="GS356" s="95"/>
      <c r="GT356" s="95"/>
      <c r="GU356" s="95"/>
      <c r="GV356" s="95"/>
      <c r="GW356" s="95"/>
      <c r="GX356" s="95"/>
      <c r="GY356" s="95"/>
      <c r="GZ356" s="95"/>
      <c r="HA356" s="95"/>
      <c r="HB356" s="95"/>
      <c r="HC356" s="95"/>
      <c r="HD356" s="95"/>
      <c r="HE356" s="95"/>
    </row>
    <row r="357" spans="1:213" x14ac:dyDescent="0.25">
      <c r="A357" s="212" t="str">
        <f>IF((ISBLANK('1B DonnéesActifs'!A360)=TRUE),"-",'1B DonnéesActifs'!A360)</f>
        <v>-</v>
      </c>
      <c r="B357" s="213" t="str">
        <f>IF(($A357="-"),"-",IF((ISBLANK('1B DonnéesActifs'!B360)=TRUE),"",'1B DonnéesActifs'!B360))</f>
        <v>-</v>
      </c>
      <c r="C357" s="213" t="str">
        <f>IF(($A357="-"),"-",IF((ISBLANK('1B DonnéesActifs'!C360)=TRUE),"",'1B DonnéesActifs'!C360))</f>
        <v>-</v>
      </c>
      <c r="D357" s="213" t="str">
        <f>IF(($A357="-"),"-",IF((ISBLANK('1B DonnéesActifs'!D360)=TRUE),"",'1B DonnéesActifs'!D360))</f>
        <v>-</v>
      </c>
      <c r="E357" s="213" t="str">
        <f>IF(($A357="-"),"-",IF((ISBLANK('1B DonnéesActifs'!E360)=TRUE),"",'1B DonnéesActifs'!E360))</f>
        <v>-</v>
      </c>
      <c r="F357" s="213" t="str">
        <f>IF(($A357="-"),"-",IF((ISBLANK('1B DonnéesActifs'!F360)=TRUE),"",'1B DonnéesActifs'!F360))</f>
        <v>-</v>
      </c>
      <c r="G357" s="213" t="str">
        <f>IF(($A357="-"),"-",IF((ISBLANK('1B DonnéesActifs'!G360)=TRUE),"",'1B DonnéesActifs'!G360))</f>
        <v>-</v>
      </c>
      <c r="H357" s="213" t="str">
        <f>IF(($A357="-"),"-",IF((ISBLANK('1B DonnéesActifs'!H360)=TRUE),"",'1B DonnéesActifs'!H360))</f>
        <v>-</v>
      </c>
      <c r="I357" s="213" t="str">
        <f>IF(($A357="-"),"-",IF((ISBLANK('1B DonnéesActifs'!I360)=TRUE),"",'1B DonnéesActifs'!I360))</f>
        <v>-</v>
      </c>
      <c r="J357" s="213" t="str">
        <f>IF(($A357="-"),"-",IF((ISBLANK('1B DonnéesActifs'!J360)=TRUE),"",'1B DonnéesActifs'!J360))</f>
        <v>-</v>
      </c>
      <c r="K357" s="213" t="str">
        <f>IF(($A357="-"),"-",IF((ISBLANK('1B DonnéesActifs'!K360)=TRUE),"",'1B DonnéesActifs'!K360))</f>
        <v>-</v>
      </c>
      <c r="L357" s="213" t="str">
        <f>IF(($A357="-"),"-",IF((ISBLANK('1B DonnéesActifs'!L360)=TRUE),"",'1B DonnéesActifs'!L360))</f>
        <v>-</v>
      </c>
      <c r="M357" s="213" t="str">
        <f>IF(($A357="-"),"-",IF((ISBLANK('1B DonnéesActifs'!M360)=TRUE),"",'1B DonnéesActifs'!M360))</f>
        <v>-</v>
      </c>
      <c r="N357" s="213" t="str">
        <f>IF(($A357="-"),"-",IF((ISBLANK('1B DonnéesActifs'!N360)=TRUE),"",'1B DonnéesActifs'!N360))</f>
        <v>-</v>
      </c>
      <c r="O357" s="213" t="str">
        <f>IF(($A357="-"),"-",IF((ISBLANK('1B DonnéesActifs'!O360)=TRUE),"",'1B DonnéesActifs'!O360))</f>
        <v>-</v>
      </c>
      <c r="P357" s="213" t="str">
        <f>IF(($A357="-"),"-",IF((ISBLANK('1B DonnéesActifs'!P360)=TRUE),"",'1B DonnéesActifs'!P360))</f>
        <v>-</v>
      </c>
      <c r="Q357" s="214" t="str">
        <f t="shared" si="46"/>
        <v>-</v>
      </c>
      <c r="R357" s="214" t="str">
        <f>IF($A357="-","-",(_xlfn.IFNA((VLOOKUP($D357,'2A HypothèsesRenouvellement'!$J$6:$K$10,2,FALSE)),"TypeChausséeN/D")))</f>
        <v>-</v>
      </c>
      <c r="S357" s="214" t="str">
        <f t="shared" si="53"/>
        <v>-</v>
      </c>
      <c r="T357" s="214" t="str">
        <f>IF($A357="-","-",(_xlfn.IFNA((VLOOKUP($M357,'2A HypothèsesRenouvellement'!$J$16:$K$25,2,FALSE)),"DernièreInterventionN/D")))</f>
        <v>-</v>
      </c>
      <c r="U357" s="214" t="str">
        <f t="shared" si="47"/>
        <v>-</v>
      </c>
      <c r="V357" s="215" t="str">
        <f t="shared" si="54"/>
        <v>-</v>
      </c>
      <c r="W357" s="215" t="str">
        <f>IF($A357="-","-",IF($O357="","ICG N/D",VLOOKUP($O357,'2A HypothèsesRenouvellement'!$B$33:$B$42,1,TRUE)))</f>
        <v>-</v>
      </c>
      <c r="X357" s="216" t="str">
        <f>IF($A357="-","-",(IF((ISNUMBER(W357)=TRUE),VLOOKUP(W357,'2A HypothèsesRenouvellement'!$B$33:$D$42,3,FALSE),"ICG N/D")))</f>
        <v>-</v>
      </c>
      <c r="Y357" s="216" t="str">
        <f>_xlfn.IFNA(IF($A357="-","-",(IF((P357=""),"Cote /5 N/D",VLOOKUP(P357,'2A HypothèsesRenouvellement'!$F$33:$G$37,2,FALSE)))),"%ParCote/5 Feuille2A N/D")</f>
        <v>-</v>
      </c>
      <c r="Z357" s="215" t="str">
        <f>IF($A357="-","-",IF('2A HypothèsesRenouvellement'!$F$20="  cotes d'état /100",(IF(ISNUMBER(X357)=TRUE,(X357*R357),"ICG N/D")),"N'est pas l'option choisie feuille 2A"))</f>
        <v>-</v>
      </c>
      <c r="AA357" s="215" t="str">
        <f t="shared" si="48"/>
        <v>-</v>
      </c>
      <c r="AB357" s="215" t="str">
        <f>IF($A357="-","-",IF('2A HypothèsesRenouvellement'!$F$20="  cotes d'état /5",(IF(ISNUMBER(Y357)=TRUE,(Y357*R357),"Etat/5 N/D")),"N'est pas l'option choisie feuille 2A"))</f>
        <v>-</v>
      </c>
      <c r="AC357" s="215" t="str">
        <f t="shared" si="49"/>
        <v>-</v>
      </c>
      <c r="AD357" s="217" t="str">
        <f>IF('2A HypothèsesRenouvellement'!$D$15="Option 1  ",'3A CalculsActifs'!V357,IF('2A HypothèsesRenouvellement'!$F$20="  Cotes d'état /100",'3A CalculsActifs'!AA357,IF('2A HypothèsesRenouvellement'!$F$20="  Cotes d'état /5",'3A CalculsActifs'!AC357,"ATT:ChoisirOptionFeuille2A")))</f>
        <v>ATT:ChoisirOptionFeuille2A</v>
      </c>
      <c r="AE357" s="209" t="str">
        <f>IF($A357="-","-",(H357/1000*(VLOOKUP(D357,'2A HypothèsesRenouvellement'!$J$6:$L$10,3,FALSE))))</f>
        <v>-</v>
      </c>
      <c r="AF357" s="312" t="str">
        <f t="shared" si="50"/>
        <v>-</v>
      </c>
      <c r="AG357" s="312" t="str">
        <f t="shared" si="51"/>
        <v>-</v>
      </c>
      <c r="AH357" s="218" t="str">
        <f t="shared" si="52"/>
        <v>-</v>
      </c>
      <c r="AI357" s="95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/>
      <c r="BE357" s="95"/>
      <c r="BF357" s="95"/>
      <c r="BG357" s="95"/>
      <c r="BH357" s="95"/>
      <c r="BI357" s="95"/>
      <c r="BJ357" s="95"/>
      <c r="BK357" s="95"/>
      <c r="BL357" s="95"/>
      <c r="BM357" s="95"/>
      <c r="BN357" s="95"/>
      <c r="BO357" s="95"/>
      <c r="BP357" s="95"/>
      <c r="BQ357" s="95"/>
      <c r="BR357" s="95"/>
      <c r="BS357" s="95"/>
      <c r="BT357" s="95"/>
      <c r="BU357" s="95"/>
      <c r="BV357" s="95"/>
      <c r="BW357" s="95"/>
      <c r="BX357" s="95"/>
      <c r="BY357" s="95"/>
      <c r="BZ357" s="95"/>
      <c r="CA357" s="95"/>
      <c r="CB357" s="95"/>
      <c r="CC357" s="95"/>
      <c r="CD357" s="95"/>
      <c r="CE357" s="95"/>
      <c r="CF357" s="95"/>
      <c r="CG357" s="95"/>
      <c r="CH357" s="95"/>
      <c r="CI357" s="95"/>
      <c r="CJ357" s="95"/>
      <c r="CK357" s="95"/>
      <c r="CL357" s="95"/>
      <c r="CM357" s="95"/>
      <c r="CN357" s="95"/>
      <c r="CO357" s="95"/>
      <c r="CP357" s="95"/>
      <c r="CQ357" s="95"/>
      <c r="CR357" s="95"/>
      <c r="CS357" s="95"/>
      <c r="CT357" s="95"/>
      <c r="CU357" s="95"/>
      <c r="CV357" s="95"/>
      <c r="CW357" s="95"/>
      <c r="CX357" s="95"/>
      <c r="CY357" s="95"/>
      <c r="CZ357" s="95"/>
      <c r="DA357" s="95"/>
      <c r="DB357" s="95"/>
      <c r="DC357" s="95"/>
      <c r="DD357" s="95"/>
      <c r="DE357" s="95"/>
      <c r="DF357" s="95"/>
      <c r="DG357" s="95"/>
      <c r="DH357" s="95"/>
      <c r="DI357" s="95"/>
      <c r="DJ357" s="95"/>
      <c r="DK357" s="95"/>
      <c r="DL357" s="95"/>
      <c r="DM357" s="95"/>
      <c r="DN357" s="95"/>
      <c r="DO357" s="95"/>
      <c r="DP357" s="95"/>
      <c r="DQ357" s="95"/>
      <c r="DR357" s="95"/>
      <c r="DS357" s="95"/>
      <c r="DT357" s="95"/>
      <c r="DU357" s="95"/>
      <c r="DV357" s="95"/>
      <c r="DW357" s="95"/>
      <c r="DX357" s="95"/>
      <c r="DY357" s="95"/>
      <c r="DZ357" s="95"/>
      <c r="EA357" s="95"/>
      <c r="EB357" s="95"/>
      <c r="EC357" s="95"/>
      <c r="ED357" s="95"/>
      <c r="EE357" s="95"/>
      <c r="EF357" s="95"/>
      <c r="EG357" s="95"/>
      <c r="EH357" s="95"/>
      <c r="EI357" s="95"/>
      <c r="EJ357" s="95"/>
      <c r="EK357" s="95"/>
      <c r="EL357" s="95"/>
      <c r="EM357" s="95"/>
      <c r="EN357" s="95"/>
      <c r="EO357" s="95"/>
      <c r="EP357" s="95"/>
      <c r="EQ357" s="95"/>
      <c r="ER357" s="95"/>
      <c r="ES357" s="95"/>
      <c r="ET357" s="95"/>
      <c r="EU357" s="95"/>
      <c r="EV357" s="95"/>
      <c r="EW357" s="95"/>
      <c r="EX357" s="95"/>
      <c r="EY357" s="95"/>
      <c r="EZ357" s="95"/>
      <c r="FA357" s="95"/>
      <c r="FB357" s="95"/>
      <c r="FC357" s="95"/>
      <c r="FD357" s="95"/>
      <c r="FE357" s="95"/>
      <c r="FF357" s="95"/>
      <c r="FG357" s="95"/>
      <c r="FH357" s="95"/>
      <c r="FI357" s="95"/>
      <c r="FJ357" s="95"/>
      <c r="FK357" s="95"/>
      <c r="FL357" s="95"/>
      <c r="FM357" s="95"/>
      <c r="FN357" s="95"/>
      <c r="FO357" s="95"/>
      <c r="FP357" s="95"/>
      <c r="FQ357" s="95"/>
      <c r="FR357" s="95"/>
      <c r="FS357" s="95"/>
      <c r="FT357" s="95"/>
      <c r="FU357" s="95"/>
      <c r="FV357" s="95"/>
      <c r="FW357" s="95"/>
      <c r="FX357" s="95"/>
      <c r="FY357" s="95"/>
      <c r="FZ357" s="95"/>
      <c r="GA357" s="95"/>
      <c r="GB357" s="95"/>
      <c r="GC357" s="95"/>
      <c r="GD357" s="95"/>
      <c r="GE357" s="95"/>
      <c r="GF357" s="95"/>
      <c r="GG357" s="95"/>
      <c r="GH357" s="95"/>
      <c r="GI357" s="95"/>
      <c r="GJ357" s="95"/>
      <c r="GK357" s="95"/>
      <c r="GL357" s="95"/>
      <c r="GM357" s="95"/>
      <c r="GN357" s="95"/>
      <c r="GO357" s="95"/>
      <c r="GP357" s="95"/>
      <c r="GQ357" s="95"/>
      <c r="GR357" s="95"/>
      <c r="GS357" s="95"/>
      <c r="GT357" s="95"/>
      <c r="GU357" s="95"/>
      <c r="GV357" s="95"/>
      <c r="GW357" s="95"/>
      <c r="GX357" s="95"/>
      <c r="GY357" s="95"/>
      <c r="GZ357" s="95"/>
      <c r="HA357" s="95"/>
      <c r="HB357" s="95"/>
      <c r="HC357" s="95"/>
      <c r="HD357" s="95"/>
      <c r="HE357" s="95"/>
    </row>
    <row r="358" spans="1:213" x14ac:dyDescent="0.25">
      <c r="A358" s="212" t="str">
        <f>IF((ISBLANK('1B DonnéesActifs'!A361)=TRUE),"-",'1B DonnéesActifs'!A361)</f>
        <v>-</v>
      </c>
      <c r="B358" s="213" t="str">
        <f>IF(($A358="-"),"-",IF((ISBLANK('1B DonnéesActifs'!B361)=TRUE),"",'1B DonnéesActifs'!B361))</f>
        <v>-</v>
      </c>
      <c r="C358" s="213" t="str">
        <f>IF(($A358="-"),"-",IF((ISBLANK('1B DonnéesActifs'!C361)=TRUE),"",'1B DonnéesActifs'!C361))</f>
        <v>-</v>
      </c>
      <c r="D358" s="213" t="str">
        <f>IF(($A358="-"),"-",IF((ISBLANK('1B DonnéesActifs'!D361)=TRUE),"",'1B DonnéesActifs'!D361))</f>
        <v>-</v>
      </c>
      <c r="E358" s="213" t="str">
        <f>IF(($A358="-"),"-",IF((ISBLANK('1B DonnéesActifs'!E361)=TRUE),"",'1B DonnéesActifs'!E361))</f>
        <v>-</v>
      </c>
      <c r="F358" s="213" t="str">
        <f>IF(($A358="-"),"-",IF((ISBLANK('1B DonnéesActifs'!F361)=TRUE),"",'1B DonnéesActifs'!F361))</f>
        <v>-</v>
      </c>
      <c r="G358" s="213" t="str">
        <f>IF(($A358="-"),"-",IF((ISBLANK('1B DonnéesActifs'!G361)=TRUE),"",'1B DonnéesActifs'!G361))</f>
        <v>-</v>
      </c>
      <c r="H358" s="213" t="str">
        <f>IF(($A358="-"),"-",IF((ISBLANK('1B DonnéesActifs'!H361)=TRUE),"",'1B DonnéesActifs'!H361))</f>
        <v>-</v>
      </c>
      <c r="I358" s="213" t="str">
        <f>IF(($A358="-"),"-",IF((ISBLANK('1B DonnéesActifs'!I361)=TRUE),"",'1B DonnéesActifs'!I361))</f>
        <v>-</v>
      </c>
      <c r="J358" s="213" t="str">
        <f>IF(($A358="-"),"-",IF((ISBLANK('1B DonnéesActifs'!J361)=TRUE),"",'1B DonnéesActifs'!J361))</f>
        <v>-</v>
      </c>
      <c r="K358" s="213" t="str">
        <f>IF(($A358="-"),"-",IF((ISBLANK('1B DonnéesActifs'!K361)=TRUE),"",'1B DonnéesActifs'!K361))</f>
        <v>-</v>
      </c>
      <c r="L358" s="213" t="str">
        <f>IF(($A358="-"),"-",IF((ISBLANK('1B DonnéesActifs'!L361)=TRUE),"",'1B DonnéesActifs'!L361))</f>
        <v>-</v>
      </c>
      <c r="M358" s="213" t="str">
        <f>IF(($A358="-"),"-",IF((ISBLANK('1B DonnéesActifs'!M361)=TRUE),"",'1B DonnéesActifs'!M361))</f>
        <v>-</v>
      </c>
      <c r="N358" s="213" t="str">
        <f>IF(($A358="-"),"-",IF((ISBLANK('1B DonnéesActifs'!N361)=TRUE),"",'1B DonnéesActifs'!N361))</f>
        <v>-</v>
      </c>
      <c r="O358" s="213" t="str">
        <f>IF(($A358="-"),"-",IF((ISBLANK('1B DonnéesActifs'!O361)=TRUE),"",'1B DonnéesActifs'!O361))</f>
        <v>-</v>
      </c>
      <c r="P358" s="213" t="str">
        <f>IF(($A358="-"),"-",IF((ISBLANK('1B DonnéesActifs'!P361)=TRUE),"",'1B DonnéesActifs'!P361))</f>
        <v>-</v>
      </c>
      <c r="Q358" s="214" t="str">
        <f t="shared" si="46"/>
        <v>-</v>
      </c>
      <c r="R358" s="214" t="str">
        <f>IF($A358="-","-",(_xlfn.IFNA((VLOOKUP($D358,'2A HypothèsesRenouvellement'!$J$6:$K$10,2,FALSE)),"TypeChausséeN/D")))</f>
        <v>-</v>
      </c>
      <c r="S358" s="214" t="str">
        <f t="shared" si="53"/>
        <v>-</v>
      </c>
      <c r="T358" s="214" t="str">
        <f>IF($A358="-","-",(_xlfn.IFNA((VLOOKUP($M358,'2A HypothèsesRenouvellement'!$J$16:$K$25,2,FALSE)),"DernièreInterventionN/D")))</f>
        <v>-</v>
      </c>
      <c r="U358" s="214" t="str">
        <f t="shared" si="47"/>
        <v>-</v>
      </c>
      <c r="V358" s="215" t="str">
        <f t="shared" si="54"/>
        <v>-</v>
      </c>
      <c r="W358" s="215" t="str">
        <f>IF($A358="-","-",IF($O358="","ICG N/D",VLOOKUP($O358,'2A HypothèsesRenouvellement'!$B$33:$B$42,1,TRUE)))</f>
        <v>-</v>
      </c>
      <c r="X358" s="216" t="str">
        <f>IF($A358="-","-",(IF((ISNUMBER(W358)=TRUE),VLOOKUP(W358,'2A HypothèsesRenouvellement'!$B$33:$D$42,3,FALSE),"ICG N/D")))</f>
        <v>-</v>
      </c>
      <c r="Y358" s="216" t="str">
        <f>_xlfn.IFNA(IF($A358="-","-",(IF((P358=""),"Cote /5 N/D",VLOOKUP(P358,'2A HypothèsesRenouvellement'!$F$33:$G$37,2,FALSE)))),"%ParCote/5 Feuille2A N/D")</f>
        <v>-</v>
      </c>
      <c r="Z358" s="215" t="str">
        <f>IF($A358="-","-",IF('2A HypothèsesRenouvellement'!$F$20="  cotes d'état /100",(IF(ISNUMBER(X358)=TRUE,(X358*R358),"ICG N/D")),"N'est pas l'option choisie feuille 2A"))</f>
        <v>-</v>
      </c>
      <c r="AA358" s="215" t="str">
        <f t="shared" si="48"/>
        <v>-</v>
      </c>
      <c r="AB358" s="215" t="str">
        <f>IF($A358="-","-",IF('2A HypothèsesRenouvellement'!$F$20="  cotes d'état /5",(IF(ISNUMBER(Y358)=TRUE,(Y358*R358),"Etat/5 N/D")),"N'est pas l'option choisie feuille 2A"))</f>
        <v>-</v>
      </c>
      <c r="AC358" s="215" t="str">
        <f t="shared" si="49"/>
        <v>-</v>
      </c>
      <c r="AD358" s="217" t="str">
        <f>IF('2A HypothèsesRenouvellement'!$D$15="Option 1  ",'3A CalculsActifs'!V358,IF('2A HypothèsesRenouvellement'!$F$20="  Cotes d'état /100",'3A CalculsActifs'!AA358,IF('2A HypothèsesRenouvellement'!$F$20="  Cotes d'état /5",'3A CalculsActifs'!AC358,"ATT:ChoisirOptionFeuille2A")))</f>
        <v>ATT:ChoisirOptionFeuille2A</v>
      </c>
      <c r="AE358" s="209" t="str">
        <f>IF($A358="-","-",(H358/1000*(VLOOKUP(D358,'2A HypothèsesRenouvellement'!$J$6:$L$10,3,FALSE))))</f>
        <v>-</v>
      </c>
      <c r="AF358" s="312" t="str">
        <f t="shared" si="50"/>
        <v>-</v>
      </c>
      <c r="AG358" s="312" t="str">
        <f t="shared" si="51"/>
        <v>-</v>
      </c>
      <c r="AH358" s="218" t="str">
        <f t="shared" si="52"/>
        <v>-</v>
      </c>
      <c r="AI358" s="95"/>
      <c r="AJ358" s="95"/>
      <c r="AK358" s="95"/>
      <c r="AL358" s="95"/>
      <c r="AM358" s="95"/>
      <c r="AN358" s="95"/>
      <c r="AO358" s="95"/>
      <c r="AP358" s="95"/>
      <c r="AQ358" s="95"/>
      <c r="AR358" s="95"/>
      <c r="AS358" s="95"/>
      <c r="AT358" s="95"/>
      <c r="AU358" s="95"/>
      <c r="AV358" s="95"/>
      <c r="AW358" s="95"/>
      <c r="AX358" s="95"/>
      <c r="AY358" s="95"/>
      <c r="AZ358" s="95"/>
      <c r="BA358" s="95"/>
      <c r="BB358" s="95"/>
      <c r="BC358" s="95"/>
      <c r="BD358" s="95"/>
      <c r="BE358" s="95"/>
      <c r="BF358" s="95"/>
      <c r="BG358" s="95"/>
      <c r="BH358" s="95"/>
      <c r="BI358" s="95"/>
      <c r="BJ358" s="95"/>
      <c r="BK358" s="95"/>
      <c r="BL358" s="95"/>
      <c r="BM358" s="95"/>
      <c r="BN358" s="95"/>
      <c r="BO358" s="95"/>
      <c r="BP358" s="95"/>
      <c r="BQ358" s="95"/>
      <c r="BR358" s="95"/>
      <c r="BS358" s="95"/>
      <c r="BT358" s="95"/>
      <c r="BU358" s="95"/>
      <c r="BV358" s="95"/>
      <c r="BW358" s="95"/>
      <c r="BX358" s="95"/>
      <c r="BY358" s="95"/>
      <c r="BZ358" s="95"/>
      <c r="CA358" s="95"/>
      <c r="CB358" s="95"/>
      <c r="CC358" s="95"/>
      <c r="CD358" s="95"/>
      <c r="CE358" s="95"/>
      <c r="CF358" s="95"/>
      <c r="CG358" s="95"/>
      <c r="CH358" s="95"/>
      <c r="CI358" s="95"/>
      <c r="CJ358" s="95"/>
      <c r="CK358" s="95"/>
      <c r="CL358" s="95"/>
      <c r="CM358" s="95"/>
      <c r="CN358" s="95"/>
      <c r="CO358" s="95"/>
      <c r="CP358" s="95"/>
      <c r="CQ358" s="95"/>
      <c r="CR358" s="95"/>
      <c r="CS358" s="95"/>
      <c r="CT358" s="95"/>
      <c r="CU358" s="95"/>
      <c r="CV358" s="95"/>
      <c r="CW358" s="95"/>
      <c r="CX358" s="95"/>
      <c r="CY358" s="95"/>
      <c r="CZ358" s="95"/>
      <c r="DA358" s="95"/>
      <c r="DB358" s="95"/>
      <c r="DC358" s="95"/>
      <c r="DD358" s="95"/>
      <c r="DE358" s="95"/>
      <c r="DF358" s="95"/>
      <c r="DG358" s="95"/>
      <c r="DH358" s="95"/>
      <c r="DI358" s="95"/>
      <c r="DJ358" s="95"/>
      <c r="DK358" s="95"/>
      <c r="DL358" s="95"/>
      <c r="DM358" s="95"/>
      <c r="DN358" s="95"/>
      <c r="DO358" s="95"/>
      <c r="DP358" s="95"/>
      <c r="DQ358" s="95"/>
      <c r="DR358" s="95"/>
      <c r="DS358" s="95"/>
      <c r="DT358" s="95"/>
      <c r="DU358" s="95"/>
      <c r="DV358" s="95"/>
      <c r="DW358" s="95"/>
      <c r="DX358" s="95"/>
      <c r="DY358" s="95"/>
      <c r="DZ358" s="95"/>
      <c r="EA358" s="95"/>
      <c r="EB358" s="95"/>
      <c r="EC358" s="95"/>
      <c r="ED358" s="95"/>
      <c r="EE358" s="95"/>
      <c r="EF358" s="95"/>
      <c r="EG358" s="95"/>
      <c r="EH358" s="95"/>
      <c r="EI358" s="95"/>
      <c r="EJ358" s="95"/>
      <c r="EK358" s="95"/>
      <c r="EL358" s="95"/>
      <c r="EM358" s="95"/>
      <c r="EN358" s="95"/>
      <c r="EO358" s="95"/>
      <c r="EP358" s="95"/>
      <c r="EQ358" s="95"/>
      <c r="ER358" s="95"/>
      <c r="ES358" s="95"/>
      <c r="ET358" s="95"/>
      <c r="EU358" s="95"/>
      <c r="EV358" s="95"/>
      <c r="EW358" s="95"/>
      <c r="EX358" s="95"/>
      <c r="EY358" s="95"/>
      <c r="EZ358" s="95"/>
      <c r="FA358" s="95"/>
      <c r="FB358" s="95"/>
      <c r="FC358" s="95"/>
      <c r="FD358" s="95"/>
      <c r="FE358" s="95"/>
      <c r="FF358" s="95"/>
      <c r="FG358" s="95"/>
      <c r="FH358" s="95"/>
      <c r="FI358" s="95"/>
      <c r="FJ358" s="95"/>
      <c r="FK358" s="95"/>
      <c r="FL358" s="95"/>
      <c r="FM358" s="95"/>
      <c r="FN358" s="95"/>
      <c r="FO358" s="95"/>
      <c r="FP358" s="95"/>
      <c r="FQ358" s="95"/>
      <c r="FR358" s="95"/>
      <c r="FS358" s="95"/>
      <c r="FT358" s="95"/>
      <c r="FU358" s="95"/>
      <c r="FV358" s="95"/>
      <c r="FW358" s="95"/>
      <c r="FX358" s="95"/>
      <c r="FY358" s="95"/>
      <c r="FZ358" s="95"/>
      <c r="GA358" s="95"/>
      <c r="GB358" s="95"/>
      <c r="GC358" s="95"/>
      <c r="GD358" s="95"/>
      <c r="GE358" s="95"/>
      <c r="GF358" s="95"/>
      <c r="GG358" s="95"/>
      <c r="GH358" s="95"/>
      <c r="GI358" s="95"/>
      <c r="GJ358" s="95"/>
      <c r="GK358" s="95"/>
      <c r="GL358" s="95"/>
      <c r="GM358" s="95"/>
      <c r="GN358" s="95"/>
      <c r="GO358" s="95"/>
      <c r="GP358" s="95"/>
      <c r="GQ358" s="95"/>
      <c r="GR358" s="95"/>
      <c r="GS358" s="95"/>
      <c r="GT358" s="95"/>
      <c r="GU358" s="95"/>
      <c r="GV358" s="95"/>
      <c r="GW358" s="95"/>
      <c r="GX358" s="95"/>
      <c r="GY358" s="95"/>
      <c r="GZ358" s="95"/>
      <c r="HA358" s="95"/>
      <c r="HB358" s="95"/>
      <c r="HC358" s="95"/>
      <c r="HD358" s="95"/>
      <c r="HE358" s="95"/>
    </row>
    <row r="359" spans="1:213" x14ac:dyDescent="0.25">
      <c r="A359" s="212" t="str">
        <f>IF((ISBLANK('1B DonnéesActifs'!A362)=TRUE),"-",'1B DonnéesActifs'!A362)</f>
        <v>-</v>
      </c>
      <c r="B359" s="213" t="str">
        <f>IF(($A359="-"),"-",IF((ISBLANK('1B DonnéesActifs'!B362)=TRUE),"",'1B DonnéesActifs'!B362))</f>
        <v>-</v>
      </c>
      <c r="C359" s="213" t="str">
        <f>IF(($A359="-"),"-",IF((ISBLANK('1B DonnéesActifs'!C362)=TRUE),"",'1B DonnéesActifs'!C362))</f>
        <v>-</v>
      </c>
      <c r="D359" s="213" t="str">
        <f>IF(($A359="-"),"-",IF((ISBLANK('1B DonnéesActifs'!D362)=TRUE),"",'1B DonnéesActifs'!D362))</f>
        <v>-</v>
      </c>
      <c r="E359" s="213" t="str">
        <f>IF(($A359="-"),"-",IF((ISBLANK('1B DonnéesActifs'!E362)=TRUE),"",'1B DonnéesActifs'!E362))</f>
        <v>-</v>
      </c>
      <c r="F359" s="213" t="str">
        <f>IF(($A359="-"),"-",IF((ISBLANK('1B DonnéesActifs'!F362)=TRUE),"",'1B DonnéesActifs'!F362))</f>
        <v>-</v>
      </c>
      <c r="G359" s="213" t="str">
        <f>IF(($A359="-"),"-",IF((ISBLANK('1B DonnéesActifs'!G362)=TRUE),"",'1B DonnéesActifs'!G362))</f>
        <v>-</v>
      </c>
      <c r="H359" s="213" t="str">
        <f>IF(($A359="-"),"-",IF((ISBLANK('1B DonnéesActifs'!H362)=TRUE),"",'1B DonnéesActifs'!H362))</f>
        <v>-</v>
      </c>
      <c r="I359" s="213" t="str">
        <f>IF(($A359="-"),"-",IF((ISBLANK('1B DonnéesActifs'!I362)=TRUE),"",'1B DonnéesActifs'!I362))</f>
        <v>-</v>
      </c>
      <c r="J359" s="213" t="str">
        <f>IF(($A359="-"),"-",IF((ISBLANK('1B DonnéesActifs'!J362)=TRUE),"",'1B DonnéesActifs'!J362))</f>
        <v>-</v>
      </c>
      <c r="K359" s="213" t="str">
        <f>IF(($A359="-"),"-",IF((ISBLANK('1B DonnéesActifs'!K362)=TRUE),"",'1B DonnéesActifs'!K362))</f>
        <v>-</v>
      </c>
      <c r="L359" s="213" t="str">
        <f>IF(($A359="-"),"-",IF((ISBLANK('1B DonnéesActifs'!L362)=TRUE),"",'1B DonnéesActifs'!L362))</f>
        <v>-</v>
      </c>
      <c r="M359" s="213" t="str">
        <f>IF(($A359="-"),"-",IF((ISBLANK('1B DonnéesActifs'!M362)=TRUE),"",'1B DonnéesActifs'!M362))</f>
        <v>-</v>
      </c>
      <c r="N359" s="213" t="str">
        <f>IF(($A359="-"),"-",IF((ISBLANK('1B DonnéesActifs'!N362)=TRUE),"",'1B DonnéesActifs'!N362))</f>
        <v>-</v>
      </c>
      <c r="O359" s="213" t="str">
        <f>IF(($A359="-"),"-",IF((ISBLANK('1B DonnéesActifs'!O362)=TRUE),"",'1B DonnéesActifs'!O362))</f>
        <v>-</v>
      </c>
      <c r="P359" s="213" t="str">
        <f>IF(($A359="-"),"-",IF((ISBLANK('1B DonnéesActifs'!P362)=TRUE),"",'1B DonnéesActifs'!P362))</f>
        <v>-</v>
      </c>
      <c r="Q359" s="214" t="str">
        <f t="shared" si="46"/>
        <v>-</v>
      </c>
      <c r="R359" s="214" t="str">
        <f>IF($A359="-","-",(_xlfn.IFNA((VLOOKUP($D359,'2A HypothèsesRenouvellement'!$J$6:$K$10,2,FALSE)),"TypeChausséeN/D")))</f>
        <v>-</v>
      </c>
      <c r="S359" s="214" t="str">
        <f t="shared" si="53"/>
        <v>-</v>
      </c>
      <c r="T359" s="214" t="str">
        <f>IF($A359="-","-",(_xlfn.IFNA((VLOOKUP($M359,'2A HypothèsesRenouvellement'!$J$16:$K$25,2,FALSE)),"DernièreInterventionN/D")))</f>
        <v>-</v>
      </c>
      <c r="U359" s="214" t="str">
        <f t="shared" si="47"/>
        <v>-</v>
      </c>
      <c r="V359" s="215" t="str">
        <f t="shared" si="54"/>
        <v>-</v>
      </c>
      <c r="W359" s="215" t="str">
        <f>IF($A359="-","-",IF($O359="","ICG N/D",VLOOKUP($O359,'2A HypothèsesRenouvellement'!$B$33:$B$42,1,TRUE)))</f>
        <v>-</v>
      </c>
      <c r="X359" s="216" t="str">
        <f>IF($A359="-","-",(IF((ISNUMBER(W359)=TRUE),VLOOKUP(W359,'2A HypothèsesRenouvellement'!$B$33:$D$42,3,FALSE),"ICG N/D")))</f>
        <v>-</v>
      </c>
      <c r="Y359" s="216" t="str">
        <f>_xlfn.IFNA(IF($A359="-","-",(IF((P359=""),"Cote /5 N/D",VLOOKUP(P359,'2A HypothèsesRenouvellement'!$F$33:$G$37,2,FALSE)))),"%ParCote/5 Feuille2A N/D")</f>
        <v>-</v>
      </c>
      <c r="Z359" s="215" t="str">
        <f>IF($A359="-","-",IF('2A HypothèsesRenouvellement'!$F$20="  cotes d'état /100",(IF(ISNUMBER(X359)=TRUE,(X359*R359),"ICG N/D")),"N'est pas l'option choisie feuille 2A"))</f>
        <v>-</v>
      </c>
      <c r="AA359" s="215" t="str">
        <f t="shared" si="48"/>
        <v>-</v>
      </c>
      <c r="AB359" s="215" t="str">
        <f>IF($A359="-","-",IF('2A HypothèsesRenouvellement'!$F$20="  cotes d'état /5",(IF(ISNUMBER(Y359)=TRUE,(Y359*R359),"Etat/5 N/D")),"N'est pas l'option choisie feuille 2A"))</f>
        <v>-</v>
      </c>
      <c r="AC359" s="215" t="str">
        <f t="shared" si="49"/>
        <v>-</v>
      </c>
      <c r="AD359" s="217" t="str">
        <f>IF('2A HypothèsesRenouvellement'!$D$15="Option 1  ",'3A CalculsActifs'!V359,IF('2A HypothèsesRenouvellement'!$F$20="  Cotes d'état /100",'3A CalculsActifs'!AA359,IF('2A HypothèsesRenouvellement'!$F$20="  Cotes d'état /5",'3A CalculsActifs'!AC359,"ATT:ChoisirOptionFeuille2A")))</f>
        <v>ATT:ChoisirOptionFeuille2A</v>
      </c>
      <c r="AE359" s="209" t="str">
        <f>IF($A359="-","-",(H359/1000*(VLOOKUP(D359,'2A HypothèsesRenouvellement'!$J$6:$L$10,3,FALSE))))</f>
        <v>-</v>
      </c>
      <c r="AF359" s="312" t="str">
        <f t="shared" si="50"/>
        <v>-</v>
      </c>
      <c r="AG359" s="312" t="str">
        <f t="shared" si="51"/>
        <v>-</v>
      </c>
      <c r="AH359" s="218" t="str">
        <f t="shared" si="52"/>
        <v>-</v>
      </c>
      <c r="AI359" s="95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/>
      <c r="BE359" s="95"/>
      <c r="BF359" s="95"/>
      <c r="BG359" s="95"/>
      <c r="BH359" s="95"/>
      <c r="BI359" s="95"/>
      <c r="BJ359" s="95"/>
      <c r="BK359" s="95"/>
      <c r="BL359" s="95"/>
      <c r="BM359" s="95"/>
      <c r="BN359" s="95"/>
      <c r="BO359" s="95"/>
      <c r="BP359" s="95"/>
      <c r="BQ359" s="95"/>
      <c r="BR359" s="95"/>
      <c r="BS359" s="95"/>
      <c r="BT359" s="95"/>
      <c r="BU359" s="95"/>
      <c r="BV359" s="95"/>
      <c r="BW359" s="95"/>
      <c r="BX359" s="95"/>
      <c r="BY359" s="95"/>
      <c r="BZ359" s="95"/>
      <c r="CA359" s="95"/>
      <c r="CB359" s="95"/>
      <c r="CC359" s="95"/>
      <c r="CD359" s="95"/>
      <c r="CE359" s="95"/>
      <c r="CF359" s="95"/>
      <c r="CG359" s="95"/>
      <c r="CH359" s="95"/>
      <c r="CI359" s="95"/>
      <c r="CJ359" s="95"/>
      <c r="CK359" s="95"/>
      <c r="CL359" s="95"/>
      <c r="CM359" s="95"/>
      <c r="CN359" s="95"/>
      <c r="CO359" s="95"/>
      <c r="CP359" s="95"/>
      <c r="CQ359" s="95"/>
      <c r="CR359" s="95"/>
      <c r="CS359" s="95"/>
      <c r="CT359" s="95"/>
      <c r="CU359" s="95"/>
      <c r="CV359" s="95"/>
      <c r="CW359" s="95"/>
      <c r="CX359" s="95"/>
      <c r="CY359" s="95"/>
      <c r="CZ359" s="95"/>
      <c r="DA359" s="95"/>
      <c r="DB359" s="95"/>
      <c r="DC359" s="95"/>
      <c r="DD359" s="95"/>
      <c r="DE359" s="95"/>
      <c r="DF359" s="95"/>
      <c r="DG359" s="95"/>
      <c r="DH359" s="95"/>
      <c r="DI359" s="95"/>
      <c r="DJ359" s="95"/>
      <c r="DK359" s="95"/>
      <c r="DL359" s="95"/>
      <c r="DM359" s="95"/>
      <c r="DN359" s="95"/>
      <c r="DO359" s="95"/>
      <c r="DP359" s="95"/>
      <c r="DQ359" s="95"/>
      <c r="DR359" s="95"/>
      <c r="DS359" s="95"/>
      <c r="DT359" s="95"/>
      <c r="DU359" s="95"/>
      <c r="DV359" s="95"/>
      <c r="DW359" s="95"/>
      <c r="DX359" s="95"/>
      <c r="DY359" s="95"/>
      <c r="DZ359" s="95"/>
      <c r="EA359" s="95"/>
      <c r="EB359" s="95"/>
      <c r="EC359" s="95"/>
      <c r="ED359" s="95"/>
      <c r="EE359" s="95"/>
      <c r="EF359" s="95"/>
      <c r="EG359" s="95"/>
      <c r="EH359" s="95"/>
      <c r="EI359" s="95"/>
      <c r="EJ359" s="95"/>
      <c r="EK359" s="95"/>
      <c r="EL359" s="95"/>
      <c r="EM359" s="95"/>
      <c r="EN359" s="95"/>
      <c r="EO359" s="95"/>
      <c r="EP359" s="95"/>
      <c r="EQ359" s="95"/>
      <c r="ER359" s="95"/>
      <c r="ES359" s="95"/>
      <c r="ET359" s="95"/>
      <c r="EU359" s="95"/>
      <c r="EV359" s="95"/>
      <c r="EW359" s="95"/>
      <c r="EX359" s="95"/>
      <c r="EY359" s="95"/>
      <c r="EZ359" s="95"/>
      <c r="FA359" s="95"/>
      <c r="FB359" s="95"/>
      <c r="FC359" s="95"/>
      <c r="FD359" s="95"/>
      <c r="FE359" s="95"/>
      <c r="FF359" s="95"/>
      <c r="FG359" s="95"/>
      <c r="FH359" s="95"/>
      <c r="FI359" s="95"/>
      <c r="FJ359" s="95"/>
      <c r="FK359" s="95"/>
      <c r="FL359" s="95"/>
      <c r="FM359" s="95"/>
      <c r="FN359" s="95"/>
      <c r="FO359" s="95"/>
      <c r="FP359" s="95"/>
      <c r="FQ359" s="95"/>
      <c r="FR359" s="95"/>
      <c r="FS359" s="95"/>
      <c r="FT359" s="95"/>
      <c r="FU359" s="95"/>
      <c r="FV359" s="95"/>
      <c r="FW359" s="95"/>
      <c r="FX359" s="95"/>
      <c r="FY359" s="95"/>
      <c r="FZ359" s="95"/>
      <c r="GA359" s="95"/>
      <c r="GB359" s="95"/>
      <c r="GC359" s="95"/>
      <c r="GD359" s="95"/>
      <c r="GE359" s="95"/>
      <c r="GF359" s="95"/>
      <c r="GG359" s="95"/>
      <c r="GH359" s="95"/>
      <c r="GI359" s="95"/>
      <c r="GJ359" s="95"/>
      <c r="GK359" s="95"/>
      <c r="GL359" s="95"/>
      <c r="GM359" s="95"/>
      <c r="GN359" s="95"/>
      <c r="GO359" s="95"/>
      <c r="GP359" s="95"/>
      <c r="GQ359" s="95"/>
      <c r="GR359" s="95"/>
      <c r="GS359" s="95"/>
      <c r="GT359" s="95"/>
      <c r="GU359" s="95"/>
      <c r="GV359" s="95"/>
      <c r="GW359" s="95"/>
      <c r="GX359" s="95"/>
      <c r="GY359" s="95"/>
      <c r="GZ359" s="95"/>
      <c r="HA359" s="95"/>
      <c r="HB359" s="95"/>
      <c r="HC359" s="95"/>
      <c r="HD359" s="95"/>
      <c r="HE359" s="95"/>
    </row>
    <row r="360" spans="1:213" x14ac:dyDescent="0.25">
      <c r="A360" s="212" t="str">
        <f>IF((ISBLANK('1B DonnéesActifs'!A363)=TRUE),"-",'1B DonnéesActifs'!A363)</f>
        <v>-</v>
      </c>
      <c r="B360" s="213" t="str">
        <f>IF(($A360="-"),"-",IF((ISBLANK('1B DonnéesActifs'!B363)=TRUE),"",'1B DonnéesActifs'!B363))</f>
        <v>-</v>
      </c>
      <c r="C360" s="213" t="str">
        <f>IF(($A360="-"),"-",IF((ISBLANK('1B DonnéesActifs'!C363)=TRUE),"",'1B DonnéesActifs'!C363))</f>
        <v>-</v>
      </c>
      <c r="D360" s="213" t="str">
        <f>IF(($A360="-"),"-",IF((ISBLANK('1B DonnéesActifs'!D363)=TRUE),"",'1B DonnéesActifs'!D363))</f>
        <v>-</v>
      </c>
      <c r="E360" s="213" t="str">
        <f>IF(($A360="-"),"-",IF((ISBLANK('1B DonnéesActifs'!E363)=TRUE),"",'1B DonnéesActifs'!E363))</f>
        <v>-</v>
      </c>
      <c r="F360" s="213" t="str">
        <f>IF(($A360="-"),"-",IF((ISBLANK('1B DonnéesActifs'!F363)=TRUE),"",'1B DonnéesActifs'!F363))</f>
        <v>-</v>
      </c>
      <c r="G360" s="213" t="str">
        <f>IF(($A360="-"),"-",IF((ISBLANK('1B DonnéesActifs'!G363)=TRUE),"",'1B DonnéesActifs'!G363))</f>
        <v>-</v>
      </c>
      <c r="H360" s="213" t="str">
        <f>IF(($A360="-"),"-",IF((ISBLANK('1B DonnéesActifs'!H363)=TRUE),"",'1B DonnéesActifs'!H363))</f>
        <v>-</v>
      </c>
      <c r="I360" s="213" t="str">
        <f>IF(($A360="-"),"-",IF((ISBLANK('1B DonnéesActifs'!I363)=TRUE),"",'1B DonnéesActifs'!I363))</f>
        <v>-</v>
      </c>
      <c r="J360" s="213" t="str">
        <f>IF(($A360="-"),"-",IF((ISBLANK('1B DonnéesActifs'!J363)=TRUE),"",'1B DonnéesActifs'!J363))</f>
        <v>-</v>
      </c>
      <c r="K360" s="213" t="str">
        <f>IF(($A360="-"),"-",IF((ISBLANK('1B DonnéesActifs'!K363)=TRUE),"",'1B DonnéesActifs'!K363))</f>
        <v>-</v>
      </c>
      <c r="L360" s="213" t="str">
        <f>IF(($A360="-"),"-",IF((ISBLANK('1B DonnéesActifs'!L363)=TRUE),"",'1B DonnéesActifs'!L363))</f>
        <v>-</v>
      </c>
      <c r="M360" s="213" t="str">
        <f>IF(($A360="-"),"-",IF((ISBLANK('1B DonnéesActifs'!M363)=TRUE),"",'1B DonnéesActifs'!M363))</f>
        <v>-</v>
      </c>
      <c r="N360" s="213" t="str">
        <f>IF(($A360="-"),"-",IF((ISBLANK('1B DonnéesActifs'!N363)=TRUE),"",'1B DonnéesActifs'!N363))</f>
        <v>-</v>
      </c>
      <c r="O360" s="213" t="str">
        <f>IF(($A360="-"),"-",IF((ISBLANK('1B DonnéesActifs'!O363)=TRUE),"",'1B DonnéesActifs'!O363))</f>
        <v>-</v>
      </c>
      <c r="P360" s="213" t="str">
        <f>IF(($A360="-"),"-",IF((ISBLANK('1B DonnéesActifs'!P363)=TRUE),"",'1B DonnéesActifs'!P363))</f>
        <v>-</v>
      </c>
      <c r="Q360" s="214" t="str">
        <f t="shared" si="46"/>
        <v>-</v>
      </c>
      <c r="R360" s="214" t="str">
        <f>IF($A360="-","-",(_xlfn.IFNA((VLOOKUP($D360,'2A HypothèsesRenouvellement'!$J$6:$K$10,2,FALSE)),"TypeChausséeN/D")))</f>
        <v>-</v>
      </c>
      <c r="S360" s="214" t="str">
        <f t="shared" si="53"/>
        <v>-</v>
      </c>
      <c r="T360" s="214" t="str">
        <f>IF($A360="-","-",(_xlfn.IFNA((VLOOKUP($M360,'2A HypothèsesRenouvellement'!$J$16:$K$25,2,FALSE)),"DernièreInterventionN/D")))</f>
        <v>-</v>
      </c>
      <c r="U360" s="214" t="str">
        <f t="shared" si="47"/>
        <v>-</v>
      </c>
      <c r="V360" s="215" t="str">
        <f t="shared" si="54"/>
        <v>-</v>
      </c>
      <c r="W360" s="215" t="str">
        <f>IF($A360="-","-",IF($O360="","ICG N/D",VLOOKUP($O360,'2A HypothèsesRenouvellement'!$B$33:$B$42,1,TRUE)))</f>
        <v>-</v>
      </c>
      <c r="X360" s="216" t="str">
        <f>IF($A360="-","-",(IF((ISNUMBER(W360)=TRUE),VLOOKUP(W360,'2A HypothèsesRenouvellement'!$B$33:$D$42,3,FALSE),"ICG N/D")))</f>
        <v>-</v>
      </c>
      <c r="Y360" s="216" t="str">
        <f>_xlfn.IFNA(IF($A360="-","-",(IF((P360=""),"Cote /5 N/D",VLOOKUP(P360,'2A HypothèsesRenouvellement'!$F$33:$G$37,2,FALSE)))),"%ParCote/5 Feuille2A N/D")</f>
        <v>-</v>
      </c>
      <c r="Z360" s="215" t="str">
        <f>IF($A360="-","-",IF('2A HypothèsesRenouvellement'!$F$20="  cotes d'état /100",(IF(ISNUMBER(X360)=TRUE,(X360*R360),"ICG N/D")),"N'est pas l'option choisie feuille 2A"))</f>
        <v>-</v>
      </c>
      <c r="AA360" s="215" t="str">
        <f t="shared" si="48"/>
        <v>-</v>
      </c>
      <c r="AB360" s="215" t="str">
        <f>IF($A360="-","-",IF('2A HypothèsesRenouvellement'!$F$20="  cotes d'état /5",(IF(ISNUMBER(Y360)=TRUE,(Y360*R360),"Etat/5 N/D")),"N'est pas l'option choisie feuille 2A"))</f>
        <v>-</v>
      </c>
      <c r="AC360" s="215" t="str">
        <f t="shared" si="49"/>
        <v>-</v>
      </c>
      <c r="AD360" s="217" t="str">
        <f>IF('2A HypothèsesRenouvellement'!$D$15="Option 1  ",'3A CalculsActifs'!V360,IF('2A HypothèsesRenouvellement'!$F$20="  Cotes d'état /100",'3A CalculsActifs'!AA360,IF('2A HypothèsesRenouvellement'!$F$20="  Cotes d'état /5",'3A CalculsActifs'!AC360,"ATT:ChoisirOptionFeuille2A")))</f>
        <v>ATT:ChoisirOptionFeuille2A</v>
      </c>
      <c r="AE360" s="209" t="str">
        <f>IF($A360="-","-",(H360/1000*(VLOOKUP(D360,'2A HypothèsesRenouvellement'!$J$6:$L$10,3,FALSE))))</f>
        <v>-</v>
      </c>
      <c r="AF360" s="312" t="str">
        <f t="shared" si="50"/>
        <v>-</v>
      </c>
      <c r="AG360" s="312" t="str">
        <f t="shared" si="51"/>
        <v>-</v>
      </c>
      <c r="AH360" s="218" t="str">
        <f t="shared" si="52"/>
        <v>-</v>
      </c>
      <c r="AI360" s="95"/>
      <c r="AJ360" s="95"/>
      <c r="AK360" s="95"/>
      <c r="AL360" s="95"/>
      <c r="AM360" s="95"/>
      <c r="AN360" s="95"/>
      <c r="AO360" s="95"/>
      <c r="AP360" s="95"/>
      <c r="AQ360" s="95"/>
      <c r="AR360" s="95"/>
      <c r="AS360" s="95"/>
      <c r="AT360" s="95"/>
      <c r="AU360" s="95"/>
      <c r="AV360" s="95"/>
      <c r="AW360" s="95"/>
      <c r="AX360" s="95"/>
      <c r="AY360" s="95"/>
      <c r="AZ360" s="95"/>
      <c r="BA360" s="95"/>
      <c r="BB360" s="95"/>
      <c r="BC360" s="95"/>
      <c r="BD360" s="95"/>
      <c r="BE360" s="95"/>
      <c r="BF360" s="95"/>
      <c r="BG360" s="95"/>
      <c r="BH360" s="95"/>
      <c r="BI360" s="95"/>
      <c r="BJ360" s="95"/>
      <c r="BK360" s="95"/>
      <c r="BL360" s="95"/>
      <c r="BM360" s="95"/>
      <c r="BN360" s="95"/>
      <c r="BO360" s="95"/>
      <c r="BP360" s="95"/>
      <c r="BQ360" s="95"/>
      <c r="BR360" s="95"/>
      <c r="BS360" s="95"/>
      <c r="BT360" s="95"/>
      <c r="BU360" s="95"/>
      <c r="BV360" s="95"/>
      <c r="BW360" s="95"/>
      <c r="BX360" s="95"/>
      <c r="BY360" s="95"/>
      <c r="BZ360" s="95"/>
      <c r="CA360" s="95"/>
      <c r="CB360" s="95"/>
      <c r="CC360" s="95"/>
      <c r="CD360" s="95"/>
      <c r="CE360" s="95"/>
      <c r="CF360" s="95"/>
      <c r="CG360" s="95"/>
      <c r="CH360" s="95"/>
      <c r="CI360" s="95"/>
      <c r="CJ360" s="95"/>
      <c r="CK360" s="95"/>
      <c r="CL360" s="95"/>
      <c r="CM360" s="95"/>
      <c r="CN360" s="95"/>
      <c r="CO360" s="95"/>
      <c r="CP360" s="95"/>
      <c r="CQ360" s="95"/>
      <c r="CR360" s="95"/>
      <c r="CS360" s="95"/>
      <c r="CT360" s="95"/>
      <c r="CU360" s="95"/>
      <c r="CV360" s="95"/>
      <c r="CW360" s="95"/>
      <c r="CX360" s="95"/>
      <c r="CY360" s="95"/>
      <c r="CZ360" s="95"/>
      <c r="DA360" s="95"/>
      <c r="DB360" s="95"/>
      <c r="DC360" s="95"/>
      <c r="DD360" s="95"/>
      <c r="DE360" s="95"/>
      <c r="DF360" s="95"/>
      <c r="DG360" s="95"/>
      <c r="DH360" s="95"/>
      <c r="DI360" s="95"/>
      <c r="DJ360" s="95"/>
      <c r="DK360" s="95"/>
      <c r="DL360" s="95"/>
      <c r="DM360" s="95"/>
      <c r="DN360" s="95"/>
      <c r="DO360" s="95"/>
      <c r="DP360" s="95"/>
      <c r="DQ360" s="95"/>
      <c r="DR360" s="95"/>
      <c r="DS360" s="95"/>
      <c r="DT360" s="95"/>
      <c r="DU360" s="95"/>
      <c r="DV360" s="95"/>
      <c r="DW360" s="95"/>
      <c r="DX360" s="95"/>
      <c r="DY360" s="95"/>
      <c r="DZ360" s="95"/>
      <c r="EA360" s="95"/>
      <c r="EB360" s="95"/>
      <c r="EC360" s="95"/>
      <c r="ED360" s="95"/>
      <c r="EE360" s="95"/>
      <c r="EF360" s="95"/>
      <c r="EG360" s="95"/>
      <c r="EH360" s="95"/>
      <c r="EI360" s="95"/>
      <c r="EJ360" s="95"/>
      <c r="EK360" s="95"/>
      <c r="EL360" s="95"/>
      <c r="EM360" s="95"/>
      <c r="EN360" s="95"/>
      <c r="EO360" s="95"/>
      <c r="EP360" s="95"/>
      <c r="EQ360" s="95"/>
      <c r="ER360" s="95"/>
      <c r="ES360" s="95"/>
      <c r="ET360" s="95"/>
      <c r="EU360" s="95"/>
      <c r="EV360" s="95"/>
      <c r="EW360" s="95"/>
      <c r="EX360" s="95"/>
      <c r="EY360" s="95"/>
      <c r="EZ360" s="95"/>
      <c r="FA360" s="95"/>
      <c r="FB360" s="95"/>
      <c r="FC360" s="95"/>
      <c r="FD360" s="95"/>
      <c r="FE360" s="95"/>
      <c r="FF360" s="95"/>
      <c r="FG360" s="95"/>
      <c r="FH360" s="95"/>
      <c r="FI360" s="95"/>
      <c r="FJ360" s="95"/>
      <c r="FK360" s="95"/>
      <c r="FL360" s="95"/>
      <c r="FM360" s="95"/>
      <c r="FN360" s="95"/>
      <c r="FO360" s="95"/>
      <c r="FP360" s="95"/>
      <c r="FQ360" s="95"/>
      <c r="FR360" s="95"/>
      <c r="FS360" s="95"/>
      <c r="FT360" s="95"/>
      <c r="FU360" s="95"/>
      <c r="FV360" s="95"/>
      <c r="FW360" s="95"/>
      <c r="FX360" s="95"/>
      <c r="FY360" s="95"/>
      <c r="FZ360" s="95"/>
      <c r="GA360" s="95"/>
      <c r="GB360" s="95"/>
      <c r="GC360" s="95"/>
      <c r="GD360" s="95"/>
      <c r="GE360" s="95"/>
      <c r="GF360" s="95"/>
      <c r="GG360" s="95"/>
      <c r="GH360" s="95"/>
      <c r="GI360" s="95"/>
      <c r="GJ360" s="95"/>
      <c r="GK360" s="95"/>
      <c r="GL360" s="95"/>
      <c r="GM360" s="95"/>
      <c r="GN360" s="95"/>
      <c r="GO360" s="95"/>
      <c r="GP360" s="95"/>
      <c r="GQ360" s="95"/>
      <c r="GR360" s="95"/>
      <c r="GS360" s="95"/>
      <c r="GT360" s="95"/>
      <c r="GU360" s="95"/>
      <c r="GV360" s="95"/>
      <c r="GW360" s="95"/>
      <c r="GX360" s="95"/>
      <c r="GY360" s="95"/>
      <c r="GZ360" s="95"/>
      <c r="HA360" s="95"/>
      <c r="HB360" s="95"/>
      <c r="HC360" s="95"/>
      <c r="HD360" s="95"/>
      <c r="HE360" s="95"/>
    </row>
    <row r="361" spans="1:213" x14ac:dyDescent="0.25">
      <c r="A361" s="212" t="str">
        <f>IF((ISBLANK('1B DonnéesActifs'!A364)=TRUE),"-",'1B DonnéesActifs'!A364)</f>
        <v>-</v>
      </c>
      <c r="B361" s="213" t="str">
        <f>IF(($A361="-"),"-",IF((ISBLANK('1B DonnéesActifs'!B364)=TRUE),"",'1B DonnéesActifs'!B364))</f>
        <v>-</v>
      </c>
      <c r="C361" s="213" t="str">
        <f>IF(($A361="-"),"-",IF((ISBLANK('1B DonnéesActifs'!C364)=TRUE),"",'1B DonnéesActifs'!C364))</f>
        <v>-</v>
      </c>
      <c r="D361" s="213" t="str">
        <f>IF(($A361="-"),"-",IF((ISBLANK('1B DonnéesActifs'!D364)=TRUE),"",'1B DonnéesActifs'!D364))</f>
        <v>-</v>
      </c>
      <c r="E361" s="213" t="str">
        <f>IF(($A361="-"),"-",IF((ISBLANK('1B DonnéesActifs'!E364)=TRUE),"",'1B DonnéesActifs'!E364))</f>
        <v>-</v>
      </c>
      <c r="F361" s="213" t="str">
        <f>IF(($A361="-"),"-",IF((ISBLANK('1B DonnéesActifs'!F364)=TRUE),"",'1B DonnéesActifs'!F364))</f>
        <v>-</v>
      </c>
      <c r="G361" s="213" t="str">
        <f>IF(($A361="-"),"-",IF((ISBLANK('1B DonnéesActifs'!G364)=TRUE),"",'1B DonnéesActifs'!G364))</f>
        <v>-</v>
      </c>
      <c r="H361" s="213" t="str">
        <f>IF(($A361="-"),"-",IF((ISBLANK('1B DonnéesActifs'!H364)=TRUE),"",'1B DonnéesActifs'!H364))</f>
        <v>-</v>
      </c>
      <c r="I361" s="213" t="str">
        <f>IF(($A361="-"),"-",IF((ISBLANK('1B DonnéesActifs'!I364)=TRUE),"",'1B DonnéesActifs'!I364))</f>
        <v>-</v>
      </c>
      <c r="J361" s="213" t="str">
        <f>IF(($A361="-"),"-",IF((ISBLANK('1B DonnéesActifs'!J364)=TRUE),"",'1B DonnéesActifs'!J364))</f>
        <v>-</v>
      </c>
      <c r="K361" s="213" t="str">
        <f>IF(($A361="-"),"-",IF((ISBLANK('1B DonnéesActifs'!K364)=TRUE),"",'1B DonnéesActifs'!K364))</f>
        <v>-</v>
      </c>
      <c r="L361" s="213" t="str">
        <f>IF(($A361="-"),"-",IF((ISBLANK('1B DonnéesActifs'!L364)=TRUE),"",'1B DonnéesActifs'!L364))</f>
        <v>-</v>
      </c>
      <c r="M361" s="213" t="str">
        <f>IF(($A361="-"),"-",IF((ISBLANK('1B DonnéesActifs'!M364)=TRUE),"",'1B DonnéesActifs'!M364))</f>
        <v>-</v>
      </c>
      <c r="N361" s="213" t="str">
        <f>IF(($A361="-"),"-",IF((ISBLANK('1B DonnéesActifs'!N364)=TRUE),"",'1B DonnéesActifs'!N364))</f>
        <v>-</v>
      </c>
      <c r="O361" s="213" t="str">
        <f>IF(($A361="-"),"-",IF((ISBLANK('1B DonnéesActifs'!O364)=TRUE),"",'1B DonnéesActifs'!O364))</f>
        <v>-</v>
      </c>
      <c r="P361" s="213" t="str">
        <f>IF(($A361="-"),"-",IF((ISBLANK('1B DonnéesActifs'!P364)=TRUE),"",'1B DonnéesActifs'!P364))</f>
        <v>-</v>
      </c>
      <c r="Q361" s="214" t="str">
        <f t="shared" si="46"/>
        <v>-</v>
      </c>
      <c r="R361" s="214" t="str">
        <f>IF($A361="-","-",(_xlfn.IFNA((VLOOKUP($D361,'2A HypothèsesRenouvellement'!$J$6:$K$10,2,FALSE)),"TypeChausséeN/D")))</f>
        <v>-</v>
      </c>
      <c r="S361" s="214" t="str">
        <f t="shared" si="53"/>
        <v>-</v>
      </c>
      <c r="T361" s="214" t="str">
        <f>IF($A361="-","-",(_xlfn.IFNA((VLOOKUP($M361,'2A HypothèsesRenouvellement'!$J$16:$K$25,2,FALSE)),"DernièreInterventionN/D")))</f>
        <v>-</v>
      </c>
      <c r="U361" s="214" t="str">
        <f t="shared" si="47"/>
        <v>-</v>
      </c>
      <c r="V361" s="215" t="str">
        <f t="shared" si="54"/>
        <v>-</v>
      </c>
      <c r="W361" s="215" t="str">
        <f>IF($A361="-","-",IF($O361="","ICG N/D",VLOOKUP($O361,'2A HypothèsesRenouvellement'!$B$33:$B$42,1,TRUE)))</f>
        <v>-</v>
      </c>
      <c r="X361" s="216" t="str">
        <f>IF($A361="-","-",(IF((ISNUMBER(W361)=TRUE),VLOOKUP(W361,'2A HypothèsesRenouvellement'!$B$33:$D$42,3,FALSE),"ICG N/D")))</f>
        <v>-</v>
      </c>
      <c r="Y361" s="216" t="str">
        <f>_xlfn.IFNA(IF($A361="-","-",(IF((P361=""),"Cote /5 N/D",VLOOKUP(P361,'2A HypothèsesRenouvellement'!$F$33:$G$37,2,FALSE)))),"%ParCote/5 Feuille2A N/D")</f>
        <v>-</v>
      </c>
      <c r="Z361" s="215" t="str">
        <f>IF($A361="-","-",IF('2A HypothèsesRenouvellement'!$F$20="  cotes d'état /100",(IF(ISNUMBER(X361)=TRUE,(X361*R361),"ICG N/D")),"N'est pas l'option choisie feuille 2A"))</f>
        <v>-</v>
      </c>
      <c r="AA361" s="215" t="str">
        <f t="shared" si="48"/>
        <v>-</v>
      </c>
      <c r="AB361" s="215" t="str">
        <f>IF($A361="-","-",IF('2A HypothèsesRenouvellement'!$F$20="  cotes d'état /5",(IF(ISNUMBER(Y361)=TRUE,(Y361*R361),"Etat/5 N/D")),"N'est pas l'option choisie feuille 2A"))</f>
        <v>-</v>
      </c>
      <c r="AC361" s="215" t="str">
        <f t="shared" si="49"/>
        <v>-</v>
      </c>
      <c r="AD361" s="217" t="str">
        <f>IF('2A HypothèsesRenouvellement'!$D$15="Option 1  ",'3A CalculsActifs'!V361,IF('2A HypothèsesRenouvellement'!$F$20="  Cotes d'état /100",'3A CalculsActifs'!AA361,IF('2A HypothèsesRenouvellement'!$F$20="  Cotes d'état /5",'3A CalculsActifs'!AC361,"ATT:ChoisirOptionFeuille2A")))</f>
        <v>ATT:ChoisirOptionFeuille2A</v>
      </c>
      <c r="AE361" s="209" t="str">
        <f>IF($A361="-","-",(H361/1000*(VLOOKUP(D361,'2A HypothèsesRenouvellement'!$J$6:$L$10,3,FALSE))))</f>
        <v>-</v>
      </c>
      <c r="AF361" s="312" t="str">
        <f t="shared" si="50"/>
        <v>-</v>
      </c>
      <c r="AG361" s="312" t="str">
        <f t="shared" si="51"/>
        <v>-</v>
      </c>
      <c r="AH361" s="218" t="str">
        <f t="shared" si="52"/>
        <v>-</v>
      </c>
      <c r="AI361" s="95"/>
      <c r="AJ361" s="95"/>
      <c r="AK361" s="95"/>
      <c r="AL361" s="95"/>
      <c r="AM361" s="95"/>
      <c r="AN361" s="95"/>
      <c r="AO361" s="95"/>
      <c r="AP361" s="95"/>
      <c r="AQ361" s="95"/>
      <c r="AR361" s="95"/>
      <c r="AS361" s="95"/>
      <c r="AT361" s="95"/>
      <c r="AU361" s="95"/>
      <c r="AV361" s="95"/>
      <c r="AW361" s="95"/>
      <c r="AX361" s="95"/>
      <c r="AY361" s="95"/>
      <c r="AZ361" s="95"/>
      <c r="BA361" s="95"/>
      <c r="BB361" s="95"/>
      <c r="BC361" s="95"/>
      <c r="BD361" s="95"/>
      <c r="BE361" s="95"/>
      <c r="BF361" s="95"/>
      <c r="BG361" s="95"/>
      <c r="BH361" s="95"/>
      <c r="BI361" s="95"/>
      <c r="BJ361" s="95"/>
      <c r="BK361" s="95"/>
      <c r="BL361" s="95"/>
      <c r="BM361" s="95"/>
      <c r="BN361" s="95"/>
      <c r="BO361" s="95"/>
      <c r="BP361" s="95"/>
      <c r="BQ361" s="95"/>
      <c r="BR361" s="95"/>
      <c r="BS361" s="95"/>
      <c r="BT361" s="95"/>
      <c r="BU361" s="95"/>
      <c r="BV361" s="95"/>
      <c r="BW361" s="95"/>
      <c r="BX361" s="95"/>
      <c r="BY361" s="95"/>
      <c r="BZ361" s="95"/>
      <c r="CA361" s="95"/>
      <c r="CB361" s="95"/>
      <c r="CC361" s="95"/>
      <c r="CD361" s="95"/>
      <c r="CE361" s="95"/>
      <c r="CF361" s="95"/>
      <c r="CG361" s="95"/>
      <c r="CH361" s="95"/>
      <c r="CI361" s="95"/>
      <c r="CJ361" s="95"/>
      <c r="CK361" s="95"/>
      <c r="CL361" s="95"/>
      <c r="CM361" s="95"/>
      <c r="CN361" s="95"/>
      <c r="CO361" s="95"/>
      <c r="CP361" s="95"/>
      <c r="CQ361" s="95"/>
      <c r="CR361" s="95"/>
      <c r="CS361" s="95"/>
      <c r="CT361" s="95"/>
      <c r="CU361" s="95"/>
      <c r="CV361" s="95"/>
      <c r="CW361" s="95"/>
      <c r="CX361" s="95"/>
      <c r="CY361" s="95"/>
      <c r="CZ361" s="95"/>
      <c r="DA361" s="95"/>
      <c r="DB361" s="95"/>
      <c r="DC361" s="95"/>
      <c r="DD361" s="95"/>
      <c r="DE361" s="95"/>
      <c r="DF361" s="95"/>
      <c r="DG361" s="95"/>
      <c r="DH361" s="95"/>
      <c r="DI361" s="95"/>
      <c r="DJ361" s="95"/>
      <c r="DK361" s="95"/>
      <c r="DL361" s="95"/>
      <c r="DM361" s="95"/>
      <c r="DN361" s="95"/>
      <c r="DO361" s="95"/>
      <c r="DP361" s="95"/>
      <c r="DQ361" s="95"/>
      <c r="DR361" s="95"/>
      <c r="DS361" s="95"/>
      <c r="DT361" s="95"/>
      <c r="DU361" s="95"/>
      <c r="DV361" s="95"/>
      <c r="DW361" s="95"/>
      <c r="DX361" s="95"/>
      <c r="DY361" s="95"/>
      <c r="DZ361" s="95"/>
      <c r="EA361" s="95"/>
      <c r="EB361" s="95"/>
      <c r="EC361" s="95"/>
      <c r="ED361" s="95"/>
      <c r="EE361" s="95"/>
      <c r="EF361" s="95"/>
      <c r="EG361" s="95"/>
      <c r="EH361" s="95"/>
      <c r="EI361" s="95"/>
      <c r="EJ361" s="95"/>
      <c r="EK361" s="95"/>
      <c r="EL361" s="95"/>
      <c r="EM361" s="95"/>
      <c r="EN361" s="95"/>
      <c r="EO361" s="95"/>
      <c r="EP361" s="95"/>
      <c r="EQ361" s="95"/>
      <c r="ER361" s="95"/>
      <c r="ES361" s="95"/>
      <c r="ET361" s="95"/>
      <c r="EU361" s="95"/>
      <c r="EV361" s="95"/>
      <c r="EW361" s="95"/>
      <c r="EX361" s="95"/>
      <c r="EY361" s="95"/>
      <c r="EZ361" s="95"/>
      <c r="FA361" s="95"/>
      <c r="FB361" s="95"/>
      <c r="FC361" s="95"/>
      <c r="FD361" s="95"/>
      <c r="FE361" s="95"/>
      <c r="FF361" s="95"/>
      <c r="FG361" s="95"/>
      <c r="FH361" s="95"/>
      <c r="FI361" s="95"/>
      <c r="FJ361" s="95"/>
      <c r="FK361" s="95"/>
      <c r="FL361" s="95"/>
      <c r="FM361" s="95"/>
      <c r="FN361" s="95"/>
      <c r="FO361" s="95"/>
      <c r="FP361" s="95"/>
      <c r="FQ361" s="95"/>
      <c r="FR361" s="95"/>
      <c r="FS361" s="95"/>
      <c r="FT361" s="95"/>
      <c r="FU361" s="95"/>
      <c r="FV361" s="95"/>
      <c r="FW361" s="95"/>
      <c r="FX361" s="95"/>
      <c r="FY361" s="95"/>
      <c r="FZ361" s="95"/>
      <c r="GA361" s="95"/>
      <c r="GB361" s="95"/>
      <c r="GC361" s="95"/>
      <c r="GD361" s="95"/>
      <c r="GE361" s="95"/>
      <c r="GF361" s="95"/>
      <c r="GG361" s="95"/>
      <c r="GH361" s="95"/>
      <c r="GI361" s="95"/>
      <c r="GJ361" s="95"/>
      <c r="GK361" s="95"/>
      <c r="GL361" s="95"/>
      <c r="GM361" s="95"/>
      <c r="GN361" s="95"/>
      <c r="GO361" s="95"/>
      <c r="GP361" s="95"/>
      <c r="GQ361" s="95"/>
      <c r="GR361" s="95"/>
      <c r="GS361" s="95"/>
      <c r="GT361" s="95"/>
      <c r="GU361" s="95"/>
      <c r="GV361" s="95"/>
      <c r="GW361" s="95"/>
      <c r="GX361" s="95"/>
      <c r="GY361" s="95"/>
      <c r="GZ361" s="95"/>
      <c r="HA361" s="95"/>
      <c r="HB361" s="95"/>
      <c r="HC361" s="95"/>
      <c r="HD361" s="95"/>
      <c r="HE361" s="95"/>
    </row>
    <row r="362" spans="1:213" x14ac:dyDescent="0.25">
      <c r="A362" s="212" t="str">
        <f>IF((ISBLANK('1B DonnéesActifs'!A365)=TRUE),"-",'1B DonnéesActifs'!A365)</f>
        <v>-</v>
      </c>
      <c r="B362" s="213" t="str">
        <f>IF(($A362="-"),"-",IF((ISBLANK('1B DonnéesActifs'!B365)=TRUE),"",'1B DonnéesActifs'!B365))</f>
        <v>-</v>
      </c>
      <c r="C362" s="213" t="str">
        <f>IF(($A362="-"),"-",IF((ISBLANK('1B DonnéesActifs'!C365)=TRUE),"",'1B DonnéesActifs'!C365))</f>
        <v>-</v>
      </c>
      <c r="D362" s="213" t="str">
        <f>IF(($A362="-"),"-",IF((ISBLANK('1B DonnéesActifs'!D365)=TRUE),"",'1B DonnéesActifs'!D365))</f>
        <v>-</v>
      </c>
      <c r="E362" s="213" t="str">
        <f>IF(($A362="-"),"-",IF((ISBLANK('1B DonnéesActifs'!E365)=TRUE),"",'1B DonnéesActifs'!E365))</f>
        <v>-</v>
      </c>
      <c r="F362" s="213" t="str">
        <f>IF(($A362="-"),"-",IF((ISBLANK('1B DonnéesActifs'!F365)=TRUE),"",'1B DonnéesActifs'!F365))</f>
        <v>-</v>
      </c>
      <c r="G362" s="213" t="str">
        <f>IF(($A362="-"),"-",IF((ISBLANK('1B DonnéesActifs'!G365)=TRUE),"",'1B DonnéesActifs'!G365))</f>
        <v>-</v>
      </c>
      <c r="H362" s="213" t="str">
        <f>IF(($A362="-"),"-",IF((ISBLANK('1B DonnéesActifs'!H365)=TRUE),"",'1B DonnéesActifs'!H365))</f>
        <v>-</v>
      </c>
      <c r="I362" s="213" t="str">
        <f>IF(($A362="-"),"-",IF((ISBLANK('1B DonnéesActifs'!I365)=TRUE),"",'1B DonnéesActifs'!I365))</f>
        <v>-</v>
      </c>
      <c r="J362" s="213" t="str">
        <f>IF(($A362="-"),"-",IF((ISBLANK('1B DonnéesActifs'!J365)=TRUE),"",'1B DonnéesActifs'!J365))</f>
        <v>-</v>
      </c>
      <c r="K362" s="213" t="str">
        <f>IF(($A362="-"),"-",IF((ISBLANK('1B DonnéesActifs'!K365)=TRUE),"",'1B DonnéesActifs'!K365))</f>
        <v>-</v>
      </c>
      <c r="L362" s="213" t="str">
        <f>IF(($A362="-"),"-",IF((ISBLANK('1B DonnéesActifs'!L365)=TRUE),"",'1B DonnéesActifs'!L365))</f>
        <v>-</v>
      </c>
      <c r="M362" s="213" t="str">
        <f>IF(($A362="-"),"-",IF((ISBLANK('1B DonnéesActifs'!M365)=TRUE),"",'1B DonnéesActifs'!M365))</f>
        <v>-</v>
      </c>
      <c r="N362" s="213" t="str">
        <f>IF(($A362="-"),"-",IF((ISBLANK('1B DonnéesActifs'!N365)=TRUE),"",'1B DonnéesActifs'!N365))</f>
        <v>-</v>
      </c>
      <c r="O362" s="213" t="str">
        <f>IF(($A362="-"),"-",IF((ISBLANK('1B DonnéesActifs'!O365)=TRUE),"",'1B DonnéesActifs'!O365))</f>
        <v>-</v>
      </c>
      <c r="P362" s="213" t="str">
        <f>IF(($A362="-"),"-",IF((ISBLANK('1B DonnéesActifs'!P365)=TRUE),"",'1B DonnéesActifs'!P365))</f>
        <v>-</v>
      </c>
      <c r="Q362" s="214" t="str">
        <f t="shared" si="46"/>
        <v>-</v>
      </c>
      <c r="R362" s="214" t="str">
        <f>IF($A362="-","-",(_xlfn.IFNA((VLOOKUP($D362,'2A HypothèsesRenouvellement'!$J$6:$K$10,2,FALSE)),"TypeChausséeN/D")))</f>
        <v>-</v>
      </c>
      <c r="S362" s="214" t="str">
        <f t="shared" si="53"/>
        <v>-</v>
      </c>
      <c r="T362" s="214" t="str">
        <f>IF($A362="-","-",(_xlfn.IFNA((VLOOKUP($M362,'2A HypothèsesRenouvellement'!$J$16:$K$25,2,FALSE)),"DernièreInterventionN/D")))</f>
        <v>-</v>
      </c>
      <c r="U362" s="214" t="str">
        <f t="shared" si="47"/>
        <v>-</v>
      </c>
      <c r="V362" s="215" t="str">
        <f t="shared" si="54"/>
        <v>-</v>
      </c>
      <c r="W362" s="215" t="str">
        <f>IF($A362="-","-",IF($O362="","ICG N/D",VLOOKUP($O362,'2A HypothèsesRenouvellement'!$B$33:$B$42,1,TRUE)))</f>
        <v>-</v>
      </c>
      <c r="X362" s="216" t="str">
        <f>IF($A362="-","-",(IF((ISNUMBER(W362)=TRUE),VLOOKUP(W362,'2A HypothèsesRenouvellement'!$B$33:$D$42,3,FALSE),"ICG N/D")))</f>
        <v>-</v>
      </c>
      <c r="Y362" s="216" t="str">
        <f>_xlfn.IFNA(IF($A362="-","-",(IF((P362=""),"Cote /5 N/D",VLOOKUP(P362,'2A HypothèsesRenouvellement'!$F$33:$G$37,2,FALSE)))),"%ParCote/5 Feuille2A N/D")</f>
        <v>-</v>
      </c>
      <c r="Z362" s="215" t="str">
        <f>IF($A362="-","-",IF('2A HypothèsesRenouvellement'!$F$20="  cotes d'état /100",(IF(ISNUMBER(X362)=TRUE,(X362*R362),"ICG N/D")),"N'est pas l'option choisie feuille 2A"))</f>
        <v>-</v>
      </c>
      <c r="AA362" s="215" t="str">
        <f t="shared" si="48"/>
        <v>-</v>
      </c>
      <c r="AB362" s="215" t="str">
        <f>IF($A362="-","-",IF('2A HypothèsesRenouvellement'!$F$20="  cotes d'état /5",(IF(ISNUMBER(Y362)=TRUE,(Y362*R362),"Etat/5 N/D")),"N'est pas l'option choisie feuille 2A"))</f>
        <v>-</v>
      </c>
      <c r="AC362" s="215" t="str">
        <f t="shared" si="49"/>
        <v>-</v>
      </c>
      <c r="AD362" s="217" t="str">
        <f>IF('2A HypothèsesRenouvellement'!$D$15="Option 1  ",'3A CalculsActifs'!V362,IF('2A HypothèsesRenouvellement'!$F$20="  Cotes d'état /100",'3A CalculsActifs'!AA362,IF('2A HypothèsesRenouvellement'!$F$20="  Cotes d'état /5",'3A CalculsActifs'!AC362,"ATT:ChoisirOptionFeuille2A")))</f>
        <v>ATT:ChoisirOptionFeuille2A</v>
      </c>
      <c r="AE362" s="209" t="str">
        <f>IF($A362="-","-",(H362/1000*(VLOOKUP(D362,'2A HypothèsesRenouvellement'!$J$6:$L$10,3,FALSE))))</f>
        <v>-</v>
      </c>
      <c r="AF362" s="312" t="str">
        <f t="shared" si="50"/>
        <v>-</v>
      </c>
      <c r="AG362" s="312" t="str">
        <f t="shared" si="51"/>
        <v>-</v>
      </c>
      <c r="AH362" s="218" t="str">
        <f t="shared" si="52"/>
        <v>-</v>
      </c>
      <c r="AI362" s="95"/>
      <c r="AJ362" s="95"/>
      <c r="AK362" s="95"/>
      <c r="AL362" s="95"/>
      <c r="AM362" s="95"/>
      <c r="AN362" s="95"/>
      <c r="AO362" s="95"/>
      <c r="AP362" s="95"/>
      <c r="AQ362" s="95"/>
      <c r="AR362" s="95"/>
      <c r="AS362" s="95"/>
      <c r="AT362" s="95"/>
      <c r="AU362" s="95"/>
      <c r="AV362" s="95"/>
      <c r="AW362" s="95"/>
      <c r="AX362" s="95"/>
      <c r="AY362" s="95"/>
      <c r="AZ362" s="95"/>
      <c r="BA362" s="95"/>
      <c r="BB362" s="95"/>
      <c r="BC362" s="95"/>
      <c r="BD362" s="95"/>
      <c r="BE362" s="95"/>
      <c r="BF362" s="95"/>
      <c r="BG362" s="95"/>
      <c r="BH362" s="95"/>
      <c r="BI362" s="95"/>
      <c r="BJ362" s="95"/>
      <c r="BK362" s="95"/>
      <c r="BL362" s="95"/>
      <c r="BM362" s="95"/>
      <c r="BN362" s="95"/>
      <c r="BO362" s="95"/>
      <c r="BP362" s="95"/>
      <c r="BQ362" s="95"/>
      <c r="BR362" s="95"/>
      <c r="BS362" s="95"/>
      <c r="BT362" s="95"/>
      <c r="BU362" s="95"/>
      <c r="BV362" s="95"/>
      <c r="BW362" s="95"/>
      <c r="BX362" s="95"/>
      <c r="BY362" s="95"/>
      <c r="BZ362" s="95"/>
      <c r="CA362" s="95"/>
      <c r="CB362" s="95"/>
      <c r="CC362" s="95"/>
      <c r="CD362" s="95"/>
      <c r="CE362" s="95"/>
      <c r="CF362" s="95"/>
      <c r="CG362" s="95"/>
      <c r="CH362" s="95"/>
      <c r="CI362" s="95"/>
      <c r="CJ362" s="95"/>
      <c r="CK362" s="95"/>
      <c r="CL362" s="95"/>
      <c r="CM362" s="95"/>
      <c r="CN362" s="95"/>
      <c r="CO362" s="95"/>
      <c r="CP362" s="95"/>
      <c r="CQ362" s="95"/>
      <c r="CR362" s="95"/>
      <c r="CS362" s="95"/>
      <c r="CT362" s="95"/>
      <c r="CU362" s="95"/>
      <c r="CV362" s="95"/>
      <c r="CW362" s="95"/>
      <c r="CX362" s="95"/>
      <c r="CY362" s="95"/>
      <c r="CZ362" s="95"/>
      <c r="DA362" s="95"/>
      <c r="DB362" s="95"/>
      <c r="DC362" s="95"/>
      <c r="DD362" s="95"/>
      <c r="DE362" s="95"/>
      <c r="DF362" s="95"/>
      <c r="DG362" s="95"/>
      <c r="DH362" s="95"/>
      <c r="DI362" s="95"/>
      <c r="DJ362" s="95"/>
      <c r="DK362" s="95"/>
      <c r="DL362" s="95"/>
      <c r="DM362" s="95"/>
      <c r="DN362" s="95"/>
      <c r="DO362" s="95"/>
      <c r="DP362" s="95"/>
      <c r="DQ362" s="95"/>
      <c r="DR362" s="95"/>
      <c r="DS362" s="95"/>
      <c r="DT362" s="95"/>
      <c r="DU362" s="95"/>
      <c r="DV362" s="95"/>
      <c r="DW362" s="95"/>
      <c r="DX362" s="95"/>
      <c r="DY362" s="95"/>
      <c r="DZ362" s="95"/>
      <c r="EA362" s="95"/>
      <c r="EB362" s="95"/>
      <c r="EC362" s="95"/>
      <c r="ED362" s="95"/>
      <c r="EE362" s="95"/>
      <c r="EF362" s="95"/>
      <c r="EG362" s="95"/>
      <c r="EH362" s="95"/>
      <c r="EI362" s="95"/>
      <c r="EJ362" s="95"/>
      <c r="EK362" s="95"/>
      <c r="EL362" s="95"/>
      <c r="EM362" s="95"/>
      <c r="EN362" s="95"/>
      <c r="EO362" s="95"/>
      <c r="EP362" s="95"/>
      <c r="EQ362" s="95"/>
      <c r="ER362" s="95"/>
      <c r="ES362" s="95"/>
      <c r="ET362" s="95"/>
      <c r="EU362" s="95"/>
      <c r="EV362" s="95"/>
      <c r="EW362" s="95"/>
      <c r="EX362" s="95"/>
      <c r="EY362" s="95"/>
      <c r="EZ362" s="95"/>
      <c r="FA362" s="95"/>
      <c r="FB362" s="95"/>
      <c r="FC362" s="95"/>
      <c r="FD362" s="95"/>
      <c r="FE362" s="95"/>
      <c r="FF362" s="95"/>
      <c r="FG362" s="95"/>
      <c r="FH362" s="95"/>
      <c r="FI362" s="95"/>
      <c r="FJ362" s="95"/>
      <c r="FK362" s="95"/>
      <c r="FL362" s="95"/>
      <c r="FM362" s="95"/>
      <c r="FN362" s="95"/>
      <c r="FO362" s="95"/>
      <c r="FP362" s="95"/>
      <c r="FQ362" s="95"/>
      <c r="FR362" s="95"/>
      <c r="FS362" s="95"/>
      <c r="FT362" s="95"/>
      <c r="FU362" s="95"/>
      <c r="FV362" s="95"/>
      <c r="FW362" s="95"/>
      <c r="FX362" s="95"/>
      <c r="FY362" s="95"/>
      <c r="FZ362" s="95"/>
      <c r="GA362" s="95"/>
      <c r="GB362" s="95"/>
      <c r="GC362" s="95"/>
      <c r="GD362" s="95"/>
      <c r="GE362" s="95"/>
      <c r="GF362" s="95"/>
      <c r="GG362" s="95"/>
      <c r="GH362" s="95"/>
      <c r="GI362" s="95"/>
      <c r="GJ362" s="95"/>
      <c r="GK362" s="95"/>
      <c r="GL362" s="95"/>
      <c r="GM362" s="95"/>
      <c r="GN362" s="95"/>
      <c r="GO362" s="95"/>
      <c r="GP362" s="95"/>
      <c r="GQ362" s="95"/>
      <c r="GR362" s="95"/>
      <c r="GS362" s="95"/>
      <c r="GT362" s="95"/>
      <c r="GU362" s="95"/>
      <c r="GV362" s="95"/>
      <c r="GW362" s="95"/>
      <c r="GX362" s="95"/>
      <c r="GY362" s="95"/>
      <c r="GZ362" s="95"/>
      <c r="HA362" s="95"/>
      <c r="HB362" s="95"/>
      <c r="HC362" s="95"/>
      <c r="HD362" s="95"/>
      <c r="HE362" s="95"/>
    </row>
    <row r="363" spans="1:213" x14ac:dyDescent="0.25">
      <c r="A363" s="212" t="str">
        <f>IF((ISBLANK('1B DonnéesActifs'!A366)=TRUE),"-",'1B DonnéesActifs'!A366)</f>
        <v>-</v>
      </c>
      <c r="B363" s="213" t="str">
        <f>IF(($A363="-"),"-",IF((ISBLANK('1B DonnéesActifs'!B366)=TRUE),"",'1B DonnéesActifs'!B366))</f>
        <v>-</v>
      </c>
      <c r="C363" s="213" t="str">
        <f>IF(($A363="-"),"-",IF((ISBLANK('1B DonnéesActifs'!C366)=TRUE),"",'1B DonnéesActifs'!C366))</f>
        <v>-</v>
      </c>
      <c r="D363" s="213" t="str">
        <f>IF(($A363="-"),"-",IF((ISBLANK('1B DonnéesActifs'!D366)=TRUE),"",'1B DonnéesActifs'!D366))</f>
        <v>-</v>
      </c>
      <c r="E363" s="213" t="str">
        <f>IF(($A363="-"),"-",IF((ISBLANK('1B DonnéesActifs'!E366)=TRUE),"",'1B DonnéesActifs'!E366))</f>
        <v>-</v>
      </c>
      <c r="F363" s="213" t="str">
        <f>IF(($A363="-"),"-",IF((ISBLANK('1B DonnéesActifs'!F366)=TRUE),"",'1B DonnéesActifs'!F366))</f>
        <v>-</v>
      </c>
      <c r="G363" s="213" t="str">
        <f>IF(($A363="-"),"-",IF((ISBLANK('1B DonnéesActifs'!G366)=TRUE),"",'1B DonnéesActifs'!G366))</f>
        <v>-</v>
      </c>
      <c r="H363" s="213" t="str">
        <f>IF(($A363="-"),"-",IF((ISBLANK('1B DonnéesActifs'!H366)=TRUE),"",'1B DonnéesActifs'!H366))</f>
        <v>-</v>
      </c>
      <c r="I363" s="213" t="str">
        <f>IF(($A363="-"),"-",IF((ISBLANK('1B DonnéesActifs'!I366)=TRUE),"",'1B DonnéesActifs'!I366))</f>
        <v>-</v>
      </c>
      <c r="J363" s="213" t="str">
        <f>IF(($A363="-"),"-",IF((ISBLANK('1B DonnéesActifs'!J366)=TRUE),"",'1B DonnéesActifs'!J366))</f>
        <v>-</v>
      </c>
      <c r="K363" s="213" t="str">
        <f>IF(($A363="-"),"-",IF((ISBLANK('1B DonnéesActifs'!K366)=TRUE),"",'1B DonnéesActifs'!K366))</f>
        <v>-</v>
      </c>
      <c r="L363" s="213" t="str">
        <f>IF(($A363="-"),"-",IF((ISBLANK('1B DonnéesActifs'!L366)=TRUE),"",'1B DonnéesActifs'!L366))</f>
        <v>-</v>
      </c>
      <c r="M363" s="213" t="str">
        <f>IF(($A363="-"),"-",IF((ISBLANK('1B DonnéesActifs'!M366)=TRUE),"",'1B DonnéesActifs'!M366))</f>
        <v>-</v>
      </c>
      <c r="N363" s="213" t="str">
        <f>IF(($A363="-"),"-",IF((ISBLANK('1B DonnéesActifs'!N366)=TRUE),"",'1B DonnéesActifs'!N366))</f>
        <v>-</v>
      </c>
      <c r="O363" s="213" t="str">
        <f>IF(($A363="-"),"-",IF((ISBLANK('1B DonnéesActifs'!O366)=TRUE),"",'1B DonnéesActifs'!O366))</f>
        <v>-</v>
      </c>
      <c r="P363" s="213" t="str">
        <f>IF(($A363="-"),"-",IF((ISBLANK('1B DonnéesActifs'!P366)=TRUE),"",'1B DonnéesActifs'!P366))</f>
        <v>-</v>
      </c>
      <c r="Q363" s="214" t="str">
        <f t="shared" si="46"/>
        <v>-</v>
      </c>
      <c r="R363" s="214" t="str">
        <f>IF($A363="-","-",(_xlfn.IFNA((VLOOKUP($D363,'2A HypothèsesRenouvellement'!$J$6:$K$10,2,FALSE)),"TypeChausséeN/D")))</f>
        <v>-</v>
      </c>
      <c r="S363" s="214" t="str">
        <f t="shared" si="53"/>
        <v>-</v>
      </c>
      <c r="T363" s="214" t="str">
        <f>IF($A363="-","-",(_xlfn.IFNA((VLOOKUP($M363,'2A HypothèsesRenouvellement'!$J$16:$K$25,2,FALSE)),"DernièreInterventionN/D")))</f>
        <v>-</v>
      </c>
      <c r="U363" s="214" t="str">
        <f t="shared" si="47"/>
        <v>-</v>
      </c>
      <c r="V363" s="215" t="str">
        <f t="shared" si="54"/>
        <v>-</v>
      </c>
      <c r="W363" s="215" t="str">
        <f>IF($A363="-","-",IF($O363="","ICG N/D",VLOOKUP($O363,'2A HypothèsesRenouvellement'!$B$33:$B$42,1,TRUE)))</f>
        <v>-</v>
      </c>
      <c r="X363" s="216" t="str">
        <f>IF($A363="-","-",(IF((ISNUMBER(W363)=TRUE),VLOOKUP(W363,'2A HypothèsesRenouvellement'!$B$33:$D$42,3,FALSE),"ICG N/D")))</f>
        <v>-</v>
      </c>
      <c r="Y363" s="216" t="str">
        <f>_xlfn.IFNA(IF($A363="-","-",(IF((P363=""),"Cote /5 N/D",VLOOKUP(P363,'2A HypothèsesRenouvellement'!$F$33:$G$37,2,FALSE)))),"%ParCote/5 Feuille2A N/D")</f>
        <v>-</v>
      </c>
      <c r="Z363" s="215" t="str">
        <f>IF($A363="-","-",IF('2A HypothèsesRenouvellement'!$F$20="  cotes d'état /100",(IF(ISNUMBER(X363)=TRUE,(X363*R363),"ICG N/D")),"N'est pas l'option choisie feuille 2A"))</f>
        <v>-</v>
      </c>
      <c r="AA363" s="215" t="str">
        <f t="shared" si="48"/>
        <v>-</v>
      </c>
      <c r="AB363" s="215" t="str">
        <f>IF($A363="-","-",IF('2A HypothèsesRenouvellement'!$F$20="  cotes d'état /5",(IF(ISNUMBER(Y363)=TRUE,(Y363*R363),"Etat/5 N/D")),"N'est pas l'option choisie feuille 2A"))</f>
        <v>-</v>
      </c>
      <c r="AC363" s="215" t="str">
        <f t="shared" si="49"/>
        <v>-</v>
      </c>
      <c r="AD363" s="217" t="str">
        <f>IF('2A HypothèsesRenouvellement'!$D$15="Option 1  ",'3A CalculsActifs'!V363,IF('2A HypothèsesRenouvellement'!$F$20="  Cotes d'état /100",'3A CalculsActifs'!AA363,IF('2A HypothèsesRenouvellement'!$F$20="  Cotes d'état /5",'3A CalculsActifs'!AC363,"ATT:ChoisirOptionFeuille2A")))</f>
        <v>ATT:ChoisirOptionFeuille2A</v>
      </c>
      <c r="AE363" s="209" t="str">
        <f>IF($A363="-","-",(H363/1000*(VLOOKUP(D363,'2A HypothèsesRenouvellement'!$J$6:$L$10,3,FALSE))))</f>
        <v>-</v>
      </c>
      <c r="AF363" s="312" t="str">
        <f t="shared" si="50"/>
        <v>-</v>
      </c>
      <c r="AG363" s="312" t="str">
        <f t="shared" si="51"/>
        <v>-</v>
      </c>
      <c r="AH363" s="218" t="str">
        <f t="shared" si="52"/>
        <v>-</v>
      </c>
      <c r="AI363" s="95"/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5"/>
      <c r="BI363" s="95"/>
      <c r="BJ363" s="95"/>
      <c r="BK363" s="95"/>
      <c r="BL363" s="95"/>
      <c r="BM363" s="95"/>
      <c r="BN363" s="95"/>
      <c r="BO363" s="95"/>
      <c r="BP363" s="95"/>
      <c r="BQ363" s="95"/>
      <c r="BR363" s="95"/>
      <c r="BS363" s="95"/>
      <c r="BT363" s="95"/>
      <c r="BU363" s="95"/>
      <c r="BV363" s="95"/>
      <c r="BW363" s="95"/>
      <c r="BX363" s="95"/>
      <c r="BY363" s="95"/>
      <c r="BZ363" s="95"/>
      <c r="CA363" s="95"/>
      <c r="CB363" s="95"/>
      <c r="CC363" s="95"/>
      <c r="CD363" s="95"/>
      <c r="CE363" s="95"/>
      <c r="CF363" s="95"/>
      <c r="CG363" s="95"/>
      <c r="CH363" s="95"/>
      <c r="CI363" s="95"/>
      <c r="CJ363" s="95"/>
      <c r="CK363" s="95"/>
      <c r="CL363" s="95"/>
      <c r="CM363" s="95"/>
      <c r="CN363" s="95"/>
      <c r="CO363" s="95"/>
      <c r="CP363" s="95"/>
      <c r="CQ363" s="95"/>
      <c r="CR363" s="95"/>
      <c r="CS363" s="95"/>
      <c r="CT363" s="95"/>
      <c r="CU363" s="95"/>
      <c r="CV363" s="95"/>
      <c r="CW363" s="95"/>
      <c r="CX363" s="95"/>
      <c r="CY363" s="95"/>
      <c r="CZ363" s="95"/>
      <c r="DA363" s="95"/>
      <c r="DB363" s="95"/>
      <c r="DC363" s="95"/>
      <c r="DD363" s="95"/>
      <c r="DE363" s="95"/>
      <c r="DF363" s="95"/>
      <c r="DG363" s="95"/>
      <c r="DH363" s="95"/>
      <c r="DI363" s="95"/>
      <c r="DJ363" s="95"/>
      <c r="DK363" s="95"/>
      <c r="DL363" s="95"/>
      <c r="DM363" s="95"/>
      <c r="DN363" s="95"/>
      <c r="DO363" s="95"/>
      <c r="DP363" s="95"/>
      <c r="DQ363" s="95"/>
      <c r="DR363" s="95"/>
      <c r="DS363" s="95"/>
      <c r="DT363" s="95"/>
      <c r="DU363" s="95"/>
      <c r="DV363" s="95"/>
      <c r="DW363" s="95"/>
      <c r="DX363" s="95"/>
      <c r="DY363" s="95"/>
      <c r="DZ363" s="95"/>
      <c r="EA363" s="95"/>
      <c r="EB363" s="95"/>
      <c r="EC363" s="95"/>
      <c r="ED363" s="95"/>
      <c r="EE363" s="95"/>
      <c r="EF363" s="95"/>
      <c r="EG363" s="95"/>
      <c r="EH363" s="95"/>
      <c r="EI363" s="95"/>
      <c r="EJ363" s="95"/>
      <c r="EK363" s="95"/>
      <c r="EL363" s="95"/>
      <c r="EM363" s="95"/>
      <c r="EN363" s="95"/>
      <c r="EO363" s="95"/>
      <c r="EP363" s="95"/>
      <c r="EQ363" s="95"/>
      <c r="ER363" s="95"/>
      <c r="ES363" s="95"/>
      <c r="ET363" s="95"/>
      <c r="EU363" s="95"/>
      <c r="EV363" s="95"/>
      <c r="EW363" s="95"/>
      <c r="EX363" s="95"/>
      <c r="EY363" s="95"/>
      <c r="EZ363" s="95"/>
      <c r="FA363" s="95"/>
      <c r="FB363" s="95"/>
      <c r="FC363" s="95"/>
      <c r="FD363" s="95"/>
      <c r="FE363" s="95"/>
      <c r="FF363" s="95"/>
      <c r="FG363" s="95"/>
      <c r="FH363" s="95"/>
      <c r="FI363" s="95"/>
      <c r="FJ363" s="95"/>
      <c r="FK363" s="95"/>
      <c r="FL363" s="95"/>
      <c r="FM363" s="95"/>
      <c r="FN363" s="95"/>
      <c r="FO363" s="95"/>
      <c r="FP363" s="95"/>
      <c r="FQ363" s="95"/>
      <c r="FR363" s="95"/>
      <c r="FS363" s="95"/>
      <c r="FT363" s="95"/>
      <c r="FU363" s="95"/>
      <c r="FV363" s="95"/>
      <c r="FW363" s="95"/>
      <c r="FX363" s="95"/>
      <c r="FY363" s="95"/>
      <c r="FZ363" s="95"/>
      <c r="GA363" s="95"/>
      <c r="GB363" s="95"/>
      <c r="GC363" s="95"/>
      <c r="GD363" s="95"/>
      <c r="GE363" s="95"/>
      <c r="GF363" s="95"/>
      <c r="GG363" s="95"/>
      <c r="GH363" s="95"/>
      <c r="GI363" s="95"/>
      <c r="GJ363" s="95"/>
      <c r="GK363" s="95"/>
      <c r="GL363" s="95"/>
      <c r="GM363" s="95"/>
      <c r="GN363" s="95"/>
      <c r="GO363" s="95"/>
      <c r="GP363" s="95"/>
      <c r="GQ363" s="95"/>
      <c r="GR363" s="95"/>
      <c r="GS363" s="95"/>
      <c r="GT363" s="95"/>
      <c r="GU363" s="95"/>
      <c r="GV363" s="95"/>
      <c r="GW363" s="95"/>
      <c r="GX363" s="95"/>
      <c r="GY363" s="95"/>
      <c r="GZ363" s="95"/>
      <c r="HA363" s="95"/>
      <c r="HB363" s="95"/>
      <c r="HC363" s="95"/>
      <c r="HD363" s="95"/>
      <c r="HE363" s="95"/>
    </row>
    <row r="364" spans="1:213" x14ac:dyDescent="0.25">
      <c r="A364" s="212" t="str">
        <f>IF((ISBLANK('1B DonnéesActifs'!A367)=TRUE),"-",'1B DonnéesActifs'!A367)</f>
        <v>-</v>
      </c>
      <c r="B364" s="213" t="str">
        <f>IF(($A364="-"),"-",IF((ISBLANK('1B DonnéesActifs'!B367)=TRUE),"",'1B DonnéesActifs'!B367))</f>
        <v>-</v>
      </c>
      <c r="C364" s="213" t="str">
        <f>IF(($A364="-"),"-",IF((ISBLANK('1B DonnéesActifs'!C367)=TRUE),"",'1B DonnéesActifs'!C367))</f>
        <v>-</v>
      </c>
      <c r="D364" s="213" t="str">
        <f>IF(($A364="-"),"-",IF((ISBLANK('1B DonnéesActifs'!D367)=TRUE),"",'1B DonnéesActifs'!D367))</f>
        <v>-</v>
      </c>
      <c r="E364" s="213" t="str">
        <f>IF(($A364="-"),"-",IF((ISBLANK('1B DonnéesActifs'!E367)=TRUE),"",'1B DonnéesActifs'!E367))</f>
        <v>-</v>
      </c>
      <c r="F364" s="213" t="str">
        <f>IF(($A364="-"),"-",IF((ISBLANK('1B DonnéesActifs'!F367)=TRUE),"",'1B DonnéesActifs'!F367))</f>
        <v>-</v>
      </c>
      <c r="G364" s="213" t="str">
        <f>IF(($A364="-"),"-",IF((ISBLANK('1B DonnéesActifs'!G367)=TRUE),"",'1B DonnéesActifs'!G367))</f>
        <v>-</v>
      </c>
      <c r="H364" s="213" t="str">
        <f>IF(($A364="-"),"-",IF((ISBLANK('1B DonnéesActifs'!H367)=TRUE),"",'1B DonnéesActifs'!H367))</f>
        <v>-</v>
      </c>
      <c r="I364" s="213" t="str">
        <f>IF(($A364="-"),"-",IF((ISBLANK('1B DonnéesActifs'!I367)=TRUE),"",'1B DonnéesActifs'!I367))</f>
        <v>-</v>
      </c>
      <c r="J364" s="213" t="str">
        <f>IF(($A364="-"),"-",IF((ISBLANK('1B DonnéesActifs'!J367)=TRUE),"",'1B DonnéesActifs'!J367))</f>
        <v>-</v>
      </c>
      <c r="K364" s="213" t="str">
        <f>IF(($A364="-"),"-",IF((ISBLANK('1B DonnéesActifs'!K367)=TRUE),"",'1B DonnéesActifs'!K367))</f>
        <v>-</v>
      </c>
      <c r="L364" s="213" t="str">
        <f>IF(($A364="-"),"-",IF((ISBLANK('1B DonnéesActifs'!L367)=TRUE),"",'1B DonnéesActifs'!L367))</f>
        <v>-</v>
      </c>
      <c r="M364" s="213" t="str">
        <f>IF(($A364="-"),"-",IF((ISBLANK('1B DonnéesActifs'!M367)=TRUE),"",'1B DonnéesActifs'!M367))</f>
        <v>-</v>
      </c>
      <c r="N364" s="213" t="str">
        <f>IF(($A364="-"),"-",IF((ISBLANK('1B DonnéesActifs'!N367)=TRUE),"",'1B DonnéesActifs'!N367))</f>
        <v>-</v>
      </c>
      <c r="O364" s="213" t="str">
        <f>IF(($A364="-"),"-",IF((ISBLANK('1B DonnéesActifs'!O367)=TRUE),"",'1B DonnéesActifs'!O367))</f>
        <v>-</v>
      </c>
      <c r="P364" s="213" t="str">
        <f>IF(($A364="-"),"-",IF((ISBLANK('1B DonnéesActifs'!P367)=TRUE),"",'1B DonnéesActifs'!P367))</f>
        <v>-</v>
      </c>
      <c r="Q364" s="214" t="str">
        <f t="shared" si="46"/>
        <v>-</v>
      </c>
      <c r="R364" s="214" t="str">
        <f>IF($A364="-","-",(_xlfn.IFNA((VLOOKUP($D364,'2A HypothèsesRenouvellement'!$J$6:$K$10,2,FALSE)),"TypeChausséeN/D")))</f>
        <v>-</v>
      </c>
      <c r="S364" s="214" t="str">
        <f t="shared" si="53"/>
        <v>-</v>
      </c>
      <c r="T364" s="214" t="str">
        <f>IF($A364="-","-",(_xlfn.IFNA((VLOOKUP($M364,'2A HypothèsesRenouvellement'!$J$16:$K$25,2,FALSE)),"DernièreInterventionN/D")))</f>
        <v>-</v>
      </c>
      <c r="U364" s="214" t="str">
        <f t="shared" si="47"/>
        <v>-</v>
      </c>
      <c r="V364" s="215" t="str">
        <f t="shared" si="54"/>
        <v>-</v>
      </c>
      <c r="W364" s="215" t="str">
        <f>IF($A364="-","-",IF($O364="","ICG N/D",VLOOKUP($O364,'2A HypothèsesRenouvellement'!$B$33:$B$42,1,TRUE)))</f>
        <v>-</v>
      </c>
      <c r="X364" s="216" t="str">
        <f>IF($A364="-","-",(IF((ISNUMBER(W364)=TRUE),VLOOKUP(W364,'2A HypothèsesRenouvellement'!$B$33:$D$42,3,FALSE),"ICG N/D")))</f>
        <v>-</v>
      </c>
      <c r="Y364" s="216" t="str">
        <f>_xlfn.IFNA(IF($A364="-","-",(IF((P364=""),"Cote /5 N/D",VLOOKUP(P364,'2A HypothèsesRenouvellement'!$F$33:$G$37,2,FALSE)))),"%ParCote/5 Feuille2A N/D")</f>
        <v>-</v>
      </c>
      <c r="Z364" s="215" t="str">
        <f>IF($A364="-","-",IF('2A HypothèsesRenouvellement'!$F$20="  cotes d'état /100",(IF(ISNUMBER(X364)=TRUE,(X364*R364),"ICG N/D")),"N'est pas l'option choisie feuille 2A"))</f>
        <v>-</v>
      </c>
      <c r="AA364" s="215" t="str">
        <f t="shared" si="48"/>
        <v>-</v>
      </c>
      <c r="AB364" s="215" t="str">
        <f>IF($A364="-","-",IF('2A HypothèsesRenouvellement'!$F$20="  cotes d'état /5",(IF(ISNUMBER(Y364)=TRUE,(Y364*R364),"Etat/5 N/D")),"N'est pas l'option choisie feuille 2A"))</f>
        <v>-</v>
      </c>
      <c r="AC364" s="215" t="str">
        <f t="shared" si="49"/>
        <v>-</v>
      </c>
      <c r="AD364" s="217" t="str">
        <f>IF('2A HypothèsesRenouvellement'!$D$15="Option 1  ",'3A CalculsActifs'!V364,IF('2A HypothèsesRenouvellement'!$F$20="  Cotes d'état /100",'3A CalculsActifs'!AA364,IF('2A HypothèsesRenouvellement'!$F$20="  Cotes d'état /5",'3A CalculsActifs'!AC364,"ATT:ChoisirOptionFeuille2A")))</f>
        <v>ATT:ChoisirOptionFeuille2A</v>
      </c>
      <c r="AE364" s="209" t="str">
        <f>IF($A364="-","-",(H364/1000*(VLOOKUP(D364,'2A HypothèsesRenouvellement'!$J$6:$L$10,3,FALSE))))</f>
        <v>-</v>
      </c>
      <c r="AF364" s="312" t="str">
        <f t="shared" si="50"/>
        <v>-</v>
      </c>
      <c r="AG364" s="312" t="str">
        <f t="shared" si="51"/>
        <v>-</v>
      </c>
      <c r="AH364" s="218" t="str">
        <f t="shared" si="52"/>
        <v>-</v>
      </c>
      <c r="AI364" s="95"/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5"/>
      <c r="BI364" s="95"/>
      <c r="BJ364" s="95"/>
      <c r="BK364" s="95"/>
      <c r="BL364" s="95"/>
      <c r="BM364" s="95"/>
      <c r="BN364" s="95"/>
      <c r="BO364" s="95"/>
      <c r="BP364" s="95"/>
      <c r="BQ364" s="95"/>
      <c r="BR364" s="95"/>
      <c r="BS364" s="95"/>
      <c r="BT364" s="95"/>
      <c r="BU364" s="95"/>
      <c r="BV364" s="95"/>
      <c r="BW364" s="95"/>
      <c r="BX364" s="95"/>
      <c r="BY364" s="95"/>
      <c r="BZ364" s="95"/>
      <c r="CA364" s="95"/>
      <c r="CB364" s="95"/>
      <c r="CC364" s="95"/>
      <c r="CD364" s="95"/>
      <c r="CE364" s="95"/>
      <c r="CF364" s="95"/>
      <c r="CG364" s="95"/>
      <c r="CH364" s="95"/>
      <c r="CI364" s="95"/>
      <c r="CJ364" s="95"/>
      <c r="CK364" s="95"/>
      <c r="CL364" s="95"/>
      <c r="CM364" s="95"/>
      <c r="CN364" s="95"/>
      <c r="CO364" s="95"/>
      <c r="CP364" s="95"/>
      <c r="CQ364" s="95"/>
      <c r="CR364" s="95"/>
      <c r="CS364" s="95"/>
      <c r="CT364" s="95"/>
      <c r="CU364" s="95"/>
      <c r="CV364" s="95"/>
      <c r="CW364" s="95"/>
      <c r="CX364" s="95"/>
      <c r="CY364" s="95"/>
      <c r="CZ364" s="95"/>
      <c r="DA364" s="95"/>
      <c r="DB364" s="95"/>
      <c r="DC364" s="95"/>
      <c r="DD364" s="95"/>
      <c r="DE364" s="95"/>
      <c r="DF364" s="95"/>
      <c r="DG364" s="95"/>
      <c r="DH364" s="95"/>
      <c r="DI364" s="95"/>
      <c r="DJ364" s="95"/>
      <c r="DK364" s="95"/>
      <c r="DL364" s="95"/>
      <c r="DM364" s="95"/>
      <c r="DN364" s="95"/>
      <c r="DO364" s="95"/>
      <c r="DP364" s="95"/>
      <c r="DQ364" s="95"/>
      <c r="DR364" s="95"/>
      <c r="DS364" s="95"/>
      <c r="DT364" s="95"/>
      <c r="DU364" s="95"/>
      <c r="DV364" s="95"/>
      <c r="DW364" s="95"/>
      <c r="DX364" s="95"/>
      <c r="DY364" s="95"/>
      <c r="DZ364" s="95"/>
      <c r="EA364" s="95"/>
      <c r="EB364" s="95"/>
      <c r="EC364" s="95"/>
      <c r="ED364" s="95"/>
      <c r="EE364" s="95"/>
      <c r="EF364" s="95"/>
      <c r="EG364" s="95"/>
      <c r="EH364" s="95"/>
      <c r="EI364" s="95"/>
      <c r="EJ364" s="95"/>
      <c r="EK364" s="95"/>
      <c r="EL364" s="95"/>
      <c r="EM364" s="95"/>
      <c r="EN364" s="95"/>
      <c r="EO364" s="95"/>
      <c r="EP364" s="95"/>
      <c r="EQ364" s="95"/>
      <c r="ER364" s="95"/>
      <c r="ES364" s="95"/>
      <c r="ET364" s="95"/>
      <c r="EU364" s="95"/>
      <c r="EV364" s="95"/>
      <c r="EW364" s="95"/>
      <c r="EX364" s="95"/>
      <c r="EY364" s="95"/>
      <c r="EZ364" s="95"/>
      <c r="FA364" s="95"/>
      <c r="FB364" s="95"/>
      <c r="FC364" s="95"/>
      <c r="FD364" s="95"/>
      <c r="FE364" s="95"/>
      <c r="FF364" s="95"/>
      <c r="FG364" s="95"/>
      <c r="FH364" s="95"/>
      <c r="FI364" s="95"/>
      <c r="FJ364" s="95"/>
      <c r="FK364" s="95"/>
      <c r="FL364" s="95"/>
      <c r="FM364" s="95"/>
      <c r="FN364" s="95"/>
      <c r="FO364" s="95"/>
      <c r="FP364" s="95"/>
      <c r="FQ364" s="95"/>
      <c r="FR364" s="95"/>
      <c r="FS364" s="95"/>
      <c r="FT364" s="95"/>
      <c r="FU364" s="95"/>
      <c r="FV364" s="95"/>
      <c r="FW364" s="95"/>
      <c r="FX364" s="95"/>
      <c r="FY364" s="95"/>
      <c r="FZ364" s="95"/>
      <c r="GA364" s="95"/>
      <c r="GB364" s="95"/>
      <c r="GC364" s="95"/>
      <c r="GD364" s="95"/>
      <c r="GE364" s="95"/>
      <c r="GF364" s="95"/>
      <c r="GG364" s="95"/>
      <c r="GH364" s="95"/>
      <c r="GI364" s="95"/>
      <c r="GJ364" s="95"/>
      <c r="GK364" s="95"/>
      <c r="GL364" s="95"/>
      <c r="GM364" s="95"/>
      <c r="GN364" s="95"/>
      <c r="GO364" s="95"/>
      <c r="GP364" s="95"/>
      <c r="GQ364" s="95"/>
      <c r="GR364" s="95"/>
      <c r="GS364" s="95"/>
      <c r="GT364" s="95"/>
      <c r="GU364" s="95"/>
      <c r="GV364" s="95"/>
      <c r="GW364" s="95"/>
      <c r="GX364" s="95"/>
      <c r="GY364" s="95"/>
      <c r="GZ364" s="95"/>
      <c r="HA364" s="95"/>
      <c r="HB364" s="95"/>
      <c r="HC364" s="95"/>
      <c r="HD364" s="95"/>
      <c r="HE364" s="95"/>
    </row>
    <row r="365" spans="1:213" x14ac:dyDescent="0.25">
      <c r="A365" s="212" t="str">
        <f>IF((ISBLANK('1B DonnéesActifs'!A368)=TRUE),"-",'1B DonnéesActifs'!A368)</f>
        <v>-</v>
      </c>
      <c r="B365" s="213" t="str">
        <f>IF(($A365="-"),"-",IF((ISBLANK('1B DonnéesActifs'!B368)=TRUE),"",'1B DonnéesActifs'!B368))</f>
        <v>-</v>
      </c>
      <c r="C365" s="213" t="str">
        <f>IF(($A365="-"),"-",IF((ISBLANK('1B DonnéesActifs'!C368)=TRUE),"",'1B DonnéesActifs'!C368))</f>
        <v>-</v>
      </c>
      <c r="D365" s="213" t="str">
        <f>IF(($A365="-"),"-",IF((ISBLANK('1B DonnéesActifs'!D368)=TRUE),"",'1B DonnéesActifs'!D368))</f>
        <v>-</v>
      </c>
      <c r="E365" s="213" t="str">
        <f>IF(($A365="-"),"-",IF((ISBLANK('1B DonnéesActifs'!E368)=TRUE),"",'1B DonnéesActifs'!E368))</f>
        <v>-</v>
      </c>
      <c r="F365" s="213" t="str">
        <f>IF(($A365="-"),"-",IF((ISBLANK('1B DonnéesActifs'!F368)=TRUE),"",'1B DonnéesActifs'!F368))</f>
        <v>-</v>
      </c>
      <c r="G365" s="213" t="str">
        <f>IF(($A365="-"),"-",IF((ISBLANK('1B DonnéesActifs'!G368)=TRUE),"",'1B DonnéesActifs'!G368))</f>
        <v>-</v>
      </c>
      <c r="H365" s="213" t="str">
        <f>IF(($A365="-"),"-",IF((ISBLANK('1B DonnéesActifs'!H368)=TRUE),"",'1B DonnéesActifs'!H368))</f>
        <v>-</v>
      </c>
      <c r="I365" s="213" t="str">
        <f>IF(($A365="-"),"-",IF((ISBLANK('1B DonnéesActifs'!I368)=TRUE),"",'1B DonnéesActifs'!I368))</f>
        <v>-</v>
      </c>
      <c r="J365" s="213" t="str">
        <f>IF(($A365="-"),"-",IF((ISBLANK('1B DonnéesActifs'!J368)=TRUE),"",'1B DonnéesActifs'!J368))</f>
        <v>-</v>
      </c>
      <c r="K365" s="213" t="str">
        <f>IF(($A365="-"),"-",IF((ISBLANK('1B DonnéesActifs'!K368)=TRUE),"",'1B DonnéesActifs'!K368))</f>
        <v>-</v>
      </c>
      <c r="L365" s="213" t="str">
        <f>IF(($A365="-"),"-",IF((ISBLANK('1B DonnéesActifs'!L368)=TRUE),"",'1B DonnéesActifs'!L368))</f>
        <v>-</v>
      </c>
      <c r="M365" s="213" t="str">
        <f>IF(($A365="-"),"-",IF((ISBLANK('1B DonnéesActifs'!M368)=TRUE),"",'1B DonnéesActifs'!M368))</f>
        <v>-</v>
      </c>
      <c r="N365" s="213" t="str">
        <f>IF(($A365="-"),"-",IF((ISBLANK('1B DonnéesActifs'!N368)=TRUE),"",'1B DonnéesActifs'!N368))</f>
        <v>-</v>
      </c>
      <c r="O365" s="213" t="str">
        <f>IF(($A365="-"),"-",IF((ISBLANK('1B DonnéesActifs'!O368)=TRUE),"",'1B DonnéesActifs'!O368))</f>
        <v>-</v>
      </c>
      <c r="P365" s="213" t="str">
        <f>IF(($A365="-"),"-",IF((ISBLANK('1B DonnéesActifs'!P368)=TRUE),"",'1B DonnéesActifs'!P368))</f>
        <v>-</v>
      </c>
      <c r="Q365" s="214" t="str">
        <f t="shared" si="46"/>
        <v>-</v>
      </c>
      <c r="R365" s="214" t="str">
        <f>IF($A365="-","-",(_xlfn.IFNA((VLOOKUP($D365,'2A HypothèsesRenouvellement'!$J$6:$K$10,2,FALSE)),"TypeChausséeN/D")))</f>
        <v>-</v>
      </c>
      <c r="S365" s="214" t="str">
        <f t="shared" si="53"/>
        <v>-</v>
      </c>
      <c r="T365" s="214" t="str">
        <f>IF($A365="-","-",(_xlfn.IFNA((VLOOKUP($M365,'2A HypothèsesRenouvellement'!$J$16:$K$25,2,FALSE)),"DernièreInterventionN/D")))</f>
        <v>-</v>
      </c>
      <c r="U365" s="214" t="str">
        <f t="shared" si="47"/>
        <v>-</v>
      </c>
      <c r="V365" s="215" t="str">
        <f t="shared" si="54"/>
        <v>-</v>
      </c>
      <c r="W365" s="215" t="str">
        <f>IF($A365="-","-",IF($O365="","ICG N/D",VLOOKUP($O365,'2A HypothèsesRenouvellement'!$B$33:$B$42,1,TRUE)))</f>
        <v>-</v>
      </c>
      <c r="X365" s="216" t="str">
        <f>IF($A365="-","-",(IF((ISNUMBER(W365)=TRUE),VLOOKUP(W365,'2A HypothèsesRenouvellement'!$B$33:$D$42,3,FALSE),"ICG N/D")))</f>
        <v>-</v>
      </c>
      <c r="Y365" s="216" t="str">
        <f>_xlfn.IFNA(IF($A365="-","-",(IF((P365=""),"Cote /5 N/D",VLOOKUP(P365,'2A HypothèsesRenouvellement'!$F$33:$G$37,2,FALSE)))),"%ParCote/5 Feuille2A N/D")</f>
        <v>-</v>
      </c>
      <c r="Z365" s="215" t="str">
        <f>IF($A365="-","-",IF('2A HypothèsesRenouvellement'!$F$20="  cotes d'état /100",(IF(ISNUMBER(X365)=TRUE,(X365*R365),"ICG N/D")),"N'est pas l'option choisie feuille 2A"))</f>
        <v>-</v>
      </c>
      <c r="AA365" s="215" t="str">
        <f t="shared" si="48"/>
        <v>-</v>
      </c>
      <c r="AB365" s="215" t="str">
        <f>IF($A365="-","-",IF('2A HypothèsesRenouvellement'!$F$20="  cotes d'état /5",(IF(ISNUMBER(Y365)=TRUE,(Y365*R365),"Etat/5 N/D")),"N'est pas l'option choisie feuille 2A"))</f>
        <v>-</v>
      </c>
      <c r="AC365" s="215" t="str">
        <f t="shared" si="49"/>
        <v>-</v>
      </c>
      <c r="AD365" s="217" t="str">
        <f>IF('2A HypothèsesRenouvellement'!$D$15="Option 1  ",'3A CalculsActifs'!V365,IF('2A HypothèsesRenouvellement'!$F$20="  Cotes d'état /100",'3A CalculsActifs'!AA365,IF('2A HypothèsesRenouvellement'!$F$20="  Cotes d'état /5",'3A CalculsActifs'!AC365,"ATT:ChoisirOptionFeuille2A")))</f>
        <v>ATT:ChoisirOptionFeuille2A</v>
      </c>
      <c r="AE365" s="209" t="str">
        <f>IF($A365="-","-",(H365/1000*(VLOOKUP(D365,'2A HypothèsesRenouvellement'!$J$6:$L$10,3,FALSE))))</f>
        <v>-</v>
      </c>
      <c r="AF365" s="312" t="str">
        <f t="shared" si="50"/>
        <v>-</v>
      </c>
      <c r="AG365" s="312" t="str">
        <f t="shared" si="51"/>
        <v>-</v>
      </c>
      <c r="AH365" s="218" t="str">
        <f t="shared" si="52"/>
        <v>-</v>
      </c>
      <c r="AI365" s="95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/>
      <c r="AZ365" s="95"/>
      <c r="BA365" s="95"/>
      <c r="BB365" s="95"/>
      <c r="BC365" s="95"/>
      <c r="BD365" s="95"/>
      <c r="BE365" s="95"/>
      <c r="BF365" s="95"/>
      <c r="BG365" s="95"/>
      <c r="BH365" s="95"/>
      <c r="BI365" s="95"/>
      <c r="BJ365" s="95"/>
      <c r="BK365" s="95"/>
      <c r="BL365" s="95"/>
      <c r="BM365" s="95"/>
      <c r="BN365" s="95"/>
      <c r="BO365" s="95"/>
      <c r="BP365" s="95"/>
      <c r="BQ365" s="95"/>
      <c r="BR365" s="95"/>
      <c r="BS365" s="95"/>
      <c r="BT365" s="95"/>
      <c r="BU365" s="95"/>
      <c r="BV365" s="95"/>
      <c r="BW365" s="95"/>
      <c r="BX365" s="95"/>
      <c r="BY365" s="95"/>
      <c r="BZ365" s="95"/>
      <c r="CA365" s="95"/>
      <c r="CB365" s="95"/>
      <c r="CC365" s="95"/>
      <c r="CD365" s="95"/>
      <c r="CE365" s="95"/>
      <c r="CF365" s="95"/>
      <c r="CG365" s="95"/>
      <c r="CH365" s="95"/>
      <c r="CI365" s="95"/>
      <c r="CJ365" s="95"/>
      <c r="CK365" s="95"/>
      <c r="CL365" s="95"/>
      <c r="CM365" s="95"/>
      <c r="CN365" s="95"/>
      <c r="CO365" s="95"/>
      <c r="CP365" s="95"/>
      <c r="CQ365" s="95"/>
      <c r="CR365" s="95"/>
      <c r="CS365" s="95"/>
      <c r="CT365" s="95"/>
      <c r="CU365" s="95"/>
      <c r="CV365" s="95"/>
      <c r="CW365" s="95"/>
      <c r="CX365" s="95"/>
      <c r="CY365" s="95"/>
      <c r="CZ365" s="95"/>
      <c r="DA365" s="95"/>
      <c r="DB365" s="95"/>
      <c r="DC365" s="95"/>
      <c r="DD365" s="95"/>
      <c r="DE365" s="95"/>
      <c r="DF365" s="95"/>
      <c r="DG365" s="95"/>
      <c r="DH365" s="95"/>
      <c r="DI365" s="95"/>
      <c r="DJ365" s="95"/>
      <c r="DK365" s="95"/>
      <c r="DL365" s="95"/>
      <c r="DM365" s="95"/>
      <c r="DN365" s="95"/>
      <c r="DO365" s="95"/>
      <c r="DP365" s="95"/>
      <c r="DQ365" s="95"/>
      <c r="DR365" s="95"/>
      <c r="DS365" s="95"/>
      <c r="DT365" s="95"/>
      <c r="DU365" s="95"/>
      <c r="DV365" s="95"/>
      <c r="DW365" s="95"/>
      <c r="DX365" s="95"/>
      <c r="DY365" s="95"/>
      <c r="DZ365" s="95"/>
      <c r="EA365" s="95"/>
      <c r="EB365" s="95"/>
      <c r="EC365" s="95"/>
      <c r="ED365" s="95"/>
      <c r="EE365" s="95"/>
      <c r="EF365" s="95"/>
      <c r="EG365" s="95"/>
      <c r="EH365" s="95"/>
      <c r="EI365" s="95"/>
      <c r="EJ365" s="95"/>
      <c r="EK365" s="95"/>
      <c r="EL365" s="95"/>
      <c r="EM365" s="95"/>
      <c r="EN365" s="95"/>
      <c r="EO365" s="95"/>
      <c r="EP365" s="95"/>
      <c r="EQ365" s="95"/>
      <c r="ER365" s="95"/>
      <c r="ES365" s="95"/>
      <c r="ET365" s="95"/>
      <c r="EU365" s="95"/>
      <c r="EV365" s="95"/>
      <c r="EW365" s="95"/>
      <c r="EX365" s="95"/>
      <c r="EY365" s="95"/>
      <c r="EZ365" s="95"/>
      <c r="FA365" s="95"/>
      <c r="FB365" s="95"/>
      <c r="FC365" s="95"/>
      <c r="FD365" s="95"/>
      <c r="FE365" s="95"/>
      <c r="FF365" s="95"/>
      <c r="FG365" s="95"/>
      <c r="FH365" s="95"/>
      <c r="FI365" s="95"/>
      <c r="FJ365" s="95"/>
      <c r="FK365" s="95"/>
      <c r="FL365" s="95"/>
      <c r="FM365" s="95"/>
      <c r="FN365" s="95"/>
      <c r="FO365" s="95"/>
      <c r="FP365" s="95"/>
      <c r="FQ365" s="95"/>
      <c r="FR365" s="95"/>
      <c r="FS365" s="95"/>
      <c r="FT365" s="95"/>
      <c r="FU365" s="95"/>
      <c r="FV365" s="95"/>
      <c r="FW365" s="95"/>
      <c r="FX365" s="95"/>
      <c r="FY365" s="95"/>
      <c r="FZ365" s="95"/>
      <c r="GA365" s="95"/>
      <c r="GB365" s="95"/>
      <c r="GC365" s="95"/>
      <c r="GD365" s="95"/>
      <c r="GE365" s="95"/>
      <c r="GF365" s="95"/>
      <c r="GG365" s="95"/>
      <c r="GH365" s="95"/>
      <c r="GI365" s="95"/>
      <c r="GJ365" s="95"/>
      <c r="GK365" s="95"/>
      <c r="GL365" s="95"/>
      <c r="GM365" s="95"/>
      <c r="GN365" s="95"/>
      <c r="GO365" s="95"/>
      <c r="GP365" s="95"/>
      <c r="GQ365" s="95"/>
      <c r="GR365" s="95"/>
      <c r="GS365" s="95"/>
      <c r="GT365" s="95"/>
      <c r="GU365" s="95"/>
      <c r="GV365" s="95"/>
      <c r="GW365" s="95"/>
      <c r="GX365" s="95"/>
      <c r="GY365" s="95"/>
      <c r="GZ365" s="95"/>
      <c r="HA365" s="95"/>
      <c r="HB365" s="95"/>
      <c r="HC365" s="95"/>
      <c r="HD365" s="95"/>
      <c r="HE365" s="95"/>
    </row>
    <row r="366" spans="1:213" x14ac:dyDescent="0.25">
      <c r="A366" s="212" t="str">
        <f>IF((ISBLANK('1B DonnéesActifs'!A369)=TRUE),"-",'1B DonnéesActifs'!A369)</f>
        <v>-</v>
      </c>
      <c r="B366" s="213" t="str">
        <f>IF(($A366="-"),"-",IF((ISBLANK('1B DonnéesActifs'!B369)=TRUE),"",'1B DonnéesActifs'!B369))</f>
        <v>-</v>
      </c>
      <c r="C366" s="213" t="str">
        <f>IF(($A366="-"),"-",IF((ISBLANK('1B DonnéesActifs'!C369)=TRUE),"",'1B DonnéesActifs'!C369))</f>
        <v>-</v>
      </c>
      <c r="D366" s="213" t="str">
        <f>IF(($A366="-"),"-",IF((ISBLANK('1B DonnéesActifs'!D369)=TRUE),"",'1B DonnéesActifs'!D369))</f>
        <v>-</v>
      </c>
      <c r="E366" s="213" t="str">
        <f>IF(($A366="-"),"-",IF((ISBLANK('1B DonnéesActifs'!E369)=TRUE),"",'1B DonnéesActifs'!E369))</f>
        <v>-</v>
      </c>
      <c r="F366" s="213" t="str">
        <f>IF(($A366="-"),"-",IF((ISBLANK('1B DonnéesActifs'!F369)=TRUE),"",'1B DonnéesActifs'!F369))</f>
        <v>-</v>
      </c>
      <c r="G366" s="213" t="str">
        <f>IF(($A366="-"),"-",IF((ISBLANK('1B DonnéesActifs'!G369)=TRUE),"",'1B DonnéesActifs'!G369))</f>
        <v>-</v>
      </c>
      <c r="H366" s="213" t="str">
        <f>IF(($A366="-"),"-",IF((ISBLANK('1B DonnéesActifs'!H369)=TRUE),"",'1B DonnéesActifs'!H369))</f>
        <v>-</v>
      </c>
      <c r="I366" s="213" t="str">
        <f>IF(($A366="-"),"-",IF((ISBLANK('1B DonnéesActifs'!I369)=TRUE),"",'1B DonnéesActifs'!I369))</f>
        <v>-</v>
      </c>
      <c r="J366" s="213" t="str">
        <f>IF(($A366="-"),"-",IF((ISBLANK('1B DonnéesActifs'!J369)=TRUE),"",'1B DonnéesActifs'!J369))</f>
        <v>-</v>
      </c>
      <c r="K366" s="213" t="str">
        <f>IF(($A366="-"),"-",IF((ISBLANK('1B DonnéesActifs'!K369)=TRUE),"",'1B DonnéesActifs'!K369))</f>
        <v>-</v>
      </c>
      <c r="L366" s="213" t="str">
        <f>IF(($A366="-"),"-",IF((ISBLANK('1B DonnéesActifs'!L369)=TRUE),"",'1B DonnéesActifs'!L369))</f>
        <v>-</v>
      </c>
      <c r="M366" s="213" t="str">
        <f>IF(($A366="-"),"-",IF((ISBLANK('1B DonnéesActifs'!M369)=TRUE),"",'1B DonnéesActifs'!M369))</f>
        <v>-</v>
      </c>
      <c r="N366" s="213" t="str">
        <f>IF(($A366="-"),"-",IF((ISBLANK('1B DonnéesActifs'!N369)=TRUE),"",'1B DonnéesActifs'!N369))</f>
        <v>-</v>
      </c>
      <c r="O366" s="213" t="str">
        <f>IF(($A366="-"),"-",IF((ISBLANK('1B DonnéesActifs'!O369)=TRUE),"",'1B DonnéesActifs'!O369))</f>
        <v>-</v>
      </c>
      <c r="P366" s="213" t="str">
        <f>IF(($A366="-"),"-",IF((ISBLANK('1B DonnéesActifs'!P369)=TRUE),"",'1B DonnéesActifs'!P369))</f>
        <v>-</v>
      </c>
      <c r="Q366" s="214" t="str">
        <f t="shared" si="46"/>
        <v>-</v>
      </c>
      <c r="R366" s="214" t="str">
        <f>IF($A366="-","-",(_xlfn.IFNA((VLOOKUP($D366,'2A HypothèsesRenouvellement'!$J$6:$K$10,2,FALSE)),"TypeChausséeN/D")))</f>
        <v>-</v>
      </c>
      <c r="S366" s="214" t="str">
        <f t="shared" si="53"/>
        <v>-</v>
      </c>
      <c r="T366" s="214" t="str">
        <f>IF($A366="-","-",(_xlfn.IFNA((VLOOKUP($M366,'2A HypothèsesRenouvellement'!$J$16:$K$25,2,FALSE)),"DernièreInterventionN/D")))</f>
        <v>-</v>
      </c>
      <c r="U366" s="214" t="str">
        <f t="shared" si="47"/>
        <v>-</v>
      </c>
      <c r="V366" s="215" t="str">
        <f t="shared" si="54"/>
        <v>-</v>
      </c>
      <c r="W366" s="215" t="str">
        <f>IF($A366="-","-",IF($O366="","ICG N/D",VLOOKUP($O366,'2A HypothèsesRenouvellement'!$B$33:$B$42,1,TRUE)))</f>
        <v>-</v>
      </c>
      <c r="X366" s="216" t="str">
        <f>IF($A366="-","-",(IF((ISNUMBER(W366)=TRUE),VLOOKUP(W366,'2A HypothèsesRenouvellement'!$B$33:$D$42,3,FALSE),"ICG N/D")))</f>
        <v>-</v>
      </c>
      <c r="Y366" s="216" t="str">
        <f>_xlfn.IFNA(IF($A366="-","-",(IF((P366=""),"Cote /5 N/D",VLOOKUP(P366,'2A HypothèsesRenouvellement'!$F$33:$G$37,2,FALSE)))),"%ParCote/5 Feuille2A N/D")</f>
        <v>-</v>
      </c>
      <c r="Z366" s="215" t="str">
        <f>IF($A366="-","-",IF('2A HypothèsesRenouvellement'!$F$20="  cotes d'état /100",(IF(ISNUMBER(X366)=TRUE,(X366*R366),"ICG N/D")),"N'est pas l'option choisie feuille 2A"))</f>
        <v>-</v>
      </c>
      <c r="AA366" s="215" t="str">
        <f t="shared" si="48"/>
        <v>-</v>
      </c>
      <c r="AB366" s="215" t="str">
        <f>IF($A366="-","-",IF('2A HypothèsesRenouvellement'!$F$20="  cotes d'état /5",(IF(ISNUMBER(Y366)=TRUE,(Y366*R366),"Etat/5 N/D")),"N'est pas l'option choisie feuille 2A"))</f>
        <v>-</v>
      </c>
      <c r="AC366" s="215" t="str">
        <f t="shared" si="49"/>
        <v>-</v>
      </c>
      <c r="AD366" s="217" t="str">
        <f>IF('2A HypothèsesRenouvellement'!$D$15="Option 1  ",'3A CalculsActifs'!V366,IF('2A HypothèsesRenouvellement'!$F$20="  Cotes d'état /100",'3A CalculsActifs'!AA366,IF('2A HypothèsesRenouvellement'!$F$20="  Cotes d'état /5",'3A CalculsActifs'!AC366,"ATT:ChoisirOptionFeuille2A")))</f>
        <v>ATT:ChoisirOptionFeuille2A</v>
      </c>
      <c r="AE366" s="209" t="str">
        <f>IF($A366="-","-",(H366/1000*(VLOOKUP(D366,'2A HypothèsesRenouvellement'!$J$6:$L$10,3,FALSE))))</f>
        <v>-</v>
      </c>
      <c r="AF366" s="312" t="str">
        <f t="shared" si="50"/>
        <v>-</v>
      </c>
      <c r="AG366" s="312" t="str">
        <f t="shared" si="51"/>
        <v>-</v>
      </c>
      <c r="AH366" s="218" t="str">
        <f t="shared" si="52"/>
        <v>-</v>
      </c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/>
      <c r="BE366" s="95"/>
      <c r="BF366" s="95"/>
      <c r="BG366" s="95"/>
      <c r="BH366" s="95"/>
      <c r="BI366" s="95"/>
      <c r="BJ366" s="95"/>
      <c r="BK366" s="95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95"/>
      <c r="CA366" s="95"/>
      <c r="CB366" s="95"/>
      <c r="CC366" s="95"/>
      <c r="CD366" s="95"/>
      <c r="CE366" s="95"/>
      <c r="CF366" s="95"/>
      <c r="CG366" s="95"/>
      <c r="CH366" s="95"/>
      <c r="CI366" s="95"/>
      <c r="CJ366" s="95"/>
      <c r="CK366" s="95"/>
      <c r="CL366" s="95"/>
      <c r="CM366" s="95"/>
      <c r="CN366" s="95"/>
      <c r="CO366" s="95"/>
      <c r="CP366" s="95"/>
      <c r="CQ366" s="95"/>
      <c r="CR366" s="95"/>
      <c r="CS366" s="95"/>
      <c r="CT366" s="95"/>
      <c r="CU366" s="95"/>
      <c r="CV366" s="95"/>
      <c r="CW366" s="95"/>
      <c r="CX366" s="95"/>
      <c r="CY366" s="95"/>
      <c r="CZ366" s="95"/>
      <c r="DA366" s="95"/>
      <c r="DB366" s="95"/>
      <c r="DC366" s="95"/>
      <c r="DD366" s="95"/>
      <c r="DE366" s="95"/>
      <c r="DF366" s="95"/>
      <c r="DG366" s="95"/>
      <c r="DH366" s="95"/>
      <c r="DI366" s="95"/>
      <c r="DJ366" s="95"/>
      <c r="DK366" s="95"/>
      <c r="DL366" s="95"/>
      <c r="DM366" s="95"/>
      <c r="DN366" s="95"/>
      <c r="DO366" s="95"/>
      <c r="DP366" s="95"/>
      <c r="DQ366" s="95"/>
      <c r="DR366" s="95"/>
      <c r="DS366" s="95"/>
      <c r="DT366" s="95"/>
      <c r="DU366" s="95"/>
      <c r="DV366" s="95"/>
      <c r="DW366" s="95"/>
      <c r="DX366" s="95"/>
      <c r="DY366" s="95"/>
      <c r="DZ366" s="95"/>
      <c r="EA366" s="95"/>
      <c r="EB366" s="95"/>
      <c r="EC366" s="95"/>
      <c r="ED366" s="95"/>
      <c r="EE366" s="95"/>
      <c r="EF366" s="95"/>
      <c r="EG366" s="95"/>
      <c r="EH366" s="95"/>
      <c r="EI366" s="95"/>
      <c r="EJ366" s="95"/>
      <c r="EK366" s="95"/>
      <c r="EL366" s="95"/>
      <c r="EM366" s="95"/>
      <c r="EN366" s="95"/>
      <c r="EO366" s="95"/>
      <c r="EP366" s="95"/>
      <c r="EQ366" s="95"/>
      <c r="ER366" s="95"/>
      <c r="ES366" s="95"/>
      <c r="ET366" s="95"/>
      <c r="EU366" s="95"/>
      <c r="EV366" s="95"/>
      <c r="EW366" s="95"/>
      <c r="EX366" s="95"/>
      <c r="EY366" s="95"/>
      <c r="EZ366" s="95"/>
      <c r="FA366" s="95"/>
      <c r="FB366" s="95"/>
      <c r="FC366" s="95"/>
      <c r="FD366" s="95"/>
      <c r="FE366" s="95"/>
      <c r="FF366" s="95"/>
      <c r="FG366" s="95"/>
      <c r="FH366" s="95"/>
      <c r="FI366" s="95"/>
      <c r="FJ366" s="95"/>
      <c r="FK366" s="95"/>
      <c r="FL366" s="95"/>
      <c r="FM366" s="95"/>
      <c r="FN366" s="95"/>
      <c r="FO366" s="95"/>
      <c r="FP366" s="95"/>
      <c r="FQ366" s="95"/>
      <c r="FR366" s="95"/>
      <c r="FS366" s="95"/>
      <c r="FT366" s="95"/>
      <c r="FU366" s="95"/>
      <c r="FV366" s="95"/>
      <c r="FW366" s="95"/>
      <c r="FX366" s="95"/>
      <c r="FY366" s="95"/>
      <c r="FZ366" s="95"/>
      <c r="GA366" s="95"/>
      <c r="GB366" s="95"/>
      <c r="GC366" s="95"/>
      <c r="GD366" s="95"/>
      <c r="GE366" s="95"/>
      <c r="GF366" s="95"/>
      <c r="GG366" s="95"/>
      <c r="GH366" s="95"/>
      <c r="GI366" s="95"/>
      <c r="GJ366" s="95"/>
      <c r="GK366" s="95"/>
      <c r="GL366" s="95"/>
      <c r="GM366" s="95"/>
      <c r="GN366" s="95"/>
      <c r="GO366" s="95"/>
      <c r="GP366" s="95"/>
      <c r="GQ366" s="95"/>
      <c r="GR366" s="95"/>
      <c r="GS366" s="95"/>
      <c r="GT366" s="95"/>
      <c r="GU366" s="95"/>
      <c r="GV366" s="95"/>
      <c r="GW366" s="95"/>
      <c r="GX366" s="95"/>
      <c r="GY366" s="95"/>
      <c r="GZ366" s="95"/>
      <c r="HA366" s="95"/>
      <c r="HB366" s="95"/>
      <c r="HC366" s="95"/>
      <c r="HD366" s="95"/>
      <c r="HE366" s="95"/>
    </row>
    <row r="367" spans="1:213" x14ac:dyDescent="0.25">
      <c r="A367" s="212" t="str">
        <f>IF((ISBLANK('1B DonnéesActifs'!A370)=TRUE),"-",'1B DonnéesActifs'!A370)</f>
        <v>-</v>
      </c>
      <c r="B367" s="213" t="str">
        <f>IF(($A367="-"),"-",IF((ISBLANK('1B DonnéesActifs'!B370)=TRUE),"",'1B DonnéesActifs'!B370))</f>
        <v>-</v>
      </c>
      <c r="C367" s="213" t="str">
        <f>IF(($A367="-"),"-",IF((ISBLANK('1B DonnéesActifs'!C370)=TRUE),"",'1B DonnéesActifs'!C370))</f>
        <v>-</v>
      </c>
      <c r="D367" s="213" t="str">
        <f>IF(($A367="-"),"-",IF((ISBLANK('1B DonnéesActifs'!D370)=TRUE),"",'1B DonnéesActifs'!D370))</f>
        <v>-</v>
      </c>
      <c r="E367" s="213" t="str">
        <f>IF(($A367="-"),"-",IF((ISBLANK('1B DonnéesActifs'!E370)=TRUE),"",'1B DonnéesActifs'!E370))</f>
        <v>-</v>
      </c>
      <c r="F367" s="213" t="str">
        <f>IF(($A367="-"),"-",IF((ISBLANK('1B DonnéesActifs'!F370)=TRUE),"",'1B DonnéesActifs'!F370))</f>
        <v>-</v>
      </c>
      <c r="G367" s="213" t="str">
        <f>IF(($A367="-"),"-",IF((ISBLANK('1B DonnéesActifs'!G370)=TRUE),"",'1B DonnéesActifs'!G370))</f>
        <v>-</v>
      </c>
      <c r="H367" s="213" t="str">
        <f>IF(($A367="-"),"-",IF((ISBLANK('1B DonnéesActifs'!H370)=TRUE),"",'1B DonnéesActifs'!H370))</f>
        <v>-</v>
      </c>
      <c r="I367" s="213" t="str">
        <f>IF(($A367="-"),"-",IF((ISBLANK('1B DonnéesActifs'!I370)=TRUE),"",'1B DonnéesActifs'!I370))</f>
        <v>-</v>
      </c>
      <c r="J367" s="213" t="str">
        <f>IF(($A367="-"),"-",IF((ISBLANK('1B DonnéesActifs'!J370)=TRUE),"",'1B DonnéesActifs'!J370))</f>
        <v>-</v>
      </c>
      <c r="K367" s="213" t="str">
        <f>IF(($A367="-"),"-",IF((ISBLANK('1B DonnéesActifs'!K370)=TRUE),"",'1B DonnéesActifs'!K370))</f>
        <v>-</v>
      </c>
      <c r="L367" s="213" t="str">
        <f>IF(($A367="-"),"-",IF((ISBLANK('1B DonnéesActifs'!L370)=TRUE),"",'1B DonnéesActifs'!L370))</f>
        <v>-</v>
      </c>
      <c r="M367" s="213" t="str">
        <f>IF(($A367="-"),"-",IF((ISBLANK('1B DonnéesActifs'!M370)=TRUE),"",'1B DonnéesActifs'!M370))</f>
        <v>-</v>
      </c>
      <c r="N367" s="213" t="str">
        <f>IF(($A367="-"),"-",IF((ISBLANK('1B DonnéesActifs'!N370)=TRUE),"",'1B DonnéesActifs'!N370))</f>
        <v>-</v>
      </c>
      <c r="O367" s="213" t="str">
        <f>IF(($A367="-"),"-",IF((ISBLANK('1B DonnéesActifs'!O370)=TRUE),"",'1B DonnéesActifs'!O370))</f>
        <v>-</v>
      </c>
      <c r="P367" s="213" t="str">
        <f>IF(($A367="-"),"-",IF((ISBLANK('1B DonnéesActifs'!P370)=TRUE),"",'1B DonnéesActifs'!P370))</f>
        <v>-</v>
      </c>
      <c r="Q367" s="214" t="str">
        <f t="shared" si="46"/>
        <v>-</v>
      </c>
      <c r="R367" s="214" t="str">
        <f>IF($A367="-","-",(_xlfn.IFNA((VLOOKUP($D367,'2A HypothèsesRenouvellement'!$J$6:$K$10,2,FALSE)),"TypeChausséeN/D")))</f>
        <v>-</v>
      </c>
      <c r="S367" s="214" t="str">
        <f t="shared" si="53"/>
        <v>-</v>
      </c>
      <c r="T367" s="214" t="str">
        <f>IF($A367="-","-",(_xlfn.IFNA((VLOOKUP($M367,'2A HypothèsesRenouvellement'!$J$16:$K$25,2,FALSE)),"DernièreInterventionN/D")))</f>
        <v>-</v>
      </c>
      <c r="U367" s="214" t="str">
        <f t="shared" si="47"/>
        <v>-</v>
      </c>
      <c r="V367" s="215" t="str">
        <f t="shared" si="54"/>
        <v>-</v>
      </c>
      <c r="W367" s="215" t="str">
        <f>IF($A367="-","-",IF($O367="","ICG N/D",VLOOKUP($O367,'2A HypothèsesRenouvellement'!$B$33:$B$42,1,TRUE)))</f>
        <v>-</v>
      </c>
      <c r="X367" s="216" t="str">
        <f>IF($A367="-","-",(IF((ISNUMBER(W367)=TRUE),VLOOKUP(W367,'2A HypothèsesRenouvellement'!$B$33:$D$42,3,FALSE),"ICG N/D")))</f>
        <v>-</v>
      </c>
      <c r="Y367" s="216" t="str">
        <f>_xlfn.IFNA(IF($A367="-","-",(IF((P367=""),"Cote /5 N/D",VLOOKUP(P367,'2A HypothèsesRenouvellement'!$F$33:$G$37,2,FALSE)))),"%ParCote/5 Feuille2A N/D")</f>
        <v>-</v>
      </c>
      <c r="Z367" s="215" t="str">
        <f>IF($A367="-","-",IF('2A HypothèsesRenouvellement'!$F$20="  cotes d'état /100",(IF(ISNUMBER(X367)=TRUE,(X367*R367),"ICG N/D")),"N'est pas l'option choisie feuille 2A"))</f>
        <v>-</v>
      </c>
      <c r="AA367" s="215" t="str">
        <f t="shared" si="48"/>
        <v>-</v>
      </c>
      <c r="AB367" s="215" t="str">
        <f>IF($A367="-","-",IF('2A HypothèsesRenouvellement'!$F$20="  cotes d'état /5",(IF(ISNUMBER(Y367)=TRUE,(Y367*R367),"Etat/5 N/D")),"N'est pas l'option choisie feuille 2A"))</f>
        <v>-</v>
      </c>
      <c r="AC367" s="215" t="str">
        <f t="shared" si="49"/>
        <v>-</v>
      </c>
      <c r="AD367" s="217" t="str">
        <f>IF('2A HypothèsesRenouvellement'!$D$15="Option 1  ",'3A CalculsActifs'!V367,IF('2A HypothèsesRenouvellement'!$F$20="  Cotes d'état /100",'3A CalculsActifs'!AA367,IF('2A HypothèsesRenouvellement'!$F$20="  Cotes d'état /5",'3A CalculsActifs'!AC367,"ATT:ChoisirOptionFeuille2A")))</f>
        <v>ATT:ChoisirOptionFeuille2A</v>
      </c>
      <c r="AE367" s="209" t="str">
        <f>IF($A367="-","-",(H367/1000*(VLOOKUP(D367,'2A HypothèsesRenouvellement'!$J$6:$L$10,3,FALSE))))</f>
        <v>-</v>
      </c>
      <c r="AF367" s="312" t="str">
        <f t="shared" si="50"/>
        <v>-</v>
      </c>
      <c r="AG367" s="312" t="str">
        <f t="shared" si="51"/>
        <v>-</v>
      </c>
      <c r="AH367" s="218" t="str">
        <f t="shared" si="52"/>
        <v>-</v>
      </c>
      <c r="AI367" s="95"/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5"/>
      <c r="BI367" s="95"/>
      <c r="BJ367" s="95"/>
      <c r="BK367" s="95"/>
      <c r="BL367" s="95"/>
      <c r="BM367" s="95"/>
      <c r="BN367" s="95"/>
      <c r="BO367" s="95"/>
      <c r="BP367" s="95"/>
      <c r="BQ367" s="95"/>
      <c r="BR367" s="95"/>
      <c r="BS367" s="95"/>
      <c r="BT367" s="95"/>
      <c r="BU367" s="95"/>
      <c r="BV367" s="95"/>
      <c r="BW367" s="95"/>
      <c r="BX367" s="95"/>
      <c r="BY367" s="95"/>
      <c r="BZ367" s="95"/>
      <c r="CA367" s="95"/>
      <c r="CB367" s="95"/>
      <c r="CC367" s="95"/>
      <c r="CD367" s="95"/>
      <c r="CE367" s="95"/>
      <c r="CF367" s="95"/>
      <c r="CG367" s="95"/>
      <c r="CH367" s="95"/>
      <c r="CI367" s="95"/>
      <c r="CJ367" s="95"/>
      <c r="CK367" s="95"/>
      <c r="CL367" s="95"/>
      <c r="CM367" s="95"/>
      <c r="CN367" s="95"/>
      <c r="CO367" s="95"/>
      <c r="CP367" s="95"/>
      <c r="CQ367" s="95"/>
      <c r="CR367" s="95"/>
      <c r="CS367" s="95"/>
      <c r="CT367" s="95"/>
      <c r="CU367" s="95"/>
      <c r="CV367" s="95"/>
      <c r="CW367" s="95"/>
      <c r="CX367" s="95"/>
      <c r="CY367" s="95"/>
      <c r="CZ367" s="95"/>
      <c r="DA367" s="95"/>
      <c r="DB367" s="95"/>
      <c r="DC367" s="95"/>
      <c r="DD367" s="95"/>
      <c r="DE367" s="95"/>
      <c r="DF367" s="95"/>
      <c r="DG367" s="95"/>
      <c r="DH367" s="95"/>
      <c r="DI367" s="95"/>
      <c r="DJ367" s="95"/>
      <c r="DK367" s="95"/>
      <c r="DL367" s="95"/>
      <c r="DM367" s="95"/>
      <c r="DN367" s="95"/>
      <c r="DO367" s="95"/>
      <c r="DP367" s="95"/>
      <c r="DQ367" s="95"/>
      <c r="DR367" s="95"/>
      <c r="DS367" s="95"/>
      <c r="DT367" s="95"/>
      <c r="DU367" s="95"/>
      <c r="DV367" s="95"/>
      <c r="DW367" s="95"/>
      <c r="DX367" s="95"/>
      <c r="DY367" s="95"/>
      <c r="DZ367" s="95"/>
      <c r="EA367" s="95"/>
      <c r="EB367" s="95"/>
      <c r="EC367" s="95"/>
      <c r="ED367" s="95"/>
      <c r="EE367" s="95"/>
      <c r="EF367" s="95"/>
      <c r="EG367" s="95"/>
      <c r="EH367" s="95"/>
      <c r="EI367" s="95"/>
      <c r="EJ367" s="95"/>
      <c r="EK367" s="95"/>
      <c r="EL367" s="95"/>
      <c r="EM367" s="95"/>
      <c r="EN367" s="95"/>
      <c r="EO367" s="95"/>
      <c r="EP367" s="95"/>
      <c r="EQ367" s="95"/>
      <c r="ER367" s="95"/>
      <c r="ES367" s="95"/>
      <c r="ET367" s="95"/>
      <c r="EU367" s="95"/>
      <c r="EV367" s="95"/>
      <c r="EW367" s="95"/>
      <c r="EX367" s="95"/>
      <c r="EY367" s="95"/>
      <c r="EZ367" s="95"/>
      <c r="FA367" s="95"/>
      <c r="FB367" s="95"/>
      <c r="FC367" s="95"/>
      <c r="FD367" s="95"/>
      <c r="FE367" s="95"/>
      <c r="FF367" s="95"/>
      <c r="FG367" s="95"/>
      <c r="FH367" s="95"/>
      <c r="FI367" s="95"/>
      <c r="FJ367" s="95"/>
      <c r="FK367" s="95"/>
      <c r="FL367" s="95"/>
      <c r="FM367" s="95"/>
      <c r="FN367" s="95"/>
      <c r="FO367" s="95"/>
      <c r="FP367" s="95"/>
      <c r="FQ367" s="95"/>
      <c r="FR367" s="95"/>
      <c r="FS367" s="95"/>
      <c r="FT367" s="95"/>
      <c r="FU367" s="95"/>
      <c r="FV367" s="95"/>
      <c r="FW367" s="95"/>
      <c r="FX367" s="95"/>
      <c r="FY367" s="95"/>
      <c r="FZ367" s="95"/>
      <c r="GA367" s="95"/>
      <c r="GB367" s="95"/>
      <c r="GC367" s="95"/>
      <c r="GD367" s="95"/>
      <c r="GE367" s="95"/>
      <c r="GF367" s="95"/>
      <c r="GG367" s="95"/>
      <c r="GH367" s="95"/>
      <c r="GI367" s="95"/>
      <c r="GJ367" s="95"/>
      <c r="GK367" s="95"/>
      <c r="GL367" s="95"/>
      <c r="GM367" s="95"/>
      <c r="GN367" s="95"/>
      <c r="GO367" s="95"/>
      <c r="GP367" s="95"/>
      <c r="GQ367" s="95"/>
      <c r="GR367" s="95"/>
      <c r="GS367" s="95"/>
      <c r="GT367" s="95"/>
      <c r="GU367" s="95"/>
      <c r="GV367" s="95"/>
      <c r="GW367" s="95"/>
      <c r="GX367" s="95"/>
      <c r="GY367" s="95"/>
      <c r="GZ367" s="95"/>
      <c r="HA367" s="95"/>
      <c r="HB367" s="95"/>
      <c r="HC367" s="95"/>
      <c r="HD367" s="95"/>
      <c r="HE367" s="95"/>
    </row>
    <row r="368" spans="1:213" x14ac:dyDescent="0.25">
      <c r="A368" s="212" t="str">
        <f>IF((ISBLANK('1B DonnéesActifs'!A371)=TRUE),"-",'1B DonnéesActifs'!A371)</f>
        <v>-</v>
      </c>
      <c r="B368" s="213" t="str">
        <f>IF(($A368="-"),"-",IF((ISBLANK('1B DonnéesActifs'!B371)=TRUE),"",'1B DonnéesActifs'!B371))</f>
        <v>-</v>
      </c>
      <c r="C368" s="213" t="str">
        <f>IF(($A368="-"),"-",IF((ISBLANK('1B DonnéesActifs'!C371)=TRUE),"",'1B DonnéesActifs'!C371))</f>
        <v>-</v>
      </c>
      <c r="D368" s="213" t="str">
        <f>IF(($A368="-"),"-",IF((ISBLANK('1B DonnéesActifs'!D371)=TRUE),"",'1B DonnéesActifs'!D371))</f>
        <v>-</v>
      </c>
      <c r="E368" s="213" t="str">
        <f>IF(($A368="-"),"-",IF((ISBLANK('1B DonnéesActifs'!E371)=TRUE),"",'1B DonnéesActifs'!E371))</f>
        <v>-</v>
      </c>
      <c r="F368" s="213" t="str">
        <f>IF(($A368="-"),"-",IF((ISBLANK('1B DonnéesActifs'!F371)=TRUE),"",'1B DonnéesActifs'!F371))</f>
        <v>-</v>
      </c>
      <c r="G368" s="213" t="str">
        <f>IF(($A368="-"),"-",IF((ISBLANK('1B DonnéesActifs'!G371)=TRUE),"",'1B DonnéesActifs'!G371))</f>
        <v>-</v>
      </c>
      <c r="H368" s="213" t="str">
        <f>IF(($A368="-"),"-",IF((ISBLANK('1B DonnéesActifs'!H371)=TRUE),"",'1B DonnéesActifs'!H371))</f>
        <v>-</v>
      </c>
      <c r="I368" s="213" t="str">
        <f>IF(($A368="-"),"-",IF((ISBLANK('1B DonnéesActifs'!I371)=TRUE),"",'1B DonnéesActifs'!I371))</f>
        <v>-</v>
      </c>
      <c r="J368" s="213" t="str">
        <f>IF(($A368="-"),"-",IF((ISBLANK('1B DonnéesActifs'!J371)=TRUE),"",'1B DonnéesActifs'!J371))</f>
        <v>-</v>
      </c>
      <c r="K368" s="213" t="str">
        <f>IF(($A368="-"),"-",IF((ISBLANK('1B DonnéesActifs'!K371)=TRUE),"",'1B DonnéesActifs'!K371))</f>
        <v>-</v>
      </c>
      <c r="L368" s="213" t="str">
        <f>IF(($A368="-"),"-",IF((ISBLANK('1B DonnéesActifs'!L371)=TRUE),"",'1B DonnéesActifs'!L371))</f>
        <v>-</v>
      </c>
      <c r="M368" s="213" t="str">
        <f>IF(($A368="-"),"-",IF((ISBLANK('1B DonnéesActifs'!M371)=TRUE),"",'1B DonnéesActifs'!M371))</f>
        <v>-</v>
      </c>
      <c r="N368" s="213" t="str">
        <f>IF(($A368="-"),"-",IF((ISBLANK('1B DonnéesActifs'!N371)=TRUE),"",'1B DonnéesActifs'!N371))</f>
        <v>-</v>
      </c>
      <c r="O368" s="213" t="str">
        <f>IF(($A368="-"),"-",IF((ISBLANK('1B DonnéesActifs'!O371)=TRUE),"",'1B DonnéesActifs'!O371))</f>
        <v>-</v>
      </c>
      <c r="P368" s="213" t="str">
        <f>IF(($A368="-"),"-",IF((ISBLANK('1B DonnéesActifs'!P371)=TRUE),"",'1B DonnéesActifs'!P371))</f>
        <v>-</v>
      </c>
      <c r="Q368" s="214" t="str">
        <f t="shared" si="46"/>
        <v>-</v>
      </c>
      <c r="R368" s="214" t="str">
        <f>IF($A368="-","-",(_xlfn.IFNA((VLOOKUP($D368,'2A HypothèsesRenouvellement'!$J$6:$K$10,2,FALSE)),"TypeChausséeN/D")))</f>
        <v>-</v>
      </c>
      <c r="S368" s="214" t="str">
        <f t="shared" si="53"/>
        <v>-</v>
      </c>
      <c r="T368" s="214" t="str">
        <f>IF($A368="-","-",(_xlfn.IFNA((VLOOKUP($M368,'2A HypothèsesRenouvellement'!$J$16:$K$25,2,FALSE)),"DernièreInterventionN/D")))</f>
        <v>-</v>
      </c>
      <c r="U368" s="214" t="str">
        <f t="shared" si="47"/>
        <v>-</v>
      </c>
      <c r="V368" s="215" t="str">
        <f t="shared" si="54"/>
        <v>-</v>
      </c>
      <c r="W368" s="215" t="str">
        <f>IF($A368="-","-",IF($O368="","ICG N/D",VLOOKUP($O368,'2A HypothèsesRenouvellement'!$B$33:$B$42,1,TRUE)))</f>
        <v>-</v>
      </c>
      <c r="X368" s="216" t="str">
        <f>IF($A368="-","-",(IF((ISNUMBER(W368)=TRUE),VLOOKUP(W368,'2A HypothèsesRenouvellement'!$B$33:$D$42,3,FALSE),"ICG N/D")))</f>
        <v>-</v>
      </c>
      <c r="Y368" s="216" t="str">
        <f>_xlfn.IFNA(IF($A368="-","-",(IF((P368=""),"Cote /5 N/D",VLOOKUP(P368,'2A HypothèsesRenouvellement'!$F$33:$G$37,2,FALSE)))),"%ParCote/5 Feuille2A N/D")</f>
        <v>-</v>
      </c>
      <c r="Z368" s="215" t="str">
        <f>IF($A368="-","-",IF('2A HypothèsesRenouvellement'!$F$20="  cotes d'état /100",(IF(ISNUMBER(X368)=TRUE,(X368*R368),"ICG N/D")),"N'est pas l'option choisie feuille 2A"))</f>
        <v>-</v>
      </c>
      <c r="AA368" s="215" t="str">
        <f t="shared" si="48"/>
        <v>-</v>
      </c>
      <c r="AB368" s="215" t="str">
        <f>IF($A368="-","-",IF('2A HypothèsesRenouvellement'!$F$20="  cotes d'état /5",(IF(ISNUMBER(Y368)=TRUE,(Y368*R368),"Etat/5 N/D")),"N'est pas l'option choisie feuille 2A"))</f>
        <v>-</v>
      </c>
      <c r="AC368" s="215" t="str">
        <f t="shared" si="49"/>
        <v>-</v>
      </c>
      <c r="AD368" s="217" t="str">
        <f>IF('2A HypothèsesRenouvellement'!$D$15="Option 1  ",'3A CalculsActifs'!V368,IF('2A HypothèsesRenouvellement'!$F$20="  Cotes d'état /100",'3A CalculsActifs'!AA368,IF('2A HypothèsesRenouvellement'!$F$20="  Cotes d'état /5",'3A CalculsActifs'!AC368,"ATT:ChoisirOptionFeuille2A")))</f>
        <v>ATT:ChoisirOptionFeuille2A</v>
      </c>
      <c r="AE368" s="209" t="str">
        <f>IF($A368="-","-",(H368/1000*(VLOOKUP(D368,'2A HypothèsesRenouvellement'!$J$6:$L$10,3,FALSE))))</f>
        <v>-</v>
      </c>
      <c r="AF368" s="312" t="str">
        <f t="shared" si="50"/>
        <v>-</v>
      </c>
      <c r="AG368" s="312" t="str">
        <f t="shared" si="51"/>
        <v>-</v>
      </c>
      <c r="AH368" s="218" t="str">
        <f t="shared" si="52"/>
        <v>-</v>
      </c>
      <c r="AI368" s="95"/>
      <c r="AJ368" s="95"/>
      <c r="AK368" s="95"/>
      <c r="AL368" s="95"/>
      <c r="AM368" s="95"/>
      <c r="AN368" s="95"/>
      <c r="AO368" s="95"/>
      <c r="AP368" s="95"/>
      <c r="AQ368" s="95"/>
      <c r="AR368" s="95"/>
      <c r="AS368" s="95"/>
      <c r="AT368" s="95"/>
      <c r="AU368" s="95"/>
      <c r="AV368" s="95"/>
      <c r="AW368" s="95"/>
      <c r="AX368" s="95"/>
      <c r="AY368" s="95"/>
      <c r="AZ368" s="95"/>
      <c r="BA368" s="95"/>
      <c r="BB368" s="95"/>
      <c r="BC368" s="95"/>
      <c r="BD368" s="95"/>
      <c r="BE368" s="95"/>
      <c r="BF368" s="95"/>
      <c r="BG368" s="95"/>
      <c r="BH368" s="95"/>
      <c r="BI368" s="95"/>
      <c r="BJ368" s="95"/>
      <c r="BK368" s="95"/>
      <c r="BL368" s="95"/>
      <c r="BM368" s="95"/>
      <c r="BN368" s="95"/>
      <c r="BO368" s="95"/>
      <c r="BP368" s="95"/>
      <c r="BQ368" s="95"/>
      <c r="BR368" s="95"/>
      <c r="BS368" s="95"/>
      <c r="BT368" s="95"/>
      <c r="BU368" s="95"/>
      <c r="BV368" s="95"/>
      <c r="BW368" s="95"/>
      <c r="BX368" s="95"/>
      <c r="BY368" s="95"/>
      <c r="BZ368" s="95"/>
      <c r="CA368" s="95"/>
      <c r="CB368" s="95"/>
      <c r="CC368" s="95"/>
      <c r="CD368" s="95"/>
      <c r="CE368" s="95"/>
      <c r="CF368" s="95"/>
      <c r="CG368" s="95"/>
      <c r="CH368" s="95"/>
      <c r="CI368" s="95"/>
      <c r="CJ368" s="95"/>
      <c r="CK368" s="95"/>
      <c r="CL368" s="95"/>
      <c r="CM368" s="95"/>
      <c r="CN368" s="95"/>
      <c r="CO368" s="95"/>
      <c r="CP368" s="95"/>
      <c r="CQ368" s="95"/>
      <c r="CR368" s="95"/>
      <c r="CS368" s="95"/>
      <c r="CT368" s="95"/>
      <c r="CU368" s="95"/>
      <c r="CV368" s="95"/>
      <c r="CW368" s="95"/>
      <c r="CX368" s="95"/>
      <c r="CY368" s="95"/>
      <c r="CZ368" s="95"/>
      <c r="DA368" s="95"/>
      <c r="DB368" s="95"/>
      <c r="DC368" s="95"/>
      <c r="DD368" s="95"/>
      <c r="DE368" s="95"/>
      <c r="DF368" s="95"/>
      <c r="DG368" s="95"/>
      <c r="DH368" s="95"/>
      <c r="DI368" s="95"/>
      <c r="DJ368" s="95"/>
      <c r="DK368" s="95"/>
      <c r="DL368" s="95"/>
      <c r="DM368" s="95"/>
      <c r="DN368" s="95"/>
      <c r="DO368" s="95"/>
      <c r="DP368" s="95"/>
      <c r="DQ368" s="95"/>
      <c r="DR368" s="95"/>
      <c r="DS368" s="95"/>
      <c r="DT368" s="95"/>
      <c r="DU368" s="95"/>
      <c r="DV368" s="95"/>
      <c r="DW368" s="95"/>
      <c r="DX368" s="95"/>
      <c r="DY368" s="95"/>
      <c r="DZ368" s="95"/>
      <c r="EA368" s="95"/>
      <c r="EB368" s="95"/>
      <c r="EC368" s="95"/>
      <c r="ED368" s="95"/>
      <c r="EE368" s="95"/>
      <c r="EF368" s="95"/>
      <c r="EG368" s="95"/>
      <c r="EH368" s="95"/>
      <c r="EI368" s="95"/>
      <c r="EJ368" s="95"/>
      <c r="EK368" s="95"/>
      <c r="EL368" s="95"/>
      <c r="EM368" s="95"/>
      <c r="EN368" s="95"/>
      <c r="EO368" s="95"/>
      <c r="EP368" s="95"/>
      <c r="EQ368" s="95"/>
      <c r="ER368" s="95"/>
      <c r="ES368" s="95"/>
      <c r="ET368" s="95"/>
      <c r="EU368" s="95"/>
      <c r="EV368" s="95"/>
      <c r="EW368" s="95"/>
      <c r="EX368" s="95"/>
      <c r="EY368" s="95"/>
      <c r="EZ368" s="95"/>
      <c r="FA368" s="95"/>
      <c r="FB368" s="95"/>
      <c r="FC368" s="95"/>
      <c r="FD368" s="95"/>
      <c r="FE368" s="95"/>
      <c r="FF368" s="95"/>
      <c r="FG368" s="95"/>
      <c r="FH368" s="95"/>
      <c r="FI368" s="95"/>
      <c r="FJ368" s="95"/>
      <c r="FK368" s="95"/>
      <c r="FL368" s="95"/>
      <c r="FM368" s="95"/>
      <c r="FN368" s="95"/>
      <c r="FO368" s="95"/>
      <c r="FP368" s="95"/>
      <c r="FQ368" s="95"/>
      <c r="FR368" s="95"/>
      <c r="FS368" s="95"/>
      <c r="FT368" s="95"/>
      <c r="FU368" s="95"/>
      <c r="FV368" s="95"/>
      <c r="FW368" s="95"/>
      <c r="FX368" s="95"/>
      <c r="FY368" s="95"/>
      <c r="FZ368" s="95"/>
      <c r="GA368" s="95"/>
      <c r="GB368" s="95"/>
      <c r="GC368" s="95"/>
      <c r="GD368" s="95"/>
      <c r="GE368" s="95"/>
      <c r="GF368" s="95"/>
      <c r="GG368" s="95"/>
      <c r="GH368" s="95"/>
      <c r="GI368" s="95"/>
      <c r="GJ368" s="95"/>
      <c r="GK368" s="95"/>
      <c r="GL368" s="95"/>
      <c r="GM368" s="95"/>
      <c r="GN368" s="95"/>
      <c r="GO368" s="95"/>
      <c r="GP368" s="95"/>
      <c r="GQ368" s="95"/>
      <c r="GR368" s="95"/>
      <c r="GS368" s="95"/>
      <c r="GT368" s="95"/>
      <c r="GU368" s="95"/>
      <c r="GV368" s="95"/>
      <c r="GW368" s="95"/>
      <c r="GX368" s="95"/>
      <c r="GY368" s="95"/>
      <c r="GZ368" s="95"/>
      <c r="HA368" s="95"/>
      <c r="HB368" s="95"/>
      <c r="HC368" s="95"/>
      <c r="HD368" s="95"/>
      <c r="HE368" s="95"/>
    </row>
    <row r="369" spans="1:213" x14ac:dyDescent="0.25">
      <c r="A369" s="212" t="str">
        <f>IF((ISBLANK('1B DonnéesActifs'!A372)=TRUE),"-",'1B DonnéesActifs'!A372)</f>
        <v>-</v>
      </c>
      <c r="B369" s="213" t="str">
        <f>IF(($A369="-"),"-",IF((ISBLANK('1B DonnéesActifs'!B372)=TRUE),"",'1B DonnéesActifs'!B372))</f>
        <v>-</v>
      </c>
      <c r="C369" s="213" t="str">
        <f>IF(($A369="-"),"-",IF((ISBLANK('1B DonnéesActifs'!C372)=TRUE),"",'1B DonnéesActifs'!C372))</f>
        <v>-</v>
      </c>
      <c r="D369" s="213" t="str">
        <f>IF(($A369="-"),"-",IF((ISBLANK('1B DonnéesActifs'!D372)=TRUE),"",'1B DonnéesActifs'!D372))</f>
        <v>-</v>
      </c>
      <c r="E369" s="213" t="str">
        <f>IF(($A369="-"),"-",IF((ISBLANK('1B DonnéesActifs'!E372)=TRUE),"",'1B DonnéesActifs'!E372))</f>
        <v>-</v>
      </c>
      <c r="F369" s="213" t="str">
        <f>IF(($A369="-"),"-",IF((ISBLANK('1B DonnéesActifs'!F372)=TRUE),"",'1B DonnéesActifs'!F372))</f>
        <v>-</v>
      </c>
      <c r="G369" s="213" t="str">
        <f>IF(($A369="-"),"-",IF((ISBLANK('1B DonnéesActifs'!G372)=TRUE),"",'1B DonnéesActifs'!G372))</f>
        <v>-</v>
      </c>
      <c r="H369" s="213" t="str">
        <f>IF(($A369="-"),"-",IF((ISBLANK('1B DonnéesActifs'!H372)=TRUE),"",'1B DonnéesActifs'!H372))</f>
        <v>-</v>
      </c>
      <c r="I369" s="213" t="str">
        <f>IF(($A369="-"),"-",IF((ISBLANK('1B DonnéesActifs'!I372)=TRUE),"",'1B DonnéesActifs'!I372))</f>
        <v>-</v>
      </c>
      <c r="J369" s="213" t="str">
        <f>IF(($A369="-"),"-",IF((ISBLANK('1B DonnéesActifs'!J372)=TRUE),"",'1B DonnéesActifs'!J372))</f>
        <v>-</v>
      </c>
      <c r="K369" s="213" t="str">
        <f>IF(($A369="-"),"-",IF((ISBLANK('1B DonnéesActifs'!K372)=TRUE),"",'1B DonnéesActifs'!K372))</f>
        <v>-</v>
      </c>
      <c r="L369" s="213" t="str">
        <f>IF(($A369="-"),"-",IF((ISBLANK('1B DonnéesActifs'!L372)=TRUE),"",'1B DonnéesActifs'!L372))</f>
        <v>-</v>
      </c>
      <c r="M369" s="213" t="str">
        <f>IF(($A369="-"),"-",IF((ISBLANK('1B DonnéesActifs'!M372)=TRUE),"",'1B DonnéesActifs'!M372))</f>
        <v>-</v>
      </c>
      <c r="N369" s="213" t="str">
        <f>IF(($A369="-"),"-",IF((ISBLANK('1B DonnéesActifs'!N372)=TRUE),"",'1B DonnéesActifs'!N372))</f>
        <v>-</v>
      </c>
      <c r="O369" s="213" t="str">
        <f>IF(($A369="-"),"-",IF((ISBLANK('1B DonnéesActifs'!O372)=TRUE),"",'1B DonnéesActifs'!O372))</f>
        <v>-</v>
      </c>
      <c r="P369" s="213" t="str">
        <f>IF(($A369="-"),"-",IF((ISBLANK('1B DonnéesActifs'!P372)=TRUE),"",'1B DonnéesActifs'!P372))</f>
        <v>-</v>
      </c>
      <c r="Q369" s="214" t="str">
        <f t="shared" si="46"/>
        <v>-</v>
      </c>
      <c r="R369" s="214" t="str">
        <f>IF($A369="-","-",(_xlfn.IFNA((VLOOKUP($D369,'2A HypothèsesRenouvellement'!$J$6:$K$10,2,FALSE)),"TypeChausséeN/D")))</f>
        <v>-</v>
      </c>
      <c r="S369" s="214" t="str">
        <f t="shared" si="53"/>
        <v>-</v>
      </c>
      <c r="T369" s="214" t="str">
        <f>IF($A369="-","-",(_xlfn.IFNA((VLOOKUP($M369,'2A HypothèsesRenouvellement'!$J$16:$K$25,2,FALSE)),"DernièreInterventionN/D")))</f>
        <v>-</v>
      </c>
      <c r="U369" s="214" t="str">
        <f t="shared" si="47"/>
        <v>-</v>
      </c>
      <c r="V369" s="215" t="str">
        <f t="shared" si="54"/>
        <v>-</v>
      </c>
      <c r="W369" s="215" t="str">
        <f>IF($A369="-","-",IF($O369="","ICG N/D",VLOOKUP($O369,'2A HypothèsesRenouvellement'!$B$33:$B$42,1,TRUE)))</f>
        <v>-</v>
      </c>
      <c r="X369" s="216" t="str">
        <f>IF($A369="-","-",(IF((ISNUMBER(W369)=TRUE),VLOOKUP(W369,'2A HypothèsesRenouvellement'!$B$33:$D$42,3,FALSE),"ICG N/D")))</f>
        <v>-</v>
      </c>
      <c r="Y369" s="216" t="str">
        <f>_xlfn.IFNA(IF($A369="-","-",(IF((P369=""),"Cote /5 N/D",VLOOKUP(P369,'2A HypothèsesRenouvellement'!$F$33:$G$37,2,FALSE)))),"%ParCote/5 Feuille2A N/D")</f>
        <v>-</v>
      </c>
      <c r="Z369" s="215" t="str">
        <f>IF($A369="-","-",IF('2A HypothèsesRenouvellement'!$F$20="  cotes d'état /100",(IF(ISNUMBER(X369)=TRUE,(X369*R369),"ICG N/D")),"N'est pas l'option choisie feuille 2A"))</f>
        <v>-</v>
      </c>
      <c r="AA369" s="215" t="str">
        <f t="shared" si="48"/>
        <v>-</v>
      </c>
      <c r="AB369" s="215" t="str">
        <f>IF($A369="-","-",IF('2A HypothèsesRenouvellement'!$F$20="  cotes d'état /5",(IF(ISNUMBER(Y369)=TRUE,(Y369*R369),"Etat/5 N/D")),"N'est pas l'option choisie feuille 2A"))</f>
        <v>-</v>
      </c>
      <c r="AC369" s="215" t="str">
        <f t="shared" si="49"/>
        <v>-</v>
      </c>
      <c r="AD369" s="217" t="str">
        <f>IF('2A HypothèsesRenouvellement'!$D$15="Option 1  ",'3A CalculsActifs'!V369,IF('2A HypothèsesRenouvellement'!$F$20="  Cotes d'état /100",'3A CalculsActifs'!AA369,IF('2A HypothèsesRenouvellement'!$F$20="  Cotes d'état /5",'3A CalculsActifs'!AC369,"ATT:ChoisirOptionFeuille2A")))</f>
        <v>ATT:ChoisirOptionFeuille2A</v>
      </c>
      <c r="AE369" s="209" t="str">
        <f>IF($A369="-","-",(H369/1000*(VLOOKUP(D369,'2A HypothèsesRenouvellement'!$J$6:$L$10,3,FALSE))))</f>
        <v>-</v>
      </c>
      <c r="AF369" s="312" t="str">
        <f t="shared" si="50"/>
        <v>-</v>
      </c>
      <c r="AG369" s="312" t="str">
        <f t="shared" si="51"/>
        <v>-</v>
      </c>
      <c r="AH369" s="218" t="str">
        <f t="shared" si="52"/>
        <v>-</v>
      </c>
      <c r="AI369" s="95"/>
      <c r="AJ369" s="95"/>
      <c r="AK369" s="95"/>
      <c r="AL369" s="95"/>
      <c r="AM369" s="95"/>
      <c r="AN369" s="95"/>
      <c r="AO369" s="95"/>
      <c r="AP369" s="95"/>
      <c r="AQ369" s="95"/>
      <c r="AR369" s="95"/>
      <c r="AS369" s="95"/>
      <c r="AT369" s="95"/>
      <c r="AU369" s="95"/>
      <c r="AV369" s="95"/>
      <c r="AW369" s="95"/>
      <c r="AX369" s="95"/>
      <c r="AY369" s="95"/>
      <c r="AZ369" s="95"/>
      <c r="BA369" s="95"/>
      <c r="BB369" s="95"/>
      <c r="BC369" s="95"/>
      <c r="BD369" s="95"/>
      <c r="BE369" s="95"/>
      <c r="BF369" s="95"/>
      <c r="BG369" s="95"/>
      <c r="BH369" s="95"/>
      <c r="BI369" s="95"/>
      <c r="BJ369" s="95"/>
      <c r="BK369" s="95"/>
      <c r="BL369" s="95"/>
      <c r="BM369" s="95"/>
      <c r="BN369" s="95"/>
      <c r="BO369" s="95"/>
      <c r="BP369" s="95"/>
      <c r="BQ369" s="95"/>
      <c r="BR369" s="95"/>
      <c r="BS369" s="95"/>
      <c r="BT369" s="95"/>
      <c r="BU369" s="95"/>
      <c r="BV369" s="95"/>
      <c r="BW369" s="95"/>
      <c r="BX369" s="95"/>
      <c r="BY369" s="95"/>
      <c r="BZ369" s="95"/>
      <c r="CA369" s="95"/>
      <c r="CB369" s="95"/>
      <c r="CC369" s="95"/>
      <c r="CD369" s="95"/>
      <c r="CE369" s="95"/>
      <c r="CF369" s="95"/>
      <c r="CG369" s="95"/>
      <c r="CH369" s="95"/>
      <c r="CI369" s="95"/>
      <c r="CJ369" s="95"/>
      <c r="CK369" s="95"/>
      <c r="CL369" s="95"/>
      <c r="CM369" s="95"/>
      <c r="CN369" s="95"/>
      <c r="CO369" s="95"/>
      <c r="CP369" s="95"/>
      <c r="CQ369" s="95"/>
      <c r="CR369" s="95"/>
      <c r="CS369" s="95"/>
      <c r="CT369" s="95"/>
      <c r="CU369" s="95"/>
      <c r="CV369" s="95"/>
      <c r="CW369" s="95"/>
      <c r="CX369" s="95"/>
      <c r="CY369" s="95"/>
      <c r="CZ369" s="95"/>
      <c r="DA369" s="95"/>
      <c r="DB369" s="95"/>
      <c r="DC369" s="95"/>
      <c r="DD369" s="95"/>
      <c r="DE369" s="95"/>
      <c r="DF369" s="95"/>
      <c r="DG369" s="95"/>
      <c r="DH369" s="95"/>
      <c r="DI369" s="95"/>
      <c r="DJ369" s="95"/>
      <c r="DK369" s="95"/>
      <c r="DL369" s="95"/>
      <c r="DM369" s="95"/>
      <c r="DN369" s="95"/>
      <c r="DO369" s="95"/>
      <c r="DP369" s="95"/>
      <c r="DQ369" s="95"/>
      <c r="DR369" s="95"/>
      <c r="DS369" s="95"/>
      <c r="DT369" s="95"/>
      <c r="DU369" s="95"/>
      <c r="DV369" s="95"/>
      <c r="DW369" s="95"/>
      <c r="DX369" s="95"/>
      <c r="DY369" s="95"/>
      <c r="DZ369" s="95"/>
      <c r="EA369" s="95"/>
      <c r="EB369" s="95"/>
      <c r="EC369" s="95"/>
      <c r="ED369" s="95"/>
      <c r="EE369" s="95"/>
      <c r="EF369" s="95"/>
      <c r="EG369" s="95"/>
      <c r="EH369" s="95"/>
      <c r="EI369" s="95"/>
      <c r="EJ369" s="95"/>
      <c r="EK369" s="95"/>
      <c r="EL369" s="95"/>
      <c r="EM369" s="95"/>
      <c r="EN369" s="95"/>
      <c r="EO369" s="95"/>
      <c r="EP369" s="95"/>
      <c r="EQ369" s="95"/>
      <c r="ER369" s="95"/>
      <c r="ES369" s="95"/>
      <c r="ET369" s="95"/>
      <c r="EU369" s="95"/>
      <c r="EV369" s="95"/>
      <c r="EW369" s="95"/>
      <c r="EX369" s="95"/>
      <c r="EY369" s="95"/>
      <c r="EZ369" s="95"/>
      <c r="FA369" s="95"/>
      <c r="FB369" s="95"/>
      <c r="FC369" s="95"/>
      <c r="FD369" s="95"/>
      <c r="FE369" s="95"/>
      <c r="FF369" s="95"/>
      <c r="FG369" s="95"/>
      <c r="FH369" s="95"/>
      <c r="FI369" s="95"/>
      <c r="FJ369" s="95"/>
      <c r="FK369" s="95"/>
      <c r="FL369" s="95"/>
      <c r="FM369" s="95"/>
      <c r="FN369" s="95"/>
      <c r="FO369" s="95"/>
      <c r="FP369" s="95"/>
      <c r="FQ369" s="95"/>
      <c r="FR369" s="95"/>
      <c r="FS369" s="95"/>
      <c r="FT369" s="95"/>
      <c r="FU369" s="95"/>
      <c r="FV369" s="95"/>
      <c r="FW369" s="95"/>
      <c r="FX369" s="95"/>
      <c r="FY369" s="95"/>
      <c r="FZ369" s="95"/>
      <c r="GA369" s="95"/>
      <c r="GB369" s="95"/>
      <c r="GC369" s="95"/>
      <c r="GD369" s="95"/>
      <c r="GE369" s="95"/>
      <c r="GF369" s="95"/>
      <c r="GG369" s="95"/>
      <c r="GH369" s="95"/>
      <c r="GI369" s="95"/>
      <c r="GJ369" s="95"/>
      <c r="GK369" s="95"/>
      <c r="GL369" s="95"/>
      <c r="GM369" s="95"/>
      <c r="GN369" s="95"/>
      <c r="GO369" s="95"/>
      <c r="GP369" s="95"/>
      <c r="GQ369" s="95"/>
      <c r="GR369" s="95"/>
      <c r="GS369" s="95"/>
      <c r="GT369" s="95"/>
      <c r="GU369" s="95"/>
      <c r="GV369" s="95"/>
      <c r="GW369" s="95"/>
      <c r="GX369" s="95"/>
      <c r="GY369" s="95"/>
      <c r="GZ369" s="95"/>
      <c r="HA369" s="95"/>
      <c r="HB369" s="95"/>
      <c r="HC369" s="95"/>
      <c r="HD369" s="95"/>
      <c r="HE369" s="95"/>
    </row>
    <row r="370" spans="1:213" x14ac:dyDescent="0.25">
      <c r="A370" s="212" t="str">
        <f>IF((ISBLANK('1B DonnéesActifs'!A373)=TRUE),"-",'1B DonnéesActifs'!A373)</f>
        <v>-</v>
      </c>
      <c r="B370" s="213" t="str">
        <f>IF(($A370="-"),"-",IF((ISBLANK('1B DonnéesActifs'!B373)=TRUE),"",'1B DonnéesActifs'!B373))</f>
        <v>-</v>
      </c>
      <c r="C370" s="213" t="str">
        <f>IF(($A370="-"),"-",IF((ISBLANK('1B DonnéesActifs'!C373)=TRUE),"",'1B DonnéesActifs'!C373))</f>
        <v>-</v>
      </c>
      <c r="D370" s="213" t="str">
        <f>IF(($A370="-"),"-",IF((ISBLANK('1B DonnéesActifs'!D373)=TRUE),"",'1B DonnéesActifs'!D373))</f>
        <v>-</v>
      </c>
      <c r="E370" s="213" t="str">
        <f>IF(($A370="-"),"-",IF((ISBLANK('1B DonnéesActifs'!E373)=TRUE),"",'1B DonnéesActifs'!E373))</f>
        <v>-</v>
      </c>
      <c r="F370" s="213" t="str">
        <f>IF(($A370="-"),"-",IF((ISBLANK('1B DonnéesActifs'!F373)=TRUE),"",'1B DonnéesActifs'!F373))</f>
        <v>-</v>
      </c>
      <c r="G370" s="213" t="str">
        <f>IF(($A370="-"),"-",IF((ISBLANK('1B DonnéesActifs'!G373)=TRUE),"",'1B DonnéesActifs'!G373))</f>
        <v>-</v>
      </c>
      <c r="H370" s="213" t="str">
        <f>IF(($A370="-"),"-",IF((ISBLANK('1B DonnéesActifs'!H373)=TRUE),"",'1B DonnéesActifs'!H373))</f>
        <v>-</v>
      </c>
      <c r="I370" s="213" t="str">
        <f>IF(($A370="-"),"-",IF((ISBLANK('1B DonnéesActifs'!I373)=TRUE),"",'1B DonnéesActifs'!I373))</f>
        <v>-</v>
      </c>
      <c r="J370" s="213" t="str">
        <f>IF(($A370="-"),"-",IF((ISBLANK('1B DonnéesActifs'!J373)=TRUE),"",'1B DonnéesActifs'!J373))</f>
        <v>-</v>
      </c>
      <c r="K370" s="213" t="str">
        <f>IF(($A370="-"),"-",IF((ISBLANK('1B DonnéesActifs'!K373)=TRUE),"",'1B DonnéesActifs'!K373))</f>
        <v>-</v>
      </c>
      <c r="L370" s="213" t="str">
        <f>IF(($A370="-"),"-",IF((ISBLANK('1B DonnéesActifs'!L373)=TRUE),"",'1B DonnéesActifs'!L373))</f>
        <v>-</v>
      </c>
      <c r="M370" s="213" t="str">
        <f>IF(($A370="-"),"-",IF((ISBLANK('1B DonnéesActifs'!M373)=TRUE),"",'1B DonnéesActifs'!M373))</f>
        <v>-</v>
      </c>
      <c r="N370" s="213" t="str">
        <f>IF(($A370="-"),"-",IF((ISBLANK('1B DonnéesActifs'!N373)=TRUE),"",'1B DonnéesActifs'!N373))</f>
        <v>-</v>
      </c>
      <c r="O370" s="213" t="str">
        <f>IF(($A370="-"),"-",IF((ISBLANK('1B DonnéesActifs'!O373)=TRUE),"",'1B DonnéesActifs'!O373))</f>
        <v>-</v>
      </c>
      <c r="P370" s="213" t="str">
        <f>IF(($A370="-"),"-",IF((ISBLANK('1B DonnéesActifs'!P373)=TRUE),"",'1B DonnéesActifs'!P373))</f>
        <v>-</v>
      </c>
      <c r="Q370" s="214" t="str">
        <f t="shared" si="46"/>
        <v>-</v>
      </c>
      <c r="R370" s="214" t="str">
        <f>IF($A370="-","-",(_xlfn.IFNA((VLOOKUP($D370,'2A HypothèsesRenouvellement'!$J$6:$K$10,2,FALSE)),"TypeChausséeN/D")))</f>
        <v>-</v>
      </c>
      <c r="S370" s="214" t="str">
        <f t="shared" si="53"/>
        <v>-</v>
      </c>
      <c r="T370" s="214" t="str">
        <f>IF($A370="-","-",(_xlfn.IFNA((VLOOKUP($M370,'2A HypothèsesRenouvellement'!$J$16:$K$25,2,FALSE)),"DernièreInterventionN/D")))</f>
        <v>-</v>
      </c>
      <c r="U370" s="214" t="str">
        <f t="shared" si="47"/>
        <v>-</v>
      </c>
      <c r="V370" s="215" t="str">
        <f t="shared" si="54"/>
        <v>-</v>
      </c>
      <c r="W370" s="215" t="str">
        <f>IF($A370="-","-",IF($O370="","ICG N/D",VLOOKUP($O370,'2A HypothèsesRenouvellement'!$B$33:$B$42,1,TRUE)))</f>
        <v>-</v>
      </c>
      <c r="X370" s="216" t="str">
        <f>IF($A370="-","-",(IF((ISNUMBER(W370)=TRUE),VLOOKUP(W370,'2A HypothèsesRenouvellement'!$B$33:$D$42,3,FALSE),"ICG N/D")))</f>
        <v>-</v>
      </c>
      <c r="Y370" s="216" t="str">
        <f>_xlfn.IFNA(IF($A370="-","-",(IF((P370=""),"Cote /5 N/D",VLOOKUP(P370,'2A HypothèsesRenouvellement'!$F$33:$G$37,2,FALSE)))),"%ParCote/5 Feuille2A N/D")</f>
        <v>-</v>
      </c>
      <c r="Z370" s="215" t="str">
        <f>IF($A370="-","-",IF('2A HypothèsesRenouvellement'!$F$20="  cotes d'état /100",(IF(ISNUMBER(X370)=TRUE,(X370*R370),"ICG N/D")),"N'est pas l'option choisie feuille 2A"))</f>
        <v>-</v>
      </c>
      <c r="AA370" s="215" t="str">
        <f t="shared" si="48"/>
        <v>-</v>
      </c>
      <c r="AB370" s="215" t="str">
        <f>IF($A370="-","-",IF('2A HypothèsesRenouvellement'!$F$20="  cotes d'état /5",(IF(ISNUMBER(Y370)=TRUE,(Y370*R370),"Etat/5 N/D")),"N'est pas l'option choisie feuille 2A"))</f>
        <v>-</v>
      </c>
      <c r="AC370" s="215" t="str">
        <f t="shared" si="49"/>
        <v>-</v>
      </c>
      <c r="AD370" s="217" t="str">
        <f>IF('2A HypothèsesRenouvellement'!$D$15="Option 1  ",'3A CalculsActifs'!V370,IF('2A HypothèsesRenouvellement'!$F$20="  Cotes d'état /100",'3A CalculsActifs'!AA370,IF('2A HypothèsesRenouvellement'!$F$20="  Cotes d'état /5",'3A CalculsActifs'!AC370,"ATT:ChoisirOptionFeuille2A")))</f>
        <v>ATT:ChoisirOptionFeuille2A</v>
      </c>
      <c r="AE370" s="209" t="str">
        <f>IF($A370="-","-",(H370/1000*(VLOOKUP(D370,'2A HypothèsesRenouvellement'!$J$6:$L$10,3,FALSE))))</f>
        <v>-</v>
      </c>
      <c r="AF370" s="312" t="str">
        <f t="shared" si="50"/>
        <v>-</v>
      </c>
      <c r="AG370" s="312" t="str">
        <f t="shared" si="51"/>
        <v>-</v>
      </c>
      <c r="AH370" s="218" t="str">
        <f t="shared" si="52"/>
        <v>-</v>
      </c>
      <c r="AI370" s="95"/>
      <c r="AJ370" s="95"/>
      <c r="AK370" s="95"/>
      <c r="AL370" s="95"/>
      <c r="AM370" s="95"/>
      <c r="AN370" s="95"/>
      <c r="AO370" s="95"/>
      <c r="AP370" s="95"/>
      <c r="AQ370" s="95"/>
      <c r="AR370" s="95"/>
      <c r="AS370" s="95"/>
      <c r="AT370" s="95"/>
      <c r="AU370" s="95"/>
      <c r="AV370" s="95"/>
      <c r="AW370" s="95"/>
      <c r="AX370" s="95"/>
      <c r="AY370" s="95"/>
      <c r="AZ370" s="95"/>
      <c r="BA370" s="95"/>
      <c r="BB370" s="95"/>
      <c r="BC370" s="95"/>
      <c r="BD370" s="95"/>
      <c r="BE370" s="95"/>
      <c r="BF370" s="95"/>
      <c r="BG370" s="95"/>
      <c r="BH370" s="95"/>
      <c r="BI370" s="95"/>
      <c r="BJ370" s="95"/>
      <c r="BK370" s="95"/>
      <c r="BL370" s="95"/>
      <c r="BM370" s="95"/>
      <c r="BN370" s="95"/>
      <c r="BO370" s="95"/>
      <c r="BP370" s="95"/>
      <c r="BQ370" s="95"/>
      <c r="BR370" s="95"/>
      <c r="BS370" s="95"/>
      <c r="BT370" s="95"/>
      <c r="BU370" s="95"/>
      <c r="BV370" s="95"/>
      <c r="BW370" s="95"/>
      <c r="BX370" s="95"/>
      <c r="BY370" s="95"/>
      <c r="BZ370" s="95"/>
      <c r="CA370" s="95"/>
      <c r="CB370" s="95"/>
      <c r="CC370" s="95"/>
      <c r="CD370" s="95"/>
      <c r="CE370" s="95"/>
      <c r="CF370" s="95"/>
      <c r="CG370" s="95"/>
      <c r="CH370" s="95"/>
      <c r="CI370" s="95"/>
      <c r="CJ370" s="95"/>
      <c r="CK370" s="95"/>
      <c r="CL370" s="95"/>
      <c r="CM370" s="95"/>
      <c r="CN370" s="95"/>
      <c r="CO370" s="95"/>
      <c r="CP370" s="95"/>
      <c r="CQ370" s="95"/>
      <c r="CR370" s="95"/>
      <c r="CS370" s="95"/>
      <c r="CT370" s="95"/>
      <c r="CU370" s="95"/>
      <c r="CV370" s="95"/>
      <c r="CW370" s="95"/>
      <c r="CX370" s="95"/>
      <c r="CY370" s="95"/>
      <c r="CZ370" s="95"/>
      <c r="DA370" s="95"/>
      <c r="DB370" s="95"/>
      <c r="DC370" s="95"/>
      <c r="DD370" s="95"/>
      <c r="DE370" s="95"/>
      <c r="DF370" s="95"/>
      <c r="DG370" s="95"/>
      <c r="DH370" s="95"/>
      <c r="DI370" s="95"/>
      <c r="DJ370" s="95"/>
      <c r="DK370" s="95"/>
      <c r="DL370" s="95"/>
      <c r="DM370" s="95"/>
      <c r="DN370" s="95"/>
      <c r="DO370" s="95"/>
      <c r="DP370" s="95"/>
      <c r="DQ370" s="95"/>
      <c r="DR370" s="95"/>
      <c r="DS370" s="95"/>
      <c r="DT370" s="95"/>
      <c r="DU370" s="95"/>
      <c r="DV370" s="95"/>
      <c r="DW370" s="95"/>
      <c r="DX370" s="95"/>
      <c r="DY370" s="95"/>
      <c r="DZ370" s="95"/>
      <c r="EA370" s="95"/>
      <c r="EB370" s="95"/>
      <c r="EC370" s="95"/>
      <c r="ED370" s="95"/>
      <c r="EE370" s="95"/>
      <c r="EF370" s="95"/>
      <c r="EG370" s="95"/>
      <c r="EH370" s="95"/>
      <c r="EI370" s="95"/>
      <c r="EJ370" s="95"/>
      <c r="EK370" s="95"/>
      <c r="EL370" s="95"/>
      <c r="EM370" s="95"/>
      <c r="EN370" s="95"/>
      <c r="EO370" s="95"/>
      <c r="EP370" s="95"/>
      <c r="EQ370" s="95"/>
      <c r="ER370" s="95"/>
      <c r="ES370" s="95"/>
      <c r="ET370" s="95"/>
      <c r="EU370" s="95"/>
      <c r="EV370" s="95"/>
      <c r="EW370" s="95"/>
      <c r="EX370" s="95"/>
      <c r="EY370" s="95"/>
      <c r="EZ370" s="95"/>
      <c r="FA370" s="95"/>
      <c r="FB370" s="95"/>
      <c r="FC370" s="95"/>
      <c r="FD370" s="95"/>
      <c r="FE370" s="95"/>
      <c r="FF370" s="95"/>
      <c r="FG370" s="95"/>
      <c r="FH370" s="95"/>
      <c r="FI370" s="95"/>
      <c r="FJ370" s="95"/>
      <c r="FK370" s="95"/>
      <c r="FL370" s="95"/>
      <c r="FM370" s="95"/>
      <c r="FN370" s="95"/>
      <c r="FO370" s="95"/>
      <c r="FP370" s="95"/>
      <c r="FQ370" s="95"/>
      <c r="FR370" s="95"/>
      <c r="FS370" s="95"/>
      <c r="FT370" s="95"/>
      <c r="FU370" s="95"/>
      <c r="FV370" s="95"/>
      <c r="FW370" s="95"/>
      <c r="FX370" s="95"/>
      <c r="FY370" s="95"/>
      <c r="FZ370" s="95"/>
      <c r="GA370" s="95"/>
      <c r="GB370" s="95"/>
      <c r="GC370" s="95"/>
      <c r="GD370" s="95"/>
      <c r="GE370" s="95"/>
      <c r="GF370" s="95"/>
      <c r="GG370" s="95"/>
      <c r="GH370" s="95"/>
      <c r="GI370" s="95"/>
      <c r="GJ370" s="95"/>
      <c r="GK370" s="95"/>
      <c r="GL370" s="95"/>
      <c r="GM370" s="95"/>
      <c r="GN370" s="95"/>
      <c r="GO370" s="95"/>
      <c r="GP370" s="95"/>
      <c r="GQ370" s="95"/>
      <c r="GR370" s="95"/>
      <c r="GS370" s="95"/>
      <c r="GT370" s="95"/>
      <c r="GU370" s="95"/>
      <c r="GV370" s="95"/>
      <c r="GW370" s="95"/>
      <c r="GX370" s="95"/>
      <c r="GY370" s="95"/>
      <c r="GZ370" s="95"/>
      <c r="HA370" s="95"/>
      <c r="HB370" s="95"/>
      <c r="HC370" s="95"/>
      <c r="HD370" s="95"/>
      <c r="HE370" s="95"/>
    </row>
    <row r="371" spans="1:213" x14ac:dyDescent="0.25">
      <c r="A371" s="212" t="str">
        <f>IF((ISBLANK('1B DonnéesActifs'!A374)=TRUE),"-",'1B DonnéesActifs'!A374)</f>
        <v>-</v>
      </c>
      <c r="B371" s="213" t="str">
        <f>IF(($A371="-"),"-",IF((ISBLANK('1B DonnéesActifs'!B374)=TRUE),"",'1B DonnéesActifs'!B374))</f>
        <v>-</v>
      </c>
      <c r="C371" s="213" t="str">
        <f>IF(($A371="-"),"-",IF((ISBLANK('1B DonnéesActifs'!C374)=TRUE),"",'1B DonnéesActifs'!C374))</f>
        <v>-</v>
      </c>
      <c r="D371" s="213" t="str">
        <f>IF(($A371="-"),"-",IF((ISBLANK('1B DonnéesActifs'!D374)=TRUE),"",'1B DonnéesActifs'!D374))</f>
        <v>-</v>
      </c>
      <c r="E371" s="213" t="str">
        <f>IF(($A371="-"),"-",IF((ISBLANK('1B DonnéesActifs'!E374)=TRUE),"",'1B DonnéesActifs'!E374))</f>
        <v>-</v>
      </c>
      <c r="F371" s="213" t="str">
        <f>IF(($A371="-"),"-",IF((ISBLANK('1B DonnéesActifs'!F374)=TRUE),"",'1B DonnéesActifs'!F374))</f>
        <v>-</v>
      </c>
      <c r="G371" s="213" t="str">
        <f>IF(($A371="-"),"-",IF((ISBLANK('1B DonnéesActifs'!G374)=TRUE),"",'1B DonnéesActifs'!G374))</f>
        <v>-</v>
      </c>
      <c r="H371" s="213" t="str">
        <f>IF(($A371="-"),"-",IF((ISBLANK('1B DonnéesActifs'!H374)=TRUE),"",'1B DonnéesActifs'!H374))</f>
        <v>-</v>
      </c>
      <c r="I371" s="213" t="str">
        <f>IF(($A371="-"),"-",IF((ISBLANK('1B DonnéesActifs'!I374)=TRUE),"",'1B DonnéesActifs'!I374))</f>
        <v>-</v>
      </c>
      <c r="J371" s="213" t="str">
        <f>IF(($A371="-"),"-",IF((ISBLANK('1B DonnéesActifs'!J374)=TRUE),"",'1B DonnéesActifs'!J374))</f>
        <v>-</v>
      </c>
      <c r="K371" s="213" t="str">
        <f>IF(($A371="-"),"-",IF((ISBLANK('1B DonnéesActifs'!K374)=TRUE),"",'1B DonnéesActifs'!K374))</f>
        <v>-</v>
      </c>
      <c r="L371" s="213" t="str">
        <f>IF(($A371="-"),"-",IF((ISBLANK('1B DonnéesActifs'!L374)=TRUE),"",'1B DonnéesActifs'!L374))</f>
        <v>-</v>
      </c>
      <c r="M371" s="213" t="str">
        <f>IF(($A371="-"),"-",IF((ISBLANK('1B DonnéesActifs'!M374)=TRUE),"",'1B DonnéesActifs'!M374))</f>
        <v>-</v>
      </c>
      <c r="N371" s="213" t="str">
        <f>IF(($A371="-"),"-",IF((ISBLANK('1B DonnéesActifs'!N374)=TRUE),"",'1B DonnéesActifs'!N374))</f>
        <v>-</v>
      </c>
      <c r="O371" s="213" t="str">
        <f>IF(($A371="-"),"-",IF((ISBLANK('1B DonnéesActifs'!O374)=TRUE),"",'1B DonnéesActifs'!O374))</f>
        <v>-</v>
      </c>
      <c r="P371" s="213" t="str">
        <f>IF(($A371="-"),"-",IF((ISBLANK('1B DonnéesActifs'!P374)=TRUE),"",'1B DonnéesActifs'!P374))</f>
        <v>-</v>
      </c>
      <c r="Q371" s="214" t="str">
        <f t="shared" si="46"/>
        <v>-</v>
      </c>
      <c r="R371" s="214" t="str">
        <f>IF($A371="-","-",(_xlfn.IFNA((VLOOKUP($D371,'2A HypothèsesRenouvellement'!$J$6:$K$10,2,FALSE)),"TypeChausséeN/D")))</f>
        <v>-</v>
      </c>
      <c r="S371" s="214" t="str">
        <f t="shared" si="53"/>
        <v>-</v>
      </c>
      <c r="T371" s="214" t="str">
        <f>IF($A371="-","-",(_xlfn.IFNA((VLOOKUP($M371,'2A HypothèsesRenouvellement'!$J$16:$K$25,2,FALSE)),"DernièreInterventionN/D")))</f>
        <v>-</v>
      </c>
      <c r="U371" s="214" t="str">
        <f t="shared" si="47"/>
        <v>-</v>
      </c>
      <c r="V371" s="215" t="str">
        <f t="shared" si="54"/>
        <v>-</v>
      </c>
      <c r="W371" s="215" t="str">
        <f>IF($A371="-","-",IF($O371="","ICG N/D",VLOOKUP($O371,'2A HypothèsesRenouvellement'!$B$33:$B$42,1,TRUE)))</f>
        <v>-</v>
      </c>
      <c r="X371" s="216" t="str">
        <f>IF($A371="-","-",(IF((ISNUMBER(W371)=TRUE),VLOOKUP(W371,'2A HypothèsesRenouvellement'!$B$33:$D$42,3,FALSE),"ICG N/D")))</f>
        <v>-</v>
      </c>
      <c r="Y371" s="216" t="str">
        <f>_xlfn.IFNA(IF($A371="-","-",(IF((P371=""),"Cote /5 N/D",VLOOKUP(P371,'2A HypothèsesRenouvellement'!$F$33:$G$37,2,FALSE)))),"%ParCote/5 Feuille2A N/D")</f>
        <v>-</v>
      </c>
      <c r="Z371" s="215" t="str">
        <f>IF($A371="-","-",IF('2A HypothèsesRenouvellement'!$F$20="  cotes d'état /100",(IF(ISNUMBER(X371)=TRUE,(X371*R371),"ICG N/D")),"N'est pas l'option choisie feuille 2A"))</f>
        <v>-</v>
      </c>
      <c r="AA371" s="215" t="str">
        <f t="shared" si="48"/>
        <v>-</v>
      </c>
      <c r="AB371" s="215" t="str">
        <f>IF($A371="-","-",IF('2A HypothèsesRenouvellement'!$F$20="  cotes d'état /5",(IF(ISNUMBER(Y371)=TRUE,(Y371*R371),"Etat/5 N/D")),"N'est pas l'option choisie feuille 2A"))</f>
        <v>-</v>
      </c>
      <c r="AC371" s="215" t="str">
        <f t="shared" si="49"/>
        <v>-</v>
      </c>
      <c r="AD371" s="217" t="str">
        <f>IF('2A HypothèsesRenouvellement'!$D$15="Option 1  ",'3A CalculsActifs'!V371,IF('2A HypothèsesRenouvellement'!$F$20="  Cotes d'état /100",'3A CalculsActifs'!AA371,IF('2A HypothèsesRenouvellement'!$F$20="  Cotes d'état /5",'3A CalculsActifs'!AC371,"ATT:ChoisirOptionFeuille2A")))</f>
        <v>ATT:ChoisirOptionFeuille2A</v>
      </c>
      <c r="AE371" s="209" t="str">
        <f>IF($A371="-","-",(H371/1000*(VLOOKUP(D371,'2A HypothèsesRenouvellement'!$J$6:$L$10,3,FALSE))))</f>
        <v>-</v>
      </c>
      <c r="AF371" s="312" t="str">
        <f t="shared" si="50"/>
        <v>-</v>
      </c>
      <c r="AG371" s="312" t="str">
        <f t="shared" si="51"/>
        <v>-</v>
      </c>
      <c r="AH371" s="218" t="str">
        <f t="shared" si="52"/>
        <v>-</v>
      </c>
      <c r="AI371" s="95"/>
      <c r="AJ371" s="95"/>
      <c r="AK371" s="95"/>
      <c r="AL371" s="95"/>
      <c r="AM371" s="95"/>
      <c r="AN371" s="95"/>
      <c r="AO371" s="95"/>
      <c r="AP371" s="95"/>
      <c r="AQ371" s="95"/>
      <c r="AR371" s="95"/>
      <c r="AS371" s="95"/>
      <c r="AT371" s="95"/>
      <c r="AU371" s="95"/>
      <c r="AV371" s="95"/>
      <c r="AW371" s="95"/>
      <c r="AX371" s="95"/>
      <c r="AY371" s="95"/>
      <c r="AZ371" s="95"/>
      <c r="BA371" s="95"/>
      <c r="BB371" s="95"/>
      <c r="BC371" s="95"/>
      <c r="BD371" s="95"/>
      <c r="BE371" s="95"/>
      <c r="BF371" s="95"/>
      <c r="BG371" s="95"/>
      <c r="BH371" s="95"/>
      <c r="BI371" s="95"/>
      <c r="BJ371" s="95"/>
      <c r="BK371" s="95"/>
      <c r="BL371" s="95"/>
      <c r="BM371" s="95"/>
      <c r="BN371" s="95"/>
      <c r="BO371" s="95"/>
      <c r="BP371" s="95"/>
      <c r="BQ371" s="95"/>
      <c r="BR371" s="95"/>
      <c r="BS371" s="95"/>
      <c r="BT371" s="95"/>
      <c r="BU371" s="95"/>
      <c r="BV371" s="95"/>
      <c r="BW371" s="95"/>
      <c r="BX371" s="95"/>
      <c r="BY371" s="95"/>
      <c r="BZ371" s="95"/>
      <c r="CA371" s="95"/>
      <c r="CB371" s="95"/>
      <c r="CC371" s="95"/>
      <c r="CD371" s="95"/>
      <c r="CE371" s="95"/>
      <c r="CF371" s="95"/>
      <c r="CG371" s="95"/>
      <c r="CH371" s="95"/>
      <c r="CI371" s="95"/>
      <c r="CJ371" s="95"/>
      <c r="CK371" s="95"/>
      <c r="CL371" s="95"/>
      <c r="CM371" s="95"/>
      <c r="CN371" s="95"/>
      <c r="CO371" s="95"/>
      <c r="CP371" s="95"/>
      <c r="CQ371" s="95"/>
      <c r="CR371" s="95"/>
      <c r="CS371" s="95"/>
      <c r="CT371" s="95"/>
      <c r="CU371" s="95"/>
      <c r="CV371" s="95"/>
      <c r="CW371" s="95"/>
      <c r="CX371" s="95"/>
      <c r="CY371" s="95"/>
      <c r="CZ371" s="95"/>
      <c r="DA371" s="95"/>
      <c r="DB371" s="95"/>
      <c r="DC371" s="95"/>
      <c r="DD371" s="95"/>
      <c r="DE371" s="95"/>
      <c r="DF371" s="95"/>
      <c r="DG371" s="95"/>
      <c r="DH371" s="95"/>
      <c r="DI371" s="95"/>
      <c r="DJ371" s="95"/>
      <c r="DK371" s="95"/>
      <c r="DL371" s="95"/>
      <c r="DM371" s="95"/>
      <c r="DN371" s="95"/>
      <c r="DO371" s="95"/>
      <c r="DP371" s="95"/>
      <c r="DQ371" s="95"/>
      <c r="DR371" s="95"/>
      <c r="DS371" s="95"/>
      <c r="DT371" s="95"/>
      <c r="DU371" s="95"/>
      <c r="DV371" s="95"/>
      <c r="DW371" s="95"/>
      <c r="DX371" s="95"/>
      <c r="DY371" s="95"/>
      <c r="DZ371" s="95"/>
      <c r="EA371" s="95"/>
      <c r="EB371" s="95"/>
      <c r="EC371" s="95"/>
      <c r="ED371" s="95"/>
      <c r="EE371" s="95"/>
      <c r="EF371" s="95"/>
      <c r="EG371" s="95"/>
      <c r="EH371" s="95"/>
      <c r="EI371" s="95"/>
      <c r="EJ371" s="95"/>
      <c r="EK371" s="95"/>
      <c r="EL371" s="95"/>
      <c r="EM371" s="95"/>
      <c r="EN371" s="95"/>
      <c r="EO371" s="95"/>
      <c r="EP371" s="95"/>
      <c r="EQ371" s="95"/>
      <c r="ER371" s="95"/>
      <c r="ES371" s="95"/>
      <c r="ET371" s="95"/>
      <c r="EU371" s="95"/>
      <c r="EV371" s="95"/>
      <c r="EW371" s="95"/>
      <c r="EX371" s="95"/>
      <c r="EY371" s="95"/>
      <c r="EZ371" s="95"/>
      <c r="FA371" s="95"/>
      <c r="FB371" s="95"/>
      <c r="FC371" s="95"/>
      <c r="FD371" s="95"/>
      <c r="FE371" s="95"/>
      <c r="FF371" s="95"/>
      <c r="FG371" s="95"/>
      <c r="FH371" s="95"/>
      <c r="FI371" s="95"/>
      <c r="FJ371" s="95"/>
      <c r="FK371" s="95"/>
      <c r="FL371" s="95"/>
      <c r="FM371" s="95"/>
      <c r="FN371" s="95"/>
      <c r="FO371" s="95"/>
      <c r="FP371" s="95"/>
      <c r="FQ371" s="95"/>
      <c r="FR371" s="95"/>
      <c r="FS371" s="95"/>
      <c r="FT371" s="95"/>
      <c r="FU371" s="95"/>
      <c r="FV371" s="95"/>
      <c r="FW371" s="95"/>
      <c r="FX371" s="95"/>
      <c r="FY371" s="95"/>
      <c r="FZ371" s="95"/>
      <c r="GA371" s="95"/>
      <c r="GB371" s="95"/>
      <c r="GC371" s="95"/>
      <c r="GD371" s="95"/>
      <c r="GE371" s="95"/>
      <c r="GF371" s="95"/>
      <c r="GG371" s="95"/>
      <c r="GH371" s="95"/>
      <c r="GI371" s="95"/>
      <c r="GJ371" s="95"/>
      <c r="GK371" s="95"/>
      <c r="GL371" s="95"/>
      <c r="GM371" s="95"/>
      <c r="GN371" s="95"/>
      <c r="GO371" s="95"/>
      <c r="GP371" s="95"/>
      <c r="GQ371" s="95"/>
      <c r="GR371" s="95"/>
      <c r="GS371" s="95"/>
      <c r="GT371" s="95"/>
      <c r="GU371" s="95"/>
      <c r="GV371" s="95"/>
      <c r="GW371" s="95"/>
      <c r="GX371" s="95"/>
      <c r="GY371" s="95"/>
      <c r="GZ371" s="95"/>
      <c r="HA371" s="95"/>
      <c r="HB371" s="95"/>
      <c r="HC371" s="95"/>
      <c r="HD371" s="95"/>
      <c r="HE371" s="95"/>
    </row>
    <row r="372" spans="1:213" x14ac:dyDescent="0.25">
      <c r="A372" s="212" t="str">
        <f>IF((ISBLANK('1B DonnéesActifs'!A375)=TRUE),"-",'1B DonnéesActifs'!A375)</f>
        <v>-</v>
      </c>
      <c r="B372" s="213" t="str">
        <f>IF(($A372="-"),"-",IF((ISBLANK('1B DonnéesActifs'!B375)=TRUE),"",'1B DonnéesActifs'!B375))</f>
        <v>-</v>
      </c>
      <c r="C372" s="213" t="str">
        <f>IF(($A372="-"),"-",IF((ISBLANK('1B DonnéesActifs'!C375)=TRUE),"",'1B DonnéesActifs'!C375))</f>
        <v>-</v>
      </c>
      <c r="D372" s="213" t="str">
        <f>IF(($A372="-"),"-",IF((ISBLANK('1B DonnéesActifs'!D375)=TRUE),"",'1B DonnéesActifs'!D375))</f>
        <v>-</v>
      </c>
      <c r="E372" s="213" t="str">
        <f>IF(($A372="-"),"-",IF((ISBLANK('1B DonnéesActifs'!E375)=TRUE),"",'1B DonnéesActifs'!E375))</f>
        <v>-</v>
      </c>
      <c r="F372" s="213" t="str">
        <f>IF(($A372="-"),"-",IF((ISBLANK('1B DonnéesActifs'!F375)=TRUE),"",'1B DonnéesActifs'!F375))</f>
        <v>-</v>
      </c>
      <c r="G372" s="213" t="str">
        <f>IF(($A372="-"),"-",IF((ISBLANK('1B DonnéesActifs'!G375)=TRUE),"",'1B DonnéesActifs'!G375))</f>
        <v>-</v>
      </c>
      <c r="H372" s="213" t="str">
        <f>IF(($A372="-"),"-",IF((ISBLANK('1B DonnéesActifs'!H375)=TRUE),"",'1B DonnéesActifs'!H375))</f>
        <v>-</v>
      </c>
      <c r="I372" s="213" t="str">
        <f>IF(($A372="-"),"-",IF((ISBLANK('1B DonnéesActifs'!I375)=TRUE),"",'1B DonnéesActifs'!I375))</f>
        <v>-</v>
      </c>
      <c r="J372" s="213" t="str">
        <f>IF(($A372="-"),"-",IF((ISBLANK('1B DonnéesActifs'!J375)=TRUE),"",'1B DonnéesActifs'!J375))</f>
        <v>-</v>
      </c>
      <c r="K372" s="213" t="str">
        <f>IF(($A372="-"),"-",IF((ISBLANK('1B DonnéesActifs'!K375)=TRUE),"",'1B DonnéesActifs'!K375))</f>
        <v>-</v>
      </c>
      <c r="L372" s="213" t="str">
        <f>IF(($A372="-"),"-",IF((ISBLANK('1B DonnéesActifs'!L375)=TRUE),"",'1B DonnéesActifs'!L375))</f>
        <v>-</v>
      </c>
      <c r="M372" s="213" t="str">
        <f>IF(($A372="-"),"-",IF((ISBLANK('1B DonnéesActifs'!M375)=TRUE),"",'1B DonnéesActifs'!M375))</f>
        <v>-</v>
      </c>
      <c r="N372" s="213" t="str">
        <f>IF(($A372="-"),"-",IF((ISBLANK('1B DonnéesActifs'!N375)=TRUE),"",'1B DonnéesActifs'!N375))</f>
        <v>-</v>
      </c>
      <c r="O372" s="213" t="str">
        <f>IF(($A372="-"),"-",IF((ISBLANK('1B DonnéesActifs'!O375)=TRUE),"",'1B DonnéesActifs'!O375))</f>
        <v>-</v>
      </c>
      <c r="P372" s="213" t="str">
        <f>IF(($A372="-"),"-",IF((ISBLANK('1B DonnéesActifs'!P375)=TRUE),"",'1B DonnéesActifs'!P375))</f>
        <v>-</v>
      </c>
      <c r="Q372" s="214" t="str">
        <f t="shared" si="46"/>
        <v>-</v>
      </c>
      <c r="R372" s="214" t="str">
        <f>IF($A372="-","-",(_xlfn.IFNA((VLOOKUP($D372,'2A HypothèsesRenouvellement'!$J$6:$K$10,2,FALSE)),"TypeChausséeN/D")))</f>
        <v>-</v>
      </c>
      <c r="S372" s="214" t="str">
        <f t="shared" si="53"/>
        <v>-</v>
      </c>
      <c r="T372" s="214" t="str">
        <f>IF($A372="-","-",(_xlfn.IFNA((VLOOKUP($M372,'2A HypothèsesRenouvellement'!$J$16:$K$25,2,FALSE)),"DernièreInterventionN/D")))</f>
        <v>-</v>
      </c>
      <c r="U372" s="214" t="str">
        <f t="shared" si="47"/>
        <v>-</v>
      </c>
      <c r="V372" s="215" t="str">
        <f t="shared" si="54"/>
        <v>-</v>
      </c>
      <c r="W372" s="215" t="str">
        <f>IF($A372="-","-",IF($O372="","ICG N/D",VLOOKUP($O372,'2A HypothèsesRenouvellement'!$B$33:$B$42,1,TRUE)))</f>
        <v>-</v>
      </c>
      <c r="X372" s="216" t="str">
        <f>IF($A372="-","-",(IF((ISNUMBER(W372)=TRUE),VLOOKUP(W372,'2A HypothèsesRenouvellement'!$B$33:$D$42,3,FALSE),"ICG N/D")))</f>
        <v>-</v>
      </c>
      <c r="Y372" s="216" t="str">
        <f>_xlfn.IFNA(IF($A372="-","-",(IF((P372=""),"Cote /5 N/D",VLOOKUP(P372,'2A HypothèsesRenouvellement'!$F$33:$G$37,2,FALSE)))),"%ParCote/5 Feuille2A N/D")</f>
        <v>-</v>
      </c>
      <c r="Z372" s="215" t="str">
        <f>IF($A372="-","-",IF('2A HypothèsesRenouvellement'!$F$20="  cotes d'état /100",(IF(ISNUMBER(X372)=TRUE,(X372*R372),"ICG N/D")),"N'est pas l'option choisie feuille 2A"))</f>
        <v>-</v>
      </c>
      <c r="AA372" s="215" t="str">
        <f t="shared" si="48"/>
        <v>-</v>
      </c>
      <c r="AB372" s="215" t="str">
        <f>IF($A372="-","-",IF('2A HypothèsesRenouvellement'!$F$20="  cotes d'état /5",(IF(ISNUMBER(Y372)=TRUE,(Y372*R372),"Etat/5 N/D")),"N'est pas l'option choisie feuille 2A"))</f>
        <v>-</v>
      </c>
      <c r="AC372" s="215" t="str">
        <f t="shared" si="49"/>
        <v>-</v>
      </c>
      <c r="AD372" s="217" t="str">
        <f>IF('2A HypothèsesRenouvellement'!$D$15="Option 1  ",'3A CalculsActifs'!V372,IF('2A HypothèsesRenouvellement'!$F$20="  Cotes d'état /100",'3A CalculsActifs'!AA372,IF('2A HypothèsesRenouvellement'!$F$20="  Cotes d'état /5",'3A CalculsActifs'!AC372,"ATT:ChoisirOptionFeuille2A")))</f>
        <v>ATT:ChoisirOptionFeuille2A</v>
      </c>
      <c r="AE372" s="209" t="str">
        <f>IF($A372="-","-",(H372/1000*(VLOOKUP(D372,'2A HypothèsesRenouvellement'!$J$6:$L$10,3,FALSE))))</f>
        <v>-</v>
      </c>
      <c r="AF372" s="312" t="str">
        <f t="shared" si="50"/>
        <v>-</v>
      </c>
      <c r="AG372" s="312" t="str">
        <f t="shared" si="51"/>
        <v>-</v>
      </c>
      <c r="AH372" s="218" t="str">
        <f t="shared" si="52"/>
        <v>-</v>
      </c>
      <c r="AI372" s="95"/>
      <c r="AJ372" s="95"/>
      <c r="AK372" s="95"/>
      <c r="AL372" s="95"/>
      <c r="AM372" s="95"/>
      <c r="AN372" s="95"/>
      <c r="AO372" s="95"/>
      <c r="AP372" s="95"/>
      <c r="AQ372" s="95"/>
      <c r="AR372" s="95"/>
      <c r="AS372" s="95"/>
      <c r="AT372" s="95"/>
      <c r="AU372" s="95"/>
      <c r="AV372" s="95"/>
      <c r="AW372" s="95"/>
      <c r="AX372" s="95"/>
      <c r="AY372" s="95"/>
      <c r="AZ372" s="95"/>
      <c r="BA372" s="95"/>
      <c r="BB372" s="95"/>
      <c r="BC372" s="95"/>
      <c r="BD372" s="95"/>
      <c r="BE372" s="95"/>
      <c r="BF372" s="95"/>
      <c r="BG372" s="95"/>
      <c r="BH372" s="95"/>
      <c r="BI372" s="95"/>
      <c r="BJ372" s="95"/>
      <c r="BK372" s="95"/>
      <c r="BL372" s="95"/>
      <c r="BM372" s="95"/>
      <c r="BN372" s="95"/>
      <c r="BO372" s="95"/>
      <c r="BP372" s="95"/>
      <c r="BQ372" s="95"/>
      <c r="BR372" s="95"/>
      <c r="BS372" s="95"/>
      <c r="BT372" s="95"/>
      <c r="BU372" s="95"/>
      <c r="BV372" s="95"/>
      <c r="BW372" s="95"/>
      <c r="BX372" s="95"/>
      <c r="BY372" s="95"/>
      <c r="BZ372" s="95"/>
      <c r="CA372" s="95"/>
      <c r="CB372" s="95"/>
      <c r="CC372" s="95"/>
      <c r="CD372" s="95"/>
      <c r="CE372" s="95"/>
      <c r="CF372" s="95"/>
      <c r="CG372" s="95"/>
      <c r="CH372" s="95"/>
      <c r="CI372" s="95"/>
      <c r="CJ372" s="95"/>
      <c r="CK372" s="95"/>
      <c r="CL372" s="95"/>
      <c r="CM372" s="95"/>
      <c r="CN372" s="95"/>
      <c r="CO372" s="95"/>
      <c r="CP372" s="95"/>
      <c r="CQ372" s="95"/>
      <c r="CR372" s="95"/>
      <c r="CS372" s="95"/>
      <c r="CT372" s="95"/>
      <c r="CU372" s="95"/>
      <c r="CV372" s="95"/>
      <c r="CW372" s="95"/>
      <c r="CX372" s="95"/>
      <c r="CY372" s="95"/>
      <c r="CZ372" s="95"/>
      <c r="DA372" s="95"/>
      <c r="DB372" s="95"/>
      <c r="DC372" s="95"/>
      <c r="DD372" s="95"/>
      <c r="DE372" s="95"/>
      <c r="DF372" s="95"/>
      <c r="DG372" s="95"/>
      <c r="DH372" s="95"/>
      <c r="DI372" s="95"/>
      <c r="DJ372" s="95"/>
      <c r="DK372" s="95"/>
      <c r="DL372" s="95"/>
      <c r="DM372" s="95"/>
      <c r="DN372" s="95"/>
      <c r="DO372" s="95"/>
      <c r="DP372" s="95"/>
      <c r="DQ372" s="95"/>
      <c r="DR372" s="95"/>
      <c r="DS372" s="95"/>
      <c r="DT372" s="95"/>
      <c r="DU372" s="95"/>
      <c r="DV372" s="95"/>
      <c r="DW372" s="95"/>
      <c r="DX372" s="95"/>
      <c r="DY372" s="95"/>
      <c r="DZ372" s="95"/>
      <c r="EA372" s="95"/>
      <c r="EB372" s="95"/>
      <c r="EC372" s="95"/>
      <c r="ED372" s="95"/>
      <c r="EE372" s="95"/>
      <c r="EF372" s="95"/>
      <c r="EG372" s="95"/>
      <c r="EH372" s="95"/>
      <c r="EI372" s="95"/>
      <c r="EJ372" s="95"/>
      <c r="EK372" s="95"/>
      <c r="EL372" s="95"/>
      <c r="EM372" s="95"/>
      <c r="EN372" s="95"/>
      <c r="EO372" s="95"/>
      <c r="EP372" s="95"/>
      <c r="EQ372" s="95"/>
      <c r="ER372" s="95"/>
      <c r="ES372" s="95"/>
      <c r="ET372" s="95"/>
      <c r="EU372" s="95"/>
      <c r="EV372" s="95"/>
      <c r="EW372" s="95"/>
      <c r="EX372" s="95"/>
      <c r="EY372" s="95"/>
      <c r="EZ372" s="95"/>
      <c r="FA372" s="95"/>
      <c r="FB372" s="95"/>
      <c r="FC372" s="95"/>
      <c r="FD372" s="95"/>
      <c r="FE372" s="95"/>
      <c r="FF372" s="95"/>
      <c r="FG372" s="95"/>
      <c r="FH372" s="95"/>
      <c r="FI372" s="95"/>
      <c r="FJ372" s="95"/>
      <c r="FK372" s="95"/>
      <c r="FL372" s="95"/>
      <c r="FM372" s="95"/>
      <c r="FN372" s="95"/>
      <c r="FO372" s="95"/>
      <c r="FP372" s="95"/>
      <c r="FQ372" s="95"/>
      <c r="FR372" s="95"/>
      <c r="FS372" s="95"/>
      <c r="FT372" s="95"/>
      <c r="FU372" s="95"/>
      <c r="FV372" s="95"/>
      <c r="FW372" s="95"/>
      <c r="FX372" s="95"/>
      <c r="FY372" s="95"/>
      <c r="FZ372" s="95"/>
      <c r="GA372" s="95"/>
      <c r="GB372" s="95"/>
      <c r="GC372" s="95"/>
      <c r="GD372" s="95"/>
      <c r="GE372" s="95"/>
      <c r="GF372" s="95"/>
      <c r="GG372" s="95"/>
      <c r="GH372" s="95"/>
      <c r="GI372" s="95"/>
      <c r="GJ372" s="95"/>
      <c r="GK372" s="95"/>
      <c r="GL372" s="95"/>
      <c r="GM372" s="95"/>
      <c r="GN372" s="95"/>
      <c r="GO372" s="95"/>
      <c r="GP372" s="95"/>
      <c r="GQ372" s="95"/>
      <c r="GR372" s="95"/>
      <c r="GS372" s="95"/>
      <c r="GT372" s="95"/>
      <c r="GU372" s="95"/>
      <c r="GV372" s="95"/>
      <c r="GW372" s="95"/>
      <c r="GX372" s="95"/>
      <c r="GY372" s="95"/>
      <c r="GZ372" s="95"/>
      <c r="HA372" s="95"/>
      <c r="HB372" s="95"/>
      <c r="HC372" s="95"/>
      <c r="HD372" s="95"/>
      <c r="HE372" s="95"/>
    </row>
    <row r="373" spans="1:213" x14ac:dyDescent="0.25">
      <c r="A373" s="212" t="str">
        <f>IF((ISBLANK('1B DonnéesActifs'!A376)=TRUE),"-",'1B DonnéesActifs'!A376)</f>
        <v>-</v>
      </c>
      <c r="B373" s="213" t="str">
        <f>IF(($A373="-"),"-",IF((ISBLANK('1B DonnéesActifs'!B376)=TRUE),"",'1B DonnéesActifs'!B376))</f>
        <v>-</v>
      </c>
      <c r="C373" s="213" t="str">
        <f>IF(($A373="-"),"-",IF((ISBLANK('1B DonnéesActifs'!C376)=TRUE),"",'1B DonnéesActifs'!C376))</f>
        <v>-</v>
      </c>
      <c r="D373" s="213" t="str">
        <f>IF(($A373="-"),"-",IF((ISBLANK('1B DonnéesActifs'!D376)=TRUE),"",'1B DonnéesActifs'!D376))</f>
        <v>-</v>
      </c>
      <c r="E373" s="213" t="str">
        <f>IF(($A373="-"),"-",IF((ISBLANK('1B DonnéesActifs'!E376)=TRUE),"",'1B DonnéesActifs'!E376))</f>
        <v>-</v>
      </c>
      <c r="F373" s="213" t="str">
        <f>IF(($A373="-"),"-",IF((ISBLANK('1B DonnéesActifs'!F376)=TRUE),"",'1B DonnéesActifs'!F376))</f>
        <v>-</v>
      </c>
      <c r="G373" s="213" t="str">
        <f>IF(($A373="-"),"-",IF((ISBLANK('1B DonnéesActifs'!G376)=TRUE),"",'1B DonnéesActifs'!G376))</f>
        <v>-</v>
      </c>
      <c r="H373" s="213" t="str">
        <f>IF(($A373="-"),"-",IF((ISBLANK('1B DonnéesActifs'!H376)=TRUE),"",'1B DonnéesActifs'!H376))</f>
        <v>-</v>
      </c>
      <c r="I373" s="213" t="str">
        <f>IF(($A373="-"),"-",IF((ISBLANK('1B DonnéesActifs'!I376)=TRUE),"",'1B DonnéesActifs'!I376))</f>
        <v>-</v>
      </c>
      <c r="J373" s="213" t="str">
        <f>IF(($A373="-"),"-",IF((ISBLANK('1B DonnéesActifs'!J376)=TRUE),"",'1B DonnéesActifs'!J376))</f>
        <v>-</v>
      </c>
      <c r="K373" s="213" t="str">
        <f>IF(($A373="-"),"-",IF((ISBLANK('1B DonnéesActifs'!K376)=TRUE),"",'1B DonnéesActifs'!K376))</f>
        <v>-</v>
      </c>
      <c r="L373" s="213" t="str">
        <f>IF(($A373="-"),"-",IF((ISBLANK('1B DonnéesActifs'!L376)=TRUE),"",'1B DonnéesActifs'!L376))</f>
        <v>-</v>
      </c>
      <c r="M373" s="213" t="str">
        <f>IF(($A373="-"),"-",IF((ISBLANK('1B DonnéesActifs'!M376)=TRUE),"",'1B DonnéesActifs'!M376))</f>
        <v>-</v>
      </c>
      <c r="N373" s="213" t="str">
        <f>IF(($A373="-"),"-",IF((ISBLANK('1B DonnéesActifs'!N376)=TRUE),"",'1B DonnéesActifs'!N376))</f>
        <v>-</v>
      </c>
      <c r="O373" s="213" t="str">
        <f>IF(($A373="-"),"-",IF((ISBLANK('1B DonnéesActifs'!O376)=TRUE),"",'1B DonnéesActifs'!O376))</f>
        <v>-</v>
      </c>
      <c r="P373" s="213" t="str">
        <f>IF(($A373="-"),"-",IF((ISBLANK('1B DonnéesActifs'!P376)=TRUE),"",'1B DonnéesActifs'!P376))</f>
        <v>-</v>
      </c>
      <c r="Q373" s="214" t="str">
        <f t="shared" si="46"/>
        <v>-</v>
      </c>
      <c r="R373" s="214" t="str">
        <f>IF($A373="-","-",(_xlfn.IFNA((VLOOKUP($D373,'2A HypothèsesRenouvellement'!$J$6:$K$10,2,FALSE)),"TypeChausséeN/D")))</f>
        <v>-</v>
      </c>
      <c r="S373" s="214" t="str">
        <f t="shared" si="53"/>
        <v>-</v>
      </c>
      <c r="T373" s="214" t="str">
        <f>IF($A373="-","-",(_xlfn.IFNA((VLOOKUP($M373,'2A HypothèsesRenouvellement'!$J$16:$K$25,2,FALSE)),"DernièreInterventionN/D")))</f>
        <v>-</v>
      </c>
      <c r="U373" s="214" t="str">
        <f t="shared" si="47"/>
        <v>-</v>
      </c>
      <c r="V373" s="215" t="str">
        <f t="shared" si="54"/>
        <v>-</v>
      </c>
      <c r="W373" s="215" t="str">
        <f>IF($A373="-","-",IF($O373="","ICG N/D",VLOOKUP($O373,'2A HypothèsesRenouvellement'!$B$33:$B$42,1,TRUE)))</f>
        <v>-</v>
      </c>
      <c r="X373" s="216" t="str">
        <f>IF($A373="-","-",(IF((ISNUMBER(W373)=TRUE),VLOOKUP(W373,'2A HypothèsesRenouvellement'!$B$33:$D$42,3,FALSE),"ICG N/D")))</f>
        <v>-</v>
      </c>
      <c r="Y373" s="216" t="str">
        <f>_xlfn.IFNA(IF($A373="-","-",(IF((P373=""),"Cote /5 N/D",VLOOKUP(P373,'2A HypothèsesRenouvellement'!$F$33:$G$37,2,FALSE)))),"%ParCote/5 Feuille2A N/D")</f>
        <v>-</v>
      </c>
      <c r="Z373" s="215" t="str">
        <f>IF($A373="-","-",IF('2A HypothèsesRenouvellement'!$F$20="  cotes d'état /100",(IF(ISNUMBER(X373)=TRUE,(X373*R373),"ICG N/D")),"N'est pas l'option choisie feuille 2A"))</f>
        <v>-</v>
      </c>
      <c r="AA373" s="215" t="str">
        <f t="shared" si="48"/>
        <v>-</v>
      </c>
      <c r="AB373" s="215" t="str">
        <f>IF($A373="-","-",IF('2A HypothèsesRenouvellement'!$F$20="  cotes d'état /5",(IF(ISNUMBER(Y373)=TRUE,(Y373*R373),"Etat/5 N/D")),"N'est pas l'option choisie feuille 2A"))</f>
        <v>-</v>
      </c>
      <c r="AC373" s="215" t="str">
        <f t="shared" si="49"/>
        <v>-</v>
      </c>
      <c r="AD373" s="217" t="str">
        <f>IF('2A HypothèsesRenouvellement'!$D$15="Option 1  ",'3A CalculsActifs'!V373,IF('2A HypothèsesRenouvellement'!$F$20="  Cotes d'état /100",'3A CalculsActifs'!AA373,IF('2A HypothèsesRenouvellement'!$F$20="  Cotes d'état /5",'3A CalculsActifs'!AC373,"ATT:ChoisirOptionFeuille2A")))</f>
        <v>ATT:ChoisirOptionFeuille2A</v>
      </c>
      <c r="AE373" s="209" t="str">
        <f>IF($A373="-","-",(H373/1000*(VLOOKUP(D373,'2A HypothèsesRenouvellement'!$J$6:$L$10,3,FALSE))))</f>
        <v>-</v>
      </c>
      <c r="AF373" s="312" t="str">
        <f t="shared" si="50"/>
        <v>-</v>
      </c>
      <c r="AG373" s="312" t="str">
        <f t="shared" si="51"/>
        <v>-</v>
      </c>
      <c r="AH373" s="218" t="str">
        <f t="shared" si="52"/>
        <v>-</v>
      </c>
      <c r="AI373" s="95"/>
      <c r="AJ373" s="95"/>
      <c r="AK373" s="95"/>
      <c r="AL373" s="95"/>
      <c r="AM373" s="95"/>
      <c r="AN373" s="95"/>
      <c r="AO373" s="95"/>
      <c r="AP373" s="95"/>
      <c r="AQ373" s="95"/>
      <c r="AR373" s="95"/>
      <c r="AS373" s="95"/>
      <c r="AT373" s="95"/>
      <c r="AU373" s="95"/>
      <c r="AV373" s="95"/>
      <c r="AW373" s="95"/>
      <c r="AX373" s="95"/>
      <c r="AY373" s="95"/>
      <c r="AZ373" s="95"/>
      <c r="BA373" s="95"/>
      <c r="BB373" s="95"/>
      <c r="BC373" s="95"/>
      <c r="BD373" s="95"/>
      <c r="BE373" s="95"/>
      <c r="BF373" s="95"/>
      <c r="BG373" s="95"/>
      <c r="BH373" s="95"/>
      <c r="BI373" s="95"/>
      <c r="BJ373" s="95"/>
      <c r="BK373" s="95"/>
      <c r="BL373" s="95"/>
      <c r="BM373" s="95"/>
      <c r="BN373" s="95"/>
      <c r="BO373" s="95"/>
      <c r="BP373" s="95"/>
      <c r="BQ373" s="95"/>
      <c r="BR373" s="95"/>
      <c r="BS373" s="95"/>
      <c r="BT373" s="95"/>
      <c r="BU373" s="95"/>
      <c r="BV373" s="95"/>
      <c r="BW373" s="95"/>
      <c r="BX373" s="95"/>
      <c r="BY373" s="95"/>
      <c r="BZ373" s="95"/>
      <c r="CA373" s="95"/>
      <c r="CB373" s="95"/>
      <c r="CC373" s="95"/>
      <c r="CD373" s="95"/>
      <c r="CE373" s="95"/>
      <c r="CF373" s="95"/>
      <c r="CG373" s="95"/>
      <c r="CH373" s="95"/>
      <c r="CI373" s="95"/>
      <c r="CJ373" s="95"/>
      <c r="CK373" s="95"/>
      <c r="CL373" s="95"/>
      <c r="CM373" s="95"/>
      <c r="CN373" s="95"/>
      <c r="CO373" s="95"/>
      <c r="CP373" s="95"/>
      <c r="CQ373" s="95"/>
      <c r="CR373" s="95"/>
      <c r="CS373" s="95"/>
      <c r="CT373" s="95"/>
      <c r="CU373" s="95"/>
      <c r="CV373" s="95"/>
      <c r="CW373" s="95"/>
      <c r="CX373" s="95"/>
      <c r="CY373" s="95"/>
      <c r="CZ373" s="95"/>
      <c r="DA373" s="95"/>
      <c r="DB373" s="95"/>
      <c r="DC373" s="95"/>
      <c r="DD373" s="95"/>
      <c r="DE373" s="95"/>
      <c r="DF373" s="95"/>
      <c r="DG373" s="95"/>
      <c r="DH373" s="95"/>
      <c r="DI373" s="95"/>
      <c r="DJ373" s="95"/>
      <c r="DK373" s="95"/>
      <c r="DL373" s="95"/>
      <c r="DM373" s="95"/>
      <c r="DN373" s="95"/>
      <c r="DO373" s="95"/>
      <c r="DP373" s="95"/>
      <c r="DQ373" s="95"/>
      <c r="DR373" s="95"/>
      <c r="DS373" s="95"/>
      <c r="DT373" s="95"/>
      <c r="DU373" s="95"/>
      <c r="DV373" s="95"/>
      <c r="DW373" s="95"/>
      <c r="DX373" s="95"/>
      <c r="DY373" s="95"/>
      <c r="DZ373" s="95"/>
      <c r="EA373" s="95"/>
      <c r="EB373" s="95"/>
      <c r="EC373" s="95"/>
      <c r="ED373" s="95"/>
      <c r="EE373" s="95"/>
      <c r="EF373" s="95"/>
      <c r="EG373" s="95"/>
      <c r="EH373" s="95"/>
      <c r="EI373" s="95"/>
      <c r="EJ373" s="95"/>
      <c r="EK373" s="95"/>
      <c r="EL373" s="95"/>
      <c r="EM373" s="95"/>
      <c r="EN373" s="95"/>
      <c r="EO373" s="95"/>
      <c r="EP373" s="95"/>
      <c r="EQ373" s="95"/>
      <c r="ER373" s="95"/>
      <c r="ES373" s="95"/>
      <c r="ET373" s="95"/>
      <c r="EU373" s="95"/>
      <c r="EV373" s="95"/>
      <c r="EW373" s="95"/>
      <c r="EX373" s="95"/>
      <c r="EY373" s="95"/>
      <c r="EZ373" s="95"/>
      <c r="FA373" s="95"/>
      <c r="FB373" s="95"/>
      <c r="FC373" s="95"/>
      <c r="FD373" s="95"/>
      <c r="FE373" s="95"/>
      <c r="FF373" s="95"/>
      <c r="FG373" s="95"/>
      <c r="FH373" s="95"/>
      <c r="FI373" s="95"/>
      <c r="FJ373" s="95"/>
      <c r="FK373" s="95"/>
      <c r="FL373" s="95"/>
      <c r="FM373" s="95"/>
      <c r="FN373" s="95"/>
      <c r="FO373" s="95"/>
      <c r="FP373" s="95"/>
      <c r="FQ373" s="95"/>
      <c r="FR373" s="95"/>
      <c r="FS373" s="95"/>
      <c r="FT373" s="95"/>
      <c r="FU373" s="95"/>
      <c r="FV373" s="95"/>
      <c r="FW373" s="95"/>
      <c r="FX373" s="95"/>
      <c r="FY373" s="95"/>
      <c r="FZ373" s="95"/>
      <c r="GA373" s="95"/>
      <c r="GB373" s="95"/>
      <c r="GC373" s="95"/>
      <c r="GD373" s="95"/>
      <c r="GE373" s="95"/>
      <c r="GF373" s="95"/>
      <c r="GG373" s="95"/>
      <c r="GH373" s="95"/>
      <c r="GI373" s="95"/>
      <c r="GJ373" s="95"/>
      <c r="GK373" s="95"/>
      <c r="GL373" s="95"/>
      <c r="GM373" s="95"/>
      <c r="GN373" s="95"/>
      <c r="GO373" s="95"/>
      <c r="GP373" s="95"/>
      <c r="GQ373" s="95"/>
      <c r="GR373" s="95"/>
      <c r="GS373" s="95"/>
      <c r="GT373" s="95"/>
      <c r="GU373" s="95"/>
      <c r="GV373" s="95"/>
      <c r="GW373" s="95"/>
      <c r="GX373" s="95"/>
      <c r="GY373" s="95"/>
      <c r="GZ373" s="95"/>
      <c r="HA373" s="95"/>
      <c r="HB373" s="95"/>
      <c r="HC373" s="95"/>
      <c r="HD373" s="95"/>
      <c r="HE373" s="95"/>
    </row>
    <row r="374" spans="1:213" x14ac:dyDescent="0.25">
      <c r="A374" s="212" t="str">
        <f>IF((ISBLANK('1B DonnéesActifs'!A377)=TRUE),"-",'1B DonnéesActifs'!A377)</f>
        <v>-</v>
      </c>
      <c r="B374" s="213" t="str">
        <f>IF(($A374="-"),"-",IF((ISBLANK('1B DonnéesActifs'!B377)=TRUE),"",'1B DonnéesActifs'!B377))</f>
        <v>-</v>
      </c>
      <c r="C374" s="213" t="str">
        <f>IF(($A374="-"),"-",IF((ISBLANK('1B DonnéesActifs'!C377)=TRUE),"",'1B DonnéesActifs'!C377))</f>
        <v>-</v>
      </c>
      <c r="D374" s="213" t="str">
        <f>IF(($A374="-"),"-",IF((ISBLANK('1B DonnéesActifs'!D377)=TRUE),"",'1B DonnéesActifs'!D377))</f>
        <v>-</v>
      </c>
      <c r="E374" s="213" t="str">
        <f>IF(($A374="-"),"-",IF((ISBLANK('1B DonnéesActifs'!E377)=TRUE),"",'1B DonnéesActifs'!E377))</f>
        <v>-</v>
      </c>
      <c r="F374" s="213" t="str">
        <f>IF(($A374="-"),"-",IF((ISBLANK('1B DonnéesActifs'!F377)=TRUE),"",'1B DonnéesActifs'!F377))</f>
        <v>-</v>
      </c>
      <c r="G374" s="213" t="str">
        <f>IF(($A374="-"),"-",IF((ISBLANK('1B DonnéesActifs'!G377)=TRUE),"",'1B DonnéesActifs'!G377))</f>
        <v>-</v>
      </c>
      <c r="H374" s="213" t="str">
        <f>IF(($A374="-"),"-",IF((ISBLANK('1B DonnéesActifs'!H377)=TRUE),"",'1B DonnéesActifs'!H377))</f>
        <v>-</v>
      </c>
      <c r="I374" s="213" t="str">
        <f>IF(($A374="-"),"-",IF((ISBLANK('1B DonnéesActifs'!I377)=TRUE),"",'1B DonnéesActifs'!I377))</f>
        <v>-</v>
      </c>
      <c r="J374" s="213" t="str">
        <f>IF(($A374="-"),"-",IF((ISBLANK('1B DonnéesActifs'!J377)=TRUE),"",'1B DonnéesActifs'!J377))</f>
        <v>-</v>
      </c>
      <c r="K374" s="213" t="str">
        <f>IF(($A374="-"),"-",IF((ISBLANK('1B DonnéesActifs'!K377)=TRUE),"",'1B DonnéesActifs'!K377))</f>
        <v>-</v>
      </c>
      <c r="L374" s="213" t="str">
        <f>IF(($A374="-"),"-",IF((ISBLANK('1B DonnéesActifs'!L377)=TRUE),"",'1B DonnéesActifs'!L377))</f>
        <v>-</v>
      </c>
      <c r="M374" s="213" t="str">
        <f>IF(($A374="-"),"-",IF((ISBLANK('1B DonnéesActifs'!M377)=TRUE),"",'1B DonnéesActifs'!M377))</f>
        <v>-</v>
      </c>
      <c r="N374" s="213" t="str">
        <f>IF(($A374="-"),"-",IF((ISBLANK('1B DonnéesActifs'!N377)=TRUE),"",'1B DonnéesActifs'!N377))</f>
        <v>-</v>
      </c>
      <c r="O374" s="213" t="str">
        <f>IF(($A374="-"),"-",IF((ISBLANK('1B DonnéesActifs'!O377)=TRUE),"",'1B DonnéesActifs'!O377))</f>
        <v>-</v>
      </c>
      <c r="P374" s="213" t="str">
        <f>IF(($A374="-"),"-",IF((ISBLANK('1B DonnéesActifs'!P377)=TRUE),"",'1B DonnéesActifs'!P377))</f>
        <v>-</v>
      </c>
      <c r="Q374" s="214" t="str">
        <f t="shared" si="46"/>
        <v>-</v>
      </c>
      <c r="R374" s="214" t="str">
        <f>IF($A374="-","-",(_xlfn.IFNA((VLOOKUP($D374,'2A HypothèsesRenouvellement'!$J$6:$K$10,2,FALSE)),"TypeChausséeN/D")))</f>
        <v>-</v>
      </c>
      <c r="S374" s="214" t="str">
        <f t="shared" si="53"/>
        <v>-</v>
      </c>
      <c r="T374" s="214" t="str">
        <f>IF($A374="-","-",(_xlfn.IFNA((VLOOKUP($M374,'2A HypothèsesRenouvellement'!$J$16:$K$25,2,FALSE)),"DernièreInterventionN/D")))</f>
        <v>-</v>
      </c>
      <c r="U374" s="214" t="str">
        <f t="shared" si="47"/>
        <v>-</v>
      </c>
      <c r="V374" s="215" t="str">
        <f t="shared" si="54"/>
        <v>-</v>
      </c>
      <c r="W374" s="215" t="str">
        <f>IF($A374="-","-",IF($O374="","ICG N/D",VLOOKUP($O374,'2A HypothèsesRenouvellement'!$B$33:$B$42,1,TRUE)))</f>
        <v>-</v>
      </c>
      <c r="X374" s="216" t="str">
        <f>IF($A374="-","-",(IF((ISNUMBER(W374)=TRUE),VLOOKUP(W374,'2A HypothèsesRenouvellement'!$B$33:$D$42,3,FALSE),"ICG N/D")))</f>
        <v>-</v>
      </c>
      <c r="Y374" s="216" t="str">
        <f>_xlfn.IFNA(IF($A374="-","-",(IF((P374=""),"Cote /5 N/D",VLOOKUP(P374,'2A HypothèsesRenouvellement'!$F$33:$G$37,2,FALSE)))),"%ParCote/5 Feuille2A N/D")</f>
        <v>-</v>
      </c>
      <c r="Z374" s="215" t="str">
        <f>IF($A374="-","-",IF('2A HypothèsesRenouvellement'!$F$20="  cotes d'état /100",(IF(ISNUMBER(X374)=TRUE,(X374*R374),"ICG N/D")),"N'est pas l'option choisie feuille 2A"))</f>
        <v>-</v>
      </c>
      <c r="AA374" s="215" t="str">
        <f t="shared" si="48"/>
        <v>-</v>
      </c>
      <c r="AB374" s="215" t="str">
        <f>IF($A374="-","-",IF('2A HypothèsesRenouvellement'!$F$20="  cotes d'état /5",(IF(ISNUMBER(Y374)=TRUE,(Y374*R374),"Etat/5 N/D")),"N'est pas l'option choisie feuille 2A"))</f>
        <v>-</v>
      </c>
      <c r="AC374" s="215" t="str">
        <f t="shared" si="49"/>
        <v>-</v>
      </c>
      <c r="AD374" s="217" t="str">
        <f>IF('2A HypothèsesRenouvellement'!$D$15="Option 1  ",'3A CalculsActifs'!V374,IF('2A HypothèsesRenouvellement'!$F$20="  Cotes d'état /100",'3A CalculsActifs'!AA374,IF('2A HypothèsesRenouvellement'!$F$20="  Cotes d'état /5",'3A CalculsActifs'!AC374,"ATT:ChoisirOptionFeuille2A")))</f>
        <v>ATT:ChoisirOptionFeuille2A</v>
      </c>
      <c r="AE374" s="209" t="str">
        <f>IF($A374="-","-",(H374/1000*(VLOOKUP(D374,'2A HypothèsesRenouvellement'!$J$6:$L$10,3,FALSE))))</f>
        <v>-</v>
      </c>
      <c r="AF374" s="312" t="str">
        <f t="shared" si="50"/>
        <v>-</v>
      </c>
      <c r="AG374" s="312" t="str">
        <f t="shared" si="51"/>
        <v>-</v>
      </c>
      <c r="AH374" s="218" t="str">
        <f t="shared" si="52"/>
        <v>-</v>
      </c>
      <c r="AI374" s="95"/>
      <c r="AJ374" s="95"/>
      <c r="AK374" s="95"/>
      <c r="AL374" s="95"/>
      <c r="AM374" s="95"/>
      <c r="AN374" s="95"/>
      <c r="AO374" s="95"/>
      <c r="AP374" s="95"/>
      <c r="AQ374" s="95"/>
      <c r="AR374" s="95"/>
      <c r="AS374" s="95"/>
      <c r="AT374" s="95"/>
      <c r="AU374" s="95"/>
      <c r="AV374" s="95"/>
      <c r="AW374" s="95"/>
      <c r="AX374" s="95"/>
      <c r="AY374" s="95"/>
      <c r="AZ374" s="95"/>
      <c r="BA374" s="95"/>
      <c r="BB374" s="95"/>
      <c r="BC374" s="95"/>
      <c r="BD374" s="95"/>
      <c r="BE374" s="95"/>
      <c r="BF374" s="95"/>
      <c r="BG374" s="95"/>
      <c r="BH374" s="95"/>
      <c r="BI374" s="95"/>
      <c r="BJ374" s="95"/>
      <c r="BK374" s="95"/>
      <c r="BL374" s="95"/>
      <c r="BM374" s="95"/>
      <c r="BN374" s="95"/>
      <c r="BO374" s="95"/>
      <c r="BP374" s="95"/>
      <c r="BQ374" s="95"/>
      <c r="BR374" s="95"/>
      <c r="BS374" s="95"/>
      <c r="BT374" s="95"/>
      <c r="BU374" s="95"/>
      <c r="BV374" s="95"/>
      <c r="BW374" s="95"/>
      <c r="BX374" s="95"/>
      <c r="BY374" s="95"/>
      <c r="BZ374" s="95"/>
      <c r="CA374" s="95"/>
      <c r="CB374" s="95"/>
      <c r="CC374" s="95"/>
      <c r="CD374" s="95"/>
      <c r="CE374" s="95"/>
      <c r="CF374" s="95"/>
      <c r="CG374" s="95"/>
      <c r="CH374" s="95"/>
      <c r="CI374" s="95"/>
      <c r="CJ374" s="95"/>
      <c r="CK374" s="95"/>
      <c r="CL374" s="95"/>
      <c r="CM374" s="95"/>
      <c r="CN374" s="95"/>
      <c r="CO374" s="95"/>
      <c r="CP374" s="95"/>
      <c r="CQ374" s="95"/>
      <c r="CR374" s="95"/>
      <c r="CS374" s="95"/>
      <c r="CT374" s="95"/>
      <c r="CU374" s="95"/>
      <c r="CV374" s="95"/>
      <c r="CW374" s="95"/>
      <c r="CX374" s="95"/>
      <c r="CY374" s="95"/>
      <c r="CZ374" s="95"/>
      <c r="DA374" s="95"/>
      <c r="DB374" s="95"/>
      <c r="DC374" s="95"/>
      <c r="DD374" s="95"/>
      <c r="DE374" s="95"/>
      <c r="DF374" s="95"/>
      <c r="DG374" s="95"/>
      <c r="DH374" s="95"/>
      <c r="DI374" s="95"/>
      <c r="DJ374" s="95"/>
      <c r="DK374" s="95"/>
      <c r="DL374" s="95"/>
      <c r="DM374" s="95"/>
      <c r="DN374" s="95"/>
      <c r="DO374" s="95"/>
      <c r="DP374" s="95"/>
      <c r="DQ374" s="95"/>
      <c r="DR374" s="95"/>
      <c r="DS374" s="95"/>
      <c r="DT374" s="95"/>
      <c r="DU374" s="95"/>
      <c r="DV374" s="95"/>
      <c r="DW374" s="95"/>
      <c r="DX374" s="95"/>
      <c r="DY374" s="95"/>
      <c r="DZ374" s="95"/>
      <c r="EA374" s="95"/>
      <c r="EB374" s="95"/>
      <c r="EC374" s="95"/>
      <c r="ED374" s="95"/>
      <c r="EE374" s="95"/>
      <c r="EF374" s="95"/>
      <c r="EG374" s="95"/>
      <c r="EH374" s="95"/>
      <c r="EI374" s="95"/>
      <c r="EJ374" s="95"/>
      <c r="EK374" s="95"/>
      <c r="EL374" s="95"/>
      <c r="EM374" s="95"/>
      <c r="EN374" s="95"/>
      <c r="EO374" s="95"/>
      <c r="EP374" s="95"/>
      <c r="EQ374" s="95"/>
      <c r="ER374" s="95"/>
      <c r="ES374" s="95"/>
      <c r="ET374" s="95"/>
      <c r="EU374" s="95"/>
      <c r="EV374" s="95"/>
      <c r="EW374" s="95"/>
      <c r="EX374" s="95"/>
      <c r="EY374" s="95"/>
      <c r="EZ374" s="95"/>
      <c r="FA374" s="95"/>
      <c r="FB374" s="95"/>
      <c r="FC374" s="95"/>
      <c r="FD374" s="95"/>
      <c r="FE374" s="95"/>
      <c r="FF374" s="95"/>
      <c r="FG374" s="95"/>
      <c r="FH374" s="95"/>
      <c r="FI374" s="95"/>
      <c r="FJ374" s="95"/>
      <c r="FK374" s="95"/>
      <c r="FL374" s="95"/>
      <c r="FM374" s="95"/>
      <c r="FN374" s="95"/>
      <c r="FO374" s="95"/>
      <c r="FP374" s="95"/>
      <c r="FQ374" s="95"/>
      <c r="FR374" s="95"/>
      <c r="FS374" s="95"/>
      <c r="FT374" s="95"/>
      <c r="FU374" s="95"/>
      <c r="FV374" s="95"/>
      <c r="FW374" s="95"/>
      <c r="FX374" s="95"/>
      <c r="FY374" s="95"/>
      <c r="FZ374" s="95"/>
      <c r="GA374" s="95"/>
      <c r="GB374" s="95"/>
      <c r="GC374" s="95"/>
      <c r="GD374" s="95"/>
      <c r="GE374" s="95"/>
      <c r="GF374" s="95"/>
      <c r="GG374" s="95"/>
      <c r="GH374" s="95"/>
      <c r="GI374" s="95"/>
      <c r="GJ374" s="95"/>
      <c r="GK374" s="95"/>
      <c r="GL374" s="95"/>
      <c r="GM374" s="95"/>
      <c r="GN374" s="95"/>
      <c r="GO374" s="95"/>
      <c r="GP374" s="95"/>
      <c r="GQ374" s="95"/>
      <c r="GR374" s="95"/>
      <c r="GS374" s="95"/>
      <c r="GT374" s="95"/>
      <c r="GU374" s="95"/>
      <c r="GV374" s="95"/>
      <c r="GW374" s="95"/>
      <c r="GX374" s="95"/>
      <c r="GY374" s="95"/>
      <c r="GZ374" s="95"/>
      <c r="HA374" s="95"/>
      <c r="HB374" s="95"/>
      <c r="HC374" s="95"/>
      <c r="HD374" s="95"/>
      <c r="HE374" s="95"/>
    </row>
    <row r="375" spans="1:213" x14ac:dyDescent="0.25">
      <c r="A375" s="212" t="str">
        <f>IF((ISBLANK('1B DonnéesActifs'!A378)=TRUE),"-",'1B DonnéesActifs'!A378)</f>
        <v>-</v>
      </c>
      <c r="B375" s="213" t="str">
        <f>IF(($A375="-"),"-",IF((ISBLANK('1B DonnéesActifs'!B378)=TRUE),"",'1B DonnéesActifs'!B378))</f>
        <v>-</v>
      </c>
      <c r="C375" s="213" t="str">
        <f>IF(($A375="-"),"-",IF((ISBLANK('1B DonnéesActifs'!C378)=TRUE),"",'1B DonnéesActifs'!C378))</f>
        <v>-</v>
      </c>
      <c r="D375" s="213" t="str">
        <f>IF(($A375="-"),"-",IF((ISBLANK('1B DonnéesActifs'!D378)=TRUE),"",'1B DonnéesActifs'!D378))</f>
        <v>-</v>
      </c>
      <c r="E375" s="213" t="str">
        <f>IF(($A375="-"),"-",IF((ISBLANK('1B DonnéesActifs'!E378)=TRUE),"",'1B DonnéesActifs'!E378))</f>
        <v>-</v>
      </c>
      <c r="F375" s="213" t="str">
        <f>IF(($A375="-"),"-",IF((ISBLANK('1B DonnéesActifs'!F378)=TRUE),"",'1B DonnéesActifs'!F378))</f>
        <v>-</v>
      </c>
      <c r="G375" s="213" t="str">
        <f>IF(($A375="-"),"-",IF((ISBLANK('1B DonnéesActifs'!G378)=TRUE),"",'1B DonnéesActifs'!G378))</f>
        <v>-</v>
      </c>
      <c r="H375" s="213" t="str">
        <f>IF(($A375="-"),"-",IF((ISBLANK('1B DonnéesActifs'!H378)=TRUE),"",'1B DonnéesActifs'!H378))</f>
        <v>-</v>
      </c>
      <c r="I375" s="213" t="str">
        <f>IF(($A375="-"),"-",IF((ISBLANK('1B DonnéesActifs'!I378)=TRUE),"",'1B DonnéesActifs'!I378))</f>
        <v>-</v>
      </c>
      <c r="J375" s="213" t="str">
        <f>IF(($A375="-"),"-",IF((ISBLANK('1B DonnéesActifs'!J378)=TRUE),"",'1B DonnéesActifs'!J378))</f>
        <v>-</v>
      </c>
      <c r="K375" s="213" t="str">
        <f>IF(($A375="-"),"-",IF((ISBLANK('1B DonnéesActifs'!K378)=TRUE),"",'1B DonnéesActifs'!K378))</f>
        <v>-</v>
      </c>
      <c r="L375" s="213" t="str">
        <f>IF(($A375="-"),"-",IF((ISBLANK('1B DonnéesActifs'!L378)=TRUE),"",'1B DonnéesActifs'!L378))</f>
        <v>-</v>
      </c>
      <c r="M375" s="213" t="str">
        <f>IF(($A375="-"),"-",IF((ISBLANK('1B DonnéesActifs'!M378)=TRUE),"",'1B DonnéesActifs'!M378))</f>
        <v>-</v>
      </c>
      <c r="N375" s="213" t="str">
        <f>IF(($A375="-"),"-",IF((ISBLANK('1B DonnéesActifs'!N378)=TRUE),"",'1B DonnéesActifs'!N378))</f>
        <v>-</v>
      </c>
      <c r="O375" s="213" t="str">
        <f>IF(($A375="-"),"-",IF((ISBLANK('1B DonnéesActifs'!O378)=TRUE),"",'1B DonnéesActifs'!O378))</f>
        <v>-</v>
      </c>
      <c r="P375" s="213" t="str">
        <f>IF(($A375="-"),"-",IF((ISBLANK('1B DonnéesActifs'!P378)=TRUE),"",'1B DonnéesActifs'!P378))</f>
        <v>-</v>
      </c>
      <c r="Q375" s="214" t="str">
        <f t="shared" si="46"/>
        <v>-</v>
      </c>
      <c r="R375" s="214" t="str">
        <f>IF($A375="-","-",(_xlfn.IFNA((VLOOKUP($D375,'2A HypothèsesRenouvellement'!$J$6:$K$10,2,FALSE)),"TypeChausséeN/D")))</f>
        <v>-</v>
      </c>
      <c r="S375" s="214" t="str">
        <f t="shared" si="53"/>
        <v>-</v>
      </c>
      <c r="T375" s="214" t="str">
        <f>IF($A375="-","-",(_xlfn.IFNA((VLOOKUP($M375,'2A HypothèsesRenouvellement'!$J$16:$K$25,2,FALSE)),"DernièreInterventionN/D")))</f>
        <v>-</v>
      </c>
      <c r="U375" s="214" t="str">
        <f t="shared" si="47"/>
        <v>-</v>
      </c>
      <c r="V375" s="215" t="str">
        <f t="shared" si="54"/>
        <v>-</v>
      </c>
      <c r="W375" s="215" t="str">
        <f>IF($A375="-","-",IF($O375="","ICG N/D",VLOOKUP($O375,'2A HypothèsesRenouvellement'!$B$33:$B$42,1,TRUE)))</f>
        <v>-</v>
      </c>
      <c r="X375" s="216" t="str">
        <f>IF($A375="-","-",(IF((ISNUMBER(W375)=TRUE),VLOOKUP(W375,'2A HypothèsesRenouvellement'!$B$33:$D$42,3,FALSE),"ICG N/D")))</f>
        <v>-</v>
      </c>
      <c r="Y375" s="216" t="str">
        <f>_xlfn.IFNA(IF($A375="-","-",(IF((P375=""),"Cote /5 N/D",VLOOKUP(P375,'2A HypothèsesRenouvellement'!$F$33:$G$37,2,FALSE)))),"%ParCote/5 Feuille2A N/D")</f>
        <v>-</v>
      </c>
      <c r="Z375" s="215" t="str">
        <f>IF($A375="-","-",IF('2A HypothèsesRenouvellement'!$F$20="  cotes d'état /100",(IF(ISNUMBER(X375)=TRUE,(X375*R375),"ICG N/D")),"N'est pas l'option choisie feuille 2A"))</f>
        <v>-</v>
      </c>
      <c r="AA375" s="215" t="str">
        <f t="shared" si="48"/>
        <v>-</v>
      </c>
      <c r="AB375" s="215" t="str">
        <f>IF($A375="-","-",IF('2A HypothèsesRenouvellement'!$F$20="  cotes d'état /5",(IF(ISNUMBER(Y375)=TRUE,(Y375*R375),"Etat/5 N/D")),"N'est pas l'option choisie feuille 2A"))</f>
        <v>-</v>
      </c>
      <c r="AC375" s="215" t="str">
        <f t="shared" si="49"/>
        <v>-</v>
      </c>
      <c r="AD375" s="217" t="str">
        <f>IF('2A HypothèsesRenouvellement'!$D$15="Option 1  ",'3A CalculsActifs'!V375,IF('2A HypothèsesRenouvellement'!$F$20="  Cotes d'état /100",'3A CalculsActifs'!AA375,IF('2A HypothèsesRenouvellement'!$F$20="  Cotes d'état /5",'3A CalculsActifs'!AC375,"ATT:ChoisirOptionFeuille2A")))</f>
        <v>ATT:ChoisirOptionFeuille2A</v>
      </c>
      <c r="AE375" s="209" t="str">
        <f>IF($A375="-","-",(H375/1000*(VLOOKUP(D375,'2A HypothèsesRenouvellement'!$J$6:$L$10,3,FALSE))))</f>
        <v>-</v>
      </c>
      <c r="AF375" s="312" t="str">
        <f t="shared" si="50"/>
        <v>-</v>
      </c>
      <c r="AG375" s="312" t="str">
        <f t="shared" si="51"/>
        <v>-</v>
      </c>
      <c r="AH375" s="218" t="str">
        <f t="shared" si="52"/>
        <v>-</v>
      </c>
      <c r="AI375" s="95"/>
      <c r="AJ375" s="95"/>
      <c r="AK375" s="95"/>
      <c r="AL375" s="95"/>
      <c r="AM375" s="95"/>
      <c r="AN375" s="95"/>
      <c r="AO375" s="95"/>
      <c r="AP375" s="95"/>
      <c r="AQ375" s="95"/>
      <c r="AR375" s="95"/>
      <c r="AS375" s="95"/>
      <c r="AT375" s="95"/>
      <c r="AU375" s="95"/>
      <c r="AV375" s="95"/>
      <c r="AW375" s="95"/>
      <c r="AX375" s="95"/>
      <c r="AY375" s="95"/>
      <c r="AZ375" s="95"/>
      <c r="BA375" s="95"/>
      <c r="BB375" s="95"/>
      <c r="BC375" s="95"/>
      <c r="BD375" s="95"/>
      <c r="BE375" s="95"/>
      <c r="BF375" s="95"/>
      <c r="BG375" s="95"/>
      <c r="BH375" s="95"/>
      <c r="BI375" s="95"/>
      <c r="BJ375" s="95"/>
      <c r="BK375" s="95"/>
      <c r="BL375" s="95"/>
      <c r="BM375" s="95"/>
      <c r="BN375" s="95"/>
      <c r="BO375" s="95"/>
      <c r="BP375" s="95"/>
      <c r="BQ375" s="95"/>
      <c r="BR375" s="95"/>
      <c r="BS375" s="95"/>
      <c r="BT375" s="95"/>
      <c r="BU375" s="95"/>
      <c r="BV375" s="95"/>
      <c r="BW375" s="95"/>
      <c r="BX375" s="95"/>
      <c r="BY375" s="95"/>
      <c r="BZ375" s="95"/>
      <c r="CA375" s="95"/>
      <c r="CB375" s="95"/>
      <c r="CC375" s="95"/>
      <c r="CD375" s="95"/>
      <c r="CE375" s="95"/>
      <c r="CF375" s="95"/>
      <c r="CG375" s="95"/>
      <c r="CH375" s="95"/>
      <c r="CI375" s="95"/>
      <c r="CJ375" s="95"/>
      <c r="CK375" s="95"/>
      <c r="CL375" s="95"/>
      <c r="CM375" s="95"/>
      <c r="CN375" s="95"/>
      <c r="CO375" s="95"/>
      <c r="CP375" s="95"/>
      <c r="CQ375" s="95"/>
      <c r="CR375" s="95"/>
      <c r="CS375" s="95"/>
      <c r="CT375" s="95"/>
      <c r="CU375" s="95"/>
      <c r="CV375" s="95"/>
      <c r="CW375" s="95"/>
      <c r="CX375" s="95"/>
      <c r="CY375" s="95"/>
      <c r="CZ375" s="95"/>
      <c r="DA375" s="95"/>
      <c r="DB375" s="95"/>
      <c r="DC375" s="95"/>
      <c r="DD375" s="95"/>
      <c r="DE375" s="95"/>
      <c r="DF375" s="95"/>
      <c r="DG375" s="95"/>
      <c r="DH375" s="95"/>
      <c r="DI375" s="95"/>
      <c r="DJ375" s="95"/>
      <c r="DK375" s="95"/>
      <c r="DL375" s="95"/>
      <c r="DM375" s="95"/>
      <c r="DN375" s="95"/>
      <c r="DO375" s="95"/>
      <c r="DP375" s="95"/>
      <c r="DQ375" s="95"/>
      <c r="DR375" s="95"/>
      <c r="DS375" s="95"/>
      <c r="DT375" s="95"/>
      <c r="DU375" s="95"/>
      <c r="DV375" s="95"/>
      <c r="DW375" s="95"/>
      <c r="DX375" s="95"/>
      <c r="DY375" s="95"/>
      <c r="DZ375" s="95"/>
      <c r="EA375" s="95"/>
      <c r="EB375" s="95"/>
      <c r="EC375" s="95"/>
      <c r="ED375" s="95"/>
      <c r="EE375" s="95"/>
      <c r="EF375" s="95"/>
      <c r="EG375" s="95"/>
      <c r="EH375" s="95"/>
      <c r="EI375" s="95"/>
      <c r="EJ375" s="95"/>
      <c r="EK375" s="95"/>
      <c r="EL375" s="95"/>
      <c r="EM375" s="95"/>
      <c r="EN375" s="95"/>
      <c r="EO375" s="95"/>
      <c r="EP375" s="95"/>
      <c r="EQ375" s="95"/>
      <c r="ER375" s="95"/>
      <c r="ES375" s="95"/>
      <c r="ET375" s="95"/>
      <c r="EU375" s="95"/>
      <c r="EV375" s="95"/>
      <c r="EW375" s="95"/>
      <c r="EX375" s="95"/>
      <c r="EY375" s="95"/>
      <c r="EZ375" s="95"/>
      <c r="FA375" s="95"/>
      <c r="FB375" s="95"/>
      <c r="FC375" s="95"/>
      <c r="FD375" s="95"/>
      <c r="FE375" s="95"/>
      <c r="FF375" s="95"/>
      <c r="FG375" s="95"/>
      <c r="FH375" s="95"/>
      <c r="FI375" s="95"/>
      <c r="FJ375" s="95"/>
      <c r="FK375" s="95"/>
      <c r="FL375" s="95"/>
      <c r="FM375" s="95"/>
      <c r="FN375" s="95"/>
      <c r="FO375" s="95"/>
      <c r="FP375" s="95"/>
      <c r="FQ375" s="95"/>
      <c r="FR375" s="95"/>
      <c r="FS375" s="95"/>
      <c r="FT375" s="95"/>
      <c r="FU375" s="95"/>
      <c r="FV375" s="95"/>
      <c r="FW375" s="95"/>
      <c r="FX375" s="95"/>
      <c r="FY375" s="95"/>
      <c r="FZ375" s="95"/>
      <c r="GA375" s="95"/>
      <c r="GB375" s="95"/>
      <c r="GC375" s="95"/>
      <c r="GD375" s="95"/>
      <c r="GE375" s="95"/>
      <c r="GF375" s="95"/>
      <c r="GG375" s="95"/>
      <c r="GH375" s="95"/>
      <c r="GI375" s="95"/>
      <c r="GJ375" s="95"/>
      <c r="GK375" s="95"/>
      <c r="GL375" s="95"/>
      <c r="GM375" s="95"/>
      <c r="GN375" s="95"/>
      <c r="GO375" s="95"/>
      <c r="GP375" s="95"/>
      <c r="GQ375" s="95"/>
      <c r="GR375" s="95"/>
      <c r="GS375" s="95"/>
      <c r="GT375" s="95"/>
      <c r="GU375" s="95"/>
      <c r="GV375" s="95"/>
      <c r="GW375" s="95"/>
      <c r="GX375" s="95"/>
      <c r="GY375" s="95"/>
      <c r="GZ375" s="95"/>
      <c r="HA375" s="95"/>
      <c r="HB375" s="95"/>
      <c r="HC375" s="95"/>
      <c r="HD375" s="95"/>
      <c r="HE375" s="95"/>
    </row>
    <row r="376" spans="1:213" x14ac:dyDescent="0.25">
      <c r="A376" s="212" t="str">
        <f>IF((ISBLANK('1B DonnéesActifs'!A379)=TRUE),"-",'1B DonnéesActifs'!A379)</f>
        <v>-</v>
      </c>
      <c r="B376" s="213" t="str">
        <f>IF(($A376="-"),"-",IF((ISBLANK('1B DonnéesActifs'!B379)=TRUE),"",'1B DonnéesActifs'!B379))</f>
        <v>-</v>
      </c>
      <c r="C376" s="213" t="str">
        <f>IF(($A376="-"),"-",IF((ISBLANK('1B DonnéesActifs'!C379)=TRUE),"",'1B DonnéesActifs'!C379))</f>
        <v>-</v>
      </c>
      <c r="D376" s="213" t="str">
        <f>IF(($A376="-"),"-",IF((ISBLANK('1B DonnéesActifs'!D379)=TRUE),"",'1B DonnéesActifs'!D379))</f>
        <v>-</v>
      </c>
      <c r="E376" s="213" t="str">
        <f>IF(($A376="-"),"-",IF((ISBLANK('1B DonnéesActifs'!E379)=TRUE),"",'1B DonnéesActifs'!E379))</f>
        <v>-</v>
      </c>
      <c r="F376" s="213" t="str">
        <f>IF(($A376="-"),"-",IF((ISBLANK('1B DonnéesActifs'!F379)=TRUE),"",'1B DonnéesActifs'!F379))</f>
        <v>-</v>
      </c>
      <c r="G376" s="213" t="str">
        <f>IF(($A376="-"),"-",IF((ISBLANK('1B DonnéesActifs'!G379)=TRUE),"",'1B DonnéesActifs'!G379))</f>
        <v>-</v>
      </c>
      <c r="H376" s="213" t="str">
        <f>IF(($A376="-"),"-",IF((ISBLANK('1B DonnéesActifs'!H379)=TRUE),"",'1B DonnéesActifs'!H379))</f>
        <v>-</v>
      </c>
      <c r="I376" s="213" t="str">
        <f>IF(($A376="-"),"-",IF((ISBLANK('1B DonnéesActifs'!I379)=TRUE),"",'1B DonnéesActifs'!I379))</f>
        <v>-</v>
      </c>
      <c r="J376" s="213" t="str">
        <f>IF(($A376="-"),"-",IF((ISBLANK('1B DonnéesActifs'!J379)=TRUE),"",'1B DonnéesActifs'!J379))</f>
        <v>-</v>
      </c>
      <c r="K376" s="213" t="str">
        <f>IF(($A376="-"),"-",IF((ISBLANK('1B DonnéesActifs'!K379)=TRUE),"",'1B DonnéesActifs'!K379))</f>
        <v>-</v>
      </c>
      <c r="L376" s="213" t="str">
        <f>IF(($A376="-"),"-",IF((ISBLANK('1B DonnéesActifs'!L379)=TRUE),"",'1B DonnéesActifs'!L379))</f>
        <v>-</v>
      </c>
      <c r="M376" s="213" t="str">
        <f>IF(($A376="-"),"-",IF((ISBLANK('1B DonnéesActifs'!M379)=TRUE),"",'1B DonnéesActifs'!M379))</f>
        <v>-</v>
      </c>
      <c r="N376" s="213" t="str">
        <f>IF(($A376="-"),"-",IF((ISBLANK('1B DonnéesActifs'!N379)=TRUE),"",'1B DonnéesActifs'!N379))</f>
        <v>-</v>
      </c>
      <c r="O376" s="213" t="str">
        <f>IF(($A376="-"),"-",IF((ISBLANK('1B DonnéesActifs'!O379)=TRUE),"",'1B DonnéesActifs'!O379))</f>
        <v>-</v>
      </c>
      <c r="P376" s="213" t="str">
        <f>IF(($A376="-"),"-",IF((ISBLANK('1B DonnéesActifs'!P379)=TRUE),"",'1B DonnéesActifs'!P379))</f>
        <v>-</v>
      </c>
      <c r="Q376" s="214" t="str">
        <f t="shared" si="46"/>
        <v>-</v>
      </c>
      <c r="R376" s="214" t="str">
        <f>IF($A376="-","-",(_xlfn.IFNA((VLOOKUP($D376,'2A HypothèsesRenouvellement'!$J$6:$K$10,2,FALSE)),"TypeChausséeN/D")))</f>
        <v>-</v>
      </c>
      <c r="S376" s="214" t="str">
        <f t="shared" si="53"/>
        <v>-</v>
      </c>
      <c r="T376" s="214" t="str">
        <f>IF($A376="-","-",(_xlfn.IFNA((VLOOKUP($M376,'2A HypothèsesRenouvellement'!$J$16:$K$25,2,FALSE)),"DernièreInterventionN/D")))</f>
        <v>-</v>
      </c>
      <c r="U376" s="214" t="str">
        <f t="shared" si="47"/>
        <v>-</v>
      </c>
      <c r="V376" s="215" t="str">
        <f t="shared" si="54"/>
        <v>-</v>
      </c>
      <c r="W376" s="215" t="str">
        <f>IF($A376="-","-",IF($O376="","ICG N/D",VLOOKUP($O376,'2A HypothèsesRenouvellement'!$B$33:$B$42,1,TRUE)))</f>
        <v>-</v>
      </c>
      <c r="X376" s="216" t="str">
        <f>IF($A376="-","-",(IF((ISNUMBER(W376)=TRUE),VLOOKUP(W376,'2A HypothèsesRenouvellement'!$B$33:$D$42,3,FALSE),"ICG N/D")))</f>
        <v>-</v>
      </c>
      <c r="Y376" s="216" t="str">
        <f>_xlfn.IFNA(IF($A376="-","-",(IF((P376=""),"Cote /5 N/D",VLOOKUP(P376,'2A HypothèsesRenouvellement'!$F$33:$G$37,2,FALSE)))),"%ParCote/5 Feuille2A N/D")</f>
        <v>-</v>
      </c>
      <c r="Z376" s="215" t="str">
        <f>IF($A376="-","-",IF('2A HypothèsesRenouvellement'!$F$20="  cotes d'état /100",(IF(ISNUMBER(X376)=TRUE,(X376*R376),"ICG N/D")),"N'est pas l'option choisie feuille 2A"))</f>
        <v>-</v>
      </c>
      <c r="AA376" s="215" t="str">
        <f t="shared" si="48"/>
        <v>-</v>
      </c>
      <c r="AB376" s="215" t="str">
        <f>IF($A376="-","-",IF('2A HypothèsesRenouvellement'!$F$20="  cotes d'état /5",(IF(ISNUMBER(Y376)=TRUE,(Y376*R376),"Etat/5 N/D")),"N'est pas l'option choisie feuille 2A"))</f>
        <v>-</v>
      </c>
      <c r="AC376" s="215" t="str">
        <f t="shared" si="49"/>
        <v>-</v>
      </c>
      <c r="AD376" s="217" t="str">
        <f>IF('2A HypothèsesRenouvellement'!$D$15="Option 1  ",'3A CalculsActifs'!V376,IF('2A HypothèsesRenouvellement'!$F$20="  Cotes d'état /100",'3A CalculsActifs'!AA376,IF('2A HypothèsesRenouvellement'!$F$20="  Cotes d'état /5",'3A CalculsActifs'!AC376,"ATT:ChoisirOptionFeuille2A")))</f>
        <v>ATT:ChoisirOptionFeuille2A</v>
      </c>
      <c r="AE376" s="209" t="str">
        <f>IF($A376="-","-",(H376/1000*(VLOOKUP(D376,'2A HypothèsesRenouvellement'!$J$6:$L$10,3,FALSE))))</f>
        <v>-</v>
      </c>
      <c r="AF376" s="312" t="str">
        <f t="shared" si="50"/>
        <v>-</v>
      </c>
      <c r="AG376" s="312" t="str">
        <f t="shared" si="51"/>
        <v>-</v>
      </c>
      <c r="AH376" s="218" t="str">
        <f t="shared" si="52"/>
        <v>-</v>
      </c>
      <c r="AI376" s="95"/>
      <c r="AJ376" s="95"/>
      <c r="AK376" s="95"/>
      <c r="AL376" s="95"/>
      <c r="AM376" s="95"/>
      <c r="AN376" s="95"/>
      <c r="AO376" s="95"/>
      <c r="AP376" s="95"/>
      <c r="AQ376" s="95"/>
      <c r="AR376" s="95"/>
      <c r="AS376" s="95"/>
      <c r="AT376" s="95"/>
      <c r="AU376" s="95"/>
      <c r="AV376" s="95"/>
      <c r="AW376" s="95"/>
      <c r="AX376" s="95"/>
      <c r="AY376" s="95"/>
      <c r="AZ376" s="95"/>
      <c r="BA376" s="95"/>
      <c r="BB376" s="95"/>
      <c r="BC376" s="95"/>
      <c r="BD376" s="95"/>
      <c r="BE376" s="95"/>
      <c r="BF376" s="95"/>
      <c r="BG376" s="95"/>
      <c r="BH376" s="95"/>
      <c r="BI376" s="95"/>
      <c r="BJ376" s="95"/>
      <c r="BK376" s="95"/>
      <c r="BL376" s="95"/>
      <c r="BM376" s="95"/>
      <c r="BN376" s="95"/>
      <c r="BO376" s="95"/>
      <c r="BP376" s="95"/>
      <c r="BQ376" s="95"/>
      <c r="BR376" s="95"/>
      <c r="BS376" s="95"/>
      <c r="BT376" s="95"/>
      <c r="BU376" s="95"/>
      <c r="BV376" s="95"/>
      <c r="BW376" s="95"/>
      <c r="BX376" s="95"/>
      <c r="BY376" s="95"/>
      <c r="BZ376" s="95"/>
      <c r="CA376" s="95"/>
      <c r="CB376" s="95"/>
      <c r="CC376" s="95"/>
      <c r="CD376" s="95"/>
      <c r="CE376" s="95"/>
      <c r="CF376" s="95"/>
      <c r="CG376" s="95"/>
      <c r="CH376" s="95"/>
      <c r="CI376" s="95"/>
      <c r="CJ376" s="95"/>
      <c r="CK376" s="95"/>
      <c r="CL376" s="95"/>
      <c r="CM376" s="95"/>
      <c r="CN376" s="95"/>
      <c r="CO376" s="95"/>
      <c r="CP376" s="95"/>
      <c r="CQ376" s="95"/>
      <c r="CR376" s="95"/>
      <c r="CS376" s="95"/>
      <c r="CT376" s="95"/>
      <c r="CU376" s="95"/>
      <c r="CV376" s="95"/>
      <c r="CW376" s="95"/>
      <c r="CX376" s="95"/>
      <c r="CY376" s="95"/>
      <c r="CZ376" s="95"/>
      <c r="DA376" s="95"/>
      <c r="DB376" s="95"/>
      <c r="DC376" s="95"/>
      <c r="DD376" s="95"/>
      <c r="DE376" s="95"/>
      <c r="DF376" s="95"/>
      <c r="DG376" s="95"/>
      <c r="DH376" s="95"/>
      <c r="DI376" s="95"/>
      <c r="DJ376" s="95"/>
      <c r="DK376" s="95"/>
      <c r="DL376" s="95"/>
      <c r="DM376" s="95"/>
      <c r="DN376" s="95"/>
      <c r="DO376" s="95"/>
      <c r="DP376" s="95"/>
      <c r="DQ376" s="95"/>
      <c r="DR376" s="95"/>
      <c r="DS376" s="95"/>
      <c r="DT376" s="95"/>
      <c r="DU376" s="95"/>
      <c r="DV376" s="95"/>
      <c r="DW376" s="95"/>
      <c r="DX376" s="95"/>
      <c r="DY376" s="95"/>
      <c r="DZ376" s="95"/>
      <c r="EA376" s="95"/>
      <c r="EB376" s="95"/>
      <c r="EC376" s="95"/>
      <c r="ED376" s="95"/>
      <c r="EE376" s="95"/>
      <c r="EF376" s="95"/>
      <c r="EG376" s="95"/>
      <c r="EH376" s="95"/>
      <c r="EI376" s="95"/>
      <c r="EJ376" s="95"/>
      <c r="EK376" s="95"/>
      <c r="EL376" s="95"/>
      <c r="EM376" s="95"/>
      <c r="EN376" s="95"/>
      <c r="EO376" s="95"/>
      <c r="EP376" s="95"/>
      <c r="EQ376" s="95"/>
      <c r="ER376" s="95"/>
      <c r="ES376" s="95"/>
      <c r="ET376" s="95"/>
      <c r="EU376" s="95"/>
      <c r="EV376" s="95"/>
      <c r="EW376" s="95"/>
      <c r="EX376" s="95"/>
      <c r="EY376" s="95"/>
      <c r="EZ376" s="95"/>
      <c r="FA376" s="95"/>
      <c r="FB376" s="95"/>
      <c r="FC376" s="95"/>
      <c r="FD376" s="95"/>
      <c r="FE376" s="95"/>
      <c r="FF376" s="95"/>
      <c r="FG376" s="95"/>
      <c r="FH376" s="95"/>
      <c r="FI376" s="95"/>
      <c r="FJ376" s="95"/>
      <c r="FK376" s="95"/>
      <c r="FL376" s="95"/>
      <c r="FM376" s="95"/>
      <c r="FN376" s="95"/>
      <c r="FO376" s="95"/>
      <c r="FP376" s="95"/>
      <c r="FQ376" s="95"/>
      <c r="FR376" s="95"/>
      <c r="FS376" s="95"/>
      <c r="FT376" s="95"/>
      <c r="FU376" s="95"/>
      <c r="FV376" s="95"/>
      <c r="FW376" s="95"/>
      <c r="FX376" s="95"/>
      <c r="FY376" s="95"/>
      <c r="FZ376" s="95"/>
      <c r="GA376" s="95"/>
      <c r="GB376" s="95"/>
      <c r="GC376" s="95"/>
      <c r="GD376" s="95"/>
      <c r="GE376" s="95"/>
      <c r="GF376" s="95"/>
      <c r="GG376" s="95"/>
      <c r="GH376" s="95"/>
      <c r="GI376" s="95"/>
      <c r="GJ376" s="95"/>
      <c r="GK376" s="95"/>
      <c r="GL376" s="95"/>
      <c r="GM376" s="95"/>
      <c r="GN376" s="95"/>
      <c r="GO376" s="95"/>
      <c r="GP376" s="95"/>
      <c r="GQ376" s="95"/>
      <c r="GR376" s="95"/>
      <c r="GS376" s="95"/>
      <c r="GT376" s="95"/>
      <c r="GU376" s="95"/>
      <c r="GV376" s="95"/>
      <c r="GW376" s="95"/>
      <c r="GX376" s="95"/>
      <c r="GY376" s="95"/>
      <c r="GZ376" s="95"/>
      <c r="HA376" s="95"/>
      <c r="HB376" s="95"/>
      <c r="HC376" s="95"/>
      <c r="HD376" s="95"/>
      <c r="HE376" s="95"/>
    </row>
    <row r="377" spans="1:213" x14ac:dyDescent="0.25">
      <c r="A377" s="212" t="str">
        <f>IF((ISBLANK('1B DonnéesActifs'!A380)=TRUE),"-",'1B DonnéesActifs'!A380)</f>
        <v>-</v>
      </c>
      <c r="B377" s="213" t="str">
        <f>IF(($A377="-"),"-",IF((ISBLANK('1B DonnéesActifs'!B380)=TRUE),"",'1B DonnéesActifs'!B380))</f>
        <v>-</v>
      </c>
      <c r="C377" s="213" t="str">
        <f>IF(($A377="-"),"-",IF((ISBLANK('1B DonnéesActifs'!C380)=TRUE),"",'1B DonnéesActifs'!C380))</f>
        <v>-</v>
      </c>
      <c r="D377" s="213" t="str">
        <f>IF(($A377="-"),"-",IF((ISBLANK('1B DonnéesActifs'!D380)=TRUE),"",'1B DonnéesActifs'!D380))</f>
        <v>-</v>
      </c>
      <c r="E377" s="213" t="str">
        <f>IF(($A377="-"),"-",IF((ISBLANK('1B DonnéesActifs'!E380)=TRUE),"",'1B DonnéesActifs'!E380))</f>
        <v>-</v>
      </c>
      <c r="F377" s="213" t="str">
        <f>IF(($A377="-"),"-",IF((ISBLANK('1B DonnéesActifs'!F380)=TRUE),"",'1B DonnéesActifs'!F380))</f>
        <v>-</v>
      </c>
      <c r="G377" s="213" t="str">
        <f>IF(($A377="-"),"-",IF((ISBLANK('1B DonnéesActifs'!G380)=TRUE),"",'1B DonnéesActifs'!G380))</f>
        <v>-</v>
      </c>
      <c r="H377" s="213" t="str">
        <f>IF(($A377="-"),"-",IF((ISBLANK('1B DonnéesActifs'!H380)=TRUE),"",'1B DonnéesActifs'!H380))</f>
        <v>-</v>
      </c>
      <c r="I377" s="213" t="str">
        <f>IF(($A377="-"),"-",IF((ISBLANK('1B DonnéesActifs'!I380)=TRUE),"",'1B DonnéesActifs'!I380))</f>
        <v>-</v>
      </c>
      <c r="J377" s="213" t="str">
        <f>IF(($A377="-"),"-",IF((ISBLANK('1B DonnéesActifs'!J380)=TRUE),"",'1B DonnéesActifs'!J380))</f>
        <v>-</v>
      </c>
      <c r="K377" s="213" t="str">
        <f>IF(($A377="-"),"-",IF((ISBLANK('1B DonnéesActifs'!K380)=TRUE),"",'1B DonnéesActifs'!K380))</f>
        <v>-</v>
      </c>
      <c r="L377" s="213" t="str">
        <f>IF(($A377="-"),"-",IF((ISBLANK('1B DonnéesActifs'!L380)=TRUE),"",'1B DonnéesActifs'!L380))</f>
        <v>-</v>
      </c>
      <c r="M377" s="213" t="str">
        <f>IF(($A377="-"),"-",IF((ISBLANK('1B DonnéesActifs'!M380)=TRUE),"",'1B DonnéesActifs'!M380))</f>
        <v>-</v>
      </c>
      <c r="N377" s="213" t="str">
        <f>IF(($A377="-"),"-",IF((ISBLANK('1B DonnéesActifs'!N380)=TRUE),"",'1B DonnéesActifs'!N380))</f>
        <v>-</v>
      </c>
      <c r="O377" s="213" t="str">
        <f>IF(($A377="-"),"-",IF((ISBLANK('1B DonnéesActifs'!O380)=TRUE),"",'1B DonnéesActifs'!O380))</f>
        <v>-</v>
      </c>
      <c r="P377" s="213" t="str">
        <f>IF(($A377="-"),"-",IF((ISBLANK('1B DonnéesActifs'!P380)=TRUE),"",'1B DonnéesActifs'!P380))</f>
        <v>-</v>
      </c>
      <c r="Q377" s="214" t="str">
        <f t="shared" si="46"/>
        <v>-</v>
      </c>
      <c r="R377" s="214" t="str">
        <f>IF($A377="-","-",(_xlfn.IFNA((VLOOKUP($D377,'2A HypothèsesRenouvellement'!$J$6:$K$10,2,FALSE)),"TypeChausséeN/D")))</f>
        <v>-</v>
      </c>
      <c r="S377" s="214" t="str">
        <f t="shared" si="53"/>
        <v>-</v>
      </c>
      <c r="T377" s="214" t="str">
        <f>IF($A377="-","-",(_xlfn.IFNA((VLOOKUP($M377,'2A HypothèsesRenouvellement'!$J$16:$K$25,2,FALSE)),"DernièreInterventionN/D")))</f>
        <v>-</v>
      </c>
      <c r="U377" s="214" t="str">
        <f t="shared" si="47"/>
        <v>-</v>
      </c>
      <c r="V377" s="215" t="str">
        <f t="shared" si="54"/>
        <v>-</v>
      </c>
      <c r="W377" s="215" t="str">
        <f>IF($A377="-","-",IF($O377="","ICG N/D",VLOOKUP($O377,'2A HypothèsesRenouvellement'!$B$33:$B$42,1,TRUE)))</f>
        <v>-</v>
      </c>
      <c r="X377" s="216" t="str">
        <f>IF($A377="-","-",(IF((ISNUMBER(W377)=TRUE),VLOOKUP(W377,'2A HypothèsesRenouvellement'!$B$33:$D$42,3,FALSE),"ICG N/D")))</f>
        <v>-</v>
      </c>
      <c r="Y377" s="216" t="str">
        <f>_xlfn.IFNA(IF($A377="-","-",(IF((P377=""),"Cote /5 N/D",VLOOKUP(P377,'2A HypothèsesRenouvellement'!$F$33:$G$37,2,FALSE)))),"%ParCote/5 Feuille2A N/D")</f>
        <v>-</v>
      </c>
      <c r="Z377" s="215" t="str">
        <f>IF($A377="-","-",IF('2A HypothèsesRenouvellement'!$F$20="  cotes d'état /100",(IF(ISNUMBER(X377)=TRUE,(X377*R377),"ICG N/D")),"N'est pas l'option choisie feuille 2A"))</f>
        <v>-</v>
      </c>
      <c r="AA377" s="215" t="str">
        <f t="shared" si="48"/>
        <v>-</v>
      </c>
      <c r="AB377" s="215" t="str">
        <f>IF($A377="-","-",IF('2A HypothèsesRenouvellement'!$F$20="  cotes d'état /5",(IF(ISNUMBER(Y377)=TRUE,(Y377*R377),"Etat/5 N/D")),"N'est pas l'option choisie feuille 2A"))</f>
        <v>-</v>
      </c>
      <c r="AC377" s="215" t="str">
        <f t="shared" si="49"/>
        <v>-</v>
      </c>
      <c r="AD377" s="217" t="str">
        <f>IF('2A HypothèsesRenouvellement'!$D$15="Option 1  ",'3A CalculsActifs'!V377,IF('2A HypothèsesRenouvellement'!$F$20="  Cotes d'état /100",'3A CalculsActifs'!AA377,IF('2A HypothèsesRenouvellement'!$F$20="  Cotes d'état /5",'3A CalculsActifs'!AC377,"ATT:ChoisirOptionFeuille2A")))</f>
        <v>ATT:ChoisirOptionFeuille2A</v>
      </c>
      <c r="AE377" s="209" t="str">
        <f>IF($A377="-","-",(H377/1000*(VLOOKUP(D377,'2A HypothèsesRenouvellement'!$J$6:$L$10,3,FALSE))))</f>
        <v>-</v>
      </c>
      <c r="AF377" s="312" t="str">
        <f t="shared" si="50"/>
        <v>-</v>
      </c>
      <c r="AG377" s="312" t="str">
        <f t="shared" si="51"/>
        <v>-</v>
      </c>
      <c r="AH377" s="218" t="str">
        <f t="shared" si="52"/>
        <v>-</v>
      </c>
      <c r="AI377" s="95"/>
      <c r="AJ377" s="95"/>
      <c r="AK377" s="95"/>
      <c r="AL377" s="95"/>
      <c r="AM377" s="95"/>
      <c r="AN377" s="95"/>
      <c r="AO377" s="95"/>
      <c r="AP377" s="95"/>
      <c r="AQ377" s="95"/>
      <c r="AR377" s="95"/>
      <c r="AS377" s="95"/>
      <c r="AT377" s="95"/>
      <c r="AU377" s="95"/>
      <c r="AV377" s="95"/>
      <c r="AW377" s="95"/>
      <c r="AX377" s="95"/>
      <c r="AY377" s="95"/>
      <c r="AZ377" s="95"/>
      <c r="BA377" s="95"/>
      <c r="BB377" s="95"/>
      <c r="BC377" s="95"/>
      <c r="BD377" s="95"/>
      <c r="BE377" s="95"/>
      <c r="BF377" s="95"/>
      <c r="BG377" s="95"/>
      <c r="BH377" s="95"/>
      <c r="BI377" s="95"/>
      <c r="BJ377" s="95"/>
      <c r="BK377" s="95"/>
      <c r="BL377" s="95"/>
      <c r="BM377" s="95"/>
      <c r="BN377" s="95"/>
      <c r="BO377" s="95"/>
      <c r="BP377" s="95"/>
      <c r="BQ377" s="95"/>
      <c r="BR377" s="95"/>
      <c r="BS377" s="95"/>
      <c r="BT377" s="95"/>
      <c r="BU377" s="95"/>
      <c r="BV377" s="95"/>
      <c r="BW377" s="95"/>
      <c r="BX377" s="95"/>
      <c r="BY377" s="95"/>
      <c r="BZ377" s="95"/>
      <c r="CA377" s="95"/>
      <c r="CB377" s="95"/>
      <c r="CC377" s="95"/>
      <c r="CD377" s="95"/>
      <c r="CE377" s="95"/>
      <c r="CF377" s="95"/>
      <c r="CG377" s="95"/>
      <c r="CH377" s="95"/>
      <c r="CI377" s="95"/>
      <c r="CJ377" s="95"/>
      <c r="CK377" s="95"/>
      <c r="CL377" s="95"/>
      <c r="CM377" s="95"/>
      <c r="CN377" s="95"/>
      <c r="CO377" s="95"/>
      <c r="CP377" s="95"/>
      <c r="CQ377" s="95"/>
      <c r="CR377" s="95"/>
      <c r="CS377" s="95"/>
      <c r="CT377" s="95"/>
      <c r="CU377" s="95"/>
      <c r="CV377" s="95"/>
      <c r="CW377" s="95"/>
      <c r="CX377" s="95"/>
      <c r="CY377" s="95"/>
      <c r="CZ377" s="95"/>
      <c r="DA377" s="95"/>
      <c r="DB377" s="95"/>
      <c r="DC377" s="95"/>
      <c r="DD377" s="95"/>
      <c r="DE377" s="95"/>
      <c r="DF377" s="95"/>
      <c r="DG377" s="95"/>
      <c r="DH377" s="95"/>
      <c r="DI377" s="95"/>
      <c r="DJ377" s="95"/>
      <c r="DK377" s="95"/>
      <c r="DL377" s="95"/>
      <c r="DM377" s="95"/>
      <c r="DN377" s="95"/>
      <c r="DO377" s="95"/>
      <c r="DP377" s="95"/>
      <c r="DQ377" s="95"/>
      <c r="DR377" s="95"/>
      <c r="DS377" s="95"/>
      <c r="DT377" s="95"/>
      <c r="DU377" s="95"/>
      <c r="DV377" s="95"/>
      <c r="DW377" s="95"/>
      <c r="DX377" s="95"/>
      <c r="DY377" s="95"/>
      <c r="DZ377" s="95"/>
      <c r="EA377" s="95"/>
      <c r="EB377" s="95"/>
      <c r="EC377" s="95"/>
      <c r="ED377" s="95"/>
      <c r="EE377" s="95"/>
      <c r="EF377" s="95"/>
      <c r="EG377" s="95"/>
      <c r="EH377" s="95"/>
      <c r="EI377" s="95"/>
      <c r="EJ377" s="95"/>
      <c r="EK377" s="95"/>
      <c r="EL377" s="95"/>
      <c r="EM377" s="95"/>
      <c r="EN377" s="95"/>
      <c r="EO377" s="95"/>
      <c r="EP377" s="95"/>
      <c r="EQ377" s="95"/>
      <c r="ER377" s="95"/>
      <c r="ES377" s="95"/>
      <c r="ET377" s="95"/>
      <c r="EU377" s="95"/>
      <c r="EV377" s="95"/>
      <c r="EW377" s="95"/>
      <c r="EX377" s="95"/>
      <c r="EY377" s="95"/>
      <c r="EZ377" s="95"/>
      <c r="FA377" s="95"/>
      <c r="FB377" s="95"/>
      <c r="FC377" s="95"/>
      <c r="FD377" s="95"/>
      <c r="FE377" s="95"/>
      <c r="FF377" s="95"/>
      <c r="FG377" s="95"/>
      <c r="FH377" s="95"/>
      <c r="FI377" s="95"/>
      <c r="FJ377" s="95"/>
      <c r="FK377" s="95"/>
      <c r="FL377" s="95"/>
      <c r="FM377" s="95"/>
      <c r="FN377" s="95"/>
      <c r="FO377" s="95"/>
      <c r="FP377" s="95"/>
      <c r="FQ377" s="95"/>
      <c r="FR377" s="95"/>
      <c r="FS377" s="95"/>
      <c r="FT377" s="95"/>
      <c r="FU377" s="95"/>
      <c r="FV377" s="95"/>
      <c r="FW377" s="95"/>
      <c r="FX377" s="95"/>
      <c r="FY377" s="95"/>
      <c r="FZ377" s="95"/>
      <c r="GA377" s="95"/>
      <c r="GB377" s="95"/>
      <c r="GC377" s="95"/>
      <c r="GD377" s="95"/>
      <c r="GE377" s="95"/>
      <c r="GF377" s="95"/>
      <c r="GG377" s="95"/>
      <c r="GH377" s="95"/>
      <c r="GI377" s="95"/>
      <c r="GJ377" s="95"/>
      <c r="GK377" s="95"/>
      <c r="GL377" s="95"/>
      <c r="GM377" s="95"/>
      <c r="GN377" s="95"/>
      <c r="GO377" s="95"/>
      <c r="GP377" s="95"/>
      <c r="GQ377" s="95"/>
      <c r="GR377" s="95"/>
      <c r="GS377" s="95"/>
      <c r="GT377" s="95"/>
      <c r="GU377" s="95"/>
      <c r="GV377" s="95"/>
      <c r="GW377" s="95"/>
      <c r="GX377" s="95"/>
      <c r="GY377" s="95"/>
      <c r="GZ377" s="95"/>
      <c r="HA377" s="95"/>
      <c r="HB377" s="95"/>
      <c r="HC377" s="95"/>
      <c r="HD377" s="95"/>
      <c r="HE377" s="95"/>
    </row>
    <row r="378" spans="1:213" x14ac:dyDescent="0.25">
      <c r="A378" s="212" t="str">
        <f>IF((ISBLANK('1B DonnéesActifs'!A381)=TRUE),"-",'1B DonnéesActifs'!A381)</f>
        <v>-</v>
      </c>
      <c r="B378" s="213" t="str">
        <f>IF(($A378="-"),"-",IF((ISBLANK('1B DonnéesActifs'!B381)=TRUE),"",'1B DonnéesActifs'!B381))</f>
        <v>-</v>
      </c>
      <c r="C378" s="213" t="str">
        <f>IF(($A378="-"),"-",IF((ISBLANK('1B DonnéesActifs'!C381)=TRUE),"",'1B DonnéesActifs'!C381))</f>
        <v>-</v>
      </c>
      <c r="D378" s="213" t="str">
        <f>IF(($A378="-"),"-",IF((ISBLANK('1B DonnéesActifs'!D381)=TRUE),"",'1B DonnéesActifs'!D381))</f>
        <v>-</v>
      </c>
      <c r="E378" s="213" t="str">
        <f>IF(($A378="-"),"-",IF((ISBLANK('1B DonnéesActifs'!E381)=TRUE),"",'1B DonnéesActifs'!E381))</f>
        <v>-</v>
      </c>
      <c r="F378" s="213" t="str">
        <f>IF(($A378="-"),"-",IF((ISBLANK('1B DonnéesActifs'!F381)=TRUE),"",'1B DonnéesActifs'!F381))</f>
        <v>-</v>
      </c>
      <c r="G378" s="213" t="str">
        <f>IF(($A378="-"),"-",IF((ISBLANK('1B DonnéesActifs'!G381)=TRUE),"",'1B DonnéesActifs'!G381))</f>
        <v>-</v>
      </c>
      <c r="H378" s="213" t="str">
        <f>IF(($A378="-"),"-",IF((ISBLANK('1B DonnéesActifs'!H381)=TRUE),"",'1B DonnéesActifs'!H381))</f>
        <v>-</v>
      </c>
      <c r="I378" s="213" t="str">
        <f>IF(($A378="-"),"-",IF((ISBLANK('1B DonnéesActifs'!I381)=TRUE),"",'1B DonnéesActifs'!I381))</f>
        <v>-</v>
      </c>
      <c r="J378" s="213" t="str">
        <f>IF(($A378="-"),"-",IF((ISBLANK('1B DonnéesActifs'!J381)=TRUE),"",'1B DonnéesActifs'!J381))</f>
        <v>-</v>
      </c>
      <c r="K378" s="213" t="str">
        <f>IF(($A378="-"),"-",IF((ISBLANK('1B DonnéesActifs'!K381)=TRUE),"",'1B DonnéesActifs'!K381))</f>
        <v>-</v>
      </c>
      <c r="L378" s="213" t="str">
        <f>IF(($A378="-"),"-",IF((ISBLANK('1B DonnéesActifs'!L381)=TRUE),"",'1B DonnéesActifs'!L381))</f>
        <v>-</v>
      </c>
      <c r="M378" s="213" t="str">
        <f>IF(($A378="-"),"-",IF((ISBLANK('1B DonnéesActifs'!M381)=TRUE),"",'1B DonnéesActifs'!M381))</f>
        <v>-</v>
      </c>
      <c r="N378" s="213" t="str">
        <f>IF(($A378="-"),"-",IF((ISBLANK('1B DonnéesActifs'!N381)=TRUE),"",'1B DonnéesActifs'!N381))</f>
        <v>-</v>
      </c>
      <c r="O378" s="213" t="str">
        <f>IF(($A378="-"),"-",IF((ISBLANK('1B DonnéesActifs'!O381)=TRUE),"",'1B DonnéesActifs'!O381))</f>
        <v>-</v>
      </c>
      <c r="P378" s="213" t="str">
        <f>IF(($A378="-"),"-",IF((ISBLANK('1B DonnéesActifs'!P381)=TRUE),"",'1B DonnéesActifs'!P381))</f>
        <v>-</v>
      </c>
      <c r="Q378" s="214" t="str">
        <f t="shared" si="46"/>
        <v>-</v>
      </c>
      <c r="R378" s="214" t="str">
        <f>IF($A378="-","-",(_xlfn.IFNA((VLOOKUP($D378,'2A HypothèsesRenouvellement'!$J$6:$K$10,2,FALSE)),"TypeChausséeN/D")))</f>
        <v>-</v>
      </c>
      <c r="S378" s="214" t="str">
        <f t="shared" si="53"/>
        <v>-</v>
      </c>
      <c r="T378" s="214" t="str">
        <f>IF($A378="-","-",(_xlfn.IFNA((VLOOKUP($M378,'2A HypothèsesRenouvellement'!$J$16:$K$25,2,FALSE)),"DernièreInterventionN/D")))</f>
        <v>-</v>
      </c>
      <c r="U378" s="214" t="str">
        <f t="shared" si="47"/>
        <v>-</v>
      </c>
      <c r="V378" s="215" t="str">
        <f t="shared" si="54"/>
        <v>-</v>
      </c>
      <c r="W378" s="215" t="str">
        <f>IF($A378="-","-",IF($O378="","ICG N/D",VLOOKUP($O378,'2A HypothèsesRenouvellement'!$B$33:$B$42,1,TRUE)))</f>
        <v>-</v>
      </c>
      <c r="X378" s="216" t="str">
        <f>IF($A378="-","-",(IF((ISNUMBER(W378)=TRUE),VLOOKUP(W378,'2A HypothèsesRenouvellement'!$B$33:$D$42,3,FALSE),"ICG N/D")))</f>
        <v>-</v>
      </c>
      <c r="Y378" s="216" t="str">
        <f>_xlfn.IFNA(IF($A378="-","-",(IF((P378=""),"Cote /5 N/D",VLOOKUP(P378,'2A HypothèsesRenouvellement'!$F$33:$G$37,2,FALSE)))),"%ParCote/5 Feuille2A N/D")</f>
        <v>-</v>
      </c>
      <c r="Z378" s="215" t="str">
        <f>IF($A378="-","-",IF('2A HypothèsesRenouvellement'!$F$20="  cotes d'état /100",(IF(ISNUMBER(X378)=TRUE,(X378*R378),"ICG N/D")),"N'est pas l'option choisie feuille 2A"))</f>
        <v>-</v>
      </c>
      <c r="AA378" s="215" t="str">
        <f t="shared" si="48"/>
        <v>-</v>
      </c>
      <c r="AB378" s="215" t="str">
        <f>IF($A378="-","-",IF('2A HypothèsesRenouvellement'!$F$20="  cotes d'état /5",(IF(ISNUMBER(Y378)=TRUE,(Y378*R378),"Etat/5 N/D")),"N'est pas l'option choisie feuille 2A"))</f>
        <v>-</v>
      </c>
      <c r="AC378" s="215" t="str">
        <f t="shared" si="49"/>
        <v>-</v>
      </c>
      <c r="AD378" s="217" t="str">
        <f>IF('2A HypothèsesRenouvellement'!$D$15="Option 1  ",'3A CalculsActifs'!V378,IF('2A HypothèsesRenouvellement'!$F$20="  Cotes d'état /100",'3A CalculsActifs'!AA378,IF('2A HypothèsesRenouvellement'!$F$20="  Cotes d'état /5",'3A CalculsActifs'!AC378,"ATT:ChoisirOptionFeuille2A")))</f>
        <v>ATT:ChoisirOptionFeuille2A</v>
      </c>
      <c r="AE378" s="209" t="str">
        <f>IF($A378="-","-",(H378/1000*(VLOOKUP(D378,'2A HypothèsesRenouvellement'!$J$6:$L$10,3,FALSE))))</f>
        <v>-</v>
      </c>
      <c r="AF378" s="312" t="str">
        <f t="shared" si="50"/>
        <v>-</v>
      </c>
      <c r="AG378" s="312" t="str">
        <f t="shared" si="51"/>
        <v>-</v>
      </c>
      <c r="AH378" s="218" t="str">
        <f t="shared" si="52"/>
        <v>-</v>
      </c>
      <c r="AI378" s="95"/>
      <c r="AJ378" s="95"/>
      <c r="AK378" s="95"/>
      <c r="AL378" s="95"/>
      <c r="AM378" s="95"/>
      <c r="AN378" s="95"/>
      <c r="AO378" s="95"/>
      <c r="AP378" s="95"/>
      <c r="AQ378" s="95"/>
      <c r="AR378" s="95"/>
      <c r="AS378" s="95"/>
      <c r="AT378" s="95"/>
      <c r="AU378" s="95"/>
      <c r="AV378" s="95"/>
      <c r="AW378" s="95"/>
      <c r="AX378" s="95"/>
      <c r="AY378" s="95"/>
      <c r="AZ378" s="95"/>
      <c r="BA378" s="95"/>
      <c r="BB378" s="95"/>
      <c r="BC378" s="95"/>
      <c r="BD378" s="95"/>
      <c r="BE378" s="95"/>
      <c r="BF378" s="95"/>
      <c r="BG378" s="95"/>
      <c r="BH378" s="95"/>
      <c r="BI378" s="95"/>
      <c r="BJ378" s="95"/>
      <c r="BK378" s="95"/>
      <c r="BL378" s="95"/>
      <c r="BM378" s="95"/>
      <c r="BN378" s="95"/>
      <c r="BO378" s="95"/>
      <c r="BP378" s="95"/>
      <c r="BQ378" s="95"/>
      <c r="BR378" s="95"/>
      <c r="BS378" s="95"/>
      <c r="BT378" s="95"/>
      <c r="BU378" s="95"/>
      <c r="BV378" s="95"/>
      <c r="BW378" s="95"/>
      <c r="BX378" s="95"/>
      <c r="BY378" s="95"/>
      <c r="BZ378" s="95"/>
      <c r="CA378" s="95"/>
      <c r="CB378" s="95"/>
      <c r="CC378" s="95"/>
      <c r="CD378" s="95"/>
      <c r="CE378" s="95"/>
      <c r="CF378" s="95"/>
      <c r="CG378" s="95"/>
      <c r="CH378" s="95"/>
      <c r="CI378" s="95"/>
      <c r="CJ378" s="95"/>
      <c r="CK378" s="95"/>
      <c r="CL378" s="95"/>
      <c r="CM378" s="95"/>
      <c r="CN378" s="95"/>
      <c r="CO378" s="95"/>
      <c r="CP378" s="95"/>
      <c r="CQ378" s="95"/>
      <c r="CR378" s="95"/>
      <c r="CS378" s="95"/>
      <c r="CT378" s="95"/>
      <c r="CU378" s="95"/>
      <c r="CV378" s="95"/>
      <c r="CW378" s="95"/>
      <c r="CX378" s="95"/>
      <c r="CY378" s="95"/>
      <c r="CZ378" s="95"/>
      <c r="DA378" s="95"/>
      <c r="DB378" s="95"/>
      <c r="DC378" s="95"/>
      <c r="DD378" s="95"/>
      <c r="DE378" s="95"/>
      <c r="DF378" s="95"/>
      <c r="DG378" s="95"/>
      <c r="DH378" s="95"/>
      <c r="DI378" s="95"/>
      <c r="DJ378" s="95"/>
      <c r="DK378" s="95"/>
      <c r="DL378" s="95"/>
      <c r="DM378" s="95"/>
      <c r="DN378" s="95"/>
      <c r="DO378" s="95"/>
      <c r="DP378" s="95"/>
      <c r="DQ378" s="95"/>
      <c r="DR378" s="95"/>
      <c r="DS378" s="95"/>
      <c r="DT378" s="95"/>
      <c r="DU378" s="95"/>
      <c r="DV378" s="95"/>
      <c r="DW378" s="95"/>
      <c r="DX378" s="95"/>
      <c r="DY378" s="95"/>
      <c r="DZ378" s="95"/>
      <c r="EA378" s="95"/>
      <c r="EB378" s="95"/>
      <c r="EC378" s="95"/>
      <c r="ED378" s="95"/>
      <c r="EE378" s="95"/>
      <c r="EF378" s="95"/>
      <c r="EG378" s="95"/>
      <c r="EH378" s="95"/>
      <c r="EI378" s="95"/>
      <c r="EJ378" s="95"/>
      <c r="EK378" s="95"/>
      <c r="EL378" s="95"/>
      <c r="EM378" s="95"/>
      <c r="EN378" s="95"/>
      <c r="EO378" s="95"/>
      <c r="EP378" s="95"/>
      <c r="EQ378" s="95"/>
      <c r="ER378" s="95"/>
      <c r="ES378" s="95"/>
      <c r="ET378" s="95"/>
      <c r="EU378" s="95"/>
      <c r="EV378" s="95"/>
      <c r="EW378" s="95"/>
      <c r="EX378" s="95"/>
      <c r="EY378" s="95"/>
      <c r="EZ378" s="95"/>
      <c r="FA378" s="95"/>
      <c r="FB378" s="95"/>
      <c r="FC378" s="95"/>
      <c r="FD378" s="95"/>
      <c r="FE378" s="95"/>
      <c r="FF378" s="95"/>
      <c r="FG378" s="95"/>
      <c r="FH378" s="95"/>
      <c r="FI378" s="95"/>
      <c r="FJ378" s="95"/>
      <c r="FK378" s="95"/>
      <c r="FL378" s="95"/>
      <c r="FM378" s="95"/>
      <c r="FN378" s="95"/>
      <c r="FO378" s="95"/>
      <c r="FP378" s="95"/>
      <c r="FQ378" s="95"/>
      <c r="FR378" s="95"/>
      <c r="FS378" s="95"/>
      <c r="FT378" s="95"/>
      <c r="FU378" s="95"/>
      <c r="FV378" s="95"/>
      <c r="FW378" s="95"/>
      <c r="FX378" s="95"/>
      <c r="FY378" s="95"/>
      <c r="FZ378" s="95"/>
      <c r="GA378" s="95"/>
      <c r="GB378" s="95"/>
      <c r="GC378" s="95"/>
      <c r="GD378" s="95"/>
      <c r="GE378" s="95"/>
      <c r="GF378" s="95"/>
      <c r="GG378" s="95"/>
      <c r="GH378" s="95"/>
      <c r="GI378" s="95"/>
      <c r="GJ378" s="95"/>
      <c r="GK378" s="95"/>
      <c r="GL378" s="95"/>
      <c r="GM378" s="95"/>
      <c r="GN378" s="95"/>
      <c r="GO378" s="95"/>
      <c r="GP378" s="95"/>
      <c r="GQ378" s="95"/>
      <c r="GR378" s="95"/>
      <c r="GS378" s="95"/>
      <c r="GT378" s="95"/>
      <c r="GU378" s="95"/>
      <c r="GV378" s="95"/>
      <c r="GW378" s="95"/>
      <c r="GX378" s="95"/>
      <c r="GY378" s="95"/>
      <c r="GZ378" s="95"/>
      <c r="HA378" s="95"/>
      <c r="HB378" s="95"/>
      <c r="HC378" s="95"/>
      <c r="HD378" s="95"/>
      <c r="HE378" s="95"/>
    </row>
    <row r="379" spans="1:213" x14ac:dyDescent="0.25">
      <c r="A379" s="212" t="str">
        <f>IF((ISBLANK('1B DonnéesActifs'!A382)=TRUE),"-",'1B DonnéesActifs'!A382)</f>
        <v>-</v>
      </c>
      <c r="B379" s="213" t="str">
        <f>IF(($A379="-"),"-",IF((ISBLANK('1B DonnéesActifs'!B382)=TRUE),"",'1B DonnéesActifs'!B382))</f>
        <v>-</v>
      </c>
      <c r="C379" s="213" t="str">
        <f>IF(($A379="-"),"-",IF((ISBLANK('1B DonnéesActifs'!C382)=TRUE),"",'1B DonnéesActifs'!C382))</f>
        <v>-</v>
      </c>
      <c r="D379" s="213" t="str">
        <f>IF(($A379="-"),"-",IF((ISBLANK('1B DonnéesActifs'!D382)=TRUE),"",'1B DonnéesActifs'!D382))</f>
        <v>-</v>
      </c>
      <c r="E379" s="213" t="str">
        <f>IF(($A379="-"),"-",IF((ISBLANK('1B DonnéesActifs'!E382)=TRUE),"",'1B DonnéesActifs'!E382))</f>
        <v>-</v>
      </c>
      <c r="F379" s="213" t="str">
        <f>IF(($A379="-"),"-",IF((ISBLANK('1B DonnéesActifs'!F382)=TRUE),"",'1B DonnéesActifs'!F382))</f>
        <v>-</v>
      </c>
      <c r="G379" s="213" t="str">
        <f>IF(($A379="-"),"-",IF((ISBLANK('1B DonnéesActifs'!G382)=TRUE),"",'1B DonnéesActifs'!G382))</f>
        <v>-</v>
      </c>
      <c r="H379" s="213" t="str">
        <f>IF(($A379="-"),"-",IF((ISBLANK('1B DonnéesActifs'!H382)=TRUE),"",'1B DonnéesActifs'!H382))</f>
        <v>-</v>
      </c>
      <c r="I379" s="213" t="str">
        <f>IF(($A379="-"),"-",IF((ISBLANK('1B DonnéesActifs'!I382)=TRUE),"",'1B DonnéesActifs'!I382))</f>
        <v>-</v>
      </c>
      <c r="J379" s="213" t="str">
        <f>IF(($A379="-"),"-",IF((ISBLANK('1B DonnéesActifs'!J382)=TRUE),"",'1B DonnéesActifs'!J382))</f>
        <v>-</v>
      </c>
      <c r="K379" s="213" t="str">
        <f>IF(($A379="-"),"-",IF((ISBLANK('1B DonnéesActifs'!K382)=TRUE),"",'1B DonnéesActifs'!K382))</f>
        <v>-</v>
      </c>
      <c r="L379" s="213" t="str">
        <f>IF(($A379="-"),"-",IF((ISBLANK('1B DonnéesActifs'!L382)=TRUE),"",'1B DonnéesActifs'!L382))</f>
        <v>-</v>
      </c>
      <c r="M379" s="213" t="str">
        <f>IF(($A379="-"),"-",IF((ISBLANK('1B DonnéesActifs'!M382)=TRUE),"",'1B DonnéesActifs'!M382))</f>
        <v>-</v>
      </c>
      <c r="N379" s="213" t="str">
        <f>IF(($A379="-"),"-",IF((ISBLANK('1B DonnéesActifs'!N382)=TRUE),"",'1B DonnéesActifs'!N382))</f>
        <v>-</v>
      </c>
      <c r="O379" s="213" t="str">
        <f>IF(($A379="-"),"-",IF((ISBLANK('1B DonnéesActifs'!O382)=TRUE),"",'1B DonnéesActifs'!O382))</f>
        <v>-</v>
      </c>
      <c r="P379" s="213" t="str">
        <f>IF(($A379="-"),"-",IF((ISBLANK('1B DonnéesActifs'!P382)=TRUE),"",'1B DonnéesActifs'!P382))</f>
        <v>-</v>
      </c>
      <c r="Q379" s="214" t="str">
        <f t="shared" si="46"/>
        <v>-</v>
      </c>
      <c r="R379" s="214" t="str">
        <f>IF($A379="-","-",(_xlfn.IFNA((VLOOKUP($D379,'2A HypothèsesRenouvellement'!$J$6:$K$10,2,FALSE)),"TypeChausséeN/D")))</f>
        <v>-</v>
      </c>
      <c r="S379" s="214" t="str">
        <f t="shared" si="53"/>
        <v>-</v>
      </c>
      <c r="T379" s="214" t="str">
        <f>IF($A379="-","-",(_xlfn.IFNA((VLOOKUP($M379,'2A HypothèsesRenouvellement'!$J$16:$K$25,2,FALSE)),"DernièreInterventionN/D")))</f>
        <v>-</v>
      </c>
      <c r="U379" s="214" t="str">
        <f t="shared" si="47"/>
        <v>-</v>
      </c>
      <c r="V379" s="215" t="str">
        <f t="shared" si="54"/>
        <v>-</v>
      </c>
      <c r="W379" s="215" t="str">
        <f>IF($A379="-","-",IF($O379="","ICG N/D",VLOOKUP($O379,'2A HypothèsesRenouvellement'!$B$33:$B$42,1,TRUE)))</f>
        <v>-</v>
      </c>
      <c r="X379" s="216" t="str">
        <f>IF($A379="-","-",(IF((ISNUMBER(W379)=TRUE),VLOOKUP(W379,'2A HypothèsesRenouvellement'!$B$33:$D$42,3,FALSE),"ICG N/D")))</f>
        <v>-</v>
      </c>
      <c r="Y379" s="216" t="str">
        <f>_xlfn.IFNA(IF($A379="-","-",(IF((P379=""),"Cote /5 N/D",VLOOKUP(P379,'2A HypothèsesRenouvellement'!$F$33:$G$37,2,FALSE)))),"%ParCote/5 Feuille2A N/D")</f>
        <v>-</v>
      </c>
      <c r="Z379" s="215" t="str">
        <f>IF($A379="-","-",IF('2A HypothèsesRenouvellement'!$F$20="  cotes d'état /100",(IF(ISNUMBER(X379)=TRUE,(X379*R379),"ICG N/D")),"N'est pas l'option choisie feuille 2A"))</f>
        <v>-</v>
      </c>
      <c r="AA379" s="215" t="str">
        <f t="shared" si="48"/>
        <v>-</v>
      </c>
      <c r="AB379" s="215" t="str">
        <f>IF($A379="-","-",IF('2A HypothèsesRenouvellement'!$F$20="  cotes d'état /5",(IF(ISNUMBER(Y379)=TRUE,(Y379*R379),"Etat/5 N/D")),"N'est pas l'option choisie feuille 2A"))</f>
        <v>-</v>
      </c>
      <c r="AC379" s="215" t="str">
        <f t="shared" si="49"/>
        <v>-</v>
      </c>
      <c r="AD379" s="217" t="str">
        <f>IF('2A HypothèsesRenouvellement'!$D$15="Option 1  ",'3A CalculsActifs'!V379,IF('2A HypothèsesRenouvellement'!$F$20="  Cotes d'état /100",'3A CalculsActifs'!AA379,IF('2A HypothèsesRenouvellement'!$F$20="  Cotes d'état /5",'3A CalculsActifs'!AC379,"ATT:ChoisirOptionFeuille2A")))</f>
        <v>ATT:ChoisirOptionFeuille2A</v>
      </c>
      <c r="AE379" s="209" t="str">
        <f>IF($A379="-","-",(H379/1000*(VLOOKUP(D379,'2A HypothèsesRenouvellement'!$J$6:$L$10,3,FALSE))))</f>
        <v>-</v>
      </c>
      <c r="AF379" s="312" t="str">
        <f t="shared" si="50"/>
        <v>-</v>
      </c>
      <c r="AG379" s="312" t="str">
        <f t="shared" si="51"/>
        <v>-</v>
      </c>
      <c r="AH379" s="218" t="str">
        <f t="shared" si="52"/>
        <v>-</v>
      </c>
      <c r="AI379" s="95"/>
      <c r="AJ379" s="95"/>
      <c r="AK379" s="95"/>
      <c r="AL379" s="95"/>
      <c r="AM379" s="95"/>
      <c r="AN379" s="95"/>
      <c r="AO379" s="95"/>
      <c r="AP379" s="95"/>
      <c r="AQ379" s="95"/>
      <c r="AR379" s="95"/>
      <c r="AS379" s="95"/>
      <c r="AT379" s="95"/>
      <c r="AU379" s="95"/>
      <c r="AV379" s="95"/>
      <c r="AW379" s="95"/>
      <c r="AX379" s="95"/>
      <c r="AY379" s="95"/>
      <c r="AZ379" s="95"/>
      <c r="BA379" s="95"/>
      <c r="BB379" s="95"/>
      <c r="BC379" s="95"/>
      <c r="BD379" s="95"/>
      <c r="BE379" s="95"/>
      <c r="BF379" s="95"/>
      <c r="BG379" s="95"/>
      <c r="BH379" s="95"/>
      <c r="BI379" s="95"/>
      <c r="BJ379" s="95"/>
      <c r="BK379" s="95"/>
      <c r="BL379" s="95"/>
      <c r="BM379" s="95"/>
      <c r="BN379" s="95"/>
      <c r="BO379" s="95"/>
      <c r="BP379" s="95"/>
      <c r="BQ379" s="95"/>
      <c r="BR379" s="95"/>
      <c r="BS379" s="95"/>
      <c r="BT379" s="95"/>
      <c r="BU379" s="95"/>
      <c r="BV379" s="95"/>
      <c r="BW379" s="95"/>
      <c r="BX379" s="95"/>
      <c r="BY379" s="95"/>
      <c r="BZ379" s="95"/>
      <c r="CA379" s="95"/>
      <c r="CB379" s="95"/>
      <c r="CC379" s="95"/>
      <c r="CD379" s="95"/>
      <c r="CE379" s="95"/>
      <c r="CF379" s="95"/>
      <c r="CG379" s="95"/>
      <c r="CH379" s="95"/>
      <c r="CI379" s="95"/>
      <c r="CJ379" s="95"/>
      <c r="CK379" s="95"/>
      <c r="CL379" s="95"/>
      <c r="CM379" s="95"/>
      <c r="CN379" s="95"/>
      <c r="CO379" s="95"/>
      <c r="CP379" s="95"/>
      <c r="CQ379" s="95"/>
      <c r="CR379" s="95"/>
      <c r="CS379" s="95"/>
      <c r="CT379" s="95"/>
      <c r="CU379" s="95"/>
      <c r="CV379" s="95"/>
      <c r="CW379" s="95"/>
      <c r="CX379" s="95"/>
      <c r="CY379" s="95"/>
      <c r="CZ379" s="95"/>
      <c r="DA379" s="95"/>
      <c r="DB379" s="95"/>
      <c r="DC379" s="95"/>
      <c r="DD379" s="95"/>
      <c r="DE379" s="95"/>
      <c r="DF379" s="95"/>
      <c r="DG379" s="95"/>
      <c r="DH379" s="95"/>
      <c r="DI379" s="95"/>
      <c r="DJ379" s="95"/>
      <c r="DK379" s="95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  <c r="EA379" s="95"/>
      <c r="EB379" s="95"/>
      <c r="EC379" s="95"/>
      <c r="ED379" s="95"/>
      <c r="EE379" s="95"/>
      <c r="EF379" s="95"/>
      <c r="EG379" s="95"/>
      <c r="EH379" s="95"/>
      <c r="EI379" s="95"/>
      <c r="EJ379" s="95"/>
      <c r="EK379" s="95"/>
      <c r="EL379" s="95"/>
      <c r="EM379" s="95"/>
      <c r="EN379" s="95"/>
      <c r="EO379" s="95"/>
      <c r="EP379" s="95"/>
      <c r="EQ379" s="95"/>
      <c r="ER379" s="95"/>
      <c r="ES379" s="95"/>
      <c r="ET379" s="95"/>
      <c r="EU379" s="95"/>
      <c r="EV379" s="95"/>
      <c r="EW379" s="95"/>
      <c r="EX379" s="95"/>
      <c r="EY379" s="95"/>
      <c r="EZ379" s="95"/>
      <c r="FA379" s="95"/>
      <c r="FB379" s="95"/>
      <c r="FC379" s="95"/>
      <c r="FD379" s="95"/>
      <c r="FE379" s="95"/>
      <c r="FF379" s="95"/>
      <c r="FG379" s="95"/>
      <c r="FH379" s="95"/>
      <c r="FI379" s="95"/>
      <c r="FJ379" s="95"/>
      <c r="FK379" s="95"/>
      <c r="FL379" s="95"/>
      <c r="FM379" s="95"/>
      <c r="FN379" s="95"/>
      <c r="FO379" s="95"/>
      <c r="FP379" s="95"/>
      <c r="FQ379" s="95"/>
      <c r="FR379" s="95"/>
      <c r="FS379" s="95"/>
      <c r="FT379" s="95"/>
      <c r="FU379" s="95"/>
      <c r="FV379" s="95"/>
      <c r="FW379" s="95"/>
      <c r="FX379" s="95"/>
      <c r="FY379" s="95"/>
      <c r="FZ379" s="95"/>
      <c r="GA379" s="95"/>
      <c r="GB379" s="95"/>
      <c r="GC379" s="95"/>
      <c r="GD379" s="95"/>
      <c r="GE379" s="95"/>
      <c r="GF379" s="95"/>
      <c r="GG379" s="95"/>
      <c r="GH379" s="95"/>
      <c r="GI379" s="95"/>
      <c r="GJ379" s="95"/>
      <c r="GK379" s="95"/>
      <c r="GL379" s="95"/>
      <c r="GM379" s="95"/>
      <c r="GN379" s="95"/>
      <c r="GO379" s="95"/>
      <c r="GP379" s="95"/>
      <c r="GQ379" s="95"/>
      <c r="GR379" s="95"/>
      <c r="GS379" s="95"/>
      <c r="GT379" s="95"/>
      <c r="GU379" s="95"/>
      <c r="GV379" s="95"/>
      <c r="GW379" s="95"/>
      <c r="GX379" s="95"/>
      <c r="GY379" s="95"/>
      <c r="GZ379" s="95"/>
      <c r="HA379" s="95"/>
      <c r="HB379" s="95"/>
      <c r="HC379" s="95"/>
      <c r="HD379" s="95"/>
      <c r="HE379" s="95"/>
    </row>
    <row r="380" spans="1:213" x14ac:dyDescent="0.25">
      <c r="A380" s="212" t="str">
        <f>IF((ISBLANK('1B DonnéesActifs'!A383)=TRUE),"-",'1B DonnéesActifs'!A383)</f>
        <v>-</v>
      </c>
      <c r="B380" s="213" t="str">
        <f>IF(($A380="-"),"-",IF((ISBLANK('1B DonnéesActifs'!B383)=TRUE),"",'1B DonnéesActifs'!B383))</f>
        <v>-</v>
      </c>
      <c r="C380" s="213" t="str">
        <f>IF(($A380="-"),"-",IF((ISBLANK('1B DonnéesActifs'!C383)=TRUE),"",'1B DonnéesActifs'!C383))</f>
        <v>-</v>
      </c>
      <c r="D380" s="213" t="str">
        <f>IF(($A380="-"),"-",IF((ISBLANK('1B DonnéesActifs'!D383)=TRUE),"",'1B DonnéesActifs'!D383))</f>
        <v>-</v>
      </c>
      <c r="E380" s="213" t="str">
        <f>IF(($A380="-"),"-",IF((ISBLANK('1B DonnéesActifs'!E383)=TRUE),"",'1B DonnéesActifs'!E383))</f>
        <v>-</v>
      </c>
      <c r="F380" s="213" t="str">
        <f>IF(($A380="-"),"-",IF((ISBLANK('1B DonnéesActifs'!F383)=TRUE),"",'1B DonnéesActifs'!F383))</f>
        <v>-</v>
      </c>
      <c r="G380" s="213" t="str">
        <f>IF(($A380="-"),"-",IF((ISBLANK('1B DonnéesActifs'!G383)=TRUE),"",'1B DonnéesActifs'!G383))</f>
        <v>-</v>
      </c>
      <c r="H380" s="213" t="str">
        <f>IF(($A380="-"),"-",IF((ISBLANK('1B DonnéesActifs'!H383)=TRUE),"",'1B DonnéesActifs'!H383))</f>
        <v>-</v>
      </c>
      <c r="I380" s="213" t="str">
        <f>IF(($A380="-"),"-",IF((ISBLANK('1B DonnéesActifs'!I383)=TRUE),"",'1B DonnéesActifs'!I383))</f>
        <v>-</v>
      </c>
      <c r="J380" s="213" t="str">
        <f>IF(($A380="-"),"-",IF((ISBLANK('1B DonnéesActifs'!J383)=TRUE),"",'1B DonnéesActifs'!J383))</f>
        <v>-</v>
      </c>
      <c r="K380" s="213" t="str">
        <f>IF(($A380="-"),"-",IF((ISBLANK('1B DonnéesActifs'!K383)=TRUE),"",'1B DonnéesActifs'!K383))</f>
        <v>-</v>
      </c>
      <c r="L380" s="213" t="str">
        <f>IF(($A380="-"),"-",IF((ISBLANK('1B DonnéesActifs'!L383)=TRUE),"",'1B DonnéesActifs'!L383))</f>
        <v>-</v>
      </c>
      <c r="M380" s="213" t="str">
        <f>IF(($A380="-"),"-",IF((ISBLANK('1B DonnéesActifs'!M383)=TRUE),"",'1B DonnéesActifs'!M383))</f>
        <v>-</v>
      </c>
      <c r="N380" s="213" t="str">
        <f>IF(($A380="-"),"-",IF((ISBLANK('1B DonnéesActifs'!N383)=TRUE),"",'1B DonnéesActifs'!N383))</f>
        <v>-</v>
      </c>
      <c r="O380" s="213" t="str">
        <f>IF(($A380="-"),"-",IF((ISBLANK('1B DonnéesActifs'!O383)=TRUE),"",'1B DonnéesActifs'!O383))</f>
        <v>-</v>
      </c>
      <c r="P380" s="213" t="str">
        <f>IF(($A380="-"),"-",IF((ISBLANK('1B DonnéesActifs'!P383)=TRUE),"",'1B DonnéesActifs'!P383))</f>
        <v>-</v>
      </c>
      <c r="Q380" s="214" t="str">
        <f t="shared" si="46"/>
        <v>-</v>
      </c>
      <c r="R380" s="214" t="str">
        <f>IF($A380="-","-",(_xlfn.IFNA((VLOOKUP($D380,'2A HypothèsesRenouvellement'!$J$6:$K$10,2,FALSE)),"TypeChausséeN/D")))</f>
        <v>-</v>
      </c>
      <c r="S380" s="214" t="str">
        <f t="shared" si="53"/>
        <v>-</v>
      </c>
      <c r="T380" s="214" t="str">
        <f>IF($A380="-","-",(_xlfn.IFNA((VLOOKUP($M380,'2A HypothèsesRenouvellement'!$J$16:$K$25,2,FALSE)),"DernièreInterventionN/D")))</f>
        <v>-</v>
      </c>
      <c r="U380" s="214" t="str">
        <f t="shared" si="47"/>
        <v>-</v>
      </c>
      <c r="V380" s="215" t="str">
        <f t="shared" si="54"/>
        <v>-</v>
      </c>
      <c r="W380" s="215" t="str">
        <f>IF($A380="-","-",IF($O380="","ICG N/D",VLOOKUP($O380,'2A HypothèsesRenouvellement'!$B$33:$B$42,1,TRUE)))</f>
        <v>-</v>
      </c>
      <c r="X380" s="216" t="str">
        <f>IF($A380="-","-",(IF((ISNUMBER(W380)=TRUE),VLOOKUP(W380,'2A HypothèsesRenouvellement'!$B$33:$D$42,3,FALSE),"ICG N/D")))</f>
        <v>-</v>
      </c>
      <c r="Y380" s="216" t="str">
        <f>_xlfn.IFNA(IF($A380="-","-",(IF((P380=""),"Cote /5 N/D",VLOOKUP(P380,'2A HypothèsesRenouvellement'!$F$33:$G$37,2,FALSE)))),"%ParCote/5 Feuille2A N/D")</f>
        <v>-</v>
      </c>
      <c r="Z380" s="215" t="str">
        <f>IF($A380="-","-",IF('2A HypothèsesRenouvellement'!$F$20="  cotes d'état /100",(IF(ISNUMBER(X380)=TRUE,(X380*R380),"ICG N/D")),"N'est pas l'option choisie feuille 2A"))</f>
        <v>-</v>
      </c>
      <c r="AA380" s="215" t="str">
        <f t="shared" si="48"/>
        <v>-</v>
      </c>
      <c r="AB380" s="215" t="str">
        <f>IF($A380="-","-",IF('2A HypothèsesRenouvellement'!$F$20="  cotes d'état /5",(IF(ISNUMBER(Y380)=TRUE,(Y380*R380),"Etat/5 N/D")),"N'est pas l'option choisie feuille 2A"))</f>
        <v>-</v>
      </c>
      <c r="AC380" s="215" t="str">
        <f t="shared" si="49"/>
        <v>-</v>
      </c>
      <c r="AD380" s="217" t="str">
        <f>IF('2A HypothèsesRenouvellement'!$D$15="Option 1  ",'3A CalculsActifs'!V380,IF('2A HypothèsesRenouvellement'!$F$20="  Cotes d'état /100",'3A CalculsActifs'!AA380,IF('2A HypothèsesRenouvellement'!$F$20="  Cotes d'état /5",'3A CalculsActifs'!AC380,"ATT:ChoisirOptionFeuille2A")))</f>
        <v>ATT:ChoisirOptionFeuille2A</v>
      </c>
      <c r="AE380" s="209" t="str">
        <f>IF($A380="-","-",(H380/1000*(VLOOKUP(D380,'2A HypothèsesRenouvellement'!$J$6:$L$10,3,FALSE))))</f>
        <v>-</v>
      </c>
      <c r="AF380" s="312" t="str">
        <f t="shared" si="50"/>
        <v>-</v>
      </c>
      <c r="AG380" s="312" t="str">
        <f t="shared" si="51"/>
        <v>-</v>
      </c>
      <c r="AH380" s="218" t="str">
        <f t="shared" si="52"/>
        <v>-</v>
      </c>
      <c r="AI380" s="95"/>
      <c r="AJ380" s="95"/>
      <c r="AK380" s="95"/>
      <c r="AL380" s="95"/>
      <c r="AM380" s="95"/>
      <c r="AN380" s="95"/>
      <c r="AO380" s="95"/>
      <c r="AP380" s="95"/>
      <c r="AQ380" s="95"/>
      <c r="AR380" s="95"/>
      <c r="AS380" s="95"/>
      <c r="AT380" s="95"/>
      <c r="AU380" s="95"/>
      <c r="AV380" s="95"/>
      <c r="AW380" s="95"/>
      <c r="AX380" s="95"/>
      <c r="AY380" s="95"/>
      <c r="AZ380" s="95"/>
      <c r="BA380" s="95"/>
      <c r="BB380" s="95"/>
      <c r="BC380" s="95"/>
      <c r="BD380" s="95"/>
      <c r="BE380" s="95"/>
      <c r="BF380" s="95"/>
      <c r="BG380" s="95"/>
      <c r="BH380" s="95"/>
      <c r="BI380" s="95"/>
      <c r="BJ380" s="95"/>
      <c r="BK380" s="95"/>
      <c r="BL380" s="95"/>
      <c r="BM380" s="95"/>
      <c r="BN380" s="95"/>
      <c r="BO380" s="95"/>
      <c r="BP380" s="95"/>
      <c r="BQ380" s="95"/>
      <c r="BR380" s="95"/>
      <c r="BS380" s="95"/>
      <c r="BT380" s="95"/>
      <c r="BU380" s="95"/>
      <c r="BV380" s="95"/>
      <c r="BW380" s="95"/>
      <c r="BX380" s="95"/>
      <c r="BY380" s="95"/>
      <c r="BZ380" s="95"/>
      <c r="CA380" s="95"/>
      <c r="CB380" s="95"/>
      <c r="CC380" s="95"/>
      <c r="CD380" s="95"/>
      <c r="CE380" s="95"/>
      <c r="CF380" s="95"/>
      <c r="CG380" s="95"/>
      <c r="CH380" s="95"/>
      <c r="CI380" s="95"/>
      <c r="CJ380" s="95"/>
      <c r="CK380" s="95"/>
      <c r="CL380" s="95"/>
      <c r="CM380" s="95"/>
      <c r="CN380" s="95"/>
      <c r="CO380" s="95"/>
      <c r="CP380" s="95"/>
      <c r="CQ380" s="95"/>
      <c r="CR380" s="95"/>
      <c r="CS380" s="95"/>
      <c r="CT380" s="95"/>
      <c r="CU380" s="95"/>
      <c r="CV380" s="95"/>
      <c r="CW380" s="95"/>
      <c r="CX380" s="95"/>
      <c r="CY380" s="95"/>
      <c r="CZ380" s="95"/>
      <c r="DA380" s="95"/>
      <c r="DB380" s="95"/>
      <c r="DC380" s="95"/>
      <c r="DD380" s="95"/>
      <c r="DE380" s="95"/>
      <c r="DF380" s="95"/>
      <c r="DG380" s="95"/>
      <c r="DH380" s="95"/>
      <c r="DI380" s="95"/>
      <c r="DJ380" s="95"/>
      <c r="DK380" s="95"/>
      <c r="DL380" s="95"/>
      <c r="DM380" s="95"/>
      <c r="DN380" s="95"/>
      <c r="DO380" s="95"/>
      <c r="DP380" s="95"/>
      <c r="DQ380" s="95"/>
      <c r="DR380" s="95"/>
      <c r="DS380" s="95"/>
      <c r="DT380" s="95"/>
      <c r="DU380" s="95"/>
      <c r="DV380" s="95"/>
      <c r="DW380" s="95"/>
      <c r="DX380" s="95"/>
      <c r="DY380" s="95"/>
      <c r="DZ380" s="95"/>
      <c r="EA380" s="95"/>
      <c r="EB380" s="95"/>
      <c r="EC380" s="95"/>
      <c r="ED380" s="95"/>
      <c r="EE380" s="95"/>
      <c r="EF380" s="95"/>
      <c r="EG380" s="95"/>
      <c r="EH380" s="95"/>
      <c r="EI380" s="95"/>
      <c r="EJ380" s="95"/>
      <c r="EK380" s="95"/>
      <c r="EL380" s="95"/>
      <c r="EM380" s="95"/>
      <c r="EN380" s="95"/>
      <c r="EO380" s="95"/>
      <c r="EP380" s="95"/>
      <c r="EQ380" s="95"/>
      <c r="ER380" s="95"/>
      <c r="ES380" s="95"/>
      <c r="ET380" s="95"/>
      <c r="EU380" s="95"/>
      <c r="EV380" s="95"/>
      <c r="EW380" s="95"/>
      <c r="EX380" s="95"/>
      <c r="EY380" s="95"/>
      <c r="EZ380" s="95"/>
      <c r="FA380" s="95"/>
      <c r="FB380" s="95"/>
      <c r="FC380" s="95"/>
      <c r="FD380" s="95"/>
      <c r="FE380" s="95"/>
      <c r="FF380" s="95"/>
      <c r="FG380" s="95"/>
      <c r="FH380" s="95"/>
      <c r="FI380" s="95"/>
      <c r="FJ380" s="95"/>
      <c r="FK380" s="95"/>
      <c r="FL380" s="95"/>
      <c r="FM380" s="95"/>
      <c r="FN380" s="95"/>
      <c r="FO380" s="95"/>
      <c r="FP380" s="95"/>
      <c r="FQ380" s="95"/>
      <c r="FR380" s="95"/>
      <c r="FS380" s="95"/>
      <c r="FT380" s="95"/>
      <c r="FU380" s="95"/>
      <c r="FV380" s="95"/>
      <c r="FW380" s="95"/>
      <c r="FX380" s="95"/>
      <c r="FY380" s="95"/>
      <c r="FZ380" s="95"/>
      <c r="GA380" s="95"/>
      <c r="GB380" s="95"/>
      <c r="GC380" s="95"/>
      <c r="GD380" s="95"/>
      <c r="GE380" s="95"/>
      <c r="GF380" s="95"/>
      <c r="GG380" s="95"/>
      <c r="GH380" s="95"/>
      <c r="GI380" s="95"/>
      <c r="GJ380" s="95"/>
      <c r="GK380" s="95"/>
      <c r="GL380" s="95"/>
      <c r="GM380" s="95"/>
      <c r="GN380" s="95"/>
      <c r="GO380" s="95"/>
      <c r="GP380" s="95"/>
      <c r="GQ380" s="95"/>
      <c r="GR380" s="95"/>
      <c r="GS380" s="95"/>
      <c r="GT380" s="95"/>
      <c r="GU380" s="95"/>
      <c r="GV380" s="95"/>
      <c r="GW380" s="95"/>
      <c r="GX380" s="95"/>
      <c r="GY380" s="95"/>
      <c r="GZ380" s="95"/>
      <c r="HA380" s="95"/>
      <c r="HB380" s="95"/>
      <c r="HC380" s="95"/>
      <c r="HD380" s="95"/>
      <c r="HE380" s="95"/>
    </row>
    <row r="381" spans="1:213" x14ac:dyDescent="0.25">
      <c r="A381" s="212" t="str">
        <f>IF((ISBLANK('1B DonnéesActifs'!A384)=TRUE),"-",'1B DonnéesActifs'!A384)</f>
        <v>-</v>
      </c>
      <c r="B381" s="213" t="str">
        <f>IF(($A381="-"),"-",IF((ISBLANK('1B DonnéesActifs'!B384)=TRUE),"",'1B DonnéesActifs'!B384))</f>
        <v>-</v>
      </c>
      <c r="C381" s="213" t="str">
        <f>IF(($A381="-"),"-",IF((ISBLANK('1B DonnéesActifs'!C384)=TRUE),"",'1B DonnéesActifs'!C384))</f>
        <v>-</v>
      </c>
      <c r="D381" s="213" t="str">
        <f>IF(($A381="-"),"-",IF((ISBLANK('1B DonnéesActifs'!D384)=TRUE),"",'1B DonnéesActifs'!D384))</f>
        <v>-</v>
      </c>
      <c r="E381" s="213" t="str">
        <f>IF(($A381="-"),"-",IF((ISBLANK('1B DonnéesActifs'!E384)=TRUE),"",'1B DonnéesActifs'!E384))</f>
        <v>-</v>
      </c>
      <c r="F381" s="213" t="str">
        <f>IF(($A381="-"),"-",IF((ISBLANK('1B DonnéesActifs'!F384)=TRUE),"",'1B DonnéesActifs'!F384))</f>
        <v>-</v>
      </c>
      <c r="G381" s="213" t="str">
        <f>IF(($A381="-"),"-",IF((ISBLANK('1B DonnéesActifs'!G384)=TRUE),"",'1B DonnéesActifs'!G384))</f>
        <v>-</v>
      </c>
      <c r="H381" s="213" t="str">
        <f>IF(($A381="-"),"-",IF((ISBLANK('1B DonnéesActifs'!H384)=TRUE),"",'1B DonnéesActifs'!H384))</f>
        <v>-</v>
      </c>
      <c r="I381" s="213" t="str">
        <f>IF(($A381="-"),"-",IF((ISBLANK('1B DonnéesActifs'!I384)=TRUE),"",'1B DonnéesActifs'!I384))</f>
        <v>-</v>
      </c>
      <c r="J381" s="213" t="str">
        <f>IF(($A381="-"),"-",IF((ISBLANK('1B DonnéesActifs'!J384)=TRUE),"",'1B DonnéesActifs'!J384))</f>
        <v>-</v>
      </c>
      <c r="K381" s="213" t="str">
        <f>IF(($A381="-"),"-",IF((ISBLANK('1B DonnéesActifs'!K384)=TRUE),"",'1B DonnéesActifs'!K384))</f>
        <v>-</v>
      </c>
      <c r="L381" s="213" t="str">
        <f>IF(($A381="-"),"-",IF((ISBLANK('1B DonnéesActifs'!L384)=TRUE),"",'1B DonnéesActifs'!L384))</f>
        <v>-</v>
      </c>
      <c r="M381" s="213" t="str">
        <f>IF(($A381="-"),"-",IF((ISBLANK('1B DonnéesActifs'!M384)=TRUE),"",'1B DonnéesActifs'!M384))</f>
        <v>-</v>
      </c>
      <c r="N381" s="213" t="str">
        <f>IF(($A381="-"),"-",IF((ISBLANK('1B DonnéesActifs'!N384)=TRUE),"",'1B DonnéesActifs'!N384))</f>
        <v>-</v>
      </c>
      <c r="O381" s="213" t="str">
        <f>IF(($A381="-"),"-",IF((ISBLANK('1B DonnéesActifs'!O384)=TRUE),"",'1B DonnéesActifs'!O384))</f>
        <v>-</v>
      </c>
      <c r="P381" s="213" t="str">
        <f>IF(($A381="-"),"-",IF((ISBLANK('1B DonnéesActifs'!P384)=TRUE),"",'1B DonnéesActifs'!P384))</f>
        <v>-</v>
      </c>
      <c r="Q381" s="214" t="str">
        <f t="shared" si="46"/>
        <v>-</v>
      </c>
      <c r="R381" s="214" t="str">
        <f>IF($A381="-","-",(_xlfn.IFNA((VLOOKUP($D381,'2A HypothèsesRenouvellement'!$J$6:$K$10,2,FALSE)),"TypeChausséeN/D")))</f>
        <v>-</v>
      </c>
      <c r="S381" s="214" t="str">
        <f t="shared" si="53"/>
        <v>-</v>
      </c>
      <c r="T381" s="214" t="str">
        <f>IF($A381="-","-",(_xlfn.IFNA((VLOOKUP($M381,'2A HypothèsesRenouvellement'!$J$16:$K$25,2,FALSE)),"DernièreInterventionN/D")))</f>
        <v>-</v>
      </c>
      <c r="U381" s="214" t="str">
        <f t="shared" si="47"/>
        <v>-</v>
      </c>
      <c r="V381" s="215" t="str">
        <f t="shared" si="54"/>
        <v>-</v>
      </c>
      <c r="W381" s="215" t="str">
        <f>IF($A381="-","-",IF($O381="","ICG N/D",VLOOKUP($O381,'2A HypothèsesRenouvellement'!$B$33:$B$42,1,TRUE)))</f>
        <v>-</v>
      </c>
      <c r="X381" s="216" t="str">
        <f>IF($A381="-","-",(IF((ISNUMBER(W381)=TRUE),VLOOKUP(W381,'2A HypothèsesRenouvellement'!$B$33:$D$42,3,FALSE),"ICG N/D")))</f>
        <v>-</v>
      </c>
      <c r="Y381" s="216" t="str">
        <f>_xlfn.IFNA(IF($A381="-","-",(IF((P381=""),"Cote /5 N/D",VLOOKUP(P381,'2A HypothèsesRenouvellement'!$F$33:$G$37,2,FALSE)))),"%ParCote/5 Feuille2A N/D")</f>
        <v>-</v>
      </c>
      <c r="Z381" s="215" t="str">
        <f>IF($A381="-","-",IF('2A HypothèsesRenouvellement'!$F$20="  cotes d'état /100",(IF(ISNUMBER(X381)=TRUE,(X381*R381),"ICG N/D")),"N'est pas l'option choisie feuille 2A"))</f>
        <v>-</v>
      </c>
      <c r="AA381" s="215" t="str">
        <f t="shared" si="48"/>
        <v>-</v>
      </c>
      <c r="AB381" s="215" t="str">
        <f>IF($A381="-","-",IF('2A HypothèsesRenouvellement'!$F$20="  cotes d'état /5",(IF(ISNUMBER(Y381)=TRUE,(Y381*R381),"Etat/5 N/D")),"N'est pas l'option choisie feuille 2A"))</f>
        <v>-</v>
      </c>
      <c r="AC381" s="215" t="str">
        <f t="shared" si="49"/>
        <v>-</v>
      </c>
      <c r="AD381" s="217" t="str">
        <f>IF('2A HypothèsesRenouvellement'!$D$15="Option 1  ",'3A CalculsActifs'!V381,IF('2A HypothèsesRenouvellement'!$F$20="  Cotes d'état /100",'3A CalculsActifs'!AA381,IF('2A HypothèsesRenouvellement'!$F$20="  Cotes d'état /5",'3A CalculsActifs'!AC381,"ATT:ChoisirOptionFeuille2A")))</f>
        <v>ATT:ChoisirOptionFeuille2A</v>
      </c>
      <c r="AE381" s="209" t="str">
        <f>IF($A381="-","-",(H381/1000*(VLOOKUP(D381,'2A HypothèsesRenouvellement'!$J$6:$L$10,3,FALSE))))</f>
        <v>-</v>
      </c>
      <c r="AF381" s="312" t="str">
        <f t="shared" si="50"/>
        <v>-</v>
      </c>
      <c r="AG381" s="312" t="str">
        <f t="shared" si="51"/>
        <v>-</v>
      </c>
      <c r="AH381" s="218" t="str">
        <f t="shared" si="52"/>
        <v>-</v>
      </c>
      <c r="AI381" s="95"/>
      <c r="AJ381" s="95"/>
      <c r="AK381" s="95"/>
      <c r="AL381" s="95"/>
      <c r="AM381" s="95"/>
      <c r="AN381" s="95"/>
      <c r="AO381" s="95"/>
      <c r="AP381" s="95"/>
      <c r="AQ381" s="95"/>
      <c r="AR381" s="95"/>
      <c r="AS381" s="95"/>
      <c r="AT381" s="95"/>
      <c r="AU381" s="95"/>
      <c r="AV381" s="95"/>
      <c r="AW381" s="95"/>
      <c r="AX381" s="95"/>
      <c r="AY381" s="95"/>
      <c r="AZ381" s="95"/>
      <c r="BA381" s="95"/>
      <c r="BB381" s="95"/>
      <c r="BC381" s="95"/>
      <c r="BD381" s="95"/>
      <c r="BE381" s="95"/>
      <c r="BF381" s="95"/>
      <c r="BG381" s="95"/>
      <c r="BH381" s="95"/>
      <c r="BI381" s="95"/>
      <c r="BJ381" s="95"/>
      <c r="BK381" s="95"/>
      <c r="BL381" s="95"/>
      <c r="BM381" s="95"/>
      <c r="BN381" s="95"/>
      <c r="BO381" s="95"/>
      <c r="BP381" s="95"/>
      <c r="BQ381" s="95"/>
      <c r="BR381" s="95"/>
      <c r="BS381" s="95"/>
      <c r="BT381" s="95"/>
      <c r="BU381" s="95"/>
      <c r="BV381" s="95"/>
      <c r="BW381" s="95"/>
      <c r="BX381" s="95"/>
      <c r="BY381" s="95"/>
      <c r="BZ381" s="95"/>
      <c r="CA381" s="95"/>
      <c r="CB381" s="95"/>
      <c r="CC381" s="95"/>
      <c r="CD381" s="95"/>
      <c r="CE381" s="95"/>
      <c r="CF381" s="95"/>
      <c r="CG381" s="95"/>
      <c r="CH381" s="95"/>
      <c r="CI381" s="95"/>
      <c r="CJ381" s="95"/>
      <c r="CK381" s="95"/>
      <c r="CL381" s="95"/>
      <c r="CM381" s="95"/>
      <c r="CN381" s="95"/>
      <c r="CO381" s="95"/>
      <c r="CP381" s="95"/>
      <c r="CQ381" s="95"/>
      <c r="CR381" s="95"/>
      <c r="CS381" s="95"/>
      <c r="CT381" s="95"/>
      <c r="CU381" s="95"/>
      <c r="CV381" s="95"/>
      <c r="CW381" s="95"/>
      <c r="CX381" s="95"/>
      <c r="CY381" s="95"/>
      <c r="CZ381" s="95"/>
      <c r="DA381" s="95"/>
      <c r="DB381" s="95"/>
      <c r="DC381" s="95"/>
      <c r="DD381" s="95"/>
      <c r="DE381" s="95"/>
      <c r="DF381" s="95"/>
      <c r="DG381" s="95"/>
      <c r="DH381" s="95"/>
      <c r="DI381" s="95"/>
      <c r="DJ381" s="95"/>
      <c r="DK381" s="95"/>
      <c r="DL381" s="95"/>
      <c r="DM381" s="95"/>
      <c r="DN381" s="95"/>
      <c r="DO381" s="95"/>
      <c r="DP381" s="95"/>
      <c r="DQ381" s="95"/>
      <c r="DR381" s="95"/>
      <c r="DS381" s="95"/>
      <c r="DT381" s="95"/>
      <c r="DU381" s="95"/>
      <c r="DV381" s="95"/>
      <c r="DW381" s="95"/>
      <c r="DX381" s="95"/>
      <c r="DY381" s="95"/>
      <c r="DZ381" s="95"/>
      <c r="EA381" s="95"/>
      <c r="EB381" s="95"/>
      <c r="EC381" s="95"/>
      <c r="ED381" s="95"/>
      <c r="EE381" s="95"/>
      <c r="EF381" s="95"/>
      <c r="EG381" s="95"/>
      <c r="EH381" s="95"/>
      <c r="EI381" s="95"/>
      <c r="EJ381" s="95"/>
      <c r="EK381" s="95"/>
      <c r="EL381" s="95"/>
      <c r="EM381" s="95"/>
      <c r="EN381" s="95"/>
      <c r="EO381" s="95"/>
      <c r="EP381" s="95"/>
      <c r="EQ381" s="95"/>
      <c r="ER381" s="95"/>
      <c r="ES381" s="95"/>
      <c r="ET381" s="95"/>
      <c r="EU381" s="95"/>
      <c r="EV381" s="95"/>
      <c r="EW381" s="95"/>
      <c r="EX381" s="95"/>
      <c r="EY381" s="95"/>
      <c r="EZ381" s="95"/>
      <c r="FA381" s="95"/>
      <c r="FB381" s="95"/>
      <c r="FC381" s="95"/>
      <c r="FD381" s="95"/>
      <c r="FE381" s="95"/>
      <c r="FF381" s="95"/>
      <c r="FG381" s="95"/>
      <c r="FH381" s="95"/>
      <c r="FI381" s="95"/>
      <c r="FJ381" s="95"/>
      <c r="FK381" s="95"/>
      <c r="FL381" s="95"/>
      <c r="FM381" s="95"/>
      <c r="FN381" s="95"/>
      <c r="FO381" s="95"/>
      <c r="FP381" s="95"/>
      <c r="FQ381" s="95"/>
      <c r="FR381" s="95"/>
      <c r="FS381" s="95"/>
      <c r="FT381" s="95"/>
      <c r="FU381" s="95"/>
      <c r="FV381" s="95"/>
      <c r="FW381" s="95"/>
      <c r="FX381" s="95"/>
      <c r="FY381" s="95"/>
      <c r="FZ381" s="95"/>
      <c r="GA381" s="95"/>
      <c r="GB381" s="95"/>
      <c r="GC381" s="95"/>
      <c r="GD381" s="95"/>
      <c r="GE381" s="95"/>
      <c r="GF381" s="95"/>
      <c r="GG381" s="95"/>
      <c r="GH381" s="95"/>
      <c r="GI381" s="95"/>
      <c r="GJ381" s="95"/>
      <c r="GK381" s="95"/>
      <c r="GL381" s="95"/>
      <c r="GM381" s="95"/>
      <c r="GN381" s="95"/>
      <c r="GO381" s="95"/>
      <c r="GP381" s="95"/>
      <c r="GQ381" s="95"/>
      <c r="GR381" s="95"/>
      <c r="GS381" s="95"/>
      <c r="GT381" s="95"/>
      <c r="GU381" s="95"/>
      <c r="GV381" s="95"/>
      <c r="GW381" s="95"/>
      <c r="GX381" s="95"/>
      <c r="GY381" s="95"/>
      <c r="GZ381" s="95"/>
      <c r="HA381" s="95"/>
      <c r="HB381" s="95"/>
      <c r="HC381" s="95"/>
      <c r="HD381" s="95"/>
      <c r="HE381" s="95"/>
    </row>
    <row r="382" spans="1:213" x14ac:dyDescent="0.25">
      <c r="A382" s="212" t="str">
        <f>IF((ISBLANK('1B DonnéesActifs'!A385)=TRUE),"-",'1B DonnéesActifs'!A385)</f>
        <v>-</v>
      </c>
      <c r="B382" s="213" t="str">
        <f>IF(($A382="-"),"-",IF((ISBLANK('1B DonnéesActifs'!B385)=TRUE),"",'1B DonnéesActifs'!B385))</f>
        <v>-</v>
      </c>
      <c r="C382" s="213" t="str">
        <f>IF(($A382="-"),"-",IF((ISBLANK('1B DonnéesActifs'!C385)=TRUE),"",'1B DonnéesActifs'!C385))</f>
        <v>-</v>
      </c>
      <c r="D382" s="213" t="str">
        <f>IF(($A382="-"),"-",IF((ISBLANK('1B DonnéesActifs'!D385)=TRUE),"",'1B DonnéesActifs'!D385))</f>
        <v>-</v>
      </c>
      <c r="E382" s="213" t="str">
        <f>IF(($A382="-"),"-",IF((ISBLANK('1B DonnéesActifs'!E385)=TRUE),"",'1B DonnéesActifs'!E385))</f>
        <v>-</v>
      </c>
      <c r="F382" s="213" t="str">
        <f>IF(($A382="-"),"-",IF((ISBLANK('1B DonnéesActifs'!F385)=TRUE),"",'1B DonnéesActifs'!F385))</f>
        <v>-</v>
      </c>
      <c r="G382" s="213" t="str">
        <f>IF(($A382="-"),"-",IF((ISBLANK('1B DonnéesActifs'!G385)=TRUE),"",'1B DonnéesActifs'!G385))</f>
        <v>-</v>
      </c>
      <c r="H382" s="213" t="str">
        <f>IF(($A382="-"),"-",IF((ISBLANK('1B DonnéesActifs'!H385)=TRUE),"",'1B DonnéesActifs'!H385))</f>
        <v>-</v>
      </c>
      <c r="I382" s="213" t="str">
        <f>IF(($A382="-"),"-",IF((ISBLANK('1B DonnéesActifs'!I385)=TRUE),"",'1B DonnéesActifs'!I385))</f>
        <v>-</v>
      </c>
      <c r="J382" s="213" t="str">
        <f>IF(($A382="-"),"-",IF((ISBLANK('1B DonnéesActifs'!J385)=TRUE),"",'1B DonnéesActifs'!J385))</f>
        <v>-</v>
      </c>
      <c r="K382" s="213" t="str">
        <f>IF(($A382="-"),"-",IF((ISBLANK('1B DonnéesActifs'!K385)=TRUE),"",'1B DonnéesActifs'!K385))</f>
        <v>-</v>
      </c>
      <c r="L382" s="213" t="str">
        <f>IF(($A382="-"),"-",IF((ISBLANK('1B DonnéesActifs'!L385)=TRUE),"",'1B DonnéesActifs'!L385))</f>
        <v>-</v>
      </c>
      <c r="M382" s="213" t="str">
        <f>IF(($A382="-"),"-",IF((ISBLANK('1B DonnéesActifs'!M385)=TRUE),"",'1B DonnéesActifs'!M385))</f>
        <v>-</v>
      </c>
      <c r="N382" s="213" t="str">
        <f>IF(($A382="-"),"-",IF((ISBLANK('1B DonnéesActifs'!N385)=TRUE),"",'1B DonnéesActifs'!N385))</f>
        <v>-</v>
      </c>
      <c r="O382" s="213" t="str">
        <f>IF(($A382="-"),"-",IF((ISBLANK('1B DonnéesActifs'!O385)=TRUE),"",'1B DonnéesActifs'!O385))</f>
        <v>-</v>
      </c>
      <c r="P382" s="213" t="str">
        <f>IF(($A382="-"),"-",IF((ISBLANK('1B DonnéesActifs'!P385)=TRUE),"",'1B DonnéesActifs'!P385))</f>
        <v>-</v>
      </c>
      <c r="Q382" s="214" t="str">
        <f t="shared" si="46"/>
        <v>-</v>
      </c>
      <c r="R382" s="214" t="str">
        <f>IF($A382="-","-",(_xlfn.IFNA((VLOOKUP($D382,'2A HypothèsesRenouvellement'!$J$6:$K$10,2,FALSE)),"TypeChausséeN/D")))</f>
        <v>-</v>
      </c>
      <c r="S382" s="214" t="str">
        <f t="shared" si="53"/>
        <v>-</v>
      </c>
      <c r="T382" s="214" t="str">
        <f>IF($A382="-","-",(_xlfn.IFNA((VLOOKUP($M382,'2A HypothèsesRenouvellement'!$J$16:$K$25,2,FALSE)),"DernièreInterventionN/D")))</f>
        <v>-</v>
      </c>
      <c r="U382" s="214" t="str">
        <f t="shared" si="47"/>
        <v>-</v>
      </c>
      <c r="V382" s="215" t="str">
        <f t="shared" si="54"/>
        <v>-</v>
      </c>
      <c r="W382" s="215" t="str">
        <f>IF($A382="-","-",IF($O382="","ICG N/D",VLOOKUP($O382,'2A HypothèsesRenouvellement'!$B$33:$B$42,1,TRUE)))</f>
        <v>-</v>
      </c>
      <c r="X382" s="216" t="str">
        <f>IF($A382="-","-",(IF((ISNUMBER(W382)=TRUE),VLOOKUP(W382,'2A HypothèsesRenouvellement'!$B$33:$D$42,3,FALSE),"ICG N/D")))</f>
        <v>-</v>
      </c>
      <c r="Y382" s="216" t="str">
        <f>_xlfn.IFNA(IF($A382="-","-",(IF((P382=""),"Cote /5 N/D",VLOOKUP(P382,'2A HypothèsesRenouvellement'!$F$33:$G$37,2,FALSE)))),"%ParCote/5 Feuille2A N/D")</f>
        <v>-</v>
      </c>
      <c r="Z382" s="215" t="str">
        <f>IF($A382="-","-",IF('2A HypothèsesRenouvellement'!$F$20="  cotes d'état /100",(IF(ISNUMBER(X382)=TRUE,(X382*R382),"ICG N/D")),"N'est pas l'option choisie feuille 2A"))</f>
        <v>-</v>
      </c>
      <c r="AA382" s="215" t="str">
        <f t="shared" si="48"/>
        <v>-</v>
      </c>
      <c r="AB382" s="215" t="str">
        <f>IF($A382="-","-",IF('2A HypothèsesRenouvellement'!$F$20="  cotes d'état /5",(IF(ISNUMBER(Y382)=TRUE,(Y382*R382),"Etat/5 N/D")),"N'est pas l'option choisie feuille 2A"))</f>
        <v>-</v>
      </c>
      <c r="AC382" s="215" t="str">
        <f t="shared" si="49"/>
        <v>-</v>
      </c>
      <c r="AD382" s="217" t="str">
        <f>IF('2A HypothèsesRenouvellement'!$D$15="Option 1  ",'3A CalculsActifs'!V382,IF('2A HypothèsesRenouvellement'!$F$20="  Cotes d'état /100",'3A CalculsActifs'!AA382,IF('2A HypothèsesRenouvellement'!$F$20="  Cotes d'état /5",'3A CalculsActifs'!AC382,"ATT:ChoisirOptionFeuille2A")))</f>
        <v>ATT:ChoisirOptionFeuille2A</v>
      </c>
      <c r="AE382" s="209" t="str">
        <f>IF($A382="-","-",(H382/1000*(VLOOKUP(D382,'2A HypothèsesRenouvellement'!$J$6:$L$10,3,FALSE))))</f>
        <v>-</v>
      </c>
      <c r="AF382" s="312" t="str">
        <f t="shared" si="50"/>
        <v>-</v>
      </c>
      <c r="AG382" s="312" t="str">
        <f t="shared" si="51"/>
        <v>-</v>
      </c>
      <c r="AH382" s="218" t="str">
        <f t="shared" si="52"/>
        <v>-</v>
      </c>
      <c r="AI382" s="95"/>
      <c r="AJ382" s="95"/>
      <c r="AK382" s="95"/>
      <c r="AL382" s="95"/>
      <c r="AM382" s="95"/>
      <c r="AN382" s="95"/>
      <c r="AO382" s="95"/>
      <c r="AP382" s="95"/>
      <c r="AQ382" s="95"/>
      <c r="AR382" s="95"/>
      <c r="AS382" s="95"/>
      <c r="AT382" s="95"/>
      <c r="AU382" s="95"/>
      <c r="AV382" s="95"/>
      <c r="AW382" s="95"/>
      <c r="AX382" s="95"/>
      <c r="AY382" s="95"/>
      <c r="AZ382" s="95"/>
      <c r="BA382" s="95"/>
      <c r="BB382" s="95"/>
      <c r="BC382" s="95"/>
      <c r="BD382" s="95"/>
      <c r="BE382" s="95"/>
      <c r="BF382" s="95"/>
      <c r="BG382" s="95"/>
      <c r="BH382" s="95"/>
      <c r="BI382" s="95"/>
      <c r="BJ382" s="95"/>
      <c r="BK382" s="95"/>
      <c r="BL382" s="95"/>
      <c r="BM382" s="95"/>
      <c r="BN382" s="95"/>
      <c r="BO382" s="95"/>
      <c r="BP382" s="95"/>
      <c r="BQ382" s="95"/>
      <c r="BR382" s="95"/>
      <c r="BS382" s="95"/>
      <c r="BT382" s="95"/>
      <c r="BU382" s="95"/>
      <c r="BV382" s="95"/>
      <c r="BW382" s="95"/>
      <c r="BX382" s="95"/>
      <c r="BY382" s="95"/>
      <c r="BZ382" s="95"/>
      <c r="CA382" s="95"/>
      <c r="CB382" s="95"/>
      <c r="CC382" s="95"/>
      <c r="CD382" s="95"/>
      <c r="CE382" s="95"/>
      <c r="CF382" s="95"/>
      <c r="CG382" s="95"/>
      <c r="CH382" s="95"/>
      <c r="CI382" s="95"/>
      <c r="CJ382" s="95"/>
      <c r="CK382" s="95"/>
      <c r="CL382" s="95"/>
      <c r="CM382" s="95"/>
      <c r="CN382" s="95"/>
      <c r="CO382" s="95"/>
      <c r="CP382" s="95"/>
      <c r="CQ382" s="95"/>
      <c r="CR382" s="95"/>
      <c r="CS382" s="95"/>
      <c r="CT382" s="95"/>
      <c r="CU382" s="95"/>
      <c r="CV382" s="95"/>
      <c r="CW382" s="95"/>
      <c r="CX382" s="95"/>
      <c r="CY382" s="95"/>
      <c r="CZ382" s="95"/>
      <c r="DA382" s="95"/>
      <c r="DB382" s="95"/>
      <c r="DC382" s="95"/>
      <c r="DD382" s="95"/>
      <c r="DE382" s="95"/>
      <c r="DF382" s="95"/>
      <c r="DG382" s="95"/>
      <c r="DH382" s="95"/>
      <c r="DI382" s="95"/>
      <c r="DJ382" s="95"/>
      <c r="DK382" s="95"/>
      <c r="DL382" s="95"/>
      <c r="DM382" s="95"/>
      <c r="DN382" s="95"/>
      <c r="DO382" s="95"/>
      <c r="DP382" s="95"/>
      <c r="DQ382" s="95"/>
      <c r="DR382" s="95"/>
      <c r="DS382" s="95"/>
      <c r="DT382" s="95"/>
      <c r="DU382" s="95"/>
      <c r="DV382" s="95"/>
      <c r="DW382" s="95"/>
      <c r="DX382" s="95"/>
      <c r="DY382" s="95"/>
      <c r="DZ382" s="95"/>
      <c r="EA382" s="95"/>
      <c r="EB382" s="95"/>
      <c r="EC382" s="95"/>
      <c r="ED382" s="95"/>
      <c r="EE382" s="95"/>
      <c r="EF382" s="95"/>
      <c r="EG382" s="95"/>
      <c r="EH382" s="95"/>
      <c r="EI382" s="95"/>
      <c r="EJ382" s="95"/>
      <c r="EK382" s="95"/>
      <c r="EL382" s="95"/>
      <c r="EM382" s="95"/>
      <c r="EN382" s="95"/>
      <c r="EO382" s="95"/>
      <c r="EP382" s="95"/>
      <c r="EQ382" s="95"/>
      <c r="ER382" s="95"/>
      <c r="ES382" s="95"/>
      <c r="ET382" s="95"/>
      <c r="EU382" s="95"/>
      <c r="EV382" s="95"/>
      <c r="EW382" s="95"/>
      <c r="EX382" s="95"/>
      <c r="EY382" s="95"/>
      <c r="EZ382" s="95"/>
      <c r="FA382" s="95"/>
      <c r="FB382" s="95"/>
      <c r="FC382" s="95"/>
      <c r="FD382" s="95"/>
      <c r="FE382" s="95"/>
      <c r="FF382" s="95"/>
      <c r="FG382" s="95"/>
      <c r="FH382" s="95"/>
      <c r="FI382" s="95"/>
      <c r="FJ382" s="95"/>
      <c r="FK382" s="95"/>
      <c r="FL382" s="95"/>
      <c r="FM382" s="95"/>
      <c r="FN382" s="95"/>
      <c r="FO382" s="95"/>
      <c r="FP382" s="95"/>
      <c r="FQ382" s="95"/>
      <c r="FR382" s="95"/>
      <c r="FS382" s="95"/>
      <c r="FT382" s="95"/>
      <c r="FU382" s="95"/>
      <c r="FV382" s="95"/>
      <c r="FW382" s="95"/>
      <c r="FX382" s="95"/>
      <c r="FY382" s="95"/>
      <c r="FZ382" s="95"/>
      <c r="GA382" s="95"/>
      <c r="GB382" s="95"/>
      <c r="GC382" s="95"/>
      <c r="GD382" s="95"/>
      <c r="GE382" s="95"/>
      <c r="GF382" s="95"/>
      <c r="GG382" s="95"/>
      <c r="GH382" s="95"/>
      <c r="GI382" s="95"/>
      <c r="GJ382" s="95"/>
      <c r="GK382" s="95"/>
      <c r="GL382" s="95"/>
      <c r="GM382" s="95"/>
      <c r="GN382" s="95"/>
      <c r="GO382" s="95"/>
      <c r="GP382" s="95"/>
      <c r="GQ382" s="95"/>
      <c r="GR382" s="95"/>
      <c r="GS382" s="95"/>
      <c r="GT382" s="95"/>
      <c r="GU382" s="95"/>
      <c r="GV382" s="95"/>
      <c r="GW382" s="95"/>
      <c r="GX382" s="95"/>
      <c r="GY382" s="95"/>
      <c r="GZ382" s="95"/>
      <c r="HA382" s="95"/>
      <c r="HB382" s="95"/>
      <c r="HC382" s="95"/>
      <c r="HD382" s="95"/>
      <c r="HE382" s="95"/>
    </row>
    <row r="383" spans="1:213" x14ac:dyDescent="0.25">
      <c r="A383" s="212" t="str">
        <f>IF((ISBLANK('1B DonnéesActifs'!A386)=TRUE),"-",'1B DonnéesActifs'!A386)</f>
        <v>-</v>
      </c>
      <c r="B383" s="213" t="str">
        <f>IF(($A383="-"),"-",IF((ISBLANK('1B DonnéesActifs'!B386)=TRUE),"",'1B DonnéesActifs'!B386))</f>
        <v>-</v>
      </c>
      <c r="C383" s="213" t="str">
        <f>IF(($A383="-"),"-",IF((ISBLANK('1B DonnéesActifs'!C386)=TRUE),"",'1B DonnéesActifs'!C386))</f>
        <v>-</v>
      </c>
      <c r="D383" s="213" t="str">
        <f>IF(($A383="-"),"-",IF((ISBLANK('1B DonnéesActifs'!D386)=TRUE),"",'1B DonnéesActifs'!D386))</f>
        <v>-</v>
      </c>
      <c r="E383" s="213" t="str">
        <f>IF(($A383="-"),"-",IF((ISBLANK('1B DonnéesActifs'!E386)=TRUE),"",'1B DonnéesActifs'!E386))</f>
        <v>-</v>
      </c>
      <c r="F383" s="213" t="str">
        <f>IF(($A383="-"),"-",IF((ISBLANK('1B DonnéesActifs'!F386)=TRUE),"",'1B DonnéesActifs'!F386))</f>
        <v>-</v>
      </c>
      <c r="G383" s="213" t="str">
        <f>IF(($A383="-"),"-",IF((ISBLANK('1B DonnéesActifs'!G386)=TRUE),"",'1B DonnéesActifs'!G386))</f>
        <v>-</v>
      </c>
      <c r="H383" s="213" t="str">
        <f>IF(($A383="-"),"-",IF((ISBLANK('1B DonnéesActifs'!H386)=TRUE),"",'1B DonnéesActifs'!H386))</f>
        <v>-</v>
      </c>
      <c r="I383" s="213" t="str">
        <f>IF(($A383="-"),"-",IF((ISBLANK('1B DonnéesActifs'!I386)=TRUE),"",'1B DonnéesActifs'!I386))</f>
        <v>-</v>
      </c>
      <c r="J383" s="213" t="str">
        <f>IF(($A383="-"),"-",IF((ISBLANK('1B DonnéesActifs'!J386)=TRUE),"",'1B DonnéesActifs'!J386))</f>
        <v>-</v>
      </c>
      <c r="K383" s="213" t="str">
        <f>IF(($A383="-"),"-",IF((ISBLANK('1B DonnéesActifs'!K386)=TRUE),"",'1B DonnéesActifs'!K386))</f>
        <v>-</v>
      </c>
      <c r="L383" s="213" t="str">
        <f>IF(($A383="-"),"-",IF((ISBLANK('1B DonnéesActifs'!L386)=TRUE),"",'1B DonnéesActifs'!L386))</f>
        <v>-</v>
      </c>
      <c r="M383" s="213" t="str">
        <f>IF(($A383="-"),"-",IF((ISBLANK('1B DonnéesActifs'!M386)=TRUE),"",'1B DonnéesActifs'!M386))</f>
        <v>-</v>
      </c>
      <c r="N383" s="213" t="str">
        <f>IF(($A383="-"),"-",IF((ISBLANK('1B DonnéesActifs'!N386)=TRUE),"",'1B DonnéesActifs'!N386))</f>
        <v>-</v>
      </c>
      <c r="O383" s="213" t="str">
        <f>IF(($A383="-"),"-",IF((ISBLANK('1B DonnéesActifs'!O386)=TRUE),"",'1B DonnéesActifs'!O386))</f>
        <v>-</v>
      </c>
      <c r="P383" s="213" t="str">
        <f>IF(($A383="-"),"-",IF((ISBLANK('1B DonnéesActifs'!P386)=TRUE),"",'1B DonnéesActifs'!P386))</f>
        <v>-</v>
      </c>
      <c r="Q383" s="214" t="str">
        <f t="shared" si="46"/>
        <v>-</v>
      </c>
      <c r="R383" s="214" t="str">
        <f>IF($A383="-","-",(_xlfn.IFNA((VLOOKUP($D383,'2A HypothèsesRenouvellement'!$J$6:$K$10,2,FALSE)),"TypeChausséeN/D")))</f>
        <v>-</v>
      </c>
      <c r="S383" s="214" t="str">
        <f t="shared" si="53"/>
        <v>-</v>
      </c>
      <c r="T383" s="214" t="str">
        <f>IF($A383="-","-",(_xlfn.IFNA((VLOOKUP($M383,'2A HypothèsesRenouvellement'!$J$16:$K$25,2,FALSE)),"DernièreInterventionN/D")))</f>
        <v>-</v>
      </c>
      <c r="U383" s="214" t="str">
        <f t="shared" si="47"/>
        <v>-</v>
      </c>
      <c r="V383" s="215" t="str">
        <f t="shared" si="54"/>
        <v>-</v>
      </c>
      <c r="W383" s="215" t="str">
        <f>IF($A383="-","-",IF($O383="","ICG N/D",VLOOKUP($O383,'2A HypothèsesRenouvellement'!$B$33:$B$42,1,TRUE)))</f>
        <v>-</v>
      </c>
      <c r="X383" s="216" t="str">
        <f>IF($A383="-","-",(IF((ISNUMBER(W383)=TRUE),VLOOKUP(W383,'2A HypothèsesRenouvellement'!$B$33:$D$42,3,FALSE),"ICG N/D")))</f>
        <v>-</v>
      </c>
      <c r="Y383" s="216" t="str">
        <f>_xlfn.IFNA(IF($A383="-","-",(IF((P383=""),"Cote /5 N/D",VLOOKUP(P383,'2A HypothèsesRenouvellement'!$F$33:$G$37,2,FALSE)))),"%ParCote/5 Feuille2A N/D")</f>
        <v>-</v>
      </c>
      <c r="Z383" s="215" t="str">
        <f>IF($A383="-","-",IF('2A HypothèsesRenouvellement'!$F$20="  cotes d'état /100",(IF(ISNUMBER(X383)=TRUE,(X383*R383),"ICG N/D")),"N'est pas l'option choisie feuille 2A"))</f>
        <v>-</v>
      </c>
      <c r="AA383" s="215" t="str">
        <f t="shared" si="48"/>
        <v>-</v>
      </c>
      <c r="AB383" s="215" t="str">
        <f>IF($A383="-","-",IF('2A HypothèsesRenouvellement'!$F$20="  cotes d'état /5",(IF(ISNUMBER(Y383)=TRUE,(Y383*R383),"Etat/5 N/D")),"N'est pas l'option choisie feuille 2A"))</f>
        <v>-</v>
      </c>
      <c r="AC383" s="215" t="str">
        <f t="shared" si="49"/>
        <v>-</v>
      </c>
      <c r="AD383" s="217" t="str">
        <f>IF('2A HypothèsesRenouvellement'!$D$15="Option 1  ",'3A CalculsActifs'!V383,IF('2A HypothèsesRenouvellement'!$F$20="  Cotes d'état /100",'3A CalculsActifs'!AA383,IF('2A HypothèsesRenouvellement'!$F$20="  Cotes d'état /5",'3A CalculsActifs'!AC383,"ATT:ChoisirOptionFeuille2A")))</f>
        <v>ATT:ChoisirOptionFeuille2A</v>
      </c>
      <c r="AE383" s="209" t="str">
        <f>IF($A383="-","-",(H383/1000*(VLOOKUP(D383,'2A HypothèsesRenouvellement'!$J$6:$L$10,3,FALSE))))</f>
        <v>-</v>
      </c>
      <c r="AF383" s="312" t="str">
        <f t="shared" si="50"/>
        <v>-</v>
      </c>
      <c r="AG383" s="312" t="str">
        <f t="shared" si="51"/>
        <v>-</v>
      </c>
      <c r="AH383" s="218" t="str">
        <f t="shared" si="52"/>
        <v>-</v>
      </c>
      <c r="AI383" s="95"/>
      <c r="AJ383" s="95"/>
      <c r="AK383" s="95"/>
      <c r="AL383" s="95"/>
      <c r="AM383" s="95"/>
      <c r="AN383" s="95"/>
      <c r="AO383" s="95"/>
      <c r="AP383" s="95"/>
      <c r="AQ383" s="95"/>
      <c r="AR383" s="95"/>
      <c r="AS383" s="95"/>
      <c r="AT383" s="95"/>
      <c r="AU383" s="95"/>
      <c r="AV383" s="95"/>
      <c r="AW383" s="95"/>
      <c r="AX383" s="95"/>
      <c r="AY383" s="95"/>
      <c r="AZ383" s="95"/>
      <c r="BA383" s="95"/>
      <c r="BB383" s="95"/>
      <c r="BC383" s="95"/>
      <c r="BD383" s="95"/>
      <c r="BE383" s="95"/>
      <c r="BF383" s="95"/>
      <c r="BG383" s="95"/>
      <c r="BH383" s="95"/>
      <c r="BI383" s="95"/>
      <c r="BJ383" s="95"/>
      <c r="BK383" s="95"/>
      <c r="BL383" s="95"/>
      <c r="BM383" s="95"/>
      <c r="BN383" s="95"/>
      <c r="BO383" s="95"/>
      <c r="BP383" s="95"/>
      <c r="BQ383" s="95"/>
      <c r="BR383" s="95"/>
      <c r="BS383" s="95"/>
      <c r="BT383" s="95"/>
      <c r="BU383" s="95"/>
      <c r="BV383" s="95"/>
      <c r="BW383" s="95"/>
      <c r="BX383" s="95"/>
      <c r="BY383" s="95"/>
      <c r="BZ383" s="95"/>
      <c r="CA383" s="95"/>
      <c r="CB383" s="95"/>
      <c r="CC383" s="95"/>
      <c r="CD383" s="95"/>
      <c r="CE383" s="95"/>
      <c r="CF383" s="95"/>
      <c r="CG383" s="95"/>
      <c r="CH383" s="95"/>
      <c r="CI383" s="95"/>
      <c r="CJ383" s="95"/>
      <c r="CK383" s="95"/>
      <c r="CL383" s="95"/>
      <c r="CM383" s="95"/>
      <c r="CN383" s="95"/>
      <c r="CO383" s="95"/>
      <c r="CP383" s="95"/>
      <c r="CQ383" s="95"/>
      <c r="CR383" s="95"/>
      <c r="CS383" s="95"/>
      <c r="CT383" s="95"/>
      <c r="CU383" s="95"/>
      <c r="CV383" s="95"/>
      <c r="CW383" s="95"/>
      <c r="CX383" s="95"/>
      <c r="CY383" s="95"/>
      <c r="CZ383" s="95"/>
      <c r="DA383" s="95"/>
      <c r="DB383" s="95"/>
      <c r="DC383" s="95"/>
      <c r="DD383" s="95"/>
      <c r="DE383" s="95"/>
      <c r="DF383" s="95"/>
      <c r="DG383" s="95"/>
      <c r="DH383" s="95"/>
      <c r="DI383" s="95"/>
      <c r="DJ383" s="95"/>
      <c r="DK383" s="95"/>
      <c r="DL383" s="95"/>
      <c r="DM383" s="95"/>
      <c r="DN383" s="95"/>
      <c r="DO383" s="95"/>
      <c r="DP383" s="95"/>
      <c r="DQ383" s="95"/>
      <c r="DR383" s="95"/>
      <c r="DS383" s="95"/>
      <c r="DT383" s="95"/>
      <c r="DU383" s="95"/>
      <c r="DV383" s="95"/>
      <c r="DW383" s="95"/>
      <c r="DX383" s="95"/>
      <c r="DY383" s="95"/>
      <c r="DZ383" s="95"/>
      <c r="EA383" s="95"/>
      <c r="EB383" s="95"/>
      <c r="EC383" s="95"/>
      <c r="ED383" s="95"/>
      <c r="EE383" s="95"/>
      <c r="EF383" s="95"/>
      <c r="EG383" s="95"/>
      <c r="EH383" s="95"/>
      <c r="EI383" s="95"/>
      <c r="EJ383" s="95"/>
      <c r="EK383" s="95"/>
      <c r="EL383" s="95"/>
      <c r="EM383" s="95"/>
      <c r="EN383" s="95"/>
      <c r="EO383" s="95"/>
      <c r="EP383" s="95"/>
      <c r="EQ383" s="95"/>
      <c r="ER383" s="95"/>
      <c r="ES383" s="95"/>
      <c r="ET383" s="95"/>
      <c r="EU383" s="95"/>
      <c r="EV383" s="95"/>
      <c r="EW383" s="95"/>
      <c r="EX383" s="95"/>
      <c r="EY383" s="95"/>
      <c r="EZ383" s="95"/>
      <c r="FA383" s="95"/>
      <c r="FB383" s="95"/>
      <c r="FC383" s="95"/>
      <c r="FD383" s="95"/>
      <c r="FE383" s="95"/>
      <c r="FF383" s="95"/>
      <c r="FG383" s="95"/>
      <c r="FH383" s="95"/>
      <c r="FI383" s="95"/>
      <c r="FJ383" s="95"/>
      <c r="FK383" s="95"/>
      <c r="FL383" s="95"/>
      <c r="FM383" s="95"/>
      <c r="FN383" s="95"/>
      <c r="FO383" s="95"/>
      <c r="FP383" s="95"/>
      <c r="FQ383" s="95"/>
      <c r="FR383" s="95"/>
      <c r="FS383" s="95"/>
      <c r="FT383" s="95"/>
      <c r="FU383" s="95"/>
      <c r="FV383" s="95"/>
      <c r="FW383" s="95"/>
      <c r="FX383" s="95"/>
      <c r="FY383" s="95"/>
      <c r="FZ383" s="95"/>
      <c r="GA383" s="95"/>
      <c r="GB383" s="95"/>
      <c r="GC383" s="95"/>
      <c r="GD383" s="95"/>
      <c r="GE383" s="95"/>
      <c r="GF383" s="95"/>
      <c r="GG383" s="95"/>
      <c r="GH383" s="95"/>
      <c r="GI383" s="95"/>
      <c r="GJ383" s="95"/>
      <c r="GK383" s="95"/>
      <c r="GL383" s="95"/>
      <c r="GM383" s="95"/>
      <c r="GN383" s="95"/>
      <c r="GO383" s="95"/>
      <c r="GP383" s="95"/>
      <c r="GQ383" s="95"/>
      <c r="GR383" s="95"/>
      <c r="GS383" s="95"/>
      <c r="GT383" s="95"/>
      <c r="GU383" s="95"/>
      <c r="GV383" s="95"/>
      <c r="GW383" s="95"/>
      <c r="GX383" s="95"/>
      <c r="GY383" s="95"/>
      <c r="GZ383" s="95"/>
      <c r="HA383" s="95"/>
      <c r="HB383" s="95"/>
      <c r="HC383" s="95"/>
      <c r="HD383" s="95"/>
      <c r="HE383" s="95"/>
    </row>
    <row r="384" spans="1:213" x14ac:dyDescent="0.25">
      <c r="A384" s="212" t="str">
        <f>IF((ISBLANK('1B DonnéesActifs'!A387)=TRUE),"-",'1B DonnéesActifs'!A387)</f>
        <v>-</v>
      </c>
      <c r="B384" s="213" t="str">
        <f>IF(($A384="-"),"-",IF((ISBLANK('1B DonnéesActifs'!B387)=TRUE),"",'1B DonnéesActifs'!B387))</f>
        <v>-</v>
      </c>
      <c r="C384" s="213" t="str">
        <f>IF(($A384="-"),"-",IF((ISBLANK('1B DonnéesActifs'!C387)=TRUE),"",'1B DonnéesActifs'!C387))</f>
        <v>-</v>
      </c>
      <c r="D384" s="213" t="str">
        <f>IF(($A384="-"),"-",IF((ISBLANK('1B DonnéesActifs'!D387)=TRUE),"",'1B DonnéesActifs'!D387))</f>
        <v>-</v>
      </c>
      <c r="E384" s="213" t="str">
        <f>IF(($A384="-"),"-",IF((ISBLANK('1B DonnéesActifs'!E387)=TRUE),"",'1B DonnéesActifs'!E387))</f>
        <v>-</v>
      </c>
      <c r="F384" s="213" t="str">
        <f>IF(($A384="-"),"-",IF((ISBLANK('1B DonnéesActifs'!F387)=TRUE),"",'1B DonnéesActifs'!F387))</f>
        <v>-</v>
      </c>
      <c r="G384" s="213" t="str">
        <f>IF(($A384="-"),"-",IF((ISBLANK('1B DonnéesActifs'!G387)=TRUE),"",'1B DonnéesActifs'!G387))</f>
        <v>-</v>
      </c>
      <c r="H384" s="213" t="str">
        <f>IF(($A384="-"),"-",IF((ISBLANK('1B DonnéesActifs'!H387)=TRUE),"",'1B DonnéesActifs'!H387))</f>
        <v>-</v>
      </c>
      <c r="I384" s="213" t="str">
        <f>IF(($A384="-"),"-",IF((ISBLANK('1B DonnéesActifs'!I387)=TRUE),"",'1B DonnéesActifs'!I387))</f>
        <v>-</v>
      </c>
      <c r="J384" s="213" t="str">
        <f>IF(($A384="-"),"-",IF((ISBLANK('1B DonnéesActifs'!J387)=TRUE),"",'1B DonnéesActifs'!J387))</f>
        <v>-</v>
      </c>
      <c r="K384" s="213" t="str">
        <f>IF(($A384="-"),"-",IF((ISBLANK('1B DonnéesActifs'!K387)=TRUE),"",'1B DonnéesActifs'!K387))</f>
        <v>-</v>
      </c>
      <c r="L384" s="213" t="str">
        <f>IF(($A384="-"),"-",IF((ISBLANK('1B DonnéesActifs'!L387)=TRUE),"",'1B DonnéesActifs'!L387))</f>
        <v>-</v>
      </c>
      <c r="M384" s="213" t="str">
        <f>IF(($A384="-"),"-",IF((ISBLANK('1B DonnéesActifs'!M387)=TRUE),"",'1B DonnéesActifs'!M387))</f>
        <v>-</v>
      </c>
      <c r="N384" s="213" t="str">
        <f>IF(($A384="-"),"-",IF((ISBLANK('1B DonnéesActifs'!N387)=TRUE),"",'1B DonnéesActifs'!N387))</f>
        <v>-</v>
      </c>
      <c r="O384" s="213" t="str">
        <f>IF(($A384="-"),"-",IF((ISBLANK('1B DonnéesActifs'!O387)=TRUE),"",'1B DonnéesActifs'!O387))</f>
        <v>-</v>
      </c>
      <c r="P384" s="213" t="str">
        <f>IF(($A384="-"),"-",IF((ISBLANK('1B DonnéesActifs'!P387)=TRUE),"",'1B DonnéesActifs'!P387))</f>
        <v>-</v>
      </c>
      <c r="Q384" s="214" t="str">
        <f t="shared" si="46"/>
        <v>-</v>
      </c>
      <c r="R384" s="214" t="str">
        <f>IF($A384="-","-",(_xlfn.IFNA((VLOOKUP($D384,'2A HypothèsesRenouvellement'!$J$6:$K$10,2,FALSE)),"TypeChausséeN/D")))</f>
        <v>-</v>
      </c>
      <c r="S384" s="214" t="str">
        <f t="shared" si="53"/>
        <v>-</v>
      </c>
      <c r="T384" s="214" t="str">
        <f>IF($A384="-","-",(_xlfn.IFNA((VLOOKUP($M384,'2A HypothèsesRenouvellement'!$J$16:$K$25,2,FALSE)),"DernièreInterventionN/D")))</f>
        <v>-</v>
      </c>
      <c r="U384" s="214" t="str">
        <f t="shared" si="47"/>
        <v>-</v>
      </c>
      <c r="V384" s="215" t="str">
        <f t="shared" si="54"/>
        <v>-</v>
      </c>
      <c r="W384" s="215" t="str">
        <f>IF($A384="-","-",IF($O384="","ICG N/D",VLOOKUP($O384,'2A HypothèsesRenouvellement'!$B$33:$B$42,1,TRUE)))</f>
        <v>-</v>
      </c>
      <c r="X384" s="216" t="str">
        <f>IF($A384="-","-",(IF((ISNUMBER(W384)=TRUE),VLOOKUP(W384,'2A HypothèsesRenouvellement'!$B$33:$D$42,3,FALSE),"ICG N/D")))</f>
        <v>-</v>
      </c>
      <c r="Y384" s="216" t="str">
        <f>_xlfn.IFNA(IF($A384="-","-",(IF((P384=""),"Cote /5 N/D",VLOOKUP(P384,'2A HypothèsesRenouvellement'!$F$33:$G$37,2,FALSE)))),"%ParCote/5 Feuille2A N/D")</f>
        <v>-</v>
      </c>
      <c r="Z384" s="215" t="str">
        <f>IF($A384="-","-",IF('2A HypothèsesRenouvellement'!$F$20="  cotes d'état /100",(IF(ISNUMBER(X384)=TRUE,(X384*R384),"ICG N/D")),"N'est pas l'option choisie feuille 2A"))</f>
        <v>-</v>
      </c>
      <c r="AA384" s="215" t="str">
        <f t="shared" si="48"/>
        <v>-</v>
      </c>
      <c r="AB384" s="215" t="str">
        <f>IF($A384="-","-",IF('2A HypothèsesRenouvellement'!$F$20="  cotes d'état /5",(IF(ISNUMBER(Y384)=TRUE,(Y384*R384),"Etat/5 N/D")),"N'est pas l'option choisie feuille 2A"))</f>
        <v>-</v>
      </c>
      <c r="AC384" s="215" t="str">
        <f t="shared" si="49"/>
        <v>-</v>
      </c>
      <c r="AD384" s="217" t="str">
        <f>IF('2A HypothèsesRenouvellement'!$D$15="Option 1  ",'3A CalculsActifs'!V384,IF('2A HypothèsesRenouvellement'!$F$20="  Cotes d'état /100",'3A CalculsActifs'!AA384,IF('2A HypothèsesRenouvellement'!$F$20="  Cotes d'état /5",'3A CalculsActifs'!AC384,"ATT:ChoisirOptionFeuille2A")))</f>
        <v>ATT:ChoisirOptionFeuille2A</v>
      </c>
      <c r="AE384" s="209" t="str">
        <f>IF($A384="-","-",(H384/1000*(VLOOKUP(D384,'2A HypothèsesRenouvellement'!$J$6:$L$10,3,FALSE))))</f>
        <v>-</v>
      </c>
      <c r="AF384" s="312" t="str">
        <f t="shared" si="50"/>
        <v>-</v>
      </c>
      <c r="AG384" s="312" t="str">
        <f t="shared" si="51"/>
        <v>-</v>
      </c>
      <c r="AH384" s="218" t="str">
        <f t="shared" si="52"/>
        <v>-</v>
      </c>
      <c r="AI384" s="95"/>
      <c r="AJ384" s="95"/>
      <c r="AK384" s="95"/>
      <c r="AL384" s="95"/>
      <c r="AM384" s="95"/>
      <c r="AN384" s="95"/>
      <c r="AO384" s="95"/>
      <c r="AP384" s="95"/>
      <c r="AQ384" s="95"/>
      <c r="AR384" s="95"/>
      <c r="AS384" s="95"/>
      <c r="AT384" s="95"/>
      <c r="AU384" s="95"/>
      <c r="AV384" s="95"/>
      <c r="AW384" s="95"/>
      <c r="AX384" s="95"/>
      <c r="AY384" s="95"/>
      <c r="AZ384" s="95"/>
      <c r="BA384" s="95"/>
      <c r="BB384" s="95"/>
      <c r="BC384" s="95"/>
      <c r="BD384" s="95"/>
      <c r="BE384" s="95"/>
      <c r="BF384" s="95"/>
      <c r="BG384" s="95"/>
      <c r="BH384" s="95"/>
      <c r="BI384" s="95"/>
      <c r="BJ384" s="95"/>
      <c r="BK384" s="95"/>
      <c r="BL384" s="95"/>
      <c r="BM384" s="95"/>
      <c r="BN384" s="95"/>
      <c r="BO384" s="95"/>
      <c r="BP384" s="95"/>
      <c r="BQ384" s="95"/>
      <c r="BR384" s="95"/>
      <c r="BS384" s="95"/>
      <c r="BT384" s="95"/>
      <c r="BU384" s="95"/>
      <c r="BV384" s="95"/>
      <c r="BW384" s="95"/>
      <c r="BX384" s="95"/>
      <c r="BY384" s="95"/>
      <c r="BZ384" s="95"/>
      <c r="CA384" s="95"/>
      <c r="CB384" s="95"/>
      <c r="CC384" s="95"/>
      <c r="CD384" s="95"/>
      <c r="CE384" s="95"/>
      <c r="CF384" s="95"/>
      <c r="CG384" s="95"/>
      <c r="CH384" s="95"/>
      <c r="CI384" s="95"/>
      <c r="CJ384" s="95"/>
      <c r="CK384" s="95"/>
      <c r="CL384" s="95"/>
      <c r="CM384" s="95"/>
      <c r="CN384" s="95"/>
      <c r="CO384" s="95"/>
      <c r="CP384" s="95"/>
      <c r="CQ384" s="95"/>
      <c r="CR384" s="95"/>
      <c r="CS384" s="95"/>
      <c r="CT384" s="95"/>
      <c r="CU384" s="95"/>
      <c r="CV384" s="95"/>
      <c r="CW384" s="95"/>
      <c r="CX384" s="95"/>
      <c r="CY384" s="95"/>
      <c r="CZ384" s="95"/>
      <c r="DA384" s="95"/>
      <c r="DB384" s="95"/>
      <c r="DC384" s="95"/>
      <c r="DD384" s="95"/>
      <c r="DE384" s="95"/>
      <c r="DF384" s="95"/>
      <c r="DG384" s="95"/>
      <c r="DH384" s="95"/>
      <c r="DI384" s="95"/>
      <c r="DJ384" s="95"/>
      <c r="DK384" s="95"/>
      <c r="DL384" s="95"/>
      <c r="DM384" s="95"/>
      <c r="DN384" s="95"/>
      <c r="DO384" s="95"/>
      <c r="DP384" s="95"/>
      <c r="DQ384" s="95"/>
      <c r="DR384" s="95"/>
      <c r="DS384" s="95"/>
      <c r="DT384" s="95"/>
      <c r="DU384" s="95"/>
      <c r="DV384" s="95"/>
      <c r="DW384" s="95"/>
      <c r="DX384" s="95"/>
      <c r="DY384" s="95"/>
      <c r="DZ384" s="95"/>
      <c r="EA384" s="95"/>
      <c r="EB384" s="95"/>
      <c r="EC384" s="95"/>
      <c r="ED384" s="95"/>
      <c r="EE384" s="95"/>
      <c r="EF384" s="95"/>
      <c r="EG384" s="95"/>
      <c r="EH384" s="95"/>
      <c r="EI384" s="95"/>
      <c r="EJ384" s="95"/>
      <c r="EK384" s="95"/>
      <c r="EL384" s="95"/>
      <c r="EM384" s="95"/>
      <c r="EN384" s="95"/>
      <c r="EO384" s="95"/>
      <c r="EP384" s="95"/>
      <c r="EQ384" s="95"/>
      <c r="ER384" s="95"/>
      <c r="ES384" s="95"/>
      <c r="ET384" s="95"/>
      <c r="EU384" s="95"/>
      <c r="EV384" s="95"/>
      <c r="EW384" s="95"/>
      <c r="EX384" s="95"/>
      <c r="EY384" s="95"/>
      <c r="EZ384" s="95"/>
      <c r="FA384" s="95"/>
      <c r="FB384" s="95"/>
      <c r="FC384" s="95"/>
      <c r="FD384" s="95"/>
      <c r="FE384" s="95"/>
      <c r="FF384" s="95"/>
      <c r="FG384" s="95"/>
      <c r="FH384" s="95"/>
      <c r="FI384" s="95"/>
      <c r="FJ384" s="95"/>
      <c r="FK384" s="95"/>
      <c r="FL384" s="95"/>
      <c r="FM384" s="95"/>
      <c r="FN384" s="95"/>
      <c r="FO384" s="95"/>
      <c r="FP384" s="95"/>
      <c r="FQ384" s="95"/>
      <c r="FR384" s="95"/>
      <c r="FS384" s="95"/>
      <c r="FT384" s="95"/>
      <c r="FU384" s="95"/>
      <c r="FV384" s="95"/>
      <c r="FW384" s="95"/>
      <c r="FX384" s="95"/>
      <c r="FY384" s="95"/>
      <c r="FZ384" s="95"/>
      <c r="GA384" s="95"/>
      <c r="GB384" s="95"/>
      <c r="GC384" s="95"/>
      <c r="GD384" s="95"/>
      <c r="GE384" s="95"/>
      <c r="GF384" s="95"/>
      <c r="GG384" s="95"/>
      <c r="GH384" s="95"/>
      <c r="GI384" s="95"/>
      <c r="GJ384" s="95"/>
      <c r="GK384" s="95"/>
      <c r="GL384" s="95"/>
      <c r="GM384" s="95"/>
      <c r="GN384" s="95"/>
      <c r="GO384" s="95"/>
      <c r="GP384" s="95"/>
      <c r="GQ384" s="95"/>
      <c r="GR384" s="95"/>
      <c r="GS384" s="95"/>
      <c r="GT384" s="95"/>
      <c r="GU384" s="95"/>
      <c r="GV384" s="95"/>
      <c r="GW384" s="95"/>
      <c r="GX384" s="95"/>
      <c r="GY384" s="95"/>
      <c r="GZ384" s="95"/>
      <c r="HA384" s="95"/>
      <c r="HB384" s="95"/>
      <c r="HC384" s="95"/>
      <c r="HD384" s="95"/>
      <c r="HE384" s="95"/>
    </row>
    <row r="385" spans="1:213" x14ac:dyDescent="0.25">
      <c r="A385" s="212" t="str">
        <f>IF((ISBLANK('1B DonnéesActifs'!A388)=TRUE),"-",'1B DonnéesActifs'!A388)</f>
        <v>-</v>
      </c>
      <c r="B385" s="213" t="str">
        <f>IF(($A385="-"),"-",IF((ISBLANK('1B DonnéesActifs'!B388)=TRUE),"",'1B DonnéesActifs'!B388))</f>
        <v>-</v>
      </c>
      <c r="C385" s="213" t="str">
        <f>IF(($A385="-"),"-",IF((ISBLANK('1B DonnéesActifs'!C388)=TRUE),"",'1B DonnéesActifs'!C388))</f>
        <v>-</v>
      </c>
      <c r="D385" s="213" t="str">
        <f>IF(($A385="-"),"-",IF((ISBLANK('1B DonnéesActifs'!D388)=TRUE),"",'1B DonnéesActifs'!D388))</f>
        <v>-</v>
      </c>
      <c r="E385" s="213" t="str">
        <f>IF(($A385="-"),"-",IF((ISBLANK('1B DonnéesActifs'!E388)=TRUE),"",'1B DonnéesActifs'!E388))</f>
        <v>-</v>
      </c>
      <c r="F385" s="213" t="str">
        <f>IF(($A385="-"),"-",IF((ISBLANK('1B DonnéesActifs'!F388)=TRUE),"",'1B DonnéesActifs'!F388))</f>
        <v>-</v>
      </c>
      <c r="G385" s="213" t="str">
        <f>IF(($A385="-"),"-",IF((ISBLANK('1B DonnéesActifs'!G388)=TRUE),"",'1B DonnéesActifs'!G388))</f>
        <v>-</v>
      </c>
      <c r="H385" s="213" t="str">
        <f>IF(($A385="-"),"-",IF((ISBLANK('1B DonnéesActifs'!H388)=TRUE),"",'1B DonnéesActifs'!H388))</f>
        <v>-</v>
      </c>
      <c r="I385" s="213" t="str">
        <f>IF(($A385="-"),"-",IF((ISBLANK('1B DonnéesActifs'!I388)=TRUE),"",'1B DonnéesActifs'!I388))</f>
        <v>-</v>
      </c>
      <c r="J385" s="213" t="str">
        <f>IF(($A385="-"),"-",IF((ISBLANK('1B DonnéesActifs'!J388)=TRUE),"",'1B DonnéesActifs'!J388))</f>
        <v>-</v>
      </c>
      <c r="K385" s="213" t="str">
        <f>IF(($A385="-"),"-",IF((ISBLANK('1B DonnéesActifs'!K388)=TRUE),"",'1B DonnéesActifs'!K388))</f>
        <v>-</v>
      </c>
      <c r="L385" s="213" t="str">
        <f>IF(($A385="-"),"-",IF((ISBLANK('1B DonnéesActifs'!L388)=TRUE),"",'1B DonnéesActifs'!L388))</f>
        <v>-</v>
      </c>
      <c r="M385" s="213" t="str">
        <f>IF(($A385="-"),"-",IF((ISBLANK('1B DonnéesActifs'!M388)=TRUE),"",'1B DonnéesActifs'!M388))</f>
        <v>-</v>
      </c>
      <c r="N385" s="213" t="str">
        <f>IF(($A385="-"),"-",IF((ISBLANK('1B DonnéesActifs'!N388)=TRUE),"",'1B DonnéesActifs'!N388))</f>
        <v>-</v>
      </c>
      <c r="O385" s="213" t="str">
        <f>IF(($A385="-"),"-",IF((ISBLANK('1B DonnéesActifs'!O388)=TRUE),"",'1B DonnéesActifs'!O388))</f>
        <v>-</v>
      </c>
      <c r="P385" s="213" t="str">
        <f>IF(($A385="-"),"-",IF((ISBLANK('1B DonnéesActifs'!P388)=TRUE),"",'1B DonnéesActifs'!P388))</f>
        <v>-</v>
      </c>
      <c r="Q385" s="214" t="str">
        <f t="shared" si="46"/>
        <v>-</v>
      </c>
      <c r="R385" s="214" t="str">
        <f>IF($A385="-","-",(_xlfn.IFNA((VLOOKUP($D385,'2A HypothèsesRenouvellement'!$J$6:$K$10,2,FALSE)),"TypeChausséeN/D")))</f>
        <v>-</v>
      </c>
      <c r="S385" s="214" t="str">
        <f t="shared" si="53"/>
        <v>-</v>
      </c>
      <c r="T385" s="214" t="str">
        <f>IF($A385="-","-",(_xlfn.IFNA((VLOOKUP($M385,'2A HypothèsesRenouvellement'!$J$16:$K$25,2,FALSE)),"DernièreInterventionN/D")))</f>
        <v>-</v>
      </c>
      <c r="U385" s="214" t="str">
        <f t="shared" si="47"/>
        <v>-</v>
      </c>
      <c r="V385" s="215" t="str">
        <f t="shared" si="54"/>
        <v>-</v>
      </c>
      <c r="W385" s="215" t="str">
        <f>IF($A385="-","-",IF($O385="","ICG N/D",VLOOKUP($O385,'2A HypothèsesRenouvellement'!$B$33:$B$42,1,TRUE)))</f>
        <v>-</v>
      </c>
      <c r="X385" s="216" t="str">
        <f>IF($A385="-","-",(IF((ISNUMBER(W385)=TRUE),VLOOKUP(W385,'2A HypothèsesRenouvellement'!$B$33:$D$42,3,FALSE),"ICG N/D")))</f>
        <v>-</v>
      </c>
      <c r="Y385" s="216" t="str">
        <f>_xlfn.IFNA(IF($A385="-","-",(IF((P385=""),"Cote /5 N/D",VLOOKUP(P385,'2A HypothèsesRenouvellement'!$F$33:$G$37,2,FALSE)))),"%ParCote/5 Feuille2A N/D")</f>
        <v>-</v>
      </c>
      <c r="Z385" s="215" t="str">
        <f>IF($A385="-","-",IF('2A HypothèsesRenouvellement'!$F$20="  cotes d'état /100",(IF(ISNUMBER(X385)=TRUE,(X385*R385),"ICG N/D")),"N'est pas l'option choisie feuille 2A"))</f>
        <v>-</v>
      </c>
      <c r="AA385" s="215" t="str">
        <f t="shared" si="48"/>
        <v>-</v>
      </c>
      <c r="AB385" s="215" t="str">
        <f>IF($A385="-","-",IF('2A HypothèsesRenouvellement'!$F$20="  cotes d'état /5",(IF(ISNUMBER(Y385)=TRUE,(Y385*R385),"Etat/5 N/D")),"N'est pas l'option choisie feuille 2A"))</f>
        <v>-</v>
      </c>
      <c r="AC385" s="215" t="str">
        <f t="shared" si="49"/>
        <v>-</v>
      </c>
      <c r="AD385" s="217" t="str">
        <f>IF('2A HypothèsesRenouvellement'!$D$15="Option 1  ",'3A CalculsActifs'!V385,IF('2A HypothèsesRenouvellement'!$F$20="  Cotes d'état /100",'3A CalculsActifs'!AA385,IF('2A HypothèsesRenouvellement'!$F$20="  Cotes d'état /5",'3A CalculsActifs'!AC385,"ATT:ChoisirOptionFeuille2A")))</f>
        <v>ATT:ChoisirOptionFeuille2A</v>
      </c>
      <c r="AE385" s="209" t="str">
        <f>IF($A385="-","-",(H385/1000*(VLOOKUP(D385,'2A HypothèsesRenouvellement'!$J$6:$L$10,3,FALSE))))</f>
        <v>-</v>
      </c>
      <c r="AF385" s="312" t="str">
        <f t="shared" si="50"/>
        <v>-</v>
      </c>
      <c r="AG385" s="312" t="str">
        <f t="shared" si="51"/>
        <v>-</v>
      </c>
      <c r="AH385" s="218" t="str">
        <f t="shared" si="52"/>
        <v>-</v>
      </c>
      <c r="AI385" s="95"/>
      <c r="AJ385" s="95"/>
      <c r="AK385" s="95"/>
      <c r="AL385" s="95"/>
      <c r="AM385" s="95"/>
      <c r="AN385" s="95"/>
      <c r="AO385" s="95"/>
      <c r="AP385" s="95"/>
      <c r="AQ385" s="95"/>
      <c r="AR385" s="95"/>
      <c r="AS385" s="95"/>
      <c r="AT385" s="95"/>
      <c r="AU385" s="95"/>
      <c r="AV385" s="95"/>
      <c r="AW385" s="95"/>
      <c r="AX385" s="95"/>
      <c r="AY385" s="95"/>
      <c r="AZ385" s="95"/>
      <c r="BA385" s="95"/>
      <c r="BB385" s="95"/>
      <c r="BC385" s="95"/>
      <c r="BD385" s="95"/>
      <c r="BE385" s="95"/>
      <c r="BF385" s="95"/>
      <c r="BG385" s="95"/>
      <c r="BH385" s="95"/>
      <c r="BI385" s="95"/>
      <c r="BJ385" s="95"/>
      <c r="BK385" s="95"/>
      <c r="BL385" s="95"/>
      <c r="BM385" s="95"/>
      <c r="BN385" s="95"/>
      <c r="BO385" s="95"/>
      <c r="BP385" s="95"/>
      <c r="BQ385" s="95"/>
      <c r="BR385" s="95"/>
      <c r="BS385" s="95"/>
      <c r="BT385" s="95"/>
      <c r="BU385" s="95"/>
      <c r="BV385" s="95"/>
      <c r="BW385" s="95"/>
      <c r="BX385" s="95"/>
      <c r="BY385" s="95"/>
      <c r="BZ385" s="95"/>
      <c r="CA385" s="95"/>
      <c r="CB385" s="95"/>
      <c r="CC385" s="95"/>
      <c r="CD385" s="95"/>
      <c r="CE385" s="95"/>
      <c r="CF385" s="95"/>
      <c r="CG385" s="95"/>
      <c r="CH385" s="95"/>
      <c r="CI385" s="95"/>
      <c r="CJ385" s="95"/>
      <c r="CK385" s="95"/>
      <c r="CL385" s="95"/>
      <c r="CM385" s="95"/>
      <c r="CN385" s="95"/>
      <c r="CO385" s="95"/>
      <c r="CP385" s="95"/>
      <c r="CQ385" s="95"/>
      <c r="CR385" s="95"/>
      <c r="CS385" s="95"/>
      <c r="CT385" s="95"/>
      <c r="CU385" s="95"/>
      <c r="CV385" s="95"/>
      <c r="CW385" s="95"/>
      <c r="CX385" s="95"/>
      <c r="CY385" s="95"/>
      <c r="CZ385" s="95"/>
      <c r="DA385" s="95"/>
      <c r="DB385" s="95"/>
      <c r="DC385" s="95"/>
      <c r="DD385" s="95"/>
      <c r="DE385" s="95"/>
      <c r="DF385" s="95"/>
      <c r="DG385" s="95"/>
      <c r="DH385" s="95"/>
      <c r="DI385" s="95"/>
      <c r="DJ385" s="95"/>
      <c r="DK385" s="95"/>
      <c r="DL385" s="95"/>
      <c r="DM385" s="95"/>
      <c r="DN385" s="95"/>
      <c r="DO385" s="95"/>
      <c r="DP385" s="95"/>
      <c r="DQ385" s="95"/>
      <c r="DR385" s="95"/>
      <c r="DS385" s="95"/>
      <c r="DT385" s="95"/>
      <c r="DU385" s="95"/>
      <c r="DV385" s="95"/>
      <c r="DW385" s="95"/>
      <c r="DX385" s="95"/>
      <c r="DY385" s="95"/>
      <c r="DZ385" s="95"/>
      <c r="EA385" s="95"/>
      <c r="EB385" s="95"/>
      <c r="EC385" s="95"/>
      <c r="ED385" s="95"/>
      <c r="EE385" s="95"/>
      <c r="EF385" s="95"/>
      <c r="EG385" s="95"/>
      <c r="EH385" s="95"/>
      <c r="EI385" s="95"/>
      <c r="EJ385" s="95"/>
      <c r="EK385" s="95"/>
      <c r="EL385" s="95"/>
      <c r="EM385" s="95"/>
      <c r="EN385" s="95"/>
      <c r="EO385" s="95"/>
      <c r="EP385" s="95"/>
      <c r="EQ385" s="95"/>
      <c r="ER385" s="95"/>
      <c r="ES385" s="95"/>
      <c r="ET385" s="95"/>
      <c r="EU385" s="95"/>
      <c r="EV385" s="95"/>
      <c r="EW385" s="95"/>
      <c r="EX385" s="95"/>
      <c r="EY385" s="95"/>
      <c r="EZ385" s="95"/>
      <c r="FA385" s="95"/>
      <c r="FB385" s="95"/>
      <c r="FC385" s="95"/>
      <c r="FD385" s="95"/>
      <c r="FE385" s="95"/>
      <c r="FF385" s="95"/>
      <c r="FG385" s="95"/>
      <c r="FH385" s="95"/>
      <c r="FI385" s="95"/>
      <c r="FJ385" s="95"/>
      <c r="FK385" s="95"/>
      <c r="FL385" s="95"/>
      <c r="FM385" s="95"/>
      <c r="FN385" s="95"/>
      <c r="FO385" s="95"/>
      <c r="FP385" s="95"/>
      <c r="FQ385" s="95"/>
      <c r="FR385" s="95"/>
      <c r="FS385" s="95"/>
      <c r="FT385" s="95"/>
      <c r="FU385" s="95"/>
      <c r="FV385" s="95"/>
      <c r="FW385" s="95"/>
      <c r="FX385" s="95"/>
      <c r="FY385" s="95"/>
      <c r="FZ385" s="95"/>
      <c r="GA385" s="95"/>
      <c r="GB385" s="95"/>
      <c r="GC385" s="95"/>
      <c r="GD385" s="95"/>
      <c r="GE385" s="95"/>
      <c r="GF385" s="95"/>
      <c r="GG385" s="95"/>
      <c r="GH385" s="95"/>
      <c r="GI385" s="95"/>
      <c r="GJ385" s="95"/>
      <c r="GK385" s="95"/>
      <c r="GL385" s="95"/>
      <c r="GM385" s="95"/>
      <c r="GN385" s="95"/>
      <c r="GO385" s="95"/>
      <c r="GP385" s="95"/>
      <c r="GQ385" s="95"/>
      <c r="GR385" s="95"/>
      <c r="GS385" s="95"/>
      <c r="GT385" s="95"/>
      <c r="GU385" s="95"/>
      <c r="GV385" s="95"/>
      <c r="GW385" s="95"/>
      <c r="GX385" s="95"/>
      <c r="GY385" s="95"/>
      <c r="GZ385" s="95"/>
      <c r="HA385" s="95"/>
      <c r="HB385" s="95"/>
      <c r="HC385" s="95"/>
      <c r="HD385" s="95"/>
      <c r="HE385" s="95"/>
    </row>
    <row r="386" spans="1:213" x14ac:dyDescent="0.25">
      <c r="A386" s="212" t="str">
        <f>IF((ISBLANK('1B DonnéesActifs'!A389)=TRUE),"-",'1B DonnéesActifs'!A389)</f>
        <v>-</v>
      </c>
      <c r="B386" s="213" t="str">
        <f>IF(($A386="-"),"-",IF((ISBLANK('1B DonnéesActifs'!B389)=TRUE),"",'1B DonnéesActifs'!B389))</f>
        <v>-</v>
      </c>
      <c r="C386" s="213" t="str">
        <f>IF(($A386="-"),"-",IF((ISBLANK('1B DonnéesActifs'!C389)=TRUE),"",'1B DonnéesActifs'!C389))</f>
        <v>-</v>
      </c>
      <c r="D386" s="213" t="str">
        <f>IF(($A386="-"),"-",IF((ISBLANK('1B DonnéesActifs'!D389)=TRUE),"",'1B DonnéesActifs'!D389))</f>
        <v>-</v>
      </c>
      <c r="E386" s="213" t="str">
        <f>IF(($A386="-"),"-",IF((ISBLANK('1B DonnéesActifs'!E389)=TRUE),"",'1B DonnéesActifs'!E389))</f>
        <v>-</v>
      </c>
      <c r="F386" s="213" t="str">
        <f>IF(($A386="-"),"-",IF((ISBLANK('1B DonnéesActifs'!F389)=TRUE),"",'1B DonnéesActifs'!F389))</f>
        <v>-</v>
      </c>
      <c r="G386" s="213" t="str">
        <f>IF(($A386="-"),"-",IF((ISBLANK('1B DonnéesActifs'!G389)=TRUE),"",'1B DonnéesActifs'!G389))</f>
        <v>-</v>
      </c>
      <c r="H386" s="213" t="str">
        <f>IF(($A386="-"),"-",IF((ISBLANK('1B DonnéesActifs'!H389)=TRUE),"",'1B DonnéesActifs'!H389))</f>
        <v>-</v>
      </c>
      <c r="I386" s="213" t="str">
        <f>IF(($A386="-"),"-",IF((ISBLANK('1B DonnéesActifs'!I389)=TRUE),"",'1B DonnéesActifs'!I389))</f>
        <v>-</v>
      </c>
      <c r="J386" s="213" t="str">
        <f>IF(($A386="-"),"-",IF((ISBLANK('1B DonnéesActifs'!J389)=TRUE),"",'1B DonnéesActifs'!J389))</f>
        <v>-</v>
      </c>
      <c r="K386" s="213" t="str">
        <f>IF(($A386="-"),"-",IF((ISBLANK('1B DonnéesActifs'!K389)=TRUE),"",'1B DonnéesActifs'!K389))</f>
        <v>-</v>
      </c>
      <c r="L386" s="213" t="str">
        <f>IF(($A386="-"),"-",IF((ISBLANK('1B DonnéesActifs'!L389)=TRUE),"",'1B DonnéesActifs'!L389))</f>
        <v>-</v>
      </c>
      <c r="M386" s="213" t="str">
        <f>IF(($A386="-"),"-",IF((ISBLANK('1B DonnéesActifs'!M389)=TRUE),"",'1B DonnéesActifs'!M389))</f>
        <v>-</v>
      </c>
      <c r="N386" s="213" t="str">
        <f>IF(($A386="-"),"-",IF((ISBLANK('1B DonnéesActifs'!N389)=TRUE),"",'1B DonnéesActifs'!N389))</f>
        <v>-</v>
      </c>
      <c r="O386" s="213" t="str">
        <f>IF(($A386="-"),"-",IF((ISBLANK('1B DonnéesActifs'!O389)=TRUE),"",'1B DonnéesActifs'!O389))</f>
        <v>-</v>
      </c>
      <c r="P386" s="213" t="str">
        <f>IF(($A386="-"),"-",IF((ISBLANK('1B DonnéesActifs'!P389)=TRUE),"",'1B DonnéesActifs'!P389))</f>
        <v>-</v>
      </c>
      <c r="Q386" s="214" t="str">
        <f t="shared" si="46"/>
        <v>-</v>
      </c>
      <c r="R386" s="214" t="str">
        <f>IF($A386="-","-",(_xlfn.IFNA((VLOOKUP($D386,'2A HypothèsesRenouvellement'!$J$6:$K$10,2,FALSE)),"TypeChausséeN/D")))</f>
        <v>-</v>
      </c>
      <c r="S386" s="214" t="str">
        <f t="shared" si="53"/>
        <v>-</v>
      </c>
      <c r="T386" s="214" t="str">
        <f>IF($A386="-","-",(_xlfn.IFNA((VLOOKUP($M386,'2A HypothèsesRenouvellement'!$J$16:$K$25,2,FALSE)),"DernièreInterventionN/D")))</f>
        <v>-</v>
      </c>
      <c r="U386" s="214" t="str">
        <f t="shared" si="47"/>
        <v>-</v>
      </c>
      <c r="V386" s="215" t="str">
        <f t="shared" si="54"/>
        <v>-</v>
      </c>
      <c r="W386" s="215" t="str">
        <f>IF($A386="-","-",IF($O386="","ICG N/D",VLOOKUP($O386,'2A HypothèsesRenouvellement'!$B$33:$B$42,1,TRUE)))</f>
        <v>-</v>
      </c>
      <c r="X386" s="216" t="str">
        <f>IF($A386="-","-",(IF((ISNUMBER(W386)=TRUE),VLOOKUP(W386,'2A HypothèsesRenouvellement'!$B$33:$D$42,3,FALSE),"ICG N/D")))</f>
        <v>-</v>
      </c>
      <c r="Y386" s="216" t="str">
        <f>_xlfn.IFNA(IF($A386="-","-",(IF((P386=""),"Cote /5 N/D",VLOOKUP(P386,'2A HypothèsesRenouvellement'!$F$33:$G$37,2,FALSE)))),"%ParCote/5 Feuille2A N/D")</f>
        <v>-</v>
      </c>
      <c r="Z386" s="215" t="str">
        <f>IF($A386="-","-",IF('2A HypothèsesRenouvellement'!$F$20="  cotes d'état /100",(IF(ISNUMBER(X386)=TRUE,(X386*R386),"ICG N/D")),"N'est pas l'option choisie feuille 2A"))</f>
        <v>-</v>
      </c>
      <c r="AA386" s="215" t="str">
        <f t="shared" si="48"/>
        <v>-</v>
      </c>
      <c r="AB386" s="215" t="str">
        <f>IF($A386="-","-",IF('2A HypothèsesRenouvellement'!$F$20="  cotes d'état /5",(IF(ISNUMBER(Y386)=TRUE,(Y386*R386),"Etat/5 N/D")),"N'est pas l'option choisie feuille 2A"))</f>
        <v>-</v>
      </c>
      <c r="AC386" s="215" t="str">
        <f t="shared" si="49"/>
        <v>-</v>
      </c>
      <c r="AD386" s="217" t="str">
        <f>IF('2A HypothèsesRenouvellement'!$D$15="Option 1  ",'3A CalculsActifs'!V386,IF('2A HypothèsesRenouvellement'!$F$20="  Cotes d'état /100",'3A CalculsActifs'!AA386,IF('2A HypothèsesRenouvellement'!$F$20="  Cotes d'état /5",'3A CalculsActifs'!AC386,"ATT:ChoisirOptionFeuille2A")))</f>
        <v>ATT:ChoisirOptionFeuille2A</v>
      </c>
      <c r="AE386" s="209" t="str">
        <f>IF($A386="-","-",(H386/1000*(VLOOKUP(D386,'2A HypothèsesRenouvellement'!$J$6:$L$10,3,FALSE))))</f>
        <v>-</v>
      </c>
      <c r="AF386" s="312" t="str">
        <f t="shared" si="50"/>
        <v>-</v>
      </c>
      <c r="AG386" s="312" t="str">
        <f t="shared" si="51"/>
        <v>-</v>
      </c>
      <c r="AH386" s="218" t="str">
        <f t="shared" si="52"/>
        <v>-</v>
      </c>
      <c r="AI386" s="95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5"/>
      <c r="BI386" s="95"/>
      <c r="BJ386" s="95"/>
      <c r="BK386" s="95"/>
      <c r="BL386" s="95"/>
      <c r="BM386" s="95"/>
      <c r="BN386" s="95"/>
      <c r="BO386" s="95"/>
      <c r="BP386" s="95"/>
      <c r="BQ386" s="95"/>
      <c r="BR386" s="95"/>
      <c r="BS386" s="95"/>
      <c r="BT386" s="95"/>
      <c r="BU386" s="95"/>
      <c r="BV386" s="95"/>
      <c r="BW386" s="95"/>
      <c r="BX386" s="95"/>
      <c r="BY386" s="95"/>
      <c r="BZ386" s="95"/>
      <c r="CA386" s="95"/>
      <c r="CB386" s="95"/>
      <c r="CC386" s="95"/>
      <c r="CD386" s="95"/>
      <c r="CE386" s="95"/>
      <c r="CF386" s="95"/>
      <c r="CG386" s="95"/>
      <c r="CH386" s="95"/>
      <c r="CI386" s="95"/>
      <c r="CJ386" s="95"/>
      <c r="CK386" s="95"/>
      <c r="CL386" s="95"/>
      <c r="CM386" s="95"/>
      <c r="CN386" s="95"/>
      <c r="CO386" s="95"/>
      <c r="CP386" s="95"/>
      <c r="CQ386" s="95"/>
      <c r="CR386" s="95"/>
      <c r="CS386" s="95"/>
      <c r="CT386" s="95"/>
      <c r="CU386" s="95"/>
      <c r="CV386" s="95"/>
      <c r="CW386" s="95"/>
      <c r="CX386" s="95"/>
      <c r="CY386" s="95"/>
      <c r="CZ386" s="95"/>
      <c r="DA386" s="95"/>
      <c r="DB386" s="95"/>
      <c r="DC386" s="95"/>
      <c r="DD386" s="95"/>
      <c r="DE386" s="95"/>
      <c r="DF386" s="95"/>
      <c r="DG386" s="95"/>
      <c r="DH386" s="95"/>
      <c r="DI386" s="95"/>
      <c r="DJ386" s="95"/>
      <c r="DK386" s="95"/>
      <c r="DL386" s="95"/>
      <c r="DM386" s="95"/>
      <c r="DN386" s="95"/>
      <c r="DO386" s="95"/>
      <c r="DP386" s="95"/>
      <c r="DQ386" s="95"/>
      <c r="DR386" s="95"/>
      <c r="DS386" s="95"/>
      <c r="DT386" s="95"/>
      <c r="DU386" s="95"/>
      <c r="DV386" s="95"/>
      <c r="DW386" s="95"/>
      <c r="DX386" s="95"/>
      <c r="DY386" s="95"/>
      <c r="DZ386" s="95"/>
      <c r="EA386" s="95"/>
      <c r="EB386" s="95"/>
      <c r="EC386" s="95"/>
      <c r="ED386" s="95"/>
      <c r="EE386" s="95"/>
      <c r="EF386" s="95"/>
      <c r="EG386" s="95"/>
      <c r="EH386" s="95"/>
      <c r="EI386" s="95"/>
      <c r="EJ386" s="95"/>
      <c r="EK386" s="95"/>
      <c r="EL386" s="95"/>
      <c r="EM386" s="95"/>
      <c r="EN386" s="95"/>
      <c r="EO386" s="95"/>
      <c r="EP386" s="95"/>
      <c r="EQ386" s="95"/>
      <c r="ER386" s="95"/>
      <c r="ES386" s="95"/>
      <c r="ET386" s="95"/>
      <c r="EU386" s="95"/>
      <c r="EV386" s="95"/>
      <c r="EW386" s="95"/>
      <c r="EX386" s="95"/>
      <c r="EY386" s="95"/>
      <c r="EZ386" s="95"/>
      <c r="FA386" s="95"/>
      <c r="FB386" s="95"/>
      <c r="FC386" s="95"/>
      <c r="FD386" s="95"/>
      <c r="FE386" s="95"/>
      <c r="FF386" s="95"/>
      <c r="FG386" s="95"/>
      <c r="FH386" s="95"/>
      <c r="FI386" s="95"/>
      <c r="FJ386" s="95"/>
      <c r="FK386" s="95"/>
      <c r="FL386" s="95"/>
      <c r="FM386" s="95"/>
      <c r="FN386" s="95"/>
      <c r="FO386" s="95"/>
      <c r="FP386" s="95"/>
      <c r="FQ386" s="95"/>
      <c r="FR386" s="95"/>
      <c r="FS386" s="95"/>
      <c r="FT386" s="95"/>
      <c r="FU386" s="95"/>
      <c r="FV386" s="95"/>
      <c r="FW386" s="95"/>
      <c r="FX386" s="95"/>
      <c r="FY386" s="95"/>
      <c r="FZ386" s="95"/>
      <c r="GA386" s="95"/>
      <c r="GB386" s="95"/>
      <c r="GC386" s="95"/>
      <c r="GD386" s="95"/>
      <c r="GE386" s="95"/>
      <c r="GF386" s="95"/>
      <c r="GG386" s="95"/>
      <c r="GH386" s="95"/>
      <c r="GI386" s="95"/>
      <c r="GJ386" s="95"/>
      <c r="GK386" s="95"/>
      <c r="GL386" s="95"/>
      <c r="GM386" s="95"/>
      <c r="GN386" s="95"/>
      <c r="GO386" s="95"/>
      <c r="GP386" s="95"/>
      <c r="GQ386" s="95"/>
      <c r="GR386" s="95"/>
      <c r="GS386" s="95"/>
      <c r="GT386" s="95"/>
      <c r="GU386" s="95"/>
      <c r="GV386" s="95"/>
      <c r="GW386" s="95"/>
      <c r="GX386" s="95"/>
      <c r="GY386" s="95"/>
      <c r="GZ386" s="95"/>
      <c r="HA386" s="95"/>
      <c r="HB386" s="95"/>
      <c r="HC386" s="95"/>
      <c r="HD386" s="95"/>
      <c r="HE386" s="95"/>
    </row>
    <row r="387" spans="1:213" x14ac:dyDescent="0.25">
      <c r="A387" s="212" t="str">
        <f>IF((ISBLANK('1B DonnéesActifs'!A390)=TRUE),"-",'1B DonnéesActifs'!A390)</f>
        <v>-</v>
      </c>
      <c r="B387" s="213" t="str">
        <f>IF(($A387="-"),"-",IF((ISBLANK('1B DonnéesActifs'!B390)=TRUE),"",'1B DonnéesActifs'!B390))</f>
        <v>-</v>
      </c>
      <c r="C387" s="213" t="str">
        <f>IF(($A387="-"),"-",IF((ISBLANK('1B DonnéesActifs'!C390)=TRUE),"",'1B DonnéesActifs'!C390))</f>
        <v>-</v>
      </c>
      <c r="D387" s="213" t="str">
        <f>IF(($A387="-"),"-",IF((ISBLANK('1B DonnéesActifs'!D390)=TRUE),"",'1B DonnéesActifs'!D390))</f>
        <v>-</v>
      </c>
      <c r="E387" s="213" t="str">
        <f>IF(($A387="-"),"-",IF((ISBLANK('1B DonnéesActifs'!E390)=TRUE),"",'1B DonnéesActifs'!E390))</f>
        <v>-</v>
      </c>
      <c r="F387" s="213" t="str">
        <f>IF(($A387="-"),"-",IF((ISBLANK('1B DonnéesActifs'!F390)=TRUE),"",'1B DonnéesActifs'!F390))</f>
        <v>-</v>
      </c>
      <c r="G387" s="213" t="str">
        <f>IF(($A387="-"),"-",IF((ISBLANK('1B DonnéesActifs'!G390)=TRUE),"",'1B DonnéesActifs'!G390))</f>
        <v>-</v>
      </c>
      <c r="H387" s="213" t="str">
        <f>IF(($A387="-"),"-",IF((ISBLANK('1B DonnéesActifs'!H390)=TRUE),"",'1B DonnéesActifs'!H390))</f>
        <v>-</v>
      </c>
      <c r="I387" s="213" t="str">
        <f>IF(($A387="-"),"-",IF((ISBLANK('1B DonnéesActifs'!I390)=TRUE),"",'1B DonnéesActifs'!I390))</f>
        <v>-</v>
      </c>
      <c r="J387" s="213" t="str">
        <f>IF(($A387="-"),"-",IF((ISBLANK('1B DonnéesActifs'!J390)=TRUE),"",'1B DonnéesActifs'!J390))</f>
        <v>-</v>
      </c>
      <c r="K387" s="213" t="str">
        <f>IF(($A387="-"),"-",IF((ISBLANK('1B DonnéesActifs'!K390)=TRUE),"",'1B DonnéesActifs'!K390))</f>
        <v>-</v>
      </c>
      <c r="L387" s="213" t="str">
        <f>IF(($A387="-"),"-",IF((ISBLANK('1B DonnéesActifs'!L390)=TRUE),"",'1B DonnéesActifs'!L390))</f>
        <v>-</v>
      </c>
      <c r="M387" s="213" t="str">
        <f>IF(($A387="-"),"-",IF((ISBLANK('1B DonnéesActifs'!M390)=TRUE),"",'1B DonnéesActifs'!M390))</f>
        <v>-</v>
      </c>
      <c r="N387" s="213" t="str">
        <f>IF(($A387="-"),"-",IF((ISBLANK('1B DonnéesActifs'!N390)=TRUE),"",'1B DonnéesActifs'!N390))</f>
        <v>-</v>
      </c>
      <c r="O387" s="213" t="str">
        <f>IF(($A387="-"),"-",IF((ISBLANK('1B DonnéesActifs'!O390)=TRUE),"",'1B DonnéesActifs'!O390))</f>
        <v>-</v>
      </c>
      <c r="P387" s="213" t="str">
        <f>IF(($A387="-"),"-",IF((ISBLANK('1B DonnéesActifs'!P390)=TRUE),"",'1B DonnéesActifs'!P390))</f>
        <v>-</v>
      </c>
      <c r="Q387" s="214" t="str">
        <f t="shared" ref="Q387:Q401" si="55">IF($A387="-","-",(IF(($J387=""),"AnnéeConstructionN/D",(Annee_d_analyse-J387))))</f>
        <v>-</v>
      </c>
      <c r="R387" s="214" t="str">
        <f>IF($A387="-","-",(_xlfn.IFNA((VLOOKUP($D387,'2A HypothèsesRenouvellement'!$J$6:$K$10,2,FALSE)),"TypeChausséeN/D")))</f>
        <v>-</v>
      </c>
      <c r="S387" s="214" t="str">
        <f t="shared" si="53"/>
        <v>-</v>
      </c>
      <c r="T387" s="214" t="str">
        <f>IF($A387="-","-",(_xlfn.IFNA((VLOOKUP($M387,'2A HypothèsesRenouvellement'!$J$16:$K$25,2,FALSE)),"DernièreInterventionN/D")))</f>
        <v>-</v>
      </c>
      <c r="U387" s="214" t="str">
        <f t="shared" ref="U387:U401" si="56">IF($A387="-","-",IF(ISTEXT(T387)=TRUE, "DernièreInterventionN/D",IF(ISBLANK(K387)=TRUE,"AnnéeInterventionN/D",IF((T387-(Annee_d_analyse-K387))&gt;0,(T387-(Annee_d_analyse-K387)),0))))</f>
        <v>-</v>
      </c>
      <c r="V387" s="215" t="str">
        <f t="shared" si="54"/>
        <v>-</v>
      </c>
      <c r="W387" s="215" t="str">
        <f>IF($A387="-","-",IF($O387="","ICG N/D",VLOOKUP($O387,'2A HypothèsesRenouvellement'!$B$33:$B$42,1,TRUE)))</f>
        <v>-</v>
      </c>
      <c r="X387" s="216" t="str">
        <f>IF($A387="-","-",(IF((ISNUMBER(W387)=TRUE),VLOOKUP(W387,'2A HypothèsesRenouvellement'!$B$33:$D$42,3,FALSE),"ICG N/D")))</f>
        <v>-</v>
      </c>
      <c r="Y387" s="216" t="str">
        <f>_xlfn.IFNA(IF($A387="-","-",(IF((P387=""),"Cote /5 N/D",VLOOKUP(P387,'2A HypothèsesRenouvellement'!$F$33:$G$37,2,FALSE)))),"%ParCote/5 Feuille2A N/D")</f>
        <v>-</v>
      </c>
      <c r="Z387" s="215" t="str">
        <f>IF($A387="-","-",IF('2A HypothèsesRenouvellement'!$F$20="  cotes d'état /100",(IF(ISNUMBER(X387)=TRUE,(X387*R387),"ICG N/D")),"N'est pas l'option choisie feuille 2A"))</f>
        <v>-</v>
      </c>
      <c r="AA387" s="215" t="str">
        <f t="shared" ref="AA387:AA450" si="57">IF($A387="-","-",IF(Annee_d_analyse="","SaisirAnnéeAnalyseFeuille1A",IF(ISNUMBER(Z387)=FALSE,"N'est pas l'option choisie feuille 2A",IF(Annee_eval_etat="","SaisirAnnéeÉval.ÉtatFeuille2A",IF((Z387-(Annee_d_analyse-Annee_eval_etat))&gt;0,ROUND((Z387-(Annee_d_analyse-Annee_eval_etat)),0),0)))))</f>
        <v>-</v>
      </c>
      <c r="AB387" s="215" t="str">
        <f>IF($A387="-","-",IF('2A HypothèsesRenouvellement'!$F$20="  cotes d'état /5",(IF(ISNUMBER(Y387)=TRUE,(Y387*R387),"Etat/5 N/D")),"N'est pas l'option choisie feuille 2A"))</f>
        <v>-</v>
      </c>
      <c r="AC387" s="215" t="str">
        <f t="shared" ref="AC387:AC450" si="58">IF($A387="-","-",IF(Annee_d_analyse="","SaisirAnnéeAnalyseFeuille1A",IF(ISNUMBER(AB387)=FALSE,"N'est pas l'option choisie feuille 2A",IF(Annee_eval_etat="","SaisirAnnéeÉval.ÉtatFeuille2A",IF((AB387-(Annee_d_analyse-Annee_eval_etat))&gt;0,ROUND((AB387-(Annee_d_analyse-Annee_eval_etat)),0),0)))))</f>
        <v>-</v>
      </c>
      <c r="AD387" s="217" t="str">
        <f>IF('2A HypothèsesRenouvellement'!$D$15="Option 1  ",'3A CalculsActifs'!V387,IF('2A HypothèsesRenouvellement'!$F$20="  Cotes d'état /100",'3A CalculsActifs'!AA387,IF('2A HypothèsesRenouvellement'!$F$20="  Cotes d'état /5",'3A CalculsActifs'!AC387,"ATT:ChoisirOptionFeuille2A")))</f>
        <v>ATT:ChoisirOptionFeuille2A</v>
      </c>
      <c r="AE387" s="209" t="str">
        <f>IF($A387="-","-",(H387/1000*(VLOOKUP(D387,'2A HypothèsesRenouvellement'!$J$6:$L$10,3,FALSE))))</f>
        <v>-</v>
      </c>
      <c r="AF387" s="312" t="str">
        <f t="shared" ref="AF387:AF401" si="59">IF($A387="-","-",IF(ISBLANK(Annee_d_analyse)=TRUE,"SaisirAnnéeAnalyseFeuille1A",(IF(ISNUMBER(AD387)=TRUE,(Annee_d_analyse+AD387),"VieRésiduelleIndéterminée"))))</f>
        <v>-</v>
      </c>
      <c r="AG387" s="312" t="str">
        <f t="shared" ref="AG387:AG401" si="60">IF($A387="-","-",(IF(ISBLANK(Annee_d_analyse)=TRUE,"SaisirAnnéeAnalyseFeuille1A",(IF((AF387&lt;(Annee_d_analyse+21)),AF387,"&gt;20ans")))))</f>
        <v>-</v>
      </c>
      <c r="AH387" s="218" t="str">
        <f t="shared" ref="AH387:AH401" si="61">IF($A387="-","-",(IF(ISBLANK(Annee_d_analyse)=TRUE,"SaisirAnnéeAnalyseFeuille1A",(-FV(Taux_inflation,(AF387-Annee_d_analyse),0,AE387)))))</f>
        <v>-</v>
      </c>
      <c r="AI387" s="95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5"/>
      <c r="BI387" s="95"/>
      <c r="BJ387" s="95"/>
      <c r="BK387" s="95"/>
      <c r="BL387" s="95"/>
      <c r="BM387" s="95"/>
      <c r="BN387" s="95"/>
      <c r="BO387" s="95"/>
      <c r="BP387" s="95"/>
      <c r="BQ387" s="95"/>
      <c r="BR387" s="95"/>
      <c r="BS387" s="95"/>
      <c r="BT387" s="95"/>
      <c r="BU387" s="95"/>
      <c r="BV387" s="95"/>
      <c r="BW387" s="95"/>
      <c r="BX387" s="95"/>
      <c r="BY387" s="95"/>
      <c r="BZ387" s="95"/>
      <c r="CA387" s="95"/>
      <c r="CB387" s="95"/>
      <c r="CC387" s="95"/>
      <c r="CD387" s="95"/>
      <c r="CE387" s="95"/>
      <c r="CF387" s="95"/>
      <c r="CG387" s="95"/>
      <c r="CH387" s="95"/>
      <c r="CI387" s="95"/>
      <c r="CJ387" s="95"/>
      <c r="CK387" s="95"/>
      <c r="CL387" s="95"/>
      <c r="CM387" s="95"/>
      <c r="CN387" s="95"/>
      <c r="CO387" s="95"/>
      <c r="CP387" s="95"/>
      <c r="CQ387" s="95"/>
      <c r="CR387" s="95"/>
      <c r="CS387" s="95"/>
      <c r="CT387" s="95"/>
      <c r="CU387" s="95"/>
      <c r="CV387" s="95"/>
      <c r="CW387" s="95"/>
      <c r="CX387" s="95"/>
      <c r="CY387" s="95"/>
      <c r="CZ387" s="95"/>
      <c r="DA387" s="95"/>
      <c r="DB387" s="95"/>
      <c r="DC387" s="95"/>
      <c r="DD387" s="95"/>
      <c r="DE387" s="95"/>
      <c r="DF387" s="95"/>
      <c r="DG387" s="95"/>
      <c r="DH387" s="95"/>
      <c r="DI387" s="95"/>
      <c r="DJ387" s="95"/>
      <c r="DK387" s="95"/>
      <c r="DL387" s="95"/>
      <c r="DM387" s="95"/>
      <c r="DN387" s="95"/>
      <c r="DO387" s="95"/>
      <c r="DP387" s="95"/>
      <c r="DQ387" s="95"/>
      <c r="DR387" s="95"/>
      <c r="DS387" s="95"/>
      <c r="DT387" s="95"/>
      <c r="DU387" s="95"/>
      <c r="DV387" s="95"/>
      <c r="DW387" s="95"/>
      <c r="DX387" s="95"/>
      <c r="DY387" s="95"/>
      <c r="DZ387" s="95"/>
      <c r="EA387" s="95"/>
      <c r="EB387" s="95"/>
      <c r="EC387" s="95"/>
      <c r="ED387" s="95"/>
      <c r="EE387" s="95"/>
      <c r="EF387" s="95"/>
      <c r="EG387" s="95"/>
      <c r="EH387" s="95"/>
      <c r="EI387" s="95"/>
      <c r="EJ387" s="95"/>
      <c r="EK387" s="95"/>
      <c r="EL387" s="95"/>
      <c r="EM387" s="95"/>
      <c r="EN387" s="95"/>
      <c r="EO387" s="95"/>
      <c r="EP387" s="95"/>
      <c r="EQ387" s="95"/>
      <c r="ER387" s="95"/>
      <c r="ES387" s="95"/>
      <c r="ET387" s="95"/>
      <c r="EU387" s="95"/>
      <c r="EV387" s="95"/>
      <c r="EW387" s="95"/>
      <c r="EX387" s="95"/>
      <c r="EY387" s="95"/>
      <c r="EZ387" s="95"/>
      <c r="FA387" s="95"/>
      <c r="FB387" s="95"/>
      <c r="FC387" s="95"/>
      <c r="FD387" s="95"/>
      <c r="FE387" s="95"/>
      <c r="FF387" s="95"/>
      <c r="FG387" s="95"/>
      <c r="FH387" s="95"/>
      <c r="FI387" s="95"/>
      <c r="FJ387" s="95"/>
      <c r="FK387" s="95"/>
      <c r="FL387" s="95"/>
      <c r="FM387" s="95"/>
      <c r="FN387" s="95"/>
      <c r="FO387" s="95"/>
      <c r="FP387" s="95"/>
      <c r="FQ387" s="95"/>
      <c r="FR387" s="95"/>
      <c r="FS387" s="95"/>
      <c r="FT387" s="95"/>
      <c r="FU387" s="95"/>
      <c r="FV387" s="95"/>
      <c r="FW387" s="95"/>
      <c r="FX387" s="95"/>
      <c r="FY387" s="95"/>
      <c r="FZ387" s="95"/>
      <c r="GA387" s="95"/>
      <c r="GB387" s="95"/>
      <c r="GC387" s="95"/>
      <c r="GD387" s="95"/>
      <c r="GE387" s="95"/>
      <c r="GF387" s="95"/>
      <c r="GG387" s="95"/>
      <c r="GH387" s="95"/>
      <c r="GI387" s="95"/>
      <c r="GJ387" s="95"/>
      <c r="GK387" s="95"/>
      <c r="GL387" s="95"/>
      <c r="GM387" s="95"/>
      <c r="GN387" s="95"/>
      <c r="GO387" s="95"/>
      <c r="GP387" s="95"/>
      <c r="GQ387" s="95"/>
      <c r="GR387" s="95"/>
      <c r="GS387" s="95"/>
      <c r="GT387" s="95"/>
      <c r="GU387" s="95"/>
      <c r="GV387" s="95"/>
      <c r="GW387" s="95"/>
      <c r="GX387" s="95"/>
      <c r="GY387" s="95"/>
      <c r="GZ387" s="95"/>
      <c r="HA387" s="95"/>
      <c r="HB387" s="95"/>
      <c r="HC387" s="95"/>
      <c r="HD387" s="95"/>
      <c r="HE387" s="95"/>
    </row>
    <row r="388" spans="1:213" x14ac:dyDescent="0.25">
      <c r="A388" s="212" t="str">
        <f>IF((ISBLANK('1B DonnéesActifs'!A391)=TRUE),"-",'1B DonnéesActifs'!A391)</f>
        <v>-</v>
      </c>
      <c r="B388" s="213" t="str">
        <f>IF(($A388="-"),"-",IF((ISBLANK('1B DonnéesActifs'!B391)=TRUE),"",'1B DonnéesActifs'!B391))</f>
        <v>-</v>
      </c>
      <c r="C388" s="213" t="str">
        <f>IF(($A388="-"),"-",IF((ISBLANK('1B DonnéesActifs'!C391)=TRUE),"",'1B DonnéesActifs'!C391))</f>
        <v>-</v>
      </c>
      <c r="D388" s="213" t="str">
        <f>IF(($A388="-"),"-",IF((ISBLANK('1B DonnéesActifs'!D391)=TRUE),"",'1B DonnéesActifs'!D391))</f>
        <v>-</v>
      </c>
      <c r="E388" s="213" t="str">
        <f>IF(($A388="-"),"-",IF((ISBLANK('1B DonnéesActifs'!E391)=TRUE),"",'1B DonnéesActifs'!E391))</f>
        <v>-</v>
      </c>
      <c r="F388" s="213" t="str">
        <f>IF(($A388="-"),"-",IF((ISBLANK('1B DonnéesActifs'!F391)=TRUE),"",'1B DonnéesActifs'!F391))</f>
        <v>-</v>
      </c>
      <c r="G388" s="213" t="str">
        <f>IF(($A388="-"),"-",IF((ISBLANK('1B DonnéesActifs'!G391)=TRUE),"",'1B DonnéesActifs'!G391))</f>
        <v>-</v>
      </c>
      <c r="H388" s="213" t="str">
        <f>IF(($A388="-"),"-",IF((ISBLANK('1B DonnéesActifs'!H391)=TRUE),"",'1B DonnéesActifs'!H391))</f>
        <v>-</v>
      </c>
      <c r="I388" s="213" t="str">
        <f>IF(($A388="-"),"-",IF((ISBLANK('1B DonnéesActifs'!I391)=TRUE),"",'1B DonnéesActifs'!I391))</f>
        <v>-</v>
      </c>
      <c r="J388" s="213" t="str">
        <f>IF(($A388="-"),"-",IF((ISBLANK('1B DonnéesActifs'!J391)=TRUE),"",'1B DonnéesActifs'!J391))</f>
        <v>-</v>
      </c>
      <c r="K388" s="213" t="str">
        <f>IF(($A388="-"),"-",IF((ISBLANK('1B DonnéesActifs'!K391)=TRUE),"",'1B DonnéesActifs'!K391))</f>
        <v>-</v>
      </c>
      <c r="L388" s="213" t="str">
        <f>IF(($A388="-"),"-",IF((ISBLANK('1B DonnéesActifs'!L391)=TRUE),"",'1B DonnéesActifs'!L391))</f>
        <v>-</v>
      </c>
      <c r="M388" s="213" t="str">
        <f>IF(($A388="-"),"-",IF((ISBLANK('1B DonnéesActifs'!M391)=TRUE),"",'1B DonnéesActifs'!M391))</f>
        <v>-</v>
      </c>
      <c r="N388" s="213" t="str">
        <f>IF(($A388="-"),"-",IF((ISBLANK('1B DonnéesActifs'!N391)=TRUE),"",'1B DonnéesActifs'!N391))</f>
        <v>-</v>
      </c>
      <c r="O388" s="213" t="str">
        <f>IF(($A388="-"),"-",IF((ISBLANK('1B DonnéesActifs'!O391)=TRUE),"",'1B DonnéesActifs'!O391))</f>
        <v>-</v>
      </c>
      <c r="P388" s="213" t="str">
        <f>IF(($A388="-"),"-",IF((ISBLANK('1B DonnéesActifs'!P391)=TRUE),"",'1B DonnéesActifs'!P391))</f>
        <v>-</v>
      </c>
      <c r="Q388" s="214" t="str">
        <f t="shared" si="55"/>
        <v>-</v>
      </c>
      <c r="R388" s="214" t="str">
        <f>IF($A388="-","-",(_xlfn.IFNA((VLOOKUP($D388,'2A HypothèsesRenouvellement'!$J$6:$K$10,2,FALSE)),"TypeChausséeN/D")))</f>
        <v>-</v>
      </c>
      <c r="S388" s="214" t="str">
        <f t="shared" ref="S388:S401" si="62">IF($A388="-","-",(IF(ISTEXT(Q388)=TRUE,"AnnéeConstructionN/D",(IF(((R388-Q388)&gt;0),(R388-Q388),0)))))</f>
        <v>-</v>
      </c>
      <c r="T388" s="214" t="str">
        <f>IF($A388="-","-",(_xlfn.IFNA((VLOOKUP($M388,'2A HypothèsesRenouvellement'!$J$16:$K$25,2,FALSE)),"DernièreInterventionN/D")))</f>
        <v>-</v>
      </c>
      <c r="U388" s="214" t="str">
        <f t="shared" si="56"/>
        <v>-</v>
      </c>
      <c r="V388" s="215" t="str">
        <f t="shared" si="54"/>
        <v>-</v>
      </c>
      <c r="W388" s="215" t="str">
        <f>IF($A388="-","-",IF($O388="","ICG N/D",VLOOKUP($O388,'2A HypothèsesRenouvellement'!$B$33:$B$42,1,TRUE)))</f>
        <v>-</v>
      </c>
      <c r="X388" s="216" t="str">
        <f>IF($A388="-","-",(IF((ISNUMBER(W388)=TRUE),VLOOKUP(W388,'2A HypothèsesRenouvellement'!$B$33:$D$42,3,FALSE),"ICG N/D")))</f>
        <v>-</v>
      </c>
      <c r="Y388" s="216" t="str">
        <f>_xlfn.IFNA(IF($A388="-","-",(IF((P388=""),"Cote /5 N/D",VLOOKUP(P388,'2A HypothèsesRenouvellement'!$F$33:$G$37,2,FALSE)))),"%ParCote/5 Feuille2A N/D")</f>
        <v>-</v>
      </c>
      <c r="Z388" s="215" t="str">
        <f>IF($A388="-","-",IF('2A HypothèsesRenouvellement'!$F$20="  cotes d'état /100",(IF(ISNUMBER(X388)=TRUE,(X388*R388),"ICG N/D")),"N'est pas l'option choisie feuille 2A"))</f>
        <v>-</v>
      </c>
      <c r="AA388" s="215" t="str">
        <f t="shared" si="57"/>
        <v>-</v>
      </c>
      <c r="AB388" s="215" t="str">
        <f>IF($A388="-","-",IF('2A HypothèsesRenouvellement'!$F$20="  cotes d'état /5",(IF(ISNUMBER(Y388)=TRUE,(Y388*R388),"Etat/5 N/D")),"N'est pas l'option choisie feuille 2A"))</f>
        <v>-</v>
      </c>
      <c r="AC388" s="215" t="str">
        <f t="shared" si="58"/>
        <v>-</v>
      </c>
      <c r="AD388" s="217" t="str">
        <f>IF('2A HypothèsesRenouvellement'!$D$15="Option 1  ",'3A CalculsActifs'!V388,IF('2A HypothèsesRenouvellement'!$F$20="  Cotes d'état /100",'3A CalculsActifs'!AA388,IF('2A HypothèsesRenouvellement'!$F$20="  Cotes d'état /5",'3A CalculsActifs'!AC388,"ATT:ChoisirOptionFeuille2A")))</f>
        <v>ATT:ChoisirOptionFeuille2A</v>
      </c>
      <c r="AE388" s="209" t="str">
        <f>IF($A388="-","-",(H388/1000*(VLOOKUP(D388,'2A HypothèsesRenouvellement'!$J$6:$L$10,3,FALSE))))</f>
        <v>-</v>
      </c>
      <c r="AF388" s="312" t="str">
        <f t="shared" si="59"/>
        <v>-</v>
      </c>
      <c r="AG388" s="312" t="str">
        <f t="shared" si="60"/>
        <v>-</v>
      </c>
      <c r="AH388" s="218" t="str">
        <f t="shared" si="61"/>
        <v>-</v>
      </c>
      <c r="AI388" s="95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5"/>
      <c r="BI388" s="95"/>
      <c r="BJ388" s="95"/>
      <c r="BK388" s="95"/>
      <c r="BL388" s="95"/>
      <c r="BM388" s="95"/>
      <c r="BN388" s="95"/>
      <c r="BO388" s="95"/>
      <c r="BP388" s="95"/>
      <c r="BQ388" s="95"/>
      <c r="BR388" s="95"/>
      <c r="BS388" s="95"/>
      <c r="BT388" s="95"/>
      <c r="BU388" s="95"/>
      <c r="BV388" s="95"/>
      <c r="BW388" s="95"/>
      <c r="BX388" s="95"/>
      <c r="BY388" s="95"/>
      <c r="BZ388" s="95"/>
      <c r="CA388" s="95"/>
      <c r="CB388" s="95"/>
      <c r="CC388" s="95"/>
      <c r="CD388" s="95"/>
      <c r="CE388" s="95"/>
      <c r="CF388" s="95"/>
      <c r="CG388" s="95"/>
      <c r="CH388" s="95"/>
      <c r="CI388" s="95"/>
      <c r="CJ388" s="95"/>
      <c r="CK388" s="95"/>
      <c r="CL388" s="95"/>
      <c r="CM388" s="95"/>
      <c r="CN388" s="95"/>
      <c r="CO388" s="95"/>
      <c r="CP388" s="95"/>
      <c r="CQ388" s="95"/>
      <c r="CR388" s="95"/>
      <c r="CS388" s="95"/>
      <c r="CT388" s="95"/>
      <c r="CU388" s="95"/>
      <c r="CV388" s="95"/>
      <c r="CW388" s="95"/>
      <c r="CX388" s="95"/>
      <c r="CY388" s="95"/>
      <c r="CZ388" s="95"/>
      <c r="DA388" s="95"/>
      <c r="DB388" s="95"/>
      <c r="DC388" s="95"/>
      <c r="DD388" s="95"/>
      <c r="DE388" s="95"/>
      <c r="DF388" s="95"/>
      <c r="DG388" s="95"/>
      <c r="DH388" s="95"/>
      <c r="DI388" s="95"/>
      <c r="DJ388" s="95"/>
      <c r="DK388" s="95"/>
      <c r="DL388" s="95"/>
      <c r="DM388" s="95"/>
      <c r="DN388" s="95"/>
      <c r="DO388" s="95"/>
      <c r="DP388" s="95"/>
      <c r="DQ388" s="95"/>
      <c r="DR388" s="95"/>
      <c r="DS388" s="95"/>
      <c r="DT388" s="95"/>
      <c r="DU388" s="95"/>
      <c r="DV388" s="95"/>
      <c r="DW388" s="95"/>
      <c r="DX388" s="95"/>
      <c r="DY388" s="95"/>
      <c r="DZ388" s="95"/>
      <c r="EA388" s="95"/>
      <c r="EB388" s="95"/>
      <c r="EC388" s="95"/>
      <c r="ED388" s="95"/>
      <c r="EE388" s="95"/>
      <c r="EF388" s="95"/>
      <c r="EG388" s="95"/>
      <c r="EH388" s="95"/>
      <c r="EI388" s="95"/>
      <c r="EJ388" s="95"/>
      <c r="EK388" s="95"/>
      <c r="EL388" s="95"/>
      <c r="EM388" s="95"/>
      <c r="EN388" s="95"/>
      <c r="EO388" s="95"/>
      <c r="EP388" s="95"/>
      <c r="EQ388" s="95"/>
      <c r="ER388" s="95"/>
      <c r="ES388" s="95"/>
      <c r="ET388" s="95"/>
      <c r="EU388" s="95"/>
      <c r="EV388" s="95"/>
      <c r="EW388" s="95"/>
      <c r="EX388" s="95"/>
      <c r="EY388" s="95"/>
      <c r="EZ388" s="95"/>
      <c r="FA388" s="95"/>
      <c r="FB388" s="95"/>
      <c r="FC388" s="95"/>
      <c r="FD388" s="95"/>
      <c r="FE388" s="95"/>
      <c r="FF388" s="95"/>
      <c r="FG388" s="95"/>
      <c r="FH388" s="95"/>
      <c r="FI388" s="95"/>
      <c r="FJ388" s="95"/>
      <c r="FK388" s="95"/>
      <c r="FL388" s="95"/>
      <c r="FM388" s="95"/>
      <c r="FN388" s="95"/>
      <c r="FO388" s="95"/>
      <c r="FP388" s="95"/>
      <c r="FQ388" s="95"/>
      <c r="FR388" s="95"/>
      <c r="FS388" s="95"/>
      <c r="FT388" s="95"/>
      <c r="FU388" s="95"/>
      <c r="FV388" s="95"/>
      <c r="FW388" s="95"/>
      <c r="FX388" s="95"/>
      <c r="FY388" s="95"/>
      <c r="FZ388" s="95"/>
      <c r="GA388" s="95"/>
      <c r="GB388" s="95"/>
      <c r="GC388" s="95"/>
      <c r="GD388" s="95"/>
      <c r="GE388" s="95"/>
      <c r="GF388" s="95"/>
      <c r="GG388" s="95"/>
      <c r="GH388" s="95"/>
      <c r="GI388" s="95"/>
      <c r="GJ388" s="95"/>
      <c r="GK388" s="95"/>
      <c r="GL388" s="95"/>
      <c r="GM388" s="95"/>
      <c r="GN388" s="95"/>
      <c r="GO388" s="95"/>
      <c r="GP388" s="95"/>
      <c r="GQ388" s="95"/>
      <c r="GR388" s="95"/>
      <c r="GS388" s="95"/>
      <c r="GT388" s="95"/>
      <c r="GU388" s="95"/>
      <c r="GV388" s="95"/>
      <c r="GW388" s="95"/>
      <c r="GX388" s="95"/>
      <c r="GY388" s="95"/>
      <c r="GZ388" s="95"/>
      <c r="HA388" s="95"/>
      <c r="HB388" s="95"/>
      <c r="HC388" s="95"/>
      <c r="HD388" s="95"/>
      <c r="HE388" s="95"/>
    </row>
    <row r="389" spans="1:213" x14ac:dyDescent="0.25">
      <c r="A389" s="212" t="str">
        <f>IF((ISBLANK('1B DonnéesActifs'!A392)=TRUE),"-",'1B DonnéesActifs'!A392)</f>
        <v>-</v>
      </c>
      <c r="B389" s="213" t="str">
        <f>IF(($A389="-"),"-",IF((ISBLANK('1B DonnéesActifs'!B392)=TRUE),"",'1B DonnéesActifs'!B392))</f>
        <v>-</v>
      </c>
      <c r="C389" s="213" t="str">
        <f>IF(($A389="-"),"-",IF((ISBLANK('1B DonnéesActifs'!C392)=TRUE),"",'1B DonnéesActifs'!C392))</f>
        <v>-</v>
      </c>
      <c r="D389" s="213" t="str">
        <f>IF(($A389="-"),"-",IF((ISBLANK('1B DonnéesActifs'!D392)=TRUE),"",'1B DonnéesActifs'!D392))</f>
        <v>-</v>
      </c>
      <c r="E389" s="213" t="str">
        <f>IF(($A389="-"),"-",IF((ISBLANK('1B DonnéesActifs'!E392)=TRUE),"",'1B DonnéesActifs'!E392))</f>
        <v>-</v>
      </c>
      <c r="F389" s="213" t="str">
        <f>IF(($A389="-"),"-",IF((ISBLANK('1B DonnéesActifs'!F392)=TRUE),"",'1B DonnéesActifs'!F392))</f>
        <v>-</v>
      </c>
      <c r="G389" s="213" t="str">
        <f>IF(($A389="-"),"-",IF((ISBLANK('1B DonnéesActifs'!G392)=TRUE),"",'1B DonnéesActifs'!G392))</f>
        <v>-</v>
      </c>
      <c r="H389" s="213" t="str">
        <f>IF(($A389="-"),"-",IF((ISBLANK('1B DonnéesActifs'!H392)=TRUE),"",'1B DonnéesActifs'!H392))</f>
        <v>-</v>
      </c>
      <c r="I389" s="213" t="str">
        <f>IF(($A389="-"),"-",IF((ISBLANK('1B DonnéesActifs'!I392)=TRUE),"",'1B DonnéesActifs'!I392))</f>
        <v>-</v>
      </c>
      <c r="J389" s="213" t="str">
        <f>IF(($A389="-"),"-",IF((ISBLANK('1B DonnéesActifs'!J392)=TRUE),"",'1B DonnéesActifs'!J392))</f>
        <v>-</v>
      </c>
      <c r="K389" s="213" t="str">
        <f>IF(($A389="-"),"-",IF((ISBLANK('1B DonnéesActifs'!K392)=TRUE),"",'1B DonnéesActifs'!K392))</f>
        <v>-</v>
      </c>
      <c r="L389" s="213" t="str">
        <f>IF(($A389="-"),"-",IF((ISBLANK('1B DonnéesActifs'!L392)=TRUE),"",'1B DonnéesActifs'!L392))</f>
        <v>-</v>
      </c>
      <c r="M389" s="213" t="str">
        <f>IF(($A389="-"),"-",IF((ISBLANK('1B DonnéesActifs'!M392)=TRUE),"",'1B DonnéesActifs'!M392))</f>
        <v>-</v>
      </c>
      <c r="N389" s="213" t="str">
        <f>IF(($A389="-"),"-",IF((ISBLANK('1B DonnéesActifs'!N392)=TRUE),"",'1B DonnéesActifs'!N392))</f>
        <v>-</v>
      </c>
      <c r="O389" s="213" t="str">
        <f>IF(($A389="-"),"-",IF((ISBLANK('1B DonnéesActifs'!O392)=TRUE),"",'1B DonnéesActifs'!O392))</f>
        <v>-</v>
      </c>
      <c r="P389" s="213" t="str">
        <f>IF(($A389="-"),"-",IF((ISBLANK('1B DonnéesActifs'!P392)=TRUE),"",'1B DonnéesActifs'!P392))</f>
        <v>-</v>
      </c>
      <c r="Q389" s="214" t="str">
        <f t="shared" si="55"/>
        <v>-</v>
      </c>
      <c r="R389" s="214" t="str">
        <f>IF($A389="-","-",(_xlfn.IFNA((VLOOKUP($D389,'2A HypothèsesRenouvellement'!$J$6:$K$10,2,FALSE)),"TypeChausséeN/D")))</f>
        <v>-</v>
      </c>
      <c r="S389" s="214" t="str">
        <f t="shared" si="62"/>
        <v>-</v>
      </c>
      <c r="T389" s="214" t="str">
        <f>IF($A389="-","-",(_xlfn.IFNA((VLOOKUP($M389,'2A HypothèsesRenouvellement'!$J$16:$K$25,2,FALSE)),"DernièreInterventionN/D")))</f>
        <v>-</v>
      </c>
      <c r="U389" s="214" t="str">
        <f t="shared" si="56"/>
        <v>-</v>
      </c>
      <c r="V389" s="215" t="str">
        <f t="shared" ref="V389:V401" si="63">IF($A389="-","-",IF(ISNUMBER(U389)=TRUE,U389,(IF(ISNUMBER(S389)=TRUE,ROUND(S389,0),"AnnéeConstr.&amp;DernièreInterv.N/D"))))</f>
        <v>-</v>
      </c>
      <c r="W389" s="215" t="str">
        <f>IF($A389="-","-",IF($O389="","ICG N/D",VLOOKUP($O389,'2A HypothèsesRenouvellement'!$B$33:$B$42,1,TRUE)))</f>
        <v>-</v>
      </c>
      <c r="X389" s="216" t="str">
        <f>IF($A389="-","-",(IF((ISNUMBER(W389)=TRUE),VLOOKUP(W389,'2A HypothèsesRenouvellement'!$B$33:$D$42,3,FALSE),"ICG N/D")))</f>
        <v>-</v>
      </c>
      <c r="Y389" s="216" t="str">
        <f>_xlfn.IFNA(IF($A389="-","-",(IF((P389=""),"Cote /5 N/D",VLOOKUP(P389,'2A HypothèsesRenouvellement'!$F$33:$G$37,2,FALSE)))),"%ParCote/5 Feuille2A N/D")</f>
        <v>-</v>
      </c>
      <c r="Z389" s="215" t="str">
        <f>IF($A389="-","-",IF('2A HypothèsesRenouvellement'!$F$20="  cotes d'état /100",(IF(ISNUMBER(X389)=TRUE,(X389*R389),"ICG N/D")),"N'est pas l'option choisie feuille 2A"))</f>
        <v>-</v>
      </c>
      <c r="AA389" s="215" t="str">
        <f t="shared" si="57"/>
        <v>-</v>
      </c>
      <c r="AB389" s="215" t="str">
        <f>IF($A389="-","-",IF('2A HypothèsesRenouvellement'!$F$20="  cotes d'état /5",(IF(ISNUMBER(Y389)=TRUE,(Y389*R389),"Etat/5 N/D")),"N'est pas l'option choisie feuille 2A"))</f>
        <v>-</v>
      </c>
      <c r="AC389" s="215" t="str">
        <f t="shared" si="58"/>
        <v>-</v>
      </c>
      <c r="AD389" s="217" t="str">
        <f>IF('2A HypothèsesRenouvellement'!$D$15="Option 1  ",'3A CalculsActifs'!V389,IF('2A HypothèsesRenouvellement'!$F$20="  Cotes d'état /100",'3A CalculsActifs'!AA389,IF('2A HypothèsesRenouvellement'!$F$20="  Cotes d'état /5",'3A CalculsActifs'!AC389,"ATT:ChoisirOptionFeuille2A")))</f>
        <v>ATT:ChoisirOptionFeuille2A</v>
      </c>
      <c r="AE389" s="209" t="str">
        <f>IF($A389="-","-",(H389/1000*(VLOOKUP(D389,'2A HypothèsesRenouvellement'!$J$6:$L$10,3,FALSE))))</f>
        <v>-</v>
      </c>
      <c r="AF389" s="312" t="str">
        <f t="shared" si="59"/>
        <v>-</v>
      </c>
      <c r="AG389" s="312" t="str">
        <f t="shared" si="60"/>
        <v>-</v>
      </c>
      <c r="AH389" s="218" t="str">
        <f t="shared" si="61"/>
        <v>-</v>
      </c>
      <c r="AI389" s="95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5"/>
      <c r="BI389" s="95"/>
      <c r="BJ389" s="95"/>
      <c r="BK389" s="95"/>
      <c r="BL389" s="95"/>
      <c r="BM389" s="95"/>
      <c r="BN389" s="95"/>
      <c r="BO389" s="95"/>
      <c r="BP389" s="95"/>
      <c r="BQ389" s="95"/>
      <c r="BR389" s="95"/>
      <c r="BS389" s="95"/>
      <c r="BT389" s="95"/>
      <c r="BU389" s="95"/>
      <c r="BV389" s="95"/>
      <c r="BW389" s="95"/>
      <c r="BX389" s="95"/>
      <c r="BY389" s="95"/>
      <c r="BZ389" s="95"/>
      <c r="CA389" s="95"/>
      <c r="CB389" s="95"/>
      <c r="CC389" s="95"/>
      <c r="CD389" s="95"/>
      <c r="CE389" s="95"/>
      <c r="CF389" s="95"/>
      <c r="CG389" s="95"/>
      <c r="CH389" s="95"/>
      <c r="CI389" s="95"/>
      <c r="CJ389" s="95"/>
      <c r="CK389" s="95"/>
      <c r="CL389" s="95"/>
      <c r="CM389" s="95"/>
      <c r="CN389" s="95"/>
      <c r="CO389" s="95"/>
      <c r="CP389" s="95"/>
      <c r="CQ389" s="95"/>
      <c r="CR389" s="95"/>
      <c r="CS389" s="95"/>
      <c r="CT389" s="95"/>
      <c r="CU389" s="95"/>
      <c r="CV389" s="95"/>
      <c r="CW389" s="95"/>
      <c r="CX389" s="95"/>
      <c r="CY389" s="95"/>
      <c r="CZ389" s="95"/>
      <c r="DA389" s="95"/>
      <c r="DB389" s="95"/>
      <c r="DC389" s="95"/>
      <c r="DD389" s="95"/>
      <c r="DE389" s="95"/>
      <c r="DF389" s="95"/>
      <c r="DG389" s="95"/>
      <c r="DH389" s="95"/>
      <c r="DI389" s="95"/>
      <c r="DJ389" s="95"/>
      <c r="DK389" s="95"/>
      <c r="DL389" s="95"/>
      <c r="DM389" s="95"/>
      <c r="DN389" s="95"/>
      <c r="DO389" s="95"/>
      <c r="DP389" s="95"/>
      <c r="DQ389" s="95"/>
      <c r="DR389" s="95"/>
      <c r="DS389" s="95"/>
      <c r="DT389" s="95"/>
      <c r="DU389" s="95"/>
      <c r="DV389" s="95"/>
      <c r="DW389" s="95"/>
      <c r="DX389" s="95"/>
      <c r="DY389" s="95"/>
      <c r="DZ389" s="95"/>
      <c r="EA389" s="95"/>
      <c r="EB389" s="95"/>
      <c r="EC389" s="95"/>
      <c r="ED389" s="95"/>
      <c r="EE389" s="95"/>
      <c r="EF389" s="95"/>
      <c r="EG389" s="95"/>
      <c r="EH389" s="95"/>
      <c r="EI389" s="95"/>
      <c r="EJ389" s="95"/>
      <c r="EK389" s="95"/>
      <c r="EL389" s="95"/>
      <c r="EM389" s="95"/>
      <c r="EN389" s="95"/>
      <c r="EO389" s="95"/>
      <c r="EP389" s="95"/>
      <c r="EQ389" s="95"/>
      <c r="ER389" s="95"/>
      <c r="ES389" s="95"/>
      <c r="ET389" s="95"/>
      <c r="EU389" s="95"/>
      <c r="EV389" s="95"/>
      <c r="EW389" s="95"/>
      <c r="EX389" s="95"/>
      <c r="EY389" s="95"/>
      <c r="EZ389" s="95"/>
      <c r="FA389" s="95"/>
      <c r="FB389" s="95"/>
      <c r="FC389" s="95"/>
      <c r="FD389" s="95"/>
      <c r="FE389" s="95"/>
      <c r="FF389" s="95"/>
      <c r="FG389" s="95"/>
      <c r="FH389" s="95"/>
      <c r="FI389" s="95"/>
      <c r="FJ389" s="95"/>
      <c r="FK389" s="95"/>
      <c r="FL389" s="95"/>
      <c r="FM389" s="95"/>
      <c r="FN389" s="95"/>
      <c r="FO389" s="95"/>
      <c r="FP389" s="95"/>
      <c r="FQ389" s="95"/>
      <c r="FR389" s="95"/>
      <c r="FS389" s="95"/>
      <c r="FT389" s="95"/>
      <c r="FU389" s="95"/>
      <c r="FV389" s="95"/>
      <c r="FW389" s="95"/>
      <c r="FX389" s="95"/>
      <c r="FY389" s="95"/>
      <c r="FZ389" s="95"/>
      <c r="GA389" s="95"/>
      <c r="GB389" s="95"/>
      <c r="GC389" s="95"/>
      <c r="GD389" s="95"/>
      <c r="GE389" s="95"/>
      <c r="GF389" s="95"/>
      <c r="GG389" s="95"/>
      <c r="GH389" s="95"/>
      <c r="GI389" s="95"/>
      <c r="GJ389" s="95"/>
      <c r="GK389" s="95"/>
      <c r="GL389" s="95"/>
      <c r="GM389" s="95"/>
      <c r="GN389" s="95"/>
      <c r="GO389" s="95"/>
      <c r="GP389" s="95"/>
      <c r="GQ389" s="95"/>
      <c r="GR389" s="95"/>
      <c r="GS389" s="95"/>
      <c r="GT389" s="95"/>
      <c r="GU389" s="95"/>
      <c r="GV389" s="95"/>
      <c r="GW389" s="95"/>
      <c r="GX389" s="95"/>
      <c r="GY389" s="95"/>
      <c r="GZ389" s="95"/>
      <c r="HA389" s="95"/>
      <c r="HB389" s="95"/>
      <c r="HC389" s="95"/>
      <c r="HD389" s="95"/>
      <c r="HE389" s="95"/>
    </row>
    <row r="390" spans="1:213" x14ac:dyDescent="0.25">
      <c r="A390" s="212" t="str">
        <f>IF((ISBLANK('1B DonnéesActifs'!A393)=TRUE),"-",'1B DonnéesActifs'!A393)</f>
        <v>-</v>
      </c>
      <c r="B390" s="213" t="str">
        <f>IF(($A390="-"),"-",IF((ISBLANK('1B DonnéesActifs'!B393)=TRUE),"",'1B DonnéesActifs'!B393))</f>
        <v>-</v>
      </c>
      <c r="C390" s="213" t="str">
        <f>IF(($A390="-"),"-",IF((ISBLANK('1B DonnéesActifs'!C393)=TRUE),"",'1B DonnéesActifs'!C393))</f>
        <v>-</v>
      </c>
      <c r="D390" s="213" t="str">
        <f>IF(($A390="-"),"-",IF((ISBLANK('1B DonnéesActifs'!D393)=TRUE),"",'1B DonnéesActifs'!D393))</f>
        <v>-</v>
      </c>
      <c r="E390" s="213" t="str">
        <f>IF(($A390="-"),"-",IF((ISBLANK('1B DonnéesActifs'!E393)=TRUE),"",'1B DonnéesActifs'!E393))</f>
        <v>-</v>
      </c>
      <c r="F390" s="213" t="str">
        <f>IF(($A390="-"),"-",IF((ISBLANK('1B DonnéesActifs'!F393)=TRUE),"",'1B DonnéesActifs'!F393))</f>
        <v>-</v>
      </c>
      <c r="G390" s="213" t="str">
        <f>IF(($A390="-"),"-",IF((ISBLANK('1B DonnéesActifs'!G393)=TRUE),"",'1B DonnéesActifs'!G393))</f>
        <v>-</v>
      </c>
      <c r="H390" s="213" t="str">
        <f>IF(($A390="-"),"-",IF((ISBLANK('1B DonnéesActifs'!H393)=TRUE),"",'1B DonnéesActifs'!H393))</f>
        <v>-</v>
      </c>
      <c r="I390" s="213" t="str">
        <f>IF(($A390="-"),"-",IF((ISBLANK('1B DonnéesActifs'!I393)=TRUE),"",'1B DonnéesActifs'!I393))</f>
        <v>-</v>
      </c>
      <c r="J390" s="213" t="str">
        <f>IF(($A390="-"),"-",IF((ISBLANK('1B DonnéesActifs'!J393)=TRUE),"",'1B DonnéesActifs'!J393))</f>
        <v>-</v>
      </c>
      <c r="K390" s="213" t="str">
        <f>IF(($A390="-"),"-",IF((ISBLANK('1B DonnéesActifs'!K393)=TRUE),"",'1B DonnéesActifs'!K393))</f>
        <v>-</v>
      </c>
      <c r="L390" s="213" t="str">
        <f>IF(($A390="-"),"-",IF((ISBLANK('1B DonnéesActifs'!L393)=TRUE),"",'1B DonnéesActifs'!L393))</f>
        <v>-</v>
      </c>
      <c r="M390" s="213" t="str">
        <f>IF(($A390="-"),"-",IF((ISBLANK('1B DonnéesActifs'!M393)=TRUE),"",'1B DonnéesActifs'!M393))</f>
        <v>-</v>
      </c>
      <c r="N390" s="213" t="str">
        <f>IF(($A390="-"),"-",IF((ISBLANK('1B DonnéesActifs'!N393)=TRUE),"",'1B DonnéesActifs'!N393))</f>
        <v>-</v>
      </c>
      <c r="O390" s="213" t="str">
        <f>IF(($A390="-"),"-",IF((ISBLANK('1B DonnéesActifs'!O393)=TRUE),"",'1B DonnéesActifs'!O393))</f>
        <v>-</v>
      </c>
      <c r="P390" s="213" t="str">
        <f>IF(($A390="-"),"-",IF((ISBLANK('1B DonnéesActifs'!P393)=TRUE),"",'1B DonnéesActifs'!P393))</f>
        <v>-</v>
      </c>
      <c r="Q390" s="214" t="str">
        <f t="shared" si="55"/>
        <v>-</v>
      </c>
      <c r="R390" s="214" t="str">
        <f>IF($A390="-","-",(_xlfn.IFNA((VLOOKUP($D390,'2A HypothèsesRenouvellement'!$J$6:$K$10,2,FALSE)),"TypeChausséeN/D")))</f>
        <v>-</v>
      </c>
      <c r="S390" s="214" t="str">
        <f t="shared" si="62"/>
        <v>-</v>
      </c>
      <c r="T390" s="214" t="str">
        <f>IF($A390="-","-",(_xlfn.IFNA((VLOOKUP($M390,'2A HypothèsesRenouvellement'!$J$16:$K$25,2,FALSE)),"DernièreInterventionN/D")))</f>
        <v>-</v>
      </c>
      <c r="U390" s="214" t="str">
        <f t="shared" si="56"/>
        <v>-</v>
      </c>
      <c r="V390" s="215" t="str">
        <f t="shared" si="63"/>
        <v>-</v>
      </c>
      <c r="W390" s="215" t="str">
        <f>IF($A390="-","-",IF($O390="","ICG N/D",VLOOKUP($O390,'2A HypothèsesRenouvellement'!$B$33:$B$42,1,TRUE)))</f>
        <v>-</v>
      </c>
      <c r="X390" s="216" t="str">
        <f>IF($A390="-","-",(IF((ISNUMBER(W390)=TRUE),VLOOKUP(W390,'2A HypothèsesRenouvellement'!$B$33:$D$42,3,FALSE),"ICG N/D")))</f>
        <v>-</v>
      </c>
      <c r="Y390" s="216" t="str">
        <f>_xlfn.IFNA(IF($A390="-","-",(IF((P390=""),"Cote /5 N/D",VLOOKUP(P390,'2A HypothèsesRenouvellement'!$F$33:$G$37,2,FALSE)))),"%ParCote/5 Feuille2A N/D")</f>
        <v>-</v>
      </c>
      <c r="Z390" s="215" t="str">
        <f>IF($A390="-","-",IF('2A HypothèsesRenouvellement'!$F$20="  cotes d'état /100",(IF(ISNUMBER(X390)=TRUE,(X390*R390),"ICG N/D")),"N'est pas l'option choisie feuille 2A"))</f>
        <v>-</v>
      </c>
      <c r="AA390" s="215" t="str">
        <f t="shared" si="57"/>
        <v>-</v>
      </c>
      <c r="AB390" s="215" t="str">
        <f>IF($A390="-","-",IF('2A HypothèsesRenouvellement'!$F$20="  cotes d'état /5",(IF(ISNUMBER(Y390)=TRUE,(Y390*R390),"Etat/5 N/D")),"N'est pas l'option choisie feuille 2A"))</f>
        <v>-</v>
      </c>
      <c r="AC390" s="215" t="str">
        <f t="shared" si="58"/>
        <v>-</v>
      </c>
      <c r="AD390" s="217" t="str">
        <f>IF('2A HypothèsesRenouvellement'!$D$15="Option 1  ",'3A CalculsActifs'!V390,IF('2A HypothèsesRenouvellement'!$F$20="  Cotes d'état /100",'3A CalculsActifs'!AA390,IF('2A HypothèsesRenouvellement'!$F$20="  Cotes d'état /5",'3A CalculsActifs'!AC390,"ATT:ChoisirOptionFeuille2A")))</f>
        <v>ATT:ChoisirOptionFeuille2A</v>
      </c>
      <c r="AE390" s="209" t="str">
        <f>IF($A390="-","-",(H390/1000*(VLOOKUP(D390,'2A HypothèsesRenouvellement'!$J$6:$L$10,3,FALSE))))</f>
        <v>-</v>
      </c>
      <c r="AF390" s="312" t="str">
        <f t="shared" si="59"/>
        <v>-</v>
      </c>
      <c r="AG390" s="312" t="str">
        <f t="shared" si="60"/>
        <v>-</v>
      </c>
      <c r="AH390" s="218" t="str">
        <f t="shared" si="61"/>
        <v>-</v>
      </c>
      <c r="AI390" s="95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5"/>
      <c r="BI390" s="95"/>
      <c r="BJ390" s="95"/>
      <c r="BK390" s="95"/>
      <c r="BL390" s="95"/>
      <c r="BM390" s="95"/>
      <c r="BN390" s="95"/>
      <c r="BO390" s="95"/>
      <c r="BP390" s="95"/>
      <c r="BQ390" s="95"/>
      <c r="BR390" s="95"/>
      <c r="BS390" s="95"/>
      <c r="BT390" s="95"/>
      <c r="BU390" s="95"/>
      <c r="BV390" s="95"/>
      <c r="BW390" s="95"/>
      <c r="BX390" s="95"/>
      <c r="BY390" s="95"/>
      <c r="BZ390" s="95"/>
      <c r="CA390" s="95"/>
      <c r="CB390" s="95"/>
      <c r="CC390" s="95"/>
      <c r="CD390" s="95"/>
      <c r="CE390" s="95"/>
      <c r="CF390" s="95"/>
      <c r="CG390" s="95"/>
      <c r="CH390" s="95"/>
      <c r="CI390" s="95"/>
      <c r="CJ390" s="95"/>
      <c r="CK390" s="95"/>
      <c r="CL390" s="95"/>
      <c r="CM390" s="95"/>
      <c r="CN390" s="95"/>
      <c r="CO390" s="95"/>
      <c r="CP390" s="95"/>
      <c r="CQ390" s="95"/>
      <c r="CR390" s="95"/>
      <c r="CS390" s="95"/>
      <c r="CT390" s="95"/>
      <c r="CU390" s="95"/>
      <c r="CV390" s="95"/>
      <c r="CW390" s="95"/>
      <c r="CX390" s="95"/>
      <c r="CY390" s="95"/>
      <c r="CZ390" s="95"/>
      <c r="DA390" s="95"/>
      <c r="DB390" s="95"/>
      <c r="DC390" s="95"/>
      <c r="DD390" s="95"/>
      <c r="DE390" s="95"/>
      <c r="DF390" s="95"/>
      <c r="DG390" s="95"/>
      <c r="DH390" s="95"/>
      <c r="DI390" s="95"/>
      <c r="DJ390" s="95"/>
      <c r="DK390" s="95"/>
      <c r="DL390" s="95"/>
      <c r="DM390" s="95"/>
      <c r="DN390" s="95"/>
      <c r="DO390" s="95"/>
      <c r="DP390" s="95"/>
      <c r="DQ390" s="95"/>
      <c r="DR390" s="95"/>
      <c r="DS390" s="95"/>
      <c r="DT390" s="95"/>
      <c r="DU390" s="95"/>
      <c r="DV390" s="95"/>
      <c r="DW390" s="95"/>
      <c r="DX390" s="95"/>
      <c r="DY390" s="95"/>
      <c r="DZ390" s="95"/>
      <c r="EA390" s="95"/>
      <c r="EB390" s="95"/>
      <c r="EC390" s="95"/>
      <c r="ED390" s="95"/>
      <c r="EE390" s="95"/>
      <c r="EF390" s="95"/>
      <c r="EG390" s="95"/>
      <c r="EH390" s="95"/>
      <c r="EI390" s="95"/>
      <c r="EJ390" s="95"/>
      <c r="EK390" s="95"/>
      <c r="EL390" s="95"/>
      <c r="EM390" s="95"/>
      <c r="EN390" s="95"/>
      <c r="EO390" s="95"/>
      <c r="EP390" s="95"/>
      <c r="EQ390" s="95"/>
      <c r="ER390" s="95"/>
      <c r="ES390" s="95"/>
      <c r="ET390" s="95"/>
      <c r="EU390" s="95"/>
      <c r="EV390" s="95"/>
      <c r="EW390" s="95"/>
      <c r="EX390" s="95"/>
      <c r="EY390" s="95"/>
      <c r="EZ390" s="95"/>
      <c r="FA390" s="95"/>
      <c r="FB390" s="95"/>
      <c r="FC390" s="95"/>
      <c r="FD390" s="95"/>
      <c r="FE390" s="95"/>
      <c r="FF390" s="95"/>
      <c r="FG390" s="95"/>
      <c r="FH390" s="95"/>
      <c r="FI390" s="95"/>
      <c r="FJ390" s="95"/>
      <c r="FK390" s="95"/>
      <c r="FL390" s="95"/>
      <c r="FM390" s="95"/>
      <c r="FN390" s="95"/>
      <c r="FO390" s="95"/>
      <c r="FP390" s="95"/>
      <c r="FQ390" s="95"/>
      <c r="FR390" s="95"/>
      <c r="FS390" s="95"/>
      <c r="FT390" s="95"/>
      <c r="FU390" s="95"/>
      <c r="FV390" s="95"/>
      <c r="FW390" s="95"/>
      <c r="FX390" s="95"/>
      <c r="FY390" s="95"/>
      <c r="FZ390" s="95"/>
      <c r="GA390" s="95"/>
      <c r="GB390" s="95"/>
      <c r="GC390" s="95"/>
      <c r="GD390" s="95"/>
      <c r="GE390" s="95"/>
      <c r="GF390" s="95"/>
      <c r="GG390" s="95"/>
      <c r="GH390" s="95"/>
      <c r="GI390" s="95"/>
      <c r="GJ390" s="95"/>
      <c r="GK390" s="95"/>
      <c r="GL390" s="95"/>
      <c r="GM390" s="95"/>
      <c r="GN390" s="95"/>
      <c r="GO390" s="95"/>
      <c r="GP390" s="95"/>
      <c r="GQ390" s="95"/>
      <c r="GR390" s="95"/>
      <c r="GS390" s="95"/>
      <c r="GT390" s="95"/>
      <c r="GU390" s="95"/>
      <c r="GV390" s="95"/>
      <c r="GW390" s="95"/>
      <c r="GX390" s="95"/>
      <c r="GY390" s="95"/>
      <c r="GZ390" s="95"/>
      <c r="HA390" s="95"/>
      <c r="HB390" s="95"/>
      <c r="HC390" s="95"/>
      <c r="HD390" s="95"/>
      <c r="HE390" s="95"/>
    </row>
    <row r="391" spans="1:213" x14ac:dyDescent="0.25">
      <c r="A391" s="212" t="str">
        <f>IF((ISBLANK('1B DonnéesActifs'!A394)=TRUE),"-",'1B DonnéesActifs'!A394)</f>
        <v>-</v>
      </c>
      <c r="B391" s="213" t="str">
        <f>IF(($A391="-"),"-",IF((ISBLANK('1B DonnéesActifs'!B394)=TRUE),"",'1B DonnéesActifs'!B394))</f>
        <v>-</v>
      </c>
      <c r="C391" s="213" t="str">
        <f>IF(($A391="-"),"-",IF((ISBLANK('1B DonnéesActifs'!C394)=TRUE),"",'1B DonnéesActifs'!C394))</f>
        <v>-</v>
      </c>
      <c r="D391" s="213" t="str">
        <f>IF(($A391="-"),"-",IF((ISBLANK('1B DonnéesActifs'!D394)=TRUE),"",'1B DonnéesActifs'!D394))</f>
        <v>-</v>
      </c>
      <c r="E391" s="213" t="str">
        <f>IF(($A391="-"),"-",IF((ISBLANK('1B DonnéesActifs'!E394)=TRUE),"",'1B DonnéesActifs'!E394))</f>
        <v>-</v>
      </c>
      <c r="F391" s="213" t="str">
        <f>IF(($A391="-"),"-",IF((ISBLANK('1B DonnéesActifs'!F394)=TRUE),"",'1B DonnéesActifs'!F394))</f>
        <v>-</v>
      </c>
      <c r="G391" s="213" t="str">
        <f>IF(($A391="-"),"-",IF((ISBLANK('1B DonnéesActifs'!G394)=TRUE),"",'1B DonnéesActifs'!G394))</f>
        <v>-</v>
      </c>
      <c r="H391" s="213" t="str">
        <f>IF(($A391="-"),"-",IF((ISBLANK('1B DonnéesActifs'!H394)=TRUE),"",'1B DonnéesActifs'!H394))</f>
        <v>-</v>
      </c>
      <c r="I391" s="213" t="str">
        <f>IF(($A391="-"),"-",IF((ISBLANK('1B DonnéesActifs'!I394)=TRUE),"",'1B DonnéesActifs'!I394))</f>
        <v>-</v>
      </c>
      <c r="J391" s="213" t="str">
        <f>IF(($A391="-"),"-",IF((ISBLANK('1B DonnéesActifs'!J394)=TRUE),"",'1B DonnéesActifs'!J394))</f>
        <v>-</v>
      </c>
      <c r="K391" s="213" t="str">
        <f>IF(($A391="-"),"-",IF((ISBLANK('1B DonnéesActifs'!K394)=TRUE),"",'1B DonnéesActifs'!K394))</f>
        <v>-</v>
      </c>
      <c r="L391" s="213" t="str">
        <f>IF(($A391="-"),"-",IF((ISBLANK('1B DonnéesActifs'!L394)=TRUE),"",'1B DonnéesActifs'!L394))</f>
        <v>-</v>
      </c>
      <c r="M391" s="213" t="str">
        <f>IF(($A391="-"),"-",IF((ISBLANK('1B DonnéesActifs'!M394)=TRUE),"",'1B DonnéesActifs'!M394))</f>
        <v>-</v>
      </c>
      <c r="N391" s="213" t="str">
        <f>IF(($A391="-"),"-",IF((ISBLANK('1B DonnéesActifs'!N394)=TRUE),"",'1B DonnéesActifs'!N394))</f>
        <v>-</v>
      </c>
      <c r="O391" s="213" t="str">
        <f>IF(($A391="-"),"-",IF((ISBLANK('1B DonnéesActifs'!O394)=TRUE),"",'1B DonnéesActifs'!O394))</f>
        <v>-</v>
      </c>
      <c r="P391" s="213" t="str">
        <f>IF(($A391="-"),"-",IF((ISBLANK('1B DonnéesActifs'!P394)=TRUE),"",'1B DonnéesActifs'!P394))</f>
        <v>-</v>
      </c>
      <c r="Q391" s="214" t="str">
        <f t="shared" si="55"/>
        <v>-</v>
      </c>
      <c r="R391" s="214" t="str">
        <f>IF($A391="-","-",(_xlfn.IFNA((VLOOKUP($D391,'2A HypothèsesRenouvellement'!$J$6:$K$10,2,FALSE)),"TypeChausséeN/D")))</f>
        <v>-</v>
      </c>
      <c r="S391" s="214" t="str">
        <f t="shared" si="62"/>
        <v>-</v>
      </c>
      <c r="T391" s="214" t="str">
        <f>IF($A391="-","-",(_xlfn.IFNA((VLOOKUP($M391,'2A HypothèsesRenouvellement'!$J$16:$K$25,2,FALSE)),"DernièreInterventionN/D")))</f>
        <v>-</v>
      </c>
      <c r="U391" s="214" t="str">
        <f t="shared" si="56"/>
        <v>-</v>
      </c>
      <c r="V391" s="215" t="str">
        <f t="shared" si="63"/>
        <v>-</v>
      </c>
      <c r="W391" s="215" t="str">
        <f>IF($A391="-","-",IF($O391="","ICG N/D",VLOOKUP($O391,'2A HypothèsesRenouvellement'!$B$33:$B$42,1,TRUE)))</f>
        <v>-</v>
      </c>
      <c r="X391" s="216" t="str">
        <f>IF($A391="-","-",(IF((ISNUMBER(W391)=TRUE),VLOOKUP(W391,'2A HypothèsesRenouvellement'!$B$33:$D$42,3,FALSE),"ICG N/D")))</f>
        <v>-</v>
      </c>
      <c r="Y391" s="216" t="str">
        <f>_xlfn.IFNA(IF($A391="-","-",(IF((P391=""),"Cote /5 N/D",VLOOKUP(P391,'2A HypothèsesRenouvellement'!$F$33:$G$37,2,FALSE)))),"%ParCote/5 Feuille2A N/D")</f>
        <v>-</v>
      </c>
      <c r="Z391" s="215" t="str">
        <f>IF($A391="-","-",IF('2A HypothèsesRenouvellement'!$F$20="  cotes d'état /100",(IF(ISNUMBER(X391)=TRUE,(X391*R391),"ICG N/D")),"N'est pas l'option choisie feuille 2A"))</f>
        <v>-</v>
      </c>
      <c r="AA391" s="215" t="str">
        <f t="shared" si="57"/>
        <v>-</v>
      </c>
      <c r="AB391" s="215" t="str">
        <f>IF($A391="-","-",IF('2A HypothèsesRenouvellement'!$F$20="  cotes d'état /5",(IF(ISNUMBER(Y391)=TRUE,(Y391*R391),"Etat/5 N/D")),"N'est pas l'option choisie feuille 2A"))</f>
        <v>-</v>
      </c>
      <c r="AC391" s="215" t="str">
        <f t="shared" si="58"/>
        <v>-</v>
      </c>
      <c r="AD391" s="217" t="str">
        <f>IF('2A HypothèsesRenouvellement'!$D$15="Option 1  ",'3A CalculsActifs'!V391,IF('2A HypothèsesRenouvellement'!$F$20="  Cotes d'état /100",'3A CalculsActifs'!AA391,IF('2A HypothèsesRenouvellement'!$F$20="  Cotes d'état /5",'3A CalculsActifs'!AC391,"ATT:ChoisirOptionFeuille2A")))</f>
        <v>ATT:ChoisirOptionFeuille2A</v>
      </c>
      <c r="AE391" s="209" t="str">
        <f>IF($A391="-","-",(H391/1000*(VLOOKUP(D391,'2A HypothèsesRenouvellement'!$J$6:$L$10,3,FALSE))))</f>
        <v>-</v>
      </c>
      <c r="AF391" s="312" t="str">
        <f t="shared" si="59"/>
        <v>-</v>
      </c>
      <c r="AG391" s="312" t="str">
        <f t="shared" si="60"/>
        <v>-</v>
      </c>
      <c r="AH391" s="218" t="str">
        <f t="shared" si="61"/>
        <v>-</v>
      </c>
      <c r="AI391" s="95"/>
      <c r="AJ391" s="95"/>
      <c r="AK391" s="95"/>
      <c r="AL391" s="95"/>
      <c r="AM391" s="95"/>
      <c r="AN391" s="95"/>
      <c r="AO391" s="95"/>
      <c r="AP391" s="95"/>
      <c r="AQ391" s="95"/>
      <c r="AR391" s="95"/>
      <c r="AS391" s="95"/>
      <c r="AT391" s="95"/>
      <c r="AU391" s="95"/>
      <c r="AV391" s="95"/>
      <c r="AW391" s="95"/>
      <c r="AX391" s="95"/>
      <c r="AY391" s="95"/>
      <c r="AZ391" s="95"/>
      <c r="BA391" s="95"/>
      <c r="BB391" s="95"/>
      <c r="BC391" s="95"/>
      <c r="BD391" s="95"/>
      <c r="BE391" s="95"/>
      <c r="BF391" s="95"/>
      <c r="BG391" s="95"/>
      <c r="BH391" s="95"/>
      <c r="BI391" s="95"/>
      <c r="BJ391" s="95"/>
      <c r="BK391" s="95"/>
      <c r="BL391" s="95"/>
      <c r="BM391" s="95"/>
      <c r="BN391" s="95"/>
      <c r="BO391" s="95"/>
      <c r="BP391" s="95"/>
      <c r="BQ391" s="95"/>
      <c r="BR391" s="95"/>
      <c r="BS391" s="95"/>
      <c r="BT391" s="95"/>
      <c r="BU391" s="95"/>
      <c r="BV391" s="95"/>
      <c r="BW391" s="95"/>
      <c r="BX391" s="95"/>
      <c r="BY391" s="95"/>
      <c r="BZ391" s="95"/>
      <c r="CA391" s="95"/>
      <c r="CB391" s="95"/>
      <c r="CC391" s="95"/>
      <c r="CD391" s="95"/>
      <c r="CE391" s="95"/>
      <c r="CF391" s="95"/>
      <c r="CG391" s="95"/>
      <c r="CH391" s="95"/>
      <c r="CI391" s="95"/>
      <c r="CJ391" s="95"/>
      <c r="CK391" s="95"/>
      <c r="CL391" s="95"/>
      <c r="CM391" s="95"/>
      <c r="CN391" s="95"/>
      <c r="CO391" s="95"/>
      <c r="CP391" s="95"/>
      <c r="CQ391" s="95"/>
      <c r="CR391" s="95"/>
      <c r="CS391" s="95"/>
      <c r="CT391" s="95"/>
      <c r="CU391" s="95"/>
      <c r="CV391" s="95"/>
      <c r="CW391" s="95"/>
      <c r="CX391" s="95"/>
      <c r="CY391" s="95"/>
      <c r="CZ391" s="95"/>
      <c r="DA391" s="95"/>
      <c r="DB391" s="95"/>
      <c r="DC391" s="95"/>
      <c r="DD391" s="95"/>
      <c r="DE391" s="95"/>
      <c r="DF391" s="95"/>
      <c r="DG391" s="95"/>
      <c r="DH391" s="95"/>
      <c r="DI391" s="95"/>
      <c r="DJ391" s="95"/>
      <c r="DK391" s="95"/>
      <c r="DL391" s="95"/>
      <c r="DM391" s="95"/>
      <c r="DN391" s="95"/>
      <c r="DO391" s="95"/>
      <c r="DP391" s="95"/>
      <c r="DQ391" s="95"/>
      <c r="DR391" s="95"/>
      <c r="DS391" s="95"/>
      <c r="DT391" s="95"/>
      <c r="DU391" s="95"/>
      <c r="DV391" s="95"/>
      <c r="DW391" s="95"/>
      <c r="DX391" s="95"/>
      <c r="DY391" s="95"/>
      <c r="DZ391" s="95"/>
      <c r="EA391" s="95"/>
      <c r="EB391" s="95"/>
      <c r="EC391" s="95"/>
      <c r="ED391" s="95"/>
      <c r="EE391" s="95"/>
      <c r="EF391" s="95"/>
      <c r="EG391" s="95"/>
      <c r="EH391" s="95"/>
      <c r="EI391" s="95"/>
      <c r="EJ391" s="95"/>
      <c r="EK391" s="95"/>
      <c r="EL391" s="95"/>
      <c r="EM391" s="95"/>
      <c r="EN391" s="95"/>
      <c r="EO391" s="95"/>
      <c r="EP391" s="95"/>
      <c r="EQ391" s="95"/>
      <c r="ER391" s="95"/>
      <c r="ES391" s="95"/>
      <c r="ET391" s="95"/>
      <c r="EU391" s="95"/>
      <c r="EV391" s="95"/>
      <c r="EW391" s="95"/>
      <c r="EX391" s="95"/>
      <c r="EY391" s="95"/>
      <c r="EZ391" s="95"/>
      <c r="FA391" s="95"/>
      <c r="FB391" s="95"/>
      <c r="FC391" s="95"/>
      <c r="FD391" s="95"/>
      <c r="FE391" s="95"/>
      <c r="FF391" s="95"/>
      <c r="FG391" s="95"/>
      <c r="FH391" s="95"/>
      <c r="FI391" s="95"/>
      <c r="FJ391" s="95"/>
      <c r="FK391" s="95"/>
      <c r="FL391" s="95"/>
      <c r="FM391" s="95"/>
      <c r="FN391" s="95"/>
      <c r="FO391" s="95"/>
      <c r="FP391" s="95"/>
      <c r="FQ391" s="95"/>
      <c r="FR391" s="95"/>
      <c r="FS391" s="95"/>
      <c r="FT391" s="95"/>
      <c r="FU391" s="95"/>
      <c r="FV391" s="95"/>
      <c r="FW391" s="95"/>
      <c r="FX391" s="95"/>
      <c r="FY391" s="95"/>
      <c r="FZ391" s="95"/>
      <c r="GA391" s="95"/>
      <c r="GB391" s="95"/>
      <c r="GC391" s="95"/>
      <c r="GD391" s="95"/>
      <c r="GE391" s="95"/>
      <c r="GF391" s="95"/>
      <c r="GG391" s="95"/>
      <c r="GH391" s="95"/>
      <c r="GI391" s="95"/>
      <c r="GJ391" s="95"/>
      <c r="GK391" s="95"/>
      <c r="GL391" s="95"/>
      <c r="GM391" s="95"/>
      <c r="GN391" s="95"/>
      <c r="GO391" s="95"/>
      <c r="GP391" s="95"/>
      <c r="GQ391" s="95"/>
      <c r="GR391" s="95"/>
      <c r="GS391" s="95"/>
      <c r="GT391" s="95"/>
      <c r="GU391" s="95"/>
      <c r="GV391" s="95"/>
      <c r="GW391" s="95"/>
      <c r="GX391" s="95"/>
      <c r="GY391" s="95"/>
      <c r="GZ391" s="95"/>
      <c r="HA391" s="95"/>
      <c r="HB391" s="95"/>
      <c r="HC391" s="95"/>
      <c r="HD391" s="95"/>
      <c r="HE391" s="95"/>
    </row>
    <row r="392" spans="1:213" x14ac:dyDescent="0.25">
      <c r="A392" s="212" t="str">
        <f>IF((ISBLANK('1B DonnéesActifs'!A395)=TRUE),"-",'1B DonnéesActifs'!A395)</f>
        <v>-</v>
      </c>
      <c r="B392" s="213" t="str">
        <f>IF(($A392="-"),"-",IF((ISBLANK('1B DonnéesActifs'!B395)=TRUE),"",'1B DonnéesActifs'!B395))</f>
        <v>-</v>
      </c>
      <c r="C392" s="213" t="str">
        <f>IF(($A392="-"),"-",IF((ISBLANK('1B DonnéesActifs'!C395)=TRUE),"",'1B DonnéesActifs'!C395))</f>
        <v>-</v>
      </c>
      <c r="D392" s="213" t="str">
        <f>IF(($A392="-"),"-",IF((ISBLANK('1B DonnéesActifs'!D395)=TRUE),"",'1B DonnéesActifs'!D395))</f>
        <v>-</v>
      </c>
      <c r="E392" s="213" t="str">
        <f>IF(($A392="-"),"-",IF((ISBLANK('1B DonnéesActifs'!E395)=TRUE),"",'1B DonnéesActifs'!E395))</f>
        <v>-</v>
      </c>
      <c r="F392" s="213" t="str">
        <f>IF(($A392="-"),"-",IF((ISBLANK('1B DonnéesActifs'!F395)=TRUE),"",'1B DonnéesActifs'!F395))</f>
        <v>-</v>
      </c>
      <c r="G392" s="213" t="str">
        <f>IF(($A392="-"),"-",IF((ISBLANK('1B DonnéesActifs'!G395)=TRUE),"",'1B DonnéesActifs'!G395))</f>
        <v>-</v>
      </c>
      <c r="H392" s="213" t="str">
        <f>IF(($A392="-"),"-",IF((ISBLANK('1B DonnéesActifs'!H395)=TRUE),"",'1B DonnéesActifs'!H395))</f>
        <v>-</v>
      </c>
      <c r="I392" s="213" t="str">
        <f>IF(($A392="-"),"-",IF((ISBLANK('1B DonnéesActifs'!I395)=TRUE),"",'1B DonnéesActifs'!I395))</f>
        <v>-</v>
      </c>
      <c r="J392" s="213" t="str">
        <f>IF(($A392="-"),"-",IF((ISBLANK('1B DonnéesActifs'!J395)=TRUE),"",'1B DonnéesActifs'!J395))</f>
        <v>-</v>
      </c>
      <c r="K392" s="213" t="str">
        <f>IF(($A392="-"),"-",IF((ISBLANK('1B DonnéesActifs'!K395)=TRUE),"",'1B DonnéesActifs'!K395))</f>
        <v>-</v>
      </c>
      <c r="L392" s="213" t="str">
        <f>IF(($A392="-"),"-",IF((ISBLANK('1B DonnéesActifs'!L395)=TRUE),"",'1B DonnéesActifs'!L395))</f>
        <v>-</v>
      </c>
      <c r="M392" s="213" t="str">
        <f>IF(($A392="-"),"-",IF((ISBLANK('1B DonnéesActifs'!M395)=TRUE),"",'1B DonnéesActifs'!M395))</f>
        <v>-</v>
      </c>
      <c r="N392" s="213" t="str">
        <f>IF(($A392="-"),"-",IF((ISBLANK('1B DonnéesActifs'!N395)=TRUE),"",'1B DonnéesActifs'!N395))</f>
        <v>-</v>
      </c>
      <c r="O392" s="213" t="str">
        <f>IF(($A392="-"),"-",IF((ISBLANK('1B DonnéesActifs'!O395)=TRUE),"",'1B DonnéesActifs'!O395))</f>
        <v>-</v>
      </c>
      <c r="P392" s="213" t="str">
        <f>IF(($A392="-"),"-",IF((ISBLANK('1B DonnéesActifs'!P395)=TRUE),"",'1B DonnéesActifs'!P395))</f>
        <v>-</v>
      </c>
      <c r="Q392" s="214" t="str">
        <f t="shared" si="55"/>
        <v>-</v>
      </c>
      <c r="R392" s="214" t="str">
        <f>IF($A392="-","-",(_xlfn.IFNA((VLOOKUP($D392,'2A HypothèsesRenouvellement'!$J$6:$K$10,2,FALSE)),"TypeChausséeN/D")))</f>
        <v>-</v>
      </c>
      <c r="S392" s="214" t="str">
        <f t="shared" si="62"/>
        <v>-</v>
      </c>
      <c r="T392" s="214" t="str">
        <f>IF($A392="-","-",(_xlfn.IFNA((VLOOKUP($M392,'2A HypothèsesRenouvellement'!$J$16:$K$25,2,FALSE)),"DernièreInterventionN/D")))</f>
        <v>-</v>
      </c>
      <c r="U392" s="214" t="str">
        <f t="shared" si="56"/>
        <v>-</v>
      </c>
      <c r="V392" s="215" t="str">
        <f t="shared" si="63"/>
        <v>-</v>
      </c>
      <c r="W392" s="215" t="str">
        <f>IF($A392="-","-",IF($O392="","ICG N/D",VLOOKUP($O392,'2A HypothèsesRenouvellement'!$B$33:$B$42,1,TRUE)))</f>
        <v>-</v>
      </c>
      <c r="X392" s="216" t="str">
        <f>IF($A392="-","-",(IF((ISNUMBER(W392)=TRUE),VLOOKUP(W392,'2A HypothèsesRenouvellement'!$B$33:$D$42,3,FALSE),"ICG N/D")))</f>
        <v>-</v>
      </c>
      <c r="Y392" s="216" t="str">
        <f>_xlfn.IFNA(IF($A392="-","-",(IF((P392=""),"Cote /5 N/D",VLOOKUP(P392,'2A HypothèsesRenouvellement'!$F$33:$G$37,2,FALSE)))),"%ParCote/5 Feuille2A N/D")</f>
        <v>-</v>
      </c>
      <c r="Z392" s="215" t="str">
        <f>IF($A392="-","-",IF('2A HypothèsesRenouvellement'!$F$20="  cotes d'état /100",(IF(ISNUMBER(X392)=TRUE,(X392*R392),"ICG N/D")),"N'est pas l'option choisie feuille 2A"))</f>
        <v>-</v>
      </c>
      <c r="AA392" s="215" t="str">
        <f t="shared" si="57"/>
        <v>-</v>
      </c>
      <c r="AB392" s="215" t="str">
        <f>IF($A392="-","-",IF('2A HypothèsesRenouvellement'!$F$20="  cotes d'état /5",(IF(ISNUMBER(Y392)=TRUE,(Y392*R392),"Etat/5 N/D")),"N'est pas l'option choisie feuille 2A"))</f>
        <v>-</v>
      </c>
      <c r="AC392" s="215" t="str">
        <f t="shared" si="58"/>
        <v>-</v>
      </c>
      <c r="AD392" s="217" t="str">
        <f>IF('2A HypothèsesRenouvellement'!$D$15="Option 1  ",'3A CalculsActifs'!V392,IF('2A HypothèsesRenouvellement'!$F$20="  Cotes d'état /100",'3A CalculsActifs'!AA392,IF('2A HypothèsesRenouvellement'!$F$20="  Cotes d'état /5",'3A CalculsActifs'!AC392,"ATT:ChoisirOptionFeuille2A")))</f>
        <v>ATT:ChoisirOptionFeuille2A</v>
      </c>
      <c r="AE392" s="209" t="str">
        <f>IF($A392="-","-",(H392/1000*(VLOOKUP(D392,'2A HypothèsesRenouvellement'!$J$6:$L$10,3,FALSE))))</f>
        <v>-</v>
      </c>
      <c r="AF392" s="312" t="str">
        <f t="shared" si="59"/>
        <v>-</v>
      </c>
      <c r="AG392" s="312" t="str">
        <f t="shared" si="60"/>
        <v>-</v>
      </c>
      <c r="AH392" s="218" t="str">
        <f t="shared" si="61"/>
        <v>-</v>
      </c>
      <c r="AI392" s="95"/>
      <c r="AJ392" s="95"/>
      <c r="AK392" s="95"/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5"/>
      <c r="BI392" s="95"/>
      <c r="BJ392" s="95"/>
      <c r="BK392" s="95"/>
      <c r="BL392" s="95"/>
      <c r="BM392" s="95"/>
      <c r="BN392" s="95"/>
      <c r="BO392" s="95"/>
      <c r="BP392" s="95"/>
      <c r="BQ392" s="95"/>
      <c r="BR392" s="95"/>
      <c r="BS392" s="95"/>
      <c r="BT392" s="95"/>
      <c r="BU392" s="95"/>
      <c r="BV392" s="95"/>
      <c r="BW392" s="95"/>
      <c r="BX392" s="95"/>
      <c r="BY392" s="95"/>
      <c r="BZ392" s="95"/>
      <c r="CA392" s="95"/>
      <c r="CB392" s="95"/>
      <c r="CC392" s="95"/>
      <c r="CD392" s="95"/>
      <c r="CE392" s="95"/>
      <c r="CF392" s="95"/>
      <c r="CG392" s="95"/>
      <c r="CH392" s="95"/>
      <c r="CI392" s="95"/>
      <c r="CJ392" s="95"/>
      <c r="CK392" s="95"/>
      <c r="CL392" s="95"/>
      <c r="CM392" s="95"/>
      <c r="CN392" s="95"/>
      <c r="CO392" s="95"/>
      <c r="CP392" s="95"/>
      <c r="CQ392" s="95"/>
      <c r="CR392" s="95"/>
      <c r="CS392" s="95"/>
      <c r="CT392" s="95"/>
      <c r="CU392" s="95"/>
      <c r="CV392" s="95"/>
      <c r="CW392" s="95"/>
      <c r="CX392" s="95"/>
      <c r="CY392" s="95"/>
      <c r="CZ392" s="95"/>
      <c r="DA392" s="95"/>
      <c r="DB392" s="95"/>
      <c r="DC392" s="95"/>
      <c r="DD392" s="95"/>
      <c r="DE392" s="95"/>
      <c r="DF392" s="95"/>
      <c r="DG392" s="95"/>
      <c r="DH392" s="95"/>
      <c r="DI392" s="95"/>
      <c r="DJ392" s="95"/>
      <c r="DK392" s="95"/>
      <c r="DL392" s="95"/>
      <c r="DM392" s="95"/>
      <c r="DN392" s="95"/>
      <c r="DO392" s="95"/>
      <c r="DP392" s="95"/>
      <c r="DQ392" s="95"/>
      <c r="DR392" s="95"/>
      <c r="DS392" s="95"/>
      <c r="DT392" s="95"/>
      <c r="DU392" s="95"/>
      <c r="DV392" s="95"/>
      <c r="DW392" s="95"/>
      <c r="DX392" s="95"/>
      <c r="DY392" s="95"/>
      <c r="DZ392" s="95"/>
      <c r="EA392" s="95"/>
      <c r="EB392" s="95"/>
      <c r="EC392" s="95"/>
      <c r="ED392" s="95"/>
      <c r="EE392" s="95"/>
      <c r="EF392" s="95"/>
      <c r="EG392" s="95"/>
      <c r="EH392" s="95"/>
      <c r="EI392" s="95"/>
      <c r="EJ392" s="95"/>
      <c r="EK392" s="95"/>
      <c r="EL392" s="95"/>
      <c r="EM392" s="95"/>
      <c r="EN392" s="95"/>
      <c r="EO392" s="95"/>
      <c r="EP392" s="95"/>
      <c r="EQ392" s="95"/>
      <c r="ER392" s="95"/>
      <c r="ES392" s="95"/>
      <c r="ET392" s="95"/>
      <c r="EU392" s="95"/>
      <c r="EV392" s="95"/>
      <c r="EW392" s="95"/>
      <c r="EX392" s="95"/>
      <c r="EY392" s="95"/>
      <c r="EZ392" s="95"/>
      <c r="FA392" s="95"/>
      <c r="FB392" s="95"/>
      <c r="FC392" s="95"/>
      <c r="FD392" s="95"/>
      <c r="FE392" s="95"/>
      <c r="FF392" s="95"/>
      <c r="FG392" s="95"/>
      <c r="FH392" s="95"/>
      <c r="FI392" s="95"/>
      <c r="FJ392" s="95"/>
      <c r="FK392" s="95"/>
      <c r="FL392" s="95"/>
      <c r="FM392" s="95"/>
      <c r="FN392" s="95"/>
      <c r="FO392" s="95"/>
      <c r="FP392" s="95"/>
      <c r="FQ392" s="95"/>
      <c r="FR392" s="95"/>
      <c r="FS392" s="95"/>
      <c r="FT392" s="95"/>
      <c r="FU392" s="95"/>
      <c r="FV392" s="95"/>
      <c r="FW392" s="95"/>
      <c r="FX392" s="95"/>
      <c r="FY392" s="95"/>
      <c r="FZ392" s="95"/>
      <c r="GA392" s="95"/>
      <c r="GB392" s="95"/>
      <c r="GC392" s="95"/>
      <c r="GD392" s="95"/>
      <c r="GE392" s="95"/>
      <c r="GF392" s="95"/>
      <c r="GG392" s="95"/>
      <c r="GH392" s="95"/>
      <c r="GI392" s="95"/>
      <c r="GJ392" s="95"/>
      <c r="GK392" s="95"/>
      <c r="GL392" s="95"/>
      <c r="GM392" s="95"/>
      <c r="GN392" s="95"/>
      <c r="GO392" s="95"/>
      <c r="GP392" s="95"/>
      <c r="GQ392" s="95"/>
      <c r="GR392" s="95"/>
      <c r="GS392" s="95"/>
      <c r="GT392" s="95"/>
      <c r="GU392" s="95"/>
      <c r="GV392" s="95"/>
      <c r="GW392" s="95"/>
      <c r="GX392" s="95"/>
      <c r="GY392" s="95"/>
      <c r="GZ392" s="95"/>
      <c r="HA392" s="95"/>
      <c r="HB392" s="95"/>
      <c r="HC392" s="95"/>
      <c r="HD392" s="95"/>
      <c r="HE392" s="95"/>
    </row>
    <row r="393" spans="1:213" x14ac:dyDescent="0.25">
      <c r="A393" s="212" t="str">
        <f>IF((ISBLANK('1B DonnéesActifs'!A396)=TRUE),"-",'1B DonnéesActifs'!A396)</f>
        <v>-</v>
      </c>
      <c r="B393" s="213" t="str">
        <f>IF(($A393="-"),"-",IF((ISBLANK('1B DonnéesActifs'!B396)=TRUE),"",'1B DonnéesActifs'!B396))</f>
        <v>-</v>
      </c>
      <c r="C393" s="213" t="str">
        <f>IF(($A393="-"),"-",IF((ISBLANK('1B DonnéesActifs'!C396)=TRUE),"",'1B DonnéesActifs'!C396))</f>
        <v>-</v>
      </c>
      <c r="D393" s="213" t="str">
        <f>IF(($A393="-"),"-",IF((ISBLANK('1B DonnéesActifs'!D396)=TRUE),"",'1B DonnéesActifs'!D396))</f>
        <v>-</v>
      </c>
      <c r="E393" s="213" t="str">
        <f>IF(($A393="-"),"-",IF((ISBLANK('1B DonnéesActifs'!E396)=TRUE),"",'1B DonnéesActifs'!E396))</f>
        <v>-</v>
      </c>
      <c r="F393" s="213" t="str">
        <f>IF(($A393="-"),"-",IF((ISBLANK('1B DonnéesActifs'!F396)=TRUE),"",'1B DonnéesActifs'!F396))</f>
        <v>-</v>
      </c>
      <c r="G393" s="213" t="str">
        <f>IF(($A393="-"),"-",IF((ISBLANK('1B DonnéesActifs'!G396)=TRUE),"",'1B DonnéesActifs'!G396))</f>
        <v>-</v>
      </c>
      <c r="H393" s="213" t="str">
        <f>IF(($A393="-"),"-",IF((ISBLANK('1B DonnéesActifs'!H396)=TRUE),"",'1B DonnéesActifs'!H396))</f>
        <v>-</v>
      </c>
      <c r="I393" s="213" t="str">
        <f>IF(($A393="-"),"-",IF((ISBLANK('1B DonnéesActifs'!I396)=TRUE),"",'1B DonnéesActifs'!I396))</f>
        <v>-</v>
      </c>
      <c r="J393" s="213" t="str">
        <f>IF(($A393="-"),"-",IF((ISBLANK('1B DonnéesActifs'!J396)=TRUE),"",'1B DonnéesActifs'!J396))</f>
        <v>-</v>
      </c>
      <c r="K393" s="213" t="str">
        <f>IF(($A393="-"),"-",IF((ISBLANK('1B DonnéesActifs'!K396)=TRUE),"",'1B DonnéesActifs'!K396))</f>
        <v>-</v>
      </c>
      <c r="L393" s="213" t="str">
        <f>IF(($A393="-"),"-",IF((ISBLANK('1B DonnéesActifs'!L396)=TRUE),"",'1B DonnéesActifs'!L396))</f>
        <v>-</v>
      </c>
      <c r="M393" s="213" t="str">
        <f>IF(($A393="-"),"-",IF((ISBLANK('1B DonnéesActifs'!M396)=TRUE),"",'1B DonnéesActifs'!M396))</f>
        <v>-</v>
      </c>
      <c r="N393" s="213" t="str">
        <f>IF(($A393="-"),"-",IF((ISBLANK('1B DonnéesActifs'!N396)=TRUE),"",'1B DonnéesActifs'!N396))</f>
        <v>-</v>
      </c>
      <c r="O393" s="213" t="str">
        <f>IF(($A393="-"),"-",IF((ISBLANK('1B DonnéesActifs'!O396)=TRUE),"",'1B DonnéesActifs'!O396))</f>
        <v>-</v>
      </c>
      <c r="P393" s="213" t="str">
        <f>IF(($A393="-"),"-",IF((ISBLANK('1B DonnéesActifs'!P396)=TRUE),"",'1B DonnéesActifs'!P396))</f>
        <v>-</v>
      </c>
      <c r="Q393" s="214" t="str">
        <f t="shared" si="55"/>
        <v>-</v>
      </c>
      <c r="R393" s="214" t="str">
        <f>IF($A393="-","-",(_xlfn.IFNA((VLOOKUP($D393,'2A HypothèsesRenouvellement'!$J$6:$K$10,2,FALSE)),"TypeChausséeN/D")))</f>
        <v>-</v>
      </c>
      <c r="S393" s="214" t="str">
        <f t="shared" si="62"/>
        <v>-</v>
      </c>
      <c r="T393" s="214" t="str">
        <f>IF($A393="-","-",(_xlfn.IFNA((VLOOKUP($M393,'2A HypothèsesRenouvellement'!$J$16:$K$25,2,FALSE)),"DernièreInterventionN/D")))</f>
        <v>-</v>
      </c>
      <c r="U393" s="214" t="str">
        <f t="shared" si="56"/>
        <v>-</v>
      </c>
      <c r="V393" s="215" t="str">
        <f t="shared" si="63"/>
        <v>-</v>
      </c>
      <c r="W393" s="215" t="str">
        <f>IF($A393="-","-",IF($O393="","ICG N/D",VLOOKUP($O393,'2A HypothèsesRenouvellement'!$B$33:$B$42,1,TRUE)))</f>
        <v>-</v>
      </c>
      <c r="X393" s="216" t="str">
        <f>IF($A393="-","-",(IF((ISNUMBER(W393)=TRUE),VLOOKUP(W393,'2A HypothèsesRenouvellement'!$B$33:$D$42,3,FALSE),"ICG N/D")))</f>
        <v>-</v>
      </c>
      <c r="Y393" s="216" t="str">
        <f>_xlfn.IFNA(IF($A393="-","-",(IF((P393=""),"Cote /5 N/D",VLOOKUP(P393,'2A HypothèsesRenouvellement'!$F$33:$G$37,2,FALSE)))),"%ParCote/5 Feuille2A N/D")</f>
        <v>-</v>
      </c>
      <c r="Z393" s="215" t="str">
        <f>IF($A393="-","-",IF('2A HypothèsesRenouvellement'!$F$20="  cotes d'état /100",(IF(ISNUMBER(X393)=TRUE,(X393*R393),"ICG N/D")),"N'est pas l'option choisie feuille 2A"))</f>
        <v>-</v>
      </c>
      <c r="AA393" s="215" t="str">
        <f t="shared" si="57"/>
        <v>-</v>
      </c>
      <c r="AB393" s="215" t="str">
        <f>IF($A393="-","-",IF('2A HypothèsesRenouvellement'!$F$20="  cotes d'état /5",(IF(ISNUMBER(Y393)=TRUE,(Y393*R393),"Etat/5 N/D")),"N'est pas l'option choisie feuille 2A"))</f>
        <v>-</v>
      </c>
      <c r="AC393" s="215" t="str">
        <f t="shared" si="58"/>
        <v>-</v>
      </c>
      <c r="AD393" s="217" t="str">
        <f>IF('2A HypothèsesRenouvellement'!$D$15="Option 1  ",'3A CalculsActifs'!V393,IF('2A HypothèsesRenouvellement'!$F$20="  Cotes d'état /100",'3A CalculsActifs'!AA393,IF('2A HypothèsesRenouvellement'!$F$20="  Cotes d'état /5",'3A CalculsActifs'!AC393,"ATT:ChoisirOptionFeuille2A")))</f>
        <v>ATT:ChoisirOptionFeuille2A</v>
      </c>
      <c r="AE393" s="209" t="str">
        <f>IF($A393="-","-",(H393/1000*(VLOOKUP(D393,'2A HypothèsesRenouvellement'!$J$6:$L$10,3,FALSE))))</f>
        <v>-</v>
      </c>
      <c r="AF393" s="312" t="str">
        <f t="shared" si="59"/>
        <v>-</v>
      </c>
      <c r="AG393" s="312" t="str">
        <f t="shared" si="60"/>
        <v>-</v>
      </c>
      <c r="AH393" s="218" t="str">
        <f t="shared" si="61"/>
        <v>-</v>
      </c>
      <c r="AI393" s="95"/>
      <c r="AJ393" s="95"/>
      <c r="AK393" s="95"/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95"/>
      <c r="BO393" s="95"/>
      <c r="BP393" s="95"/>
      <c r="BQ393" s="95"/>
      <c r="BR393" s="95"/>
      <c r="BS393" s="95"/>
      <c r="BT393" s="95"/>
      <c r="BU393" s="95"/>
      <c r="BV393" s="95"/>
      <c r="BW393" s="95"/>
      <c r="BX393" s="95"/>
      <c r="BY393" s="95"/>
      <c r="BZ393" s="95"/>
      <c r="CA393" s="95"/>
      <c r="CB393" s="95"/>
      <c r="CC393" s="95"/>
      <c r="CD393" s="95"/>
      <c r="CE393" s="95"/>
      <c r="CF393" s="95"/>
      <c r="CG393" s="95"/>
      <c r="CH393" s="95"/>
      <c r="CI393" s="95"/>
      <c r="CJ393" s="95"/>
      <c r="CK393" s="95"/>
      <c r="CL393" s="95"/>
      <c r="CM393" s="95"/>
      <c r="CN393" s="95"/>
      <c r="CO393" s="95"/>
      <c r="CP393" s="95"/>
      <c r="CQ393" s="95"/>
      <c r="CR393" s="95"/>
      <c r="CS393" s="95"/>
      <c r="CT393" s="95"/>
      <c r="CU393" s="95"/>
      <c r="CV393" s="95"/>
      <c r="CW393" s="95"/>
      <c r="CX393" s="95"/>
      <c r="CY393" s="95"/>
      <c r="CZ393" s="95"/>
      <c r="DA393" s="95"/>
      <c r="DB393" s="95"/>
      <c r="DC393" s="95"/>
      <c r="DD393" s="95"/>
      <c r="DE393" s="95"/>
      <c r="DF393" s="95"/>
      <c r="DG393" s="95"/>
      <c r="DH393" s="95"/>
      <c r="DI393" s="95"/>
      <c r="DJ393" s="95"/>
      <c r="DK393" s="95"/>
      <c r="DL393" s="95"/>
      <c r="DM393" s="95"/>
      <c r="DN393" s="95"/>
      <c r="DO393" s="95"/>
      <c r="DP393" s="95"/>
      <c r="DQ393" s="95"/>
      <c r="DR393" s="95"/>
      <c r="DS393" s="95"/>
      <c r="DT393" s="95"/>
      <c r="DU393" s="95"/>
      <c r="DV393" s="95"/>
      <c r="DW393" s="95"/>
      <c r="DX393" s="95"/>
      <c r="DY393" s="95"/>
      <c r="DZ393" s="95"/>
      <c r="EA393" s="95"/>
      <c r="EB393" s="95"/>
      <c r="EC393" s="95"/>
      <c r="ED393" s="95"/>
      <c r="EE393" s="95"/>
      <c r="EF393" s="95"/>
      <c r="EG393" s="95"/>
      <c r="EH393" s="95"/>
      <c r="EI393" s="95"/>
      <c r="EJ393" s="95"/>
      <c r="EK393" s="95"/>
      <c r="EL393" s="95"/>
      <c r="EM393" s="95"/>
      <c r="EN393" s="95"/>
      <c r="EO393" s="95"/>
      <c r="EP393" s="95"/>
      <c r="EQ393" s="95"/>
      <c r="ER393" s="95"/>
      <c r="ES393" s="95"/>
      <c r="ET393" s="95"/>
      <c r="EU393" s="95"/>
      <c r="EV393" s="95"/>
      <c r="EW393" s="95"/>
      <c r="EX393" s="95"/>
      <c r="EY393" s="95"/>
      <c r="EZ393" s="95"/>
      <c r="FA393" s="95"/>
      <c r="FB393" s="95"/>
      <c r="FC393" s="95"/>
      <c r="FD393" s="95"/>
      <c r="FE393" s="95"/>
      <c r="FF393" s="95"/>
      <c r="FG393" s="95"/>
      <c r="FH393" s="95"/>
      <c r="FI393" s="95"/>
      <c r="FJ393" s="95"/>
      <c r="FK393" s="95"/>
      <c r="FL393" s="95"/>
      <c r="FM393" s="95"/>
      <c r="FN393" s="95"/>
      <c r="FO393" s="95"/>
      <c r="FP393" s="95"/>
      <c r="FQ393" s="95"/>
      <c r="FR393" s="95"/>
      <c r="FS393" s="95"/>
      <c r="FT393" s="95"/>
      <c r="FU393" s="95"/>
      <c r="FV393" s="95"/>
      <c r="FW393" s="95"/>
      <c r="FX393" s="95"/>
      <c r="FY393" s="95"/>
      <c r="FZ393" s="95"/>
      <c r="GA393" s="95"/>
      <c r="GB393" s="95"/>
      <c r="GC393" s="95"/>
      <c r="GD393" s="95"/>
      <c r="GE393" s="95"/>
      <c r="GF393" s="95"/>
      <c r="GG393" s="95"/>
      <c r="GH393" s="95"/>
      <c r="GI393" s="95"/>
      <c r="GJ393" s="95"/>
      <c r="GK393" s="95"/>
      <c r="GL393" s="95"/>
      <c r="GM393" s="95"/>
      <c r="GN393" s="95"/>
      <c r="GO393" s="95"/>
      <c r="GP393" s="95"/>
      <c r="GQ393" s="95"/>
      <c r="GR393" s="95"/>
      <c r="GS393" s="95"/>
      <c r="GT393" s="95"/>
      <c r="GU393" s="95"/>
      <c r="GV393" s="95"/>
      <c r="GW393" s="95"/>
      <c r="GX393" s="95"/>
      <c r="GY393" s="95"/>
      <c r="GZ393" s="95"/>
      <c r="HA393" s="95"/>
      <c r="HB393" s="95"/>
      <c r="HC393" s="95"/>
      <c r="HD393" s="95"/>
      <c r="HE393" s="95"/>
    </row>
    <row r="394" spans="1:213" x14ac:dyDescent="0.25">
      <c r="A394" s="212" t="str">
        <f>IF((ISBLANK('1B DonnéesActifs'!A397)=TRUE),"-",'1B DonnéesActifs'!A397)</f>
        <v>-</v>
      </c>
      <c r="B394" s="213" t="str">
        <f>IF(($A394="-"),"-",IF((ISBLANK('1B DonnéesActifs'!B397)=TRUE),"",'1B DonnéesActifs'!B397))</f>
        <v>-</v>
      </c>
      <c r="C394" s="213" t="str">
        <f>IF(($A394="-"),"-",IF((ISBLANK('1B DonnéesActifs'!C397)=TRUE),"",'1B DonnéesActifs'!C397))</f>
        <v>-</v>
      </c>
      <c r="D394" s="213" t="str">
        <f>IF(($A394="-"),"-",IF((ISBLANK('1B DonnéesActifs'!D397)=TRUE),"",'1B DonnéesActifs'!D397))</f>
        <v>-</v>
      </c>
      <c r="E394" s="213" t="str">
        <f>IF(($A394="-"),"-",IF((ISBLANK('1B DonnéesActifs'!E397)=TRUE),"",'1B DonnéesActifs'!E397))</f>
        <v>-</v>
      </c>
      <c r="F394" s="213" t="str">
        <f>IF(($A394="-"),"-",IF((ISBLANK('1B DonnéesActifs'!F397)=TRUE),"",'1B DonnéesActifs'!F397))</f>
        <v>-</v>
      </c>
      <c r="G394" s="213" t="str">
        <f>IF(($A394="-"),"-",IF((ISBLANK('1B DonnéesActifs'!G397)=TRUE),"",'1B DonnéesActifs'!G397))</f>
        <v>-</v>
      </c>
      <c r="H394" s="213" t="str">
        <f>IF(($A394="-"),"-",IF((ISBLANK('1B DonnéesActifs'!H397)=TRUE),"",'1B DonnéesActifs'!H397))</f>
        <v>-</v>
      </c>
      <c r="I394" s="213" t="str">
        <f>IF(($A394="-"),"-",IF((ISBLANK('1B DonnéesActifs'!I397)=TRUE),"",'1B DonnéesActifs'!I397))</f>
        <v>-</v>
      </c>
      <c r="J394" s="213" t="str">
        <f>IF(($A394="-"),"-",IF((ISBLANK('1B DonnéesActifs'!J397)=TRUE),"",'1B DonnéesActifs'!J397))</f>
        <v>-</v>
      </c>
      <c r="K394" s="213" t="str">
        <f>IF(($A394="-"),"-",IF((ISBLANK('1B DonnéesActifs'!K397)=TRUE),"",'1B DonnéesActifs'!K397))</f>
        <v>-</v>
      </c>
      <c r="L394" s="213" t="str">
        <f>IF(($A394="-"),"-",IF((ISBLANK('1B DonnéesActifs'!L397)=TRUE),"",'1B DonnéesActifs'!L397))</f>
        <v>-</v>
      </c>
      <c r="M394" s="213" t="str">
        <f>IF(($A394="-"),"-",IF((ISBLANK('1B DonnéesActifs'!M397)=TRUE),"",'1B DonnéesActifs'!M397))</f>
        <v>-</v>
      </c>
      <c r="N394" s="213" t="str">
        <f>IF(($A394="-"),"-",IF((ISBLANK('1B DonnéesActifs'!N397)=TRUE),"",'1B DonnéesActifs'!N397))</f>
        <v>-</v>
      </c>
      <c r="O394" s="213" t="str">
        <f>IF(($A394="-"),"-",IF((ISBLANK('1B DonnéesActifs'!O397)=TRUE),"",'1B DonnéesActifs'!O397))</f>
        <v>-</v>
      </c>
      <c r="P394" s="213" t="str">
        <f>IF(($A394="-"),"-",IF((ISBLANK('1B DonnéesActifs'!P397)=TRUE),"",'1B DonnéesActifs'!P397))</f>
        <v>-</v>
      </c>
      <c r="Q394" s="214" t="str">
        <f t="shared" si="55"/>
        <v>-</v>
      </c>
      <c r="R394" s="214" t="str">
        <f>IF($A394="-","-",(_xlfn.IFNA((VLOOKUP($D394,'2A HypothèsesRenouvellement'!$J$6:$K$10,2,FALSE)),"TypeChausséeN/D")))</f>
        <v>-</v>
      </c>
      <c r="S394" s="214" t="str">
        <f t="shared" si="62"/>
        <v>-</v>
      </c>
      <c r="T394" s="214" t="str">
        <f>IF($A394="-","-",(_xlfn.IFNA((VLOOKUP($M394,'2A HypothèsesRenouvellement'!$J$16:$K$25,2,FALSE)),"DernièreInterventionN/D")))</f>
        <v>-</v>
      </c>
      <c r="U394" s="214" t="str">
        <f t="shared" si="56"/>
        <v>-</v>
      </c>
      <c r="V394" s="215" t="str">
        <f t="shared" si="63"/>
        <v>-</v>
      </c>
      <c r="W394" s="215" t="str">
        <f>IF($A394="-","-",IF($O394="","ICG N/D",VLOOKUP($O394,'2A HypothèsesRenouvellement'!$B$33:$B$42,1,TRUE)))</f>
        <v>-</v>
      </c>
      <c r="X394" s="216" t="str">
        <f>IF($A394="-","-",(IF((ISNUMBER(W394)=TRUE),VLOOKUP(W394,'2A HypothèsesRenouvellement'!$B$33:$D$42,3,FALSE),"ICG N/D")))</f>
        <v>-</v>
      </c>
      <c r="Y394" s="216" t="str">
        <f>_xlfn.IFNA(IF($A394="-","-",(IF((P394=""),"Cote /5 N/D",VLOOKUP(P394,'2A HypothèsesRenouvellement'!$F$33:$G$37,2,FALSE)))),"%ParCote/5 Feuille2A N/D")</f>
        <v>-</v>
      </c>
      <c r="Z394" s="215" t="str">
        <f>IF($A394="-","-",IF('2A HypothèsesRenouvellement'!$F$20="  cotes d'état /100",(IF(ISNUMBER(X394)=TRUE,(X394*R394),"ICG N/D")),"N'est pas l'option choisie feuille 2A"))</f>
        <v>-</v>
      </c>
      <c r="AA394" s="215" t="str">
        <f t="shared" si="57"/>
        <v>-</v>
      </c>
      <c r="AB394" s="215" t="str">
        <f>IF($A394="-","-",IF('2A HypothèsesRenouvellement'!$F$20="  cotes d'état /5",(IF(ISNUMBER(Y394)=TRUE,(Y394*R394),"Etat/5 N/D")),"N'est pas l'option choisie feuille 2A"))</f>
        <v>-</v>
      </c>
      <c r="AC394" s="215" t="str">
        <f t="shared" si="58"/>
        <v>-</v>
      </c>
      <c r="AD394" s="217" t="str">
        <f>IF('2A HypothèsesRenouvellement'!$D$15="Option 1  ",'3A CalculsActifs'!V394,IF('2A HypothèsesRenouvellement'!$F$20="  Cotes d'état /100",'3A CalculsActifs'!AA394,IF('2A HypothèsesRenouvellement'!$F$20="  Cotes d'état /5",'3A CalculsActifs'!AC394,"ATT:ChoisirOptionFeuille2A")))</f>
        <v>ATT:ChoisirOptionFeuille2A</v>
      </c>
      <c r="AE394" s="209" t="str">
        <f>IF($A394="-","-",(H394/1000*(VLOOKUP(D394,'2A HypothèsesRenouvellement'!$J$6:$L$10,3,FALSE))))</f>
        <v>-</v>
      </c>
      <c r="AF394" s="312" t="str">
        <f t="shared" si="59"/>
        <v>-</v>
      </c>
      <c r="AG394" s="312" t="str">
        <f t="shared" si="60"/>
        <v>-</v>
      </c>
      <c r="AH394" s="218" t="str">
        <f t="shared" si="61"/>
        <v>-</v>
      </c>
      <c r="AI394" s="95"/>
      <c r="AJ394" s="95"/>
      <c r="AK394" s="95"/>
      <c r="AL394" s="95"/>
      <c r="AM394" s="95"/>
      <c r="AN394" s="95"/>
      <c r="AO394" s="95"/>
      <c r="AP394" s="95"/>
      <c r="AQ394" s="95"/>
      <c r="AR394" s="95"/>
      <c r="AS394" s="95"/>
      <c r="AT394" s="95"/>
      <c r="AU394" s="95"/>
      <c r="AV394" s="95"/>
      <c r="AW394" s="95"/>
      <c r="AX394" s="95"/>
      <c r="AY394" s="95"/>
      <c r="AZ394" s="95"/>
      <c r="BA394" s="95"/>
      <c r="BB394" s="95"/>
      <c r="BC394" s="95"/>
      <c r="BD394" s="95"/>
      <c r="BE394" s="95"/>
      <c r="BF394" s="95"/>
      <c r="BG394" s="95"/>
      <c r="BH394" s="95"/>
      <c r="BI394" s="95"/>
      <c r="BJ394" s="95"/>
      <c r="BK394" s="95"/>
      <c r="BL394" s="95"/>
      <c r="BM394" s="95"/>
      <c r="BN394" s="95"/>
      <c r="BO394" s="95"/>
      <c r="BP394" s="95"/>
      <c r="BQ394" s="95"/>
      <c r="BR394" s="95"/>
      <c r="BS394" s="95"/>
      <c r="BT394" s="95"/>
      <c r="BU394" s="95"/>
      <c r="BV394" s="95"/>
      <c r="BW394" s="95"/>
      <c r="BX394" s="95"/>
      <c r="BY394" s="95"/>
      <c r="BZ394" s="95"/>
      <c r="CA394" s="95"/>
      <c r="CB394" s="95"/>
      <c r="CC394" s="95"/>
      <c r="CD394" s="95"/>
      <c r="CE394" s="95"/>
      <c r="CF394" s="95"/>
      <c r="CG394" s="95"/>
      <c r="CH394" s="95"/>
      <c r="CI394" s="95"/>
      <c r="CJ394" s="95"/>
      <c r="CK394" s="95"/>
      <c r="CL394" s="95"/>
      <c r="CM394" s="95"/>
      <c r="CN394" s="95"/>
      <c r="CO394" s="95"/>
      <c r="CP394" s="95"/>
      <c r="CQ394" s="95"/>
      <c r="CR394" s="95"/>
      <c r="CS394" s="95"/>
      <c r="CT394" s="95"/>
      <c r="CU394" s="95"/>
      <c r="CV394" s="95"/>
      <c r="CW394" s="95"/>
      <c r="CX394" s="95"/>
      <c r="CY394" s="95"/>
      <c r="CZ394" s="95"/>
      <c r="DA394" s="95"/>
      <c r="DB394" s="95"/>
      <c r="DC394" s="95"/>
      <c r="DD394" s="95"/>
      <c r="DE394" s="95"/>
      <c r="DF394" s="95"/>
      <c r="DG394" s="95"/>
      <c r="DH394" s="95"/>
      <c r="DI394" s="95"/>
      <c r="DJ394" s="95"/>
      <c r="DK394" s="95"/>
      <c r="DL394" s="95"/>
      <c r="DM394" s="95"/>
      <c r="DN394" s="95"/>
      <c r="DO394" s="95"/>
      <c r="DP394" s="95"/>
      <c r="DQ394" s="95"/>
      <c r="DR394" s="95"/>
      <c r="DS394" s="95"/>
      <c r="DT394" s="95"/>
      <c r="DU394" s="95"/>
      <c r="DV394" s="95"/>
      <c r="DW394" s="95"/>
      <c r="DX394" s="95"/>
      <c r="DY394" s="95"/>
      <c r="DZ394" s="95"/>
      <c r="EA394" s="95"/>
      <c r="EB394" s="95"/>
      <c r="EC394" s="95"/>
      <c r="ED394" s="95"/>
      <c r="EE394" s="95"/>
      <c r="EF394" s="95"/>
      <c r="EG394" s="95"/>
      <c r="EH394" s="95"/>
      <c r="EI394" s="95"/>
      <c r="EJ394" s="95"/>
      <c r="EK394" s="95"/>
      <c r="EL394" s="95"/>
      <c r="EM394" s="95"/>
      <c r="EN394" s="95"/>
      <c r="EO394" s="95"/>
      <c r="EP394" s="95"/>
      <c r="EQ394" s="95"/>
      <c r="ER394" s="95"/>
      <c r="ES394" s="95"/>
      <c r="ET394" s="95"/>
      <c r="EU394" s="95"/>
      <c r="EV394" s="95"/>
      <c r="EW394" s="95"/>
      <c r="EX394" s="95"/>
      <c r="EY394" s="95"/>
      <c r="EZ394" s="95"/>
      <c r="FA394" s="95"/>
      <c r="FB394" s="95"/>
      <c r="FC394" s="95"/>
      <c r="FD394" s="95"/>
      <c r="FE394" s="95"/>
      <c r="FF394" s="95"/>
      <c r="FG394" s="95"/>
      <c r="FH394" s="95"/>
      <c r="FI394" s="95"/>
      <c r="FJ394" s="95"/>
      <c r="FK394" s="95"/>
      <c r="FL394" s="95"/>
      <c r="FM394" s="95"/>
      <c r="FN394" s="95"/>
      <c r="FO394" s="95"/>
      <c r="FP394" s="95"/>
      <c r="FQ394" s="95"/>
      <c r="FR394" s="95"/>
      <c r="FS394" s="95"/>
      <c r="FT394" s="95"/>
      <c r="FU394" s="95"/>
      <c r="FV394" s="95"/>
      <c r="FW394" s="95"/>
      <c r="FX394" s="95"/>
      <c r="FY394" s="95"/>
      <c r="FZ394" s="95"/>
      <c r="GA394" s="95"/>
      <c r="GB394" s="95"/>
      <c r="GC394" s="95"/>
      <c r="GD394" s="95"/>
      <c r="GE394" s="95"/>
      <c r="GF394" s="95"/>
      <c r="GG394" s="95"/>
      <c r="GH394" s="95"/>
      <c r="GI394" s="95"/>
      <c r="GJ394" s="95"/>
      <c r="GK394" s="95"/>
      <c r="GL394" s="95"/>
      <c r="GM394" s="95"/>
      <c r="GN394" s="95"/>
      <c r="GO394" s="95"/>
      <c r="GP394" s="95"/>
      <c r="GQ394" s="95"/>
      <c r="GR394" s="95"/>
      <c r="GS394" s="95"/>
      <c r="GT394" s="95"/>
      <c r="GU394" s="95"/>
      <c r="GV394" s="95"/>
      <c r="GW394" s="95"/>
      <c r="GX394" s="95"/>
      <c r="GY394" s="95"/>
      <c r="GZ394" s="95"/>
      <c r="HA394" s="95"/>
      <c r="HB394" s="95"/>
      <c r="HC394" s="95"/>
      <c r="HD394" s="95"/>
      <c r="HE394" s="95"/>
    </row>
    <row r="395" spans="1:213" x14ac:dyDescent="0.25">
      <c r="A395" s="212" t="str">
        <f>IF((ISBLANK('1B DonnéesActifs'!A398)=TRUE),"-",'1B DonnéesActifs'!A398)</f>
        <v>-</v>
      </c>
      <c r="B395" s="213" t="str">
        <f>IF(($A395="-"),"-",IF((ISBLANK('1B DonnéesActifs'!B398)=TRUE),"",'1B DonnéesActifs'!B398))</f>
        <v>-</v>
      </c>
      <c r="C395" s="213" t="str">
        <f>IF(($A395="-"),"-",IF((ISBLANK('1B DonnéesActifs'!C398)=TRUE),"",'1B DonnéesActifs'!C398))</f>
        <v>-</v>
      </c>
      <c r="D395" s="213" t="str">
        <f>IF(($A395="-"),"-",IF((ISBLANK('1B DonnéesActifs'!D398)=TRUE),"",'1B DonnéesActifs'!D398))</f>
        <v>-</v>
      </c>
      <c r="E395" s="213" t="str">
        <f>IF(($A395="-"),"-",IF((ISBLANK('1B DonnéesActifs'!E398)=TRUE),"",'1B DonnéesActifs'!E398))</f>
        <v>-</v>
      </c>
      <c r="F395" s="213" t="str">
        <f>IF(($A395="-"),"-",IF((ISBLANK('1B DonnéesActifs'!F398)=TRUE),"",'1B DonnéesActifs'!F398))</f>
        <v>-</v>
      </c>
      <c r="G395" s="213" t="str">
        <f>IF(($A395="-"),"-",IF((ISBLANK('1B DonnéesActifs'!G398)=TRUE),"",'1B DonnéesActifs'!G398))</f>
        <v>-</v>
      </c>
      <c r="H395" s="213" t="str">
        <f>IF(($A395="-"),"-",IF((ISBLANK('1B DonnéesActifs'!H398)=TRUE),"",'1B DonnéesActifs'!H398))</f>
        <v>-</v>
      </c>
      <c r="I395" s="213" t="str">
        <f>IF(($A395="-"),"-",IF((ISBLANK('1B DonnéesActifs'!I398)=TRUE),"",'1B DonnéesActifs'!I398))</f>
        <v>-</v>
      </c>
      <c r="J395" s="213" t="str">
        <f>IF(($A395="-"),"-",IF((ISBLANK('1B DonnéesActifs'!J398)=TRUE),"",'1B DonnéesActifs'!J398))</f>
        <v>-</v>
      </c>
      <c r="K395" s="213" t="str">
        <f>IF(($A395="-"),"-",IF((ISBLANK('1B DonnéesActifs'!K398)=TRUE),"",'1B DonnéesActifs'!K398))</f>
        <v>-</v>
      </c>
      <c r="L395" s="213" t="str">
        <f>IF(($A395="-"),"-",IF((ISBLANK('1B DonnéesActifs'!L398)=TRUE),"",'1B DonnéesActifs'!L398))</f>
        <v>-</v>
      </c>
      <c r="M395" s="213" t="str">
        <f>IF(($A395="-"),"-",IF((ISBLANK('1B DonnéesActifs'!M398)=TRUE),"",'1B DonnéesActifs'!M398))</f>
        <v>-</v>
      </c>
      <c r="N395" s="213" t="str">
        <f>IF(($A395="-"),"-",IF((ISBLANK('1B DonnéesActifs'!N398)=TRUE),"",'1B DonnéesActifs'!N398))</f>
        <v>-</v>
      </c>
      <c r="O395" s="213" t="str">
        <f>IF(($A395="-"),"-",IF((ISBLANK('1B DonnéesActifs'!O398)=TRUE),"",'1B DonnéesActifs'!O398))</f>
        <v>-</v>
      </c>
      <c r="P395" s="213" t="str">
        <f>IF(($A395="-"),"-",IF((ISBLANK('1B DonnéesActifs'!P398)=TRUE),"",'1B DonnéesActifs'!P398))</f>
        <v>-</v>
      </c>
      <c r="Q395" s="214" t="str">
        <f t="shared" si="55"/>
        <v>-</v>
      </c>
      <c r="R395" s="214" t="str">
        <f>IF($A395="-","-",(_xlfn.IFNA((VLOOKUP($D395,'2A HypothèsesRenouvellement'!$J$6:$K$10,2,FALSE)),"TypeChausséeN/D")))</f>
        <v>-</v>
      </c>
      <c r="S395" s="214" t="str">
        <f t="shared" si="62"/>
        <v>-</v>
      </c>
      <c r="T395" s="214" t="str">
        <f>IF($A395="-","-",(_xlfn.IFNA((VLOOKUP($M395,'2A HypothèsesRenouvellement'!$J$16:$K$25,2,FALSE)),"DernièreInterventionN/D")))</f>
        <v>-</v>
      </c>
      <c r="U395" s="214" t="str">
        <f t="shared" si="56"/>
        <v>-</v>
      </c>
      <c r="V395" s="215" t="str">
        <f t="shared" si="63"/>
        <v>-</v>
      </c>
      <c r="W395" s="215" t="str">
        <f>IF($A395="-","-",IF($O395="","ICG N/D",VLOOKUP($O395,'2A HypothèsesRenouvellement'!$B$33:$B$42,1,TRUE)))</f>
        <v>-</v>
      </c>
      <c r="X395" s="216" t="str">
        <f>IF($A395="-","-",(IF((ISNUMBER(W395)=TRUE),VLOOKUP(W395,'2A HypothèsesRenouvellement'!$B$33:$D$42,3,FALSE),"ICG N/D")))</f>
        <v>-</v>
      </c>
      <c r="Y395" s="216" t="str">
        <f>_xlfn.IFNA(IF($A395="-","-",(IF((P395=""),"Cote /5 N/D",VLOOKUP(P395,'2A HypothèsesRenouvellement'!$F$33:$G$37,2,FALSE)))),"%ParCote/5 Feuille2A N/D")</f>
        <v>-</v>
      </c>
      <c r="Z395" s="215" t="str">
        <f>IF($A395="-","-",IF('2A HypothèsesRenouvellement'!$F$20="  cotes d'état /100",(IF(ISNUMBER(X395)=TRUE,(X395*R395),"ICG N/D")),"N'est pas l'option choisie feuille 2A"))</f>
        <v>-</v>
      </c>
      <c r="AA395" s="215" t="str">
        <f t="shared" si="57"/>
        <v>-</v>
      </c>
      <c r="AB395" s="215" t="str">
        <f>IF($A395="-","-",IF('2A HypothèsesRenouvellement'!$F$20="  cotes d'état /5",(IF(ISNUMBER(Y395)=TRUE,(Y395*R395),"Etat/5 N/D")),"N'est pas l'option choisie feuille 2A"))</f>
        <v>-</v>
      </c>
      <c r="AC395" s="215" t="str">
        <f t="shared" si="58"/>
        <v>-</v>
      </c>
      <c r="AD395" s="217" t="str">
        <f>IF('2A HypothèsesRenouvellement'!$D$15="Option 1  ",'3A CalculsActifs'!V395,IF('2A HypothèsesRenouvellement'!$F$20="  Cotes d'état /100",'3A CalculsActifs'!AA395,IF('2A HypothèsesRenouvellement'!$F$20="  Cotes d'état /5",'3A CalculsActifs'!AC395,"ATT:ChoisirOptionFeuille2A")))</f>
        <v>ATT:ChoisirOptionFeuille2A</v>
      </c>
      <c r="AE395" s="209" t="str">
        <f>IF($A395="-","-",(H395/1000*(VLOOKUP(D395,'2A HypothèsesRenouvellement'!$J$6:$L$10,3,FALSE))))</f>
        <v>-</v>
      </c>
      <c r="AF395" s="312" t="str">
        <f t="shared" si="59"/>
        <v>-</v>
      </c>
      <c r="AG395" s="312" t="str">
        <f t="shared" si="60"/>
        <v>-</v>
      </c>
      <c r="AH395" s="218" t="str">
        <f t="shared" si="61"/>
        <v>-</v>
      </c>
      <c r="AI395" s="95"/>
      <c r="AJ395" s="95"/>
      <c r="AK395" s="95"/>
      <c r="AL395" s="95"/>
      <c r="AM395" s="95"/>
      <c r="AN395" s="95"/>
      <c r="AO395" s="95"/>
      <c r="AP395" s="95"/>
      <c r="AQ395" s="95"/>
      <c r="AR395" s="95"/>
      <c r="AS395" s="95"/>
      <c r="AT395" s="95"/>
      <c r="AU395" s="95"/>
      <c r="AV395" s="95"/>
      <c r="AW395" s="95"/>
      <c r="AX395" s="95"/>
      <c r="AY395" s="95"/>
      <c r="AZ395" s="95"/>
      <c r="BA395" s="95"/>
      <c r="BB395" s="95"/>
      <c r="BC395" s="95"/>
      <c r="BD395" s="95"/>
      <c r="BE395" s="95"/>
      <c r="BF395" s="95"/>
      <c r="BG395" s="95"/>
      <c r="BH395" s="95"/>
      <c r="BI395" s="95"/>
      <c r="BJ395" s="95"/>
      <c r="BK395" s="95"/>
      <c r="BL395" s="95"/>
      <c r="BM395" s="95"/>
      <c r="BN395" s="95"/>
      <c r="BO395" s="95"/>
      <c r="BP395" s="95"/>
      <c r="BQ395" s="95"/>
      <c r="BR395" s="95"/>
      <c r="BS395" s="95"/>
      <c r="BT395" s="95"/>
      <c r="BU395" s="95"/>
      <c r="BV395" s="95"/>
      <c r="BW395" s="95"/>
      <c r="BX395" s="95"/>
      <c r="BY395" s="95"/>
      <c r="BZ395" s="95"/>
      <c r="CA395" s="95"/>
      <c r="CB395" s="95"/>
      <c r="CC395" s="95"/>
      <c r="CD395" s="95"/>
      <c r="CE395" s="95"/>
      <c r="CF395" s="95"/>
      <c r="CG395" s="95"/>
      <c r="CH395" s="95"/>
      <c r="CI395" s="95"/>
      <c r="CJ395" s="95"/>
      <c r="CK395" s="95"/>
      <c r="CL395" s="95"/>
      <c r="CM395" s="95"/>
      <c r="CN395" s="95"/>
      <c r="CO395" s="95"/>
      <c r="CP395" s="95"/>
      <c r="CQ395" s="95"/>
      <c r="CR395" s="95"/>
      <c r="CS395" s="95"/>
      <c r="CT395" s="95"/>
      <c r="CU395" s="95"/>
      <c r="CV395" s="95"/>
      <c r="CW395" s="95"/>
      <c r="CX395" s="95"/>
      <c r="CY395" s="95"/>
      <c r="CZ395" s="95"/>
      <c r="DA395" s="95"/>
      <c r="DB395" s="95"/>
      <c r="DC395" s="95"/>
      <c r="DD395" s="95"/>
      <c r="DE395" s="95"/>
      <c r="DF395" s="95"/>
      <c r="DG395" s="95"/>
      <c r="DH395" s="95"/>
      <c r="DI395" s="95"/>
      <c r="DJ395" s="95"/>
      <c r="DK395" s="95"/>
      <c r="DL395" s="95"/>
      <c r="DM395" s="95"/>
      <c r="DN395" s="95"/>
      <c r="DO395" s="95"/>
      <c r="DP395" s="95"/>
      <c r="DQ395" s="95"/>
      <c r="DR395" s="95"/>
      <c r="DS395" s="95"/>
      <c r="DT395" s="95"/>
      <c r="DU395" s="95"/>
      <c r="DV395" s="95"/>
      <c r="DW395" s="95"/>
      <c r="DX395" s="95"/>
      <c r="DY395" s="95"/>
      <c r="DZ395" s="95"/>
      <c r="EA395" s="95"/>
      <c r="EB395" s="95"/>
      <c r="EC395" s="95"/>
      <c r="ED395" s="95"/>
      <c r="EE395" s="95"/>
      <c r="EF395" s="95"/>
      <c r="EG395" s="95"/>
      <c r="EH395" s="95"/>
      <c r="EI395" s="95"/>
      <c r="EJ395" s="95"/>
      <c r="EK395" s="95"/>
      <c r="EL395" s="95"/>
      <c r="EM395" s="95"/>
      <c r="EN395" s="95"/>
      <c r="EO395" s="95"/>
      <c r="EP395" s="95"/>
      <c r="EQ395" s="95"/>
      <c r="ER395" s="95"/>
      <c r="ES395" s="95"/>
      <c r="ET395" s="95"/>
      <c r="EU395" s="95"/>
      <c r="EV395" s="95"/>
      <c r="EW395" s="95"/>
      <c r="EX395" s="95"/>
      <c r="EY395" s="95"/>
      <c r="EZ395" s="95"/>
      <c r="FA395" s="95"/>
      <c r="FB395" s="95"/>
      <c r="FC395" s="95"/>
      <c r="FD395" s="95"/>
      <c r="FE395" s="95"/>
      <c r="FF395" s="95"/>
      <c r="FG395" s="95"/>
      <c r="FH395" s="95"/>
      <c r="FI395" s="95"/>
      <c r="FJ395" s="95"/>
      <c r="FK395" s="95"/>
      <c r="FL395" s="95"/>
      <c r="FM395" s="95"/>
      <c r="FN395" s="95"/>
      <c r="FO395" s="95"/>
      <c r="FP395" s="95"/>
      <c r="FQ395" s="95"/>
      <c r="FR395" s="95"/>
      <c r="FS395" s="95"/>
      <c r="FT395" s="95"/>
      <c r="FU395" s="95"/>
      <c r="FV395" s="95"/>
      <c r="FW395" s="95"/>
      <c r="FX395" s="95"/>
      <c r="FY395" s="95"/>
      <c r="FZ395" s="95"/>
      <c r="GA395" s="95"/>
      <c r="GB395" s="95"/>
      <c r="GC395" s="95"/>
      <c r="GD395" s="95"/>
      <c r="GE395" s="95"/>
      <c r="GF395" s="95"/>
      <c r="GG395" s="95"/>
      <c r="GH395" s="95"/>
      <c r="GI395" s="95"/>
      <c r="GJ395" s="95"/>
      <c r="GK395" s="95"/>
      <c r="GL395" s="95"/>
      <c r="GM395" s="95"/>
      <c r="GN395" s="95"/>
      <c r="GO395" s="95"/>
      <c r="GP395" s="95"/>
      <c r="GQ395" s="95"/>
      <c r="GR395" s="95"/>
      <c r="GS395" s="95"/>
      <c r="GT395" s="95"/>
      <c r="GU395" s="95"/>
      <c r="GV395" s="95"/>
      <c r="GW395" s="95"/>
      <c r="GX395" s="95"/>
      <c r="GY395" s="95"/>
      <c r="GZ395" s="95"/>
      <c r="HA395" s="95"/>
      <c r="HB395" s="95"/>
      <c r="HC395" s="95"/>
      <c r="HD395" s="95"/>
      <c r="HE395" s="95"/>
    </row>
    <row r="396" spans="1:213" x14ac:dyDescent="0.25">
      <c r="A396" s="212" t="str">
        <f>IF((ISBLANK('1B DonnéesActifs'!A399)=TRUE),"-",'1B DonnéesActifs'!A399)</f>
        <v>-</v>
      </c>
      <c r="B396" s="213" t="str">
        <f>IF(($A396="-"),"-",IF((ISBLANK('1B DonnéesActifs'!B399)=TRUE),"",'1B DonnéesActifs'!B399))</f>
        <v>-</v>
      </c>
      <c r="C396" s="213" t="str">
        <f>IF(($A396="-"),"-",IF((ISBLANK('1B DonnéesActifs'!C399)=TRUE),"",'1B DonnéesActifs'!C399))</f>
        <v>-</v>
      </c>
      <c r="D396" s="213" t="str">
        <f>IF(($A396="-"),"-",IF((ISBLANK('1B DonnéesActifs'!D399)=TRUE),"",'1B DonnéesActifs'!D399))</f>
        <v>-</v>
      </c>
      <c r="E396" s="213" t="str">
        <f>IF(($A396="-"),"-",IF((ISBLANK('1B DonnéesActifs'!E399)=TRUE),"",'1B DonnéesActifs'!E399))</f>
        <v>-</v>
      </c>
      <c r="F396" s="213" t="str">
        <f>IF(($A396="-"),"-",IF((ISBLANK('1B DonnéesActifs'!F399)=TRUE),"",'1B DonnéesActifs'!F399))</f>
        <v>-</v>
      </c>
      <c r="G396" s="213" t="str">
        <f>IF(($A396="-"),"-",IF((ISBLANK('1B DonnéesActifs'!G399)=TRUE),"",'1B DonnéesActifs'!G399))</f>
        <v>-</v>
      </c>
      <c r="H396" s="213" t="str">
        <f>IF(($A396="-"),"-",IF((ISBLANK('1B DonnéesActifs'!H399)=TRUE),"",'1B DonnéesActifs'!H399))</f>
        <v>-</v>
      </c>
      <c r="I396" s="213" t="str">
        <f>IF(($A396="-"),"-",IF((ISBLANK('1B DonnéesActifs'!I399)=TRUE),"",'1B DonnéesActifs'!I399))</f>
        <v>-</v>
      </c>
      <c r="J396" s="213" t="str">
        <f>IF(($A396="-"),"-",IF((ISBLANK('1B DonnéesActifs'!J399)=TRUE),"",'1B DonnéesActifs'!J399))</f>
        <v>-</v>
      </c>
      <c r="K396" s="213" t="str">
        <f>IF(($A396="-"),"-",IF((ISBLANK('1B DonnéesActifs'!K399)=TRUE),"",'1B DonnéesActifs'!K399))</f>
        <v>-</v>
      </c>
      <c r="L396" s="213" t="str">
        <f>IF(($A396="-"),"-",IF((ISBLANK('1B DonnéesActifs'!L399)=TRUE),"",'1B DonnéesActifs'!L399))</f>
        <v>-</v>
      </c>
      <c r="M396" s="213" t="str">
        <f>IF(($A396="-"),"-",IF((ISBLANK('1B DonnéesActifs'!M399)=TRUE),"",'1B DonnéesActifs'!M399))</f>
        <v>-</v>
      </c>
      <c r="N396" s="213" t="str">
        <f>IF(($A396="-"),"-",IF((ISBLANK('1B DonnéesActifs'!N399)=TRUE),"",'1B DonnéesActifs'!N399))</f>
        <v>-</v>
      </c>
      <c r="O396" s="213" t="str">
        <f>IF(($A396="-"),"-",IF((ISBLANK('1B DonnéesActifs'!O399)=TRUE),"",'1B DonnéesActifs'!O399))</f>
        <v>-</v>
      </c>
      <c r="P396" s="213" t="str">
        <f>IF(($A396="-"),"-",IF((ISBLANK('1B DonnéesActifs'!P399)=TRUE),"",'1B DonnéesActifs'!P399))</f>
        <v>-</v>
      </c>
      <c r="Q396" s="214" t="str">
        <f t="shared" si="55"/>
        <v>-</v>
      </c>
      <c r="R396" s="214" t="str">
        <f>IF($A396="-","-",(_xlfn.IFNA((VLOOKUP($D396,'2A HypothèsesRenouvellement'!$J$6:$K$10,2,FALSE)),"TypeChausséeN/D")))</f>
        <v>-</v>
      </c>
      <c r="S396" s="214" t="str">
        <f t="shared" si="62"/>
        <v>-</v>
      </c>
      <c r="T396" s="214" t="str">
        <f>IF($A396="-","-",(_xlfn.IFNA((VLOOKUP($M396,'2A HypothèsesRenouvellement'!$J$16:$K$25,2,FALSE)),"DernièreInterventionN/D")))</f>
        <v>-</v>
      </c>
      <c r="U396" s="214" t="str">
        <f t="shared" si="56"/>
        <v>-</v>
      </c>
      <c r="V396" s="215" t="str">
        <f t="shared" si="63"/>
        <v>-</v>
      </c>
      <c r="W396" s="215" t="str">
        <f>IF($A396="-","-",IF($O396="","ICG N/D",VLOOKUP($O396,'2A HypothèsesRenouvellement'!$B$33:$B$42,1,TRUE)))</f>
        <v>-</v>
      </c>
      <c r="X396" s="216" t="str">
        <f>IF($A396="-","-",(IF((ISNUMBER(W396)=TRUE),VLOOKUP(W396,'2A HypothèsesRenouvellement'!$B$33:$D$42,3,FALSE),"ICG N/D")))</f>
        <v>-</v>
      </c>
      <c r="Y396" s="216" t="str">
        <f>_xlfn.IFNA(IF($A396="-","-",(IF((P396=""),"Cote /5 N/D",VLOOKUP(P396,'2A HypothèsesRenouvellement'!$F$33:$G$37,2,FALSE)))),"%ParCote/5 Feuille2A N/D")</f>
        <v>-</v>
      </c>
      <c r="Z396" s="215" t="str">
        <f>IF($A396="-","-",IF('2A HypothèsesRenouvellement'!$F$20="  cotes d'état /100",(IF(ISNUMBER(X396)=TRUE,(X396*R396),"ICG N/D")),"N'est pas l'option choisie feuille 2A"))</f>
        <v>-</v>
      </c>
      <c r="AA396" s="215" t="str">
        <f t="shared" si="57"/>
        <v>-</v>
      </c>
      <c r="AB396" s="215" t="str">
        <f>IF($A396="-","-",IF('2A HypothèsesRenouvellement'!$F$20="  cotes d'état /5",(IF(ISNUMBER(Y396)=TRUE,(Y396*R396),"Etat/5 N/D")),"N'est pas l'option choisie feuille 2A"))</f>
        <v>-</v>
      </c>
      <c r="AC396" s="215" t="str">
        <f t="shared" si="58"/>
        <v>-</v>
      </c>
      <c r="AD396" s="217" t="str">
        <f>IF('2A HypothèsesRenouvellement'!$D$15="Option 1  ",'3A CalculsActifs'!V396,IF('2A HypothèsesRenouvellement'!$F$20="  Cotes d'état /100",'3A CalculsActifs'!AA396,IF('2A HypothèsesRenouvellement'!$F$20="  Cotes d'état /5",'3A CalculsActifs'!AC396,"ATT:ChoisirOptionFeuille2A")))</f>
        <v>ATT:ChoisirOptionFeuille2A</v>
      </c>
      <c r="AE396" s="209" t="str">
        <f>IF($A396="-","-",(H396/1000*(VLOOKUP(D396,'2A HypothèsesRenouvellement'!$J$6:$L$10,3,FALSE))))</f>
        <v>-</v>
      </c>
      <c r="AF396" s="312" t="str">
        <f t="shared" si="59"/>
        <v>-</v>
      </c>
      <c r="AG396" s="312" t="str">
        <f t="shared" si="60"/>
        <v>-</v>
      </c>
      <c r="AH396" s="218" t="str">
        <f t="shared" si="61"/>
        <v>-</v>
      </c>
      <c r="AI396" s="95"/>
      <c r="AJ396" s="95"/>
      <c r="AK396" s="95"/>
      <c r="AL396" s="95"/>
      <c r="AM396" s="95"/>
      <c r="AN396" s="95"/>
      <c r="AO396" s="95"/>
      <c r="AP396" s="95"/>
      <c r="AQ396" s="95"/>
      <c r="AR396" s="95"/>
      <c r="AS396" s="95"/>
      <c r="AT396" s="95"/>
      <c r="AU396" s="95"/>
      <c r="AV396" s="95"/>
      <c r="AW396" s="95"/>
      <c r="AX396" s="95"/>
      <c r="AY396" s="95"/>
      <c r="AZ396" s="95"/>
      <c r="BA396" s="95"/>
      <c r="BB396" s="95"/>
      <c r="BC396" s="95"/>
      <c r="BD396" s="95"/>
      <c r="BE396" s="95"/>
      <c r="BF396" s="95"/>
      <c r="BG396" s="95"/>
      <c r="BH396" s="95"/>
      <c r="BI396" s="95"/>
      <c r="BJ396" s="95"/>
      <c r="BK396" s="95"/>
      <c r="BL396" s="95"/>
      <c r="BM396" s="95"/>
      <c r="BN396" s="95"/>
      <c r="BO396" s="95"/>
      <c r="BP396" s="95"/>
      <c r="BQ396" s="95"/>
      <c r="BR396" s="95"/>
      <c r="BS396" s="95"/>
      <c r="BT396" s="95"/>
      <c r="BU396" s="95"/>
      <c r="BV396" s="95"/>
      <c r="BW396" s="95"/>
      <c r="BX396" s="95"/>
      <c r="BY396" s="95"/>
      <c r="BZ396" s="95"/>
      <c r="CA396" s="95"/>
      <c r="CB396" s="95"/>
      <c r="CC396" s="95"/>
      <c r="CD396" s="95"/>
      <c r="CE396" s="95"/>
      <c r="CF396" s="95"/>
      <c r="CG396" s="95"/>
      <c r="CH396" s="95"/>
      <c r="CI396" s="95"/>
      <c r="CJ396" s="95"/>
      <c r="CK396" s="95"/>
      <c r="CL396" s="95"/>
      <c r="CM396" s="95"/>
      <c r="CN396" s="95"/>
      <c r="CO396" s="95"/>
      <c r="CP396" s="95"/>
      <c r="CQ396" s="95"/>
      <c r="CR396" s="95"/>
      <c r="CS396" s="95"/>
      <c r="CT396" s="95"/>
      <c r="CU396" s="95"/>
      <c r="CV396" s="95"/>
      <c r="CW396" s="95"/>
      <c r="CX396" s="95"/>
      <c r="CY396" s="95"/>
      <c r="CZ396" s="95"/>
      <c r="DA396" s="95"/>
      <c r="DB396" s="95"/>
      <c r="DC396" s="95"/>
      <c r="DD396" s="95"/>
      <c r="DE396" s="95"/>
      <c r="DF396" s="95"/>
      <c r="DG396" s="95"/>
      <c r="DH396" s="95"/>
      <c r="DI396" s="95"/>
      <c r="DJ396" s="95"/>
      <c r="DK396" s="95"/>
      <c r="DL396" s="95"/>
      <c r="DM396" s="95"/>
      <c r="DN396" s="95"/>
      <c r="DO396" s="95"/>
      <c r="DP396" s="95"/>
      <c r="DQ396" s="95"/>
      <c r="DR396" s="95"/>
      <c r="DS396" s="95"/>
      <c r="DT396" s="95"/>
      <c r="DU396" s="95"/>
      <c r="DV396" s="95"/>
      <c r="DW396" s="95"/>
      <c r="DX396" s="95"/>
      <c r="DY396" s="95"/>
      <c r="DZ396" s="95"/>
      <c r="EA396" s="95"/>
      <c r="EB396" s="95"/>
      <c r="EC396" s="95"/>
      <c r="ED396" s="95"/>
      <c r="EE396" s="95"/>
      <c r="EF396" s="95"/>
      <c r="EG396" s="95"/>
      <c r="EH396" s="95"/>
      <c r="EI396" s="95"/>
      <c r="EJ396" s="95"/>
      <c r="EK396" s="95"/>
      <c r="EL396" s="95"/>
      <c r="EM396" s="95"/>
      <c r="EN396" s="95"/>
      <c r="EO396" s="95"/>
      <c r="EP396" s="95"/>
      <c r="EQ396" s="95"/>
      <c r="ER396" s="95"/>
      <c r="ES396" s="95"/>
      <c r="ET396" s="95"/>
      <c r="EU396" s="95"/>
      <c r="EV396" s="95"/>
      <c r="EW396" s="95"/>
      <c r="EX396" s="95"/>
      <c r="EY396" s="95"/>
      <c r="EZ396" s="95"/>
      <c r="FA396" s="95"/>
      <c r="FB396" s="95"/>
      <c r="FC396" s="95"/>
      <c r="FD396" s="95"/>
      <c r="FE396" s="95"/>
      <c r="FF396" s="95"/>
      <c r="FG396" s="95"/>
      <c r="FH396" s="95"/>
      <c r="FI396" s="95"/>
      <c r="FJ396" s="95"/>
      <c r="FK396" s="95"/>
      <c r="FL396" s="95"/>
      <c r="FM396" s="95"/>
      <c r="FN396" s="95"/>
      <c r="FO396" s="95"/>
      <c r="FP396" s="95"/>
      <c r="FQ396" s="95"/>
      <c r="FR396" s="95"/>
      <c r="FS396" s="95"/>
      <c r="FT396" s="95"/>
      <c r="FU396" s="95"/>
      <c r="FV396" s="95"/>
      <c r="FW396" s="95"/>
      <c r="FX396" s="95"/>
      <c r="FY396" s="95"/>
      <c r="FZ396" s="95"/>
      <c r="GA396" s="95"/>
      <c r="GB396" s="95"/>
      <c r="GC396" s="95"/>
      <c r="GD396" s="95"/>
      <c r="GE396" s="95"/>
      <c r="GF396" s="95"/>
      <c r="GG396" s="95"/>
      <c r="GH396" s="95"/>
      <c r="GI396" s="95"/>
      <c r="GJ396" s="95"/>
      <c r="GK396" s="95"/>
      <c r="GL396" s="95"/>
      <c r="GM396" s="95"/>
      <c r="GN396" s="95"/>
      <c r="GO396" s="95"/>
      <c r="GP396" s="95"/>
      <c r="GQ396" s="95"/>
      <c r="GR396" s="95"/>
      <c r="GS396" s="95"/>
      <c r="GT396" s="95"/>
      <c r="GU396" s="95"/>
      <c r="GV396" s="95"/>
      <c r="GW396" s="95"/>
      <c r="GX396" s="95"/>
      <c r="GY396" s="95"/>
      <c r="GZ396" s="95"/>
      <c r="HA396" s="95"/>
      <c r="HB396" s="95"/>
      <c r="HC396" s="95"/>
      <c r="HD396" s="95"/>
      <c r="HE396" s="95"/>
    </row>
    <row r="397" spans="1:213" x14ac:dyDescent="0.25">
      <c r="A397" s="212" t="str">
        <f>IF((ISBLANK('1B DonnéesActifs'!A400)=TRUE),"-",'1B DonnéesActifs'!A400)</f>
        <v>-</v>
      </c>
      <c r="B397" s="213" t="str">
        <f>IF(($A397="-"),"-",IF((ISBLANK('1B DonnéesActifs'!B400)=TRUE),"",'1B DonnéesActifs'!B400))</f>
        <v>-</v>
      </c>
      <c r="C397" s="213" t="str">
        <f>IF(($A397="-"),"-",IF((ISBLANK('1B DonnéesActifs'!C400)=TRUE),"",'1B DonnéesActifs'!C400))</f>
        <v>-</v>
      </c>
      <c r="D397" s="213" t="str">
        <f>IF(($A397="-"),"-",IF((ISBLANK('1B DonnéesActifs'!D400)=TRUE),"",'1B DonnéesActifs'!D400))</f>
        <v>-</v>
      </c>
      <c r="E397" s="213" t="str">
        <f>IF(($A397="-"),"-",IF((ISBLANK('1B DonnéesActifs'!E400)=TRUE),"",'1B DonnéesActifs'!E400))</f>
        <v>-</v>
      </c>
      <c r="F397" s="213" t="str">
        <f>IF(($A397="-"),"-",IF((ISBLANK('1B DonnéesActifs'!F400)=TRUE),"",'1B DonnéesActifs'!F400))</f>
        <v>-</v>
      </c>
      <c r="G397" s="213" t="str">
        <f>IF(($A397="-"),"-",IF((ISBLANK('1B DonnéesActifs'!G400)=TRUE),"",'1B DonnéesActifs'!G400))</f>
        <v>-</v>
      </c>
      <c r="H397" s="213" t="str">
        <f>IF(($A397="-"),"-",IF((ISBLANK('1B DonnéesActifs'!H400)=TRUE),"",'1B DonnéesActifs'!H400))</f>
        <v>-</v>
      </c>
      <c r="I397" s="213" t="str">
        <f>IF(($A397="-"),"-",IF((ISBLANK('1B DonnéesActifs'!I400)=TRUE),"",'1B DonnéesActifs'!I400))</f>
        <v>-</v>
      </c>
      <c r="J397" s="213" t="str">
        <f>IF(($A397="-"),"-",IF((ISBLANK('1B DonnéesActifs'!J400)=TRUE),"",'1B DonnéesActifs'!J400))</f>
        <v>-</v>
      </c>
      <c r="K397" s="213" t="str">
        <f>IF(($A397="-"),"-",IF((ISBLANK('1B DonnéesActifs'!K400)=TRUE),"",'1B DonnéesActifs'!K400))</f>
        <v>-</v>
      </c>
      <c r="L397" s="213" t="str">
        <f>IF(($A397="-"),"-",IF((ISBLANK('1B DonnéesActifs'!L400)=TRUE),"",'1B DonnéesActifs'!L400))</f>
        <v>-</v>
      </c>
      <c r="M397" s="213" t="str">
        <f>IF(($A397="-"),"-",IF((ISBLANK('1B DonnéesActifs'!M400)=TRUE),"",'1B DonnéesActifs'!M400))</f>
        <v>-</v>
      </c>
      <c r="N397" s="213" t="str">
        <f>IF(($A397="-"),"-",IF((ISBLANK('1B DonnéesActifs'!N400)=TRUE),"",'1B DonnéesActifs'!N400))</f>
        <v>-</v>
      </c>
      <c r="O397" s="213" t="str">
        <f>IF(($A397="-"),"-",IF((ISBLANK('1B DonnéesActifs'!O400)=TRUE),"",'1B DonnéesActifs'!O400))</f>
        <v>-</v>
      </c>
      <c r="P397" s="213" t="str">
        <f>IF(($A397="-"),"-",IF((ISBLANK('1B DonnéesActifs'!P400)=TRUE),"",'1B DonnéesActifs'!P400))</f>
        <v>-</v>
      </c>
      <c r="Q397" s="214" t="str">
        <f t="shared" si="55"/>
        <v>-</v>
      </c>
      <c r="R397" s="214" t="str">
        <f>IF($A397="-","-",(_xlfn.IFNA((VLOOKUP($D397,'2A HypothèsesRenouvellement'!$J$6:$K$10,2,FALSE)),"TypeChausséeN/D")))</f>
        <v>-</v>
      </c>
      <c r="S397" s="214" t="str">
        <f t="shared" si="62"/>
        <v>-</v>
      </c>
      <c r="T397" s="214" t="str">
        <f>IF($A397="-","-",(_xlfn.IFNA((VLOOKUP($M397,'2A HypothèsesRenouvellement'!$J$16:$K$25,2,FALSE)),"DernièreInterventionN/D")))</f>
        <v>-</v>
      </c>
      <c r="U397" s="214" t="str">
        <f t="shared" si="56"/>
        <v>-</v>
      </c>
      <c r="V397" s="215" t="str">
        <f t="shared" si="63"/>
        <v>-</v>
      </c>
      <c r="W397" s="215" t="str">
        <f>IF($A397="-","-",IF($O397="","ICG N/D",VLOOKUP($O397,'2A HypothèsesRenouvellement'!$B$33:$B$42,1,TRUE)))</f>
        <v>-</v>
      </c>
      <c r="X397" s="216" t="str">
        <f>IF($A397="-","-",(IF((ISNUMBER(W397)=TRUE),VLOOKUP(W397,'2A HypothèsesRenouvellement'!$B$33:$D$42,3,FALSE),"ICG N/D")))</f>
        <v>-</v>
      </c>
      <c r="Y397" s="216" t="str">
        <f>_xlfn.IFNA(IF($A397="-","-",(IF((P397=""),"Cote /5 N/D",VLOOKUP(P397,'2A HypothèsesRenouvellement'!$F$33:$G$37,2,FALSE)))),"%ParCote/5 Feuille2A N/D")</f>
        <v>-</v>
      </c>
      <c r="Z397" s="215" t="str">
        <f>IF($A397="-","-",IF('2A HypothèsesRenouvellement'!$F$20="  cotes d'état /100",(IF(ISNUMBER(X397)=TRUE,(X397*R397),"ICG N/D")),"N'est pas l'option choisie feuille 2A"))</f>
        <v>-</v>
      </c>
      <c r="AA397" s="215" t="str">
        <f t="shared" si="57"/>
        <v>-</v>
      </c>
      <c r="AB397" s="215" t="str">
        <f>IF($A397="-","-",IF('2A HypothèsesRenouvellement'!$F$20="  cotes d'état /5",(IF(ISNUMBER(Y397)=TRUE,(Y397*R397),"Etat/5 N/D")),"N'est pas l'option choisie feuille 2A"))</f>
        <v>-</v>
      </c>
      <c r="AC397" s="215" t="str">
        <f t="shared" si="58"/>
        <v>-</v>
      </c>
      <c r="AD397" s="217" t="str">
        <f>IF('2A HypothèsesRenouvellement'!$D$15="Option 1  ",'3A CalculsActifs'!V397,IF('2A HypothèsesRenouvellement'!$F$20="  Cotes d'état /100",'3A CalculsActifs'!AA397,IF('2A HypothèsesRenouvellement'!$F$20="  Cotes d'état /5",'3A CalculsActifs'!AC397,"ATT:ChoisirOptionFeuille2A")))</f>
        <v>ATT:ChoisirOptionFeuille2A</v>
      </c>
      <c r="AE397" s="209" t="str">
        <f>IF($A397="-","-",(H397/1000*(VLOOKUP(D397,'2A HypothèsesRenouvellement'!$J$6:$L$10,3,FALSE))))</f>
        <v>-</v>
      </c>
      <c r="AF397" s="312" t="str">
        <f t="shared" si="59"/>
        <v>-</v>
      </c>
      <c r="AG397" s="312" t="str">
        <f t="shared" si="60"/>
        <v>-</v>
      </c>
      <c r="AH397" s="218" t="str">
        <f t="shared" si="61"/>
        <v>-</v>
      </c>
      <c r="AI397" s="95"/>
      <c r="AJ397" s="95"/>
      <c r="AK397" s="95"/>
      <c r="AL397" s="95"/>
      <c r="AM397" s="95"/>
      <c r="AN397" s="95"/>
      <c r="AO397" s="95"/>
      <c r="AP397" s="95"/>
      <c r="AQ397" s="95"/>
      <c r="AR397" s="95"/>
      <c r="AS397" s="95"/>
      <c r="AT397" s="95"/>
      <c r="AU397" s="95"/>
      <c r="AV397" s="95"/>
      <c r="AW397" s="95"/>
      <c r="AX397" s="95"/>
      <c r="AY397" s="95"/>
      <c r="AZ397" s="95"/>
      <c r="BA397" s="95"/>
      <c r="BB397" s="95"/>
      <c r="BC397" s="95"/>
      <c r="BD397" s="95"/>
      <c r="BE397" s="95"/>
      <c r="BF397" s="95"/>
      <c r="BG397" s="95"/>
      <c r="BH397" s="95"/>
      <c r="BI397" s="95"/>
      <c r="BJ397" s="95"/>
      <c r="BK397" s="95"/>
      <c r="BL397" s="95"/>
      <c r="BM397" s="95"/>
      <c r="BN397" s="95"/>
      <c r="BO397" s="95"/>
      <c r="BP397" s="95"/>
      <c r="BQ397" s="95"/>
      <c r="BR397" s="95"/>
      <c r="BS397" s="95"/>
      <c r="BT397" s="95"/>
      <c r="BU397" s="95"/>
      <c r="BV397" s="95"/>
      <c r="BW397" s="95"/>
      <c r="BX397" s="95"/>
      <c r="BY397" s="95"/>
      <c r="BZ397" s="95"/>
      <c r="CA397" s="95"/>
      <c r="CB397" s="95"/>
      <c r="CC397" s="95"/>
      <c r="CD397" s="95"/>
      <c r="CE397" s="95"/>
      <c r="CF397" s="95"/>
      <c r="CG397" s="95"/>
      <c r="CH397" s="95"/>
      <c r="CI397" s="95"/>
      <c r="CJ397" s="95"/>
      <c r="CK397" s="95"/>
      <c r="CL397" s="95"/>
      <c r="CM397" s="95"/>
      <c r="CN397" s="95"/>
      <c r="CO397" s="95"/>
      <c r="CP397" s="95"/>
      <c r="CQ397" s="95"/>
      <c r="CR397" s="95"/>
      <c r="CS397" s="95"/>
      <c r="CT397" s="95"/>
      <c r="CU397" s="95"/>
      <c r="CV397" s="95"/>
      <c r="CW397" s="95"/>
      <c r="CX397" s="95"/>
      <c r="CY397" s="95"/>
      <c r="CZ397" s="95"/>
      <c r="DA397" s="95"/>
      <c r="DB397" s="95"/>
      <c r="DC397" s="95"/>
      <c r="DD397" s="95"/>
      <c r="DE397" s="95"/>
      <c r="DF397" s="95"/>
      <c r="DG397" s="95"/>
      <c r="DH397" s="95"/>
      <c r="DI397" s="95"/>
      <c r="DJ397" s="95"/>
      <c r="DK397" s="95"/>
      <c r="DL397" s="95"/>
      <c r="DM397" s="95"/>
      <c r="DN397" s="95"/>
      <c r="DO397" s="95"/>
      <c r="DP397" s="95"/>
      <c r="DQ397" s="95"/>
      <c r="DR397" s="95"/>
      <c r="DS397" s="95"/>
      <c r="DT397" s="95"/>
      <c r="DU397" s="95"/>
      <c r="DV397" s="95"/>
      <c r="DW397" s="95"/>
      <c r="DX397" s="95"/>
      <c r="DY397" s="95"/>
      <c r="DZ397" s="95"/>
      <c r="EA397" s="95"/>
      <c r="EB397" s="95"/>
      <c r="EC397" s="95"/>
      <c r="ED397" s="95"/>
      <c r="EE397" s="95"/>
      <c r="EF397" s="95"/>
      <c r="EG397" s="95"/>
      <c r="EH397" s="95"/>
      <c r="EI397" s="95"/>
      <c r="EJ397" s="95"/>
      <c r="EK397" s="95"/>
      <c r="EL397" s="95"/>
      <c r="EM397" s="95"/>
      <c r="EN397" s="95"/>
      <c r="EO397" s="95"/>
      <c r="EP397" s="95"/>
      <c r="EQ397" s="95"/>
      <c r="ER397" s="95"/>
      <c r="ES397" s="95"/>
      <c r="ET397" s="95"/>
      <c r="EU397" s="95"/>
      <c r="EV397" s="95"/>
      <c r="EW397" s="95"/>
      <c r="EX397" s="95"/>
      <c r="EY397" s="95"/>
      <c r="EZ397" s="95"/>
      <c r="FA397" s="95"/>
      <c r="FB397" s="95"/>
      <c r="FC397" s="95"/>
      <c r="FD397" s="95"/>
      <c r="FE397" s="95"/>
      <c r="FF397" s="95"/>
      <c r="FG397" s="95"/>
      <c r="FH397" s="95"/>
      <c r="FI397" s="95"/>
      <c r="FJ397" s="95"/>
      <c r="FK397" s="95"/>
      <c r="FL397" s="95"/>
      <c r="FM397" s="95"/>
      <c r="FN397" s="95"/>
      <c r="FO397" s="95"/>
      <c r="FP397" s="95"/>
      <c r="FQ397" s="95"/>
      <c r="FR397" s="95"/>
      <c r="FS397" s="95"/>
      <c r="FT397" s="95"/>
      <c r="FU397" s="95"/>
      <c r="FV397" s="95"/>
      <c r="FW397" s="95"/>
      <c r="FX397" s="95"/>
      <c r="FY397" s="95"/>
      <c r="FZ397" s="95"/>
      <c r="GA397" s="95"/>
      <c r="GB397" s="95"/>
      <c r="GC397" s="95"/>
      <c r="GD397" s="95"/>
      <c r="GE397" s="95"/>
      <c r="GF397" s="95"/>
      <c r="GG397" s="95"/>
      <c r="GH397" s="95"/>
      <c r="GI397" s="95"/>
      <c r="GJ397" s="95"/>
      <c r="GK397" s="95"/>
      <c r="GL397" s="95"/>
      <c r="GM397" s="95"/>
      <c r="GN397" s="95"/>
      <c r="GO397" s="95"/>
      <c r="GP397" s="95"/>
      <c r="GQ397" s="95"/>
      <c r="GR397" s="95"/>
      <c r="GS397" s="95"/>
      <c r="GT397" s="95"/>
      <c r="GU397" s="95"/>
      <c r="GV397" s="95"/>
      <c r="GW397" s="95"/>
      <c r="GX397" s="95"/>
      <c r="GY397" s="95"/>
      <c r="GZ397" s="95"/>
      <c r="HA397" s="95"/>
      <c r="HB397" s="95"/>
      <c r="HC397" s="95"/>
      <c r="HD397" s="95"/>
      <c r="HE397" s="95"/>
    </row>
    <row r="398" spans="1:213" x14ac:dyDescent="0.25">
      <c r="A398" s="212" t="str">
        <f>IF((ISBLANK('1B DonnéesActifs'!A401)=TRUE),"-",'1B DonnéesActifs'!A401)</f>
        <v>-</v>
      </c>
      <c r="B398" s="213" t="str">
        <f>IF(($A398="-"),"-",IF((ISBLANK('1B DonnéesActifs'!B401)=TRUE),"",'1B DonnéesActifs'!B401))</f>
        <v>-</v>
      </c>
      <c r="C398" s="213" t="str">
        <f>IF(($A398="-"),"-",IF((ISBLANK('1B DonnéesActifs'!C401)=TRUE),"",'1B DonnéesActifs'!C401))</f>
        <v>-</v>
      </c>
      <c r="D398" s="213" t="str">
        <f>IF(($A398="-"),"-",IF((ISBLANK('1B DonnéesActifs'!D401)=TRUE),"",'1B DonnéesActifs'!D401))</f>
        <v>-</v>
      </c>
      <c r="E398" s="213" t="str">
        <f>IF(($A398="-"),"-",IF((ISBLANK('1B DonnéesActifs'!E401)=TRUE),"",'1B DonnéesActifs'!E401))</f>
        <v>-</v>
      </c>
      <c r="F398" s="213" t="str">
        <f>IF(($A398="-"),"-",IF((ISBLANK('1B DonnéesActifs'!F401)=TRUE),"",'1B DonnéesActifs'!F401))</f>
        <v>-</v>
      </c>
      <c r="G398" s="213" t="str">
        <f>IF(($A398="-"),"-",IF((ISBLANK('1B DonnéesActifs'!G401)=TRUE),"",'1B DonnéesActifs'!G401))</f>
        <v>-</v>
      </c>
      <c r="H398" s="213" t="str">
        <f>IF(($A398="-"),"-",IF((ISBLANK('1B DonnéesActifs'!H401)=TRUE),"",'1B DonnéesActifs'!H401))</f>
        <v>-</v>
      </c>
      <c r="I398" s="213" t="str">
        <f>IF(($A398="-"),"-",IF((ISBLANK('1B DonnéesActifs'!I401)=TRUE),"",'1B DonnéesActifs'!I401))</f>
        <v>-</v>
      </c>
      <c r="J398" s="213" t="str">
        <f>IF(($A398="-"),"-",IF((ISBLANK('1B DonnéesActifs'!J401)=TRUE),"",'1B DonnéesActifs'!J401))</f>
        <v>-</v>
      </c>
      <c r="K398" s="213" t="str">
        <f>IF(($A398="-"),"-",IF((ISBLANK('1B DonnéesActifs'!K401)=TRUE),"",'1B DonnéesActifs'!K401))</f>
        <v>-</v>
      </c>
      <c r="L398" s="213" t="str">
        <f>IF(($A398="-"),"-",IF((ISBLANK('1B DonnéesActifs'!L401)=TRUE),"",'1B DonnéesActifs'!L401))</f>
        <v>-</v>
      </c>
      <c r="M398" s="213" t="str">
        <f>IF(($A398="-"),"-",IF((ISBLANK('1B DonnéesActifs'!M401)=TRUE),"",'1B DonnéesActifs'!M401))</f>
        <v>-</v>
      </c>
      <c r="N398" s="213" t="str">
        <f>IF(($A398="-"),"-",IF((ISBLANK('1B DonnéesActifs'!N401)=TRUE),"",'1B DonnéesActifs'!N401))</f>
        <v>-</v>
      </c>
      <c r="O398" s="213" t="str">
        <f>IF(($A398="-"),"-",IF((ISBLANK('1B DonnéesActifs'!O401)=TRUE),"",'1B DonnéesActifs'!O401))</f>
        <v>-</v>
      </c>
      <c r="P398" s="213" t="str">
        <f>IF(($A398="-"),"-",IF((ISBLANK('1B DonnéesActifs'!P401)=TRUE),"",'1B DonnéesActifs'!P401))</f>
        <v>-</v>
      </c>
      <c r="Q398" s="214" t="str">
        <f t="shared" si="55"/>
        <v>-</v>
      </c>
      <c r="R398" s="214" t="str">
        <f>IF($A398="-","-",(_xlfn.IFNA((VLOOKUP($D398,'2A HypothèsesRenouvellement'!$J$6:$K$10,2,FALSE)),"TypeChausséeN/D")))</f>
        <v>-</v>
      </c>
      <c r="S398" s="214" t="str">
        <f t="shared" si="62"/>
        <v>-</v>
      </c>
      <c r="T398" s="214" t="str">
        <f>IF($A398="-","-",(_xlfn.IFNA((VLOOKUP($M398,'2A HypothèsesRenouvellement'!$J$16:$K$25,2,FALSE)),"DernièreInterventionN/D")))</f>
        <v>-</v>
      </c>
      <c r="U398" s="214" t="str">
        <f t="shared" si="56"/>
        <v>-</v>
      </c>
      <c r="V398" s="215" t="str">
        <f t="shared" si="63"/>
        <v>-</v>
      </c>
      <c r="W398" s="215" t="str">
        <f>IF($A398="-","-",IF($O398="","ICG N/D",VLOOKUP($O398,'2A HypothèsesRenouvellement'!$B$33:$B$42,1,TRUE)))</f>
        <v>-</v>
      </c>
      <c r="X398" s="216" t="str">
        <f>IF($A398="-","-",(IF((ISNUMBER(W398)=TRUE),VLOOKUP(W398,'2A HypothèsesRenouvellement'!$B$33:$D$42,3,FALSE),"ICG N/D")))</f>
        <v>-</v>
      </c>
      <c r="Y398" s="216" t="str">
        <f>_xlfn.IFNA(IF($A398="-","-",(IF((P398=""),"Cote /5 N/D",VLOOKUP(P398,'2A HypothèsesRenouvellement'!$F$33:$G$37,2,FALSE)))),"%ParCote/5 Feuille2A N/D")</f>
        <v>-</v>
      </c>
      <c r="Z398" s="215" t="str">
        <f>IF($A398="-","-",IF('2A HypothèsesRenouvellement'!$F$20="  cotes d'état /100",(IF(ISNUMBER(X398)=TRUE,(X398*R398),"ICG N/D")),"N'est pas l'option choisie feuille 2A"))</f>
        <v>-</v>
      </c>
      <c r="AA398" s="215" t="str">
        <f t="shared" si="57"/>
        <v>-</v>
      </c>
      <c r="AB398" s="215" t="str">
        <f>IF($A398="-","-",IF('2A HypothèsesRenouvellement'!$F$20="  cotes d'état /5",(IF(ISNUMBER(Y398)=TRUE,(Y398*R398),"Etat/5 N/D")),"N'est pas l'option choisie feuille 2A"))</f>
        <v>-</v>
      </c>
      <c r="AC398" s="215" t="str">
        <f t="shared" si="58"/>
        <v>-</v>
      </c>
      <c r="AD398" s="217" t="str">
        <f>IF('2A HypothèsesRenouvellement'!$D$15="Option 1  ",'3A CalculsActifs'!V398,IF('2A HypothèsesRenouvellement'!$F$20="  Cotes d'état /100",'3A CalculsActifs'!AA398,IF('2A HypothèsesRenouvellement'!$F$20="  Cotes d'état /5",'3A CalculsActifs'!AC398,"ATT:ChoisirOptionFeuille2A")))</f>
        <v>ATT:ChoisirOptionFeuille2A</v>
      </c>
      <c r="AE398" s="209" t="str">
        <f>IF($A398="-","-",(H398/1000*(VLOOKUP(D398,'2A HypothèsesRenouvellement'!$J$6:$L$10,3,FALSE))))</f>
        <v>-</v>
      </c>
      <c r="AF398" s="312" t="str">
        <f t="shared" si="59"/>
        <v>-</v>
      </c>
      <c r="AG398" s="312" t="str">
        <f t="shared" si="60"/>
        <v>-</v>
      </c>
      <c r="AH398" s="218" t="str">
        <f t="shared" si="61"/>
        <v>-</v>
      </c>
      <c r="AI398" s="95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/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5"/>
      <c r="BI398" s="95"/>
      <c r="BJ398" s="95"/>
      <c r="BK398" s="95"/>
      <c r="BL398" s="95"/>
      <c r="BM398" s="95"/>
      <c r="BN398" s="95"/>
      <c r="BO398" s="95"/>
      <c r="BP398" s="95"/>
      <c r="BQ398" s="95"/>
      <c r="BR398" s="95"/>
      <c r="BS398" s="95"/>
      <c r="BT398" s="95"/>
      <c r="BU398" s="95"/>
      <c r="BV398" s="95"/>
      <c r="BW398" s="95"/>
      <c r="BX398" s="95"/>
      <c r="BY398" s="95"/>
      <c r="BZ398" s="95"/>
      <c r="CA398" s="95"/>
      <c r="CB398" s="95"/>
      <c r="CC398" s="95"/>
      <c r="CD398" s="95"/>
      <c r="CE398" s="95"/>
      <c r="CF398" s="95"/>
      <c r="CG398" s="95"/>
      <c r="CH398" s="95"/>
      <c r="CI398" s="95"/>
      <c r="CJ398" s="95"/>
      <c r="CK398" s="95"/>
      <c r="CL398" s="95"/>
      <c r="CM398" s="95"/>
      <c r="CN398" s="95"/>
      <c r="CO398" s="95"/>
      <c r="CP398" s="95"/>
      <c r="CQ398" s="95"/>
      <c r="CR398" s="95"/>
      <c r="CS398" s="95"/>
      <c r="CT398" s="95"/>
      <c r="CU398" s="95"/>
      <c r="CV398" s="95"/>
      <c r="CW398" s="95"/>
      <c r="CX398" s="95"/>
      <c r="CY398" s="95"/>
      <c r="CZ398" s="95"/>
      <c r="DA398" s="95"/>
      <c r="DB398" s="95"/>
      <c r="DC398" s="95"/>
      <c r="DD398" s="95"/>
      <c r="DE398" s="95"/>
      <c r="DF398" s="95"/>
      <c r="DG398" s="95"/>
      <c r="DH398" s="95"/>
      <c r="DI398" s="95"/>
      <c r="DJ398" s="95"/>
      <c r="DK398" s="95"/>
      <c r="DL398" s="95"/>
      <c r="DM398" s="95"/>
      <c r="DN398" s="95"/>
      <c r="DO398" s="95"/>
      <c r="DP398" s="95"/>
      <c r="DQ398" s="95"/>
      <c r="DR398" s="95"/>
      <c r="DS398" s="95"/>
      <c r="DT398" s="95"/>
      <c r="DU398" s="95"/>
      <c r="DV398" s="95"/>
      <c r="DW398" s="95"/>
      <c r="DX398" s="95"/>
      <c r="DY398" s="95"/>
      <c r="DZ398" s="95"/>
      <c r="EA398" s="95"/>
      <c r="EB398" s="95"/>
      <c r="EC398" s="95"/>
      <c r="ED398" s="95"/>
      <c r="EE398" s="95"/>
      <c r="EF398" s="95"/>
      <c r="EG398" s="95"/>
      <c r="EH398" s="95"/>
      <c r="EI398" s="95"/>
      <c r="EJ398" s="95"/>
      <c r="EK398" s="95"/>
      <c r="EL398" s="95"/>
      <c r="EM398" s="95"/>
      <c r="EN398" s="95"/>
      <c r="EO398" s="95"/>
      <c r="EP398" s="95"/>
      <c r="EQ398" s="95"/>
      <c r="ER398" s="95"/>
      <c r="ES398" s="95"/>
      <c r="ET398" s="95"/>
      <c r="EU398" s="95"/>
      <c r="EV398" s="95"/>
      <c r="EW398" s="95"/>
      <c r="EX398" s="95"/>
      <c r="EY398" s="95"/>
      <c r="EZ398" s="95"/>
      <c r="FA398" s="95"/>
      <c r="FB398" s="95"/>
      <c r="FC398" s="95"/>
      <c r="FD398" s="95"/>
      <c r="FE398" s="95"/>
      <c r="FF398" s="95"/>
      <c r="FG398" s="95"/>
      <c r="FH398" s="95"/>
      <c r="FI398" s="95"/>
      <c r="FJ398" s="95"/>
      <c r="FK398" s="95"/>
      <c r="FL398" s="95"/>
      <c r="FM398" s="95"/>
      <c r="FN398" s="95"/>
      <c r="FO398" s="95"/>
      <c r="FP398" s="95"/>
      <c r="FQ398" s="95"/>
      <c r="FR398" s="95"/>
      <c r="FS398" s="95"/>
      <c r="FT398" s="95"/>
      <c r="FU398" s="95"/>
      <c r="FV398" s="95"/>
      <c r="FW398" s="95"/>
      <c r="FX398" s="95"/>
      <c r="FY398" s="95"/>
      <c r="FZ398" s="95"/>
      <c r="GA398" s="95"/>
      <c r="GB398" s="95"/>
      <c r="GC398" s="95"/>
      <c r="GD398" s="95"/>
      <c r="GE398" s="95"/>
      <c r="GF398" s="95"/>
      <c r="GG398" s="95"/>
      <c r="GH398" s="95"/>
      <c r="GI398" s="95"/>
      <c r="GJ398" s="95"/>
      <c r="GK398" s="95"/>
      <c r="GL398" s="95"/>
      <c r="GM398" s="95"/>
      <c r="GN398" s="95"/>
      <c r="GO398" s="95"/>
      <c r="GP398" s="95"/>
      <c r="GQ398" s="95"/>
      <c r="GR398" s="95"/>
      <c r="GS398" s="95"/>
      <c r="GT398" s="95"/>
      <c r="GU398" s="95"/>
      <c r="GV398" s="95"/>
      <c r="GW398" s="95"/>
      <c r="GX398" s="95"/>
      <c r="GY398" s="95"/>
      <c r="GZ398" s="95"/>
      <c r="HA398" s="95"/>
      <c r="HB398" s="95"/>
      <c r="HC398" s="95"/>
      <c r="HD398" s="95"/>
      <c r="HE398" s="95"/>
    </row>
    <row r="399" spans="1:213" x14ac:dyDescent="0.25">
      <c r="A399" s="212" t="str">
        <f>IF((ISBLANK('1B DonnéesActifs'!A402)=TRUE),"-",'1B DonnéesActifs'!A402)</f>
        <v>-</v>
      </c>
      <c r="B399" s="213" t="str">
        <f>IF(($A399="-"),"-",IF((ISBLANK('1B DonnéesActifs'!B402)=TRUE),"",'1B DonnéesActifs'!B402))</f>
        <v>-</v>
      </c>
      <c r="C399" s="213" t="str">
        <f>IF(($A399="-"),"-",IF((ISBLANK('1B DonnéesActifs'!C402)=TRUE),"",'1B DonnéesActifs'!C402))</f>
        <v>-</v>
      </c>
      <c r="D399" s="213" t="str">
        <f>IF(($A399="-"),"-",IF((ISBLANK('1B DonnéesActifs'!D402)=TRUE),"",'1B DonnéesActifs'!D402))</f>
        <v>-</v>
      </c>
      <c r="E399" s="213" t="str">
        <f>IF(($A399="-"),"-",IF((ISBLANK('1B DonnéesActifs'!E402)=TRUE),"",'1B DonnéesActifs'!E402))</f>
        <v>-</v>
      </c>
      <c r="F399" s="213" t="str">
        <f>IF(($A399="-"),"-",IF((ISBLANK('1B DonnéesActifs'!F402)=TRUE),"",'1B DonnéesActifs'!F402))</f>
        <v>-</v>
      </c>
      <c r="G399" s="213" t="str">
        <f>IF(($A399="-"),"-",IF((ISBLANK('1B DonnéesActifs'!G402)=TRUE),"",'1B DonnéesActifs'!G402))</f>
        <v>-</v>
      </c>
      <c r="H399" s="213" t="str">
        <f>IF(($A399="-"),"-",IF((ISBLANK('1B DonnéesActifs'!H402)=TRUE),"",'1B DonnéesActifs'!H402))</f>
        <v>-</v>
      </c>
      <c r="I399" s="213" t="str">
        <f>IF(($A399="-"),"-",IF((ISBLANK('1B DonnéesActifs'!I402)=TRUE),"",'1B DonnéesActifs'!I402))</f>
        <v>-</v>
      </c>
      <c r="J399" s="213" t="str">
        <f>IF(($A399="-"),"-",IF((ISBLANK('1B DonnéesActifs'!J402)=TRUE),"",'1B DonnéesActifs'!J402))</f>
        <v>-</v>
      </c>
      <c r="K399" s="213" t="str">
        <f>IF(($A399="-"),"-",IF((ISBLANK('1B DonnéesActifs'!K402)=TRUE),"",'1B DonnéesActifs'!K402))</f>
        <v>-</v>
      </c>
      <c r="L399" s="213" t="str">
        <f>IF(($A399="-"),"-",IF((ISBLANK('1B DonnéesActifs'!L402)=TRUE),"",'1B DonnéesActifs'!L402))</f>
        <v>-</v>
      </c>
      <c r="M399" s="213" t="str">
        <f>IF(($A399="-"),"-",IF((ISBLANK('1B DonnéesActifs'!M402)=TRUE),"",'1B DonnéesActifs'!M402))</f>
        <v>-</v>
      </c>
      <c r="N399" s="213" t="str">
        <f>IF(($A399="-"),"-",IF((ISBLANK('1B DonnéesActifs'!N402)=TRUE),"",'1B DonnéesActifs'!N402))</f>
        <v>-</v>
      </c>
      <c r="O399" s="213" t="str">
        <f>IF(($A399="-"),"-",IF((ISBLANK('1B DonnéesActifs'!O402)=TRUE),"",'1B DonnéesActifs'!O402))</f>
        <v>-</v>
      </c>
      <c r="P399" s="213" t="str">
        <f>IF(($A399="-"),"-",IF((ISBLANK('1B DonnéesActifs'!P402)=TRUE),"",'1B DonnéesActifs'!P402))</f>
        <v>-</v>
      </c>
      <c r="Q399" s="214" t="str">
        <f t="shared" si="55"/>
        <v>-</v>
      </c>
      <c r="R399" s="214" t="str">
        <f>IF($A399="-","-",(_xlfn.IFNA((VLOOKUP($D399,'2A HypothèsesRenouvellement'!$J$6:$K$10,2,FALSE)),"TypeChausséeN/D")))</f>
        <v>-</v>
      </c>
      <c r="S399" s="214" t="str">
        <f t="shared" si="62"/>
        <v>-</v>
      </c>
      <c r="T399" s="214" t="str">
        <f>IF($A399="-","-",(_xlfn.IFNA((VLOOKUP($M399,'2A HypothèsesRenouvellement'!$J$16:$K$25,2,FALSE)),"DernièreInterventionN/D")))</f>
        <v>-</v>
      </c>
      <c r="U399" s="214" t="str">
        <f t="shared" si="56"/>
        <v>-</v>
      </c>
      <c r="V399" s="215" t="str">
        <f t="shared" si="63"/>
        <v>-</v>
      </c>
      <c r="W399" s="215" t="str">
        <f>IF($A399="-","-",IF($O399="","ICG N/D",VLOOKUP($O399,'2A HypothèsesRenouvellement'!$B$33:$B$42,1,TRUE)))</f>
        <v>-</v>
      </c>
      <c r="X399" s="216" t="str">
        <f>IF($A399="-","-",(IF((ISNUMBER(W399)=TRUE),VLOOKUP(W399,'2A HypothèsesRenouvellement'!$B$33:$D$42,3,FALSE),"ICG N/D")))</f>
        <v>-</v>
      </c>
      <c r="Y399" s="216" t="str">
        <f>_xlfn.IFNA(IF($A399="-","-",(IF((P399=""),"Cote /5 N/D",VLOOKUP(P399,'2A HypothèsesRenouvellement'!$F$33:$G$37,2,FALSE)))),"%ParCote/5 Feuille2A N/D")</f>
        <v>-</v>
      </c>
      <c r="Z399" s="215" t="str">
        <f>IF($A399="-","-",IF('2A HypothèsesRenouvellement'!$F$20="  cotes d'état /100",(IF(ISNUMBER(X399)=TRUE,(X399*R399),"ICG N/D")),"N'est pas l'option choisie feuille 2A"))</f>
        <v>-</v>
      </c>
      <c r="AA399" s="215" t="str">
        <f t="shared" si="57"/>
        <v>-</v>
      </c>
      <c r="AB399" s="215" t="str">
        <f>IF($A399="-","-",IF('2A HypothèsesRenouvellement'!$F$20="  cotes d'état /5",(IF(ISNUMBER(Y399)=TRUE,(Y399*R399),"Etat/5 N/D")),"N'est pas l'option choisie feuille 2A"))</f>
        <v>-</v>
      </c>
      <c r="AC399" s="215" t="str">
        <f t="shared" si="58"/>
        <v>-</v>
      </c>
      <c r="AD399" s="217" t="str">
        <f>IF('2A HypothèsesRenouvellement'!$D$15="Option 1  ",'3A CalculsActifs'!V399,IF('2A HypothèsesRenouvellement'!$F$20="  Cotes d'état /100",'3A CalculsActifs'!AA399,IF('2A HypothèsesRenouvellement'!$F$20="  Cotes d'état /5",'3A CalculsActifs'!AC399,"ATT:ChoisirOptionFeuille2A")))</f>
        <v>ATT:ChoisirOptionFeuille2A</v>
      </c>
      <c r="AE399" s="209" t="str">
        <f>IF($A399="-","-",(H399/1000*(VLOOKUP(D399,'2A HypothèsesRenouvellement'!$J$6:$L$10,3,FALSE))))</f>
        <v>-</v>
      </c>
      <c r="AF399" s="312" t="str">
        <f t="shared" si="59"/>
        <v>-</v>
      </c>
      <c r="AG399" s="312" t="str">
        <f t="shared" si="60"/>
        <v>-</v>
      </c>
      <c r="AH399" s="218" t="str">
        <f t="shared" si="61"/>
        <v>-</v>
      </c>
      <c r="AI399" s="95"/>
      <c r="AJ399" s="95"/>
      <c r="AK399" s="95"/>
      <c r="AL399" s="95"/>
      <c r="AM399" s="95"/>
      <c r="AN399" s="95"/>
      <c r="AO399" s="95"/>
      <c r="AP399" s="95"/>
      <c r="AQ399" s="95"/>
      <c r="AR399" s="95"/>
      <c r="AS399" s="95"/>
      <c r="AT399" s="95"/>
      <c r="AU399" s="95"/>
      <c r="AV399" s="95"/>
      <c r="AW399" s="95"/>
      <c r="AX399" s="95"/>
      <c r="AY399" s="95"/>
      <c r="AZ399" s="95"/>
      <c r="BA399" s="95"/>
      <c r="BB399" s="95"/>
      <c r="BC399" s="95"/>
      <c r="BD399" s="95"/>
      <c r="BE399" s="95"/>
      <c r="BF399" s="95"/>
      <c r="BG399" s="95"/>
      <c r="BH399" s="95"/>
      <c r="BI399" s="95"/>
      <c r="BJ399" s="95"/>
      <c r="BK399" s="95"/>
      <c r="BL399" s="95"/>
      <c r="BM399" s="95"/>
      <c r="BN399" s="95"/>
      <c r="BO399" s="95"/>
      <c r="BP399" s="95"/>
      <c r="BQ399" s="95"/>
      <c r="BR399" s="95"/>
      <c r="BS399" s="95"/>
      <c r="BT399" s="95"/>
      <c r="BU399" s="95"/>
      <c r="BV399" s="95"/>
      <c r="BW399" s="95"/>
      <c r="BX399" s="95"/>
      <c r="BY399" s="95"/>
      <c r="BZ399" s="95"/>
      <c r="CA399" s="95"/>
      <c r="CB399" s="95"/>
      <c r="CC399" s="95"/>
      <c r="CD399" s="95"/>
      <c r="CE399" s="95"/>
      <c r="CF399" s="95"/>
      <c r="CG399" s="95"/>
      <c r="CH399" s="95"/>
      <c r="CI399" s="95"/>
      <c r="CJ399" s="95"/>
      <c r="CK399" s="95"/>
      <c r="CL399" s="95"/>
      <c r="CM399" s="95"/>
      <c r="CN399" s="95"/>
      <c r="CO399" s="95"/>
      <c r="CP399" s="95"/>
      <c r="CQ399" s="95"/>
      <c r="CR399" s="95"/>
      <c r="CS399" s="95"/>
      <c r="CT399" s="95"/>
      <c r="CU399" s="95"/>
      <c r="CV399" s="95"/>
      <c r="CW399" s="95"/>
      <c r="CX399" s="95"/>
      <c r="CY399" s="95"/>
      <c r="CZ399" s="95"/>
      <c r="DA399" s="95"/>
      <c r="DB399" s="95"/>
      <c r="DC399" s="95"/>
      <c r="DD399" s="95"/>
      <c r="DE399" s="95"/>
      <c r="DF399" s="95"/>
      <c r="DG399" s="95"/>
      <c r="DH399" s="95"/>
      <c r="DI399" s="95"/>
      <c r="DJ399" s="95"/>
      <c r="DK399" s="95"/>
      <c r="DL399" s="95"/>
      <c r="DM399" s="95"/>
      <c r="DN399" s="95"/>
      <c r="DO399" s="95"/>
      <c r="DP399" s="95"/>
      <c r="DQ399" s="95"/>
      <c r="DR399" s="95"/>
      <c r="DS399" s="95"/>
      <c r="DT399" s="95"/>
      <c r="DU399" s="95"/>
      <c r="DV399" s="95"/>
      <c r="DW399" s="95"/>
      <c r="DX399" s="95"/>
      <c r="DY399" s="95"/>
      <c r="DZ399" s="95"/>
      <c r="EA399" s="95"/>
      <c r="EB399" s="95"/>
      <c r="EC399" s="95"/>
      <c r="ED399" s="95"/>
      <c r="EE399" s="95"/>
      <c r="EF399" s="95"/>
      <c r="EG399" s="95"/>
      <c r="EH399" s="95"/>
      <c r="EI399" s="95"/>
      <c r="EJ399" s="95"/>
      <c r="EK399" s="95"/>
      <c r="EL399" s="95"/>
      <c r="EM399" s="95"/>
      <c r="EN399" s="95"/>
      <c r="EO399" s="95"/>
      <c r="EP399" s="95"/>
      <c r="EQ399" s="95"/>
      <c r="ER399" s="95"/>
      <c r="ES399" s="95"/>
      <c r="ET399" s="95"/>
      <c r="EU399" s="95"/>
      <c r="EV399" s="95"/>
      <c r="EW399" s="95"/>
      <c r="EX399" s="95"/>
      <c r="EY399" s="95"/>
      <c r="EZ399" s="95"/>
      <c r="FA399" s="95"/>
      <c r="FB399" s="95"/>
      <c r="FC399" s="95"/>
      <c r="FD399" s="95"/>
      <c r="FE399" s="95"/>
      <c r="FF399" s="95"/>
      <c r="FG399" s="95"/>
      <c r="FH399" s="95"/>
      <c r="FI399" s="95"/>
      <c r="FJ399" s="95"/>
      <c r="FK399" s="95"/>
      <c r="FL399" s="95"/>
      <c r="FM399" s="95"/>
      <c r="FN399" s="95"/>
      <c r="FO399" s="95"/>
      <c r="FP399" s="95"/>
      <c r="FQ399" s="95"/>
      <c r="FR399" s="95"/>
      <c r="FS399" s="95"/>
      <c r="FT399" s="95"/>
      <c r="FU399" s="95"/>
      <c r="FV399" s="95"/>
      <c r="FW399" s="95"/>
      <c r="FX399" s="95"/>
      <c r="FY399" s="95"/>
      <c r="FZ399" s="95"/>
      <c r="GA399" s="95"/>
      <c r="GB399" s="95"/>
      <c r="GC399" s="95"/>
      <c r="GD399" s="95"/>
      <c r="GE399" s="95"/>
      <c r="GF399" s="95"/>
      <c r="GG399" s="95"/>
      <c r="GH399" s="95"/>
      <c r="GI399" s="95"/>
      <c r="GJ399" s="95"/>
      <c r="GK399" s="95"/>
      <c r="GL399" s="95"/>
      <c r="GM399" s="95"/>
      <c r="GN399" s="95"/>
      <c r="GO399" s="95"/>
      <c r="GP399" s="95"/>
      <c r="GQ399" s="95"/>
      <c r="GR399" s="95"/>
      <c r="GS399" s="95"/>
      <c r="GT399" s="95"/>
      <c r="GU399" s="95"/>
      <c r="GV399" s="95"/>
      <c r="GW399" s="95"/>
      <c r="GX399" s="95"/>
      <c r="GY399" s="95"/>
      <c r="GZ399" s="95"/>
      <c r="HA399" s="95"/>
      <c r="HB399" s="95"/>
      <c r="HC399" s="95"/>
      <c r="HD399" s="95"/>
      <c r="HE399" s="95"/>
    </row>
    <row r="400" spans="1:213" x14ac:dyDescent="0.25">
      <c r="A400" s="212" t="str">
        <f>IF((ISBLANK('1B DonnéesActifs'!A403)=TRUE),"-",'1B DonnéesActifs'!A403)</f>
        <v>-</v>
      </c>
      <c r="B400" s="213" t="str">
        <f>IF(($A400="-"),"-",IF((ISBLANK('1B DonnéesActifs'!B403)=TRUE),"",'1B DonnéesActifs'!B403))</f>
        <v>-</v>
      </c>
      <c r="C400" s="213" t="str">
        <f>IF(($A400="-"),"-",IF((ISBLANK('1B DonnéesActifs'!C403)=TRUE),"",'1B DonnéesActifs'!C403))</f>
        <v>-</v>
      </c>
      <c r="D400" s="213" t="str">
        <f>IF(($A400="-"),"-",IF((ISBLANK('1B DonnéesActifs'!D403)=TRUE),"",'1B DonnéesActifs'!D403))</f>
        <v>-</v>
      </c>
      <c r="E400" s="213" t="str">
        <f>IF(($A400="-"),"-",IF((ISBLANK('1B DonnéesActifs'!E403)=TRUE),"",'1B DonnéesActifs'!E403))</f>
        <v>-</v>
      </c>
      <c r="F400" s="213" t="str">
        <f>IF(($A400="-"),"-",IF((ISBLANK('1B DonnéesActifs'!F403)=TRUE),"",'1B DonnéesActifs'!F403))</f>
        <v>-</v>
      </c>
      <c r="G400" s="213" t="str">
        <f>IF(($A400="-"),"-",IF((ISBLANK('1B DonnéesActifs'!G403)=TRUE),"",'1B DonnéesActifs'!G403))</f>
        <v>-</v>
      </c>
      <c r="H400" s="213" t="str">
        <f>IF(($A400="-"),"-",IF((ISBLANK('1B DonnéesActifs'!H403)=TRUE),"",'1B DonnéesActifs'!H403))</f>
        <v>-</v>
      </c>
      <c r="I400" s="213" t="str">
        <f>IF(($A400="-"),"-",IF((ISBLANK('1B DonnéesActifs'!I403)=TRUE),"",'1B DonnéesActifs'!I403))</f>
        <v>-</v>
      </c>
      <c r="J400" s="213" t="str">
        <f>IF(($A400="-"),"-",IF((ISBLANK('1B DonnéesActifs'!J403)=TRUE),"",'1B DonnéesActifs'!J403))</f>
        <v>-</v>
      </c>
      <c r="K400" s="213" t="str">
        <f>IF(($A400="-"),"-",IF((ISBLANK('1B DonnéesActifs'!K403)=TRUE),"",'1B DonnéesActifs'!K403))</f>
        <v>-</v>
      </c>
      <c r="L400" s="213" t="str">
        <f>IF(($A400="-"),"-",IF((ISBLANK('1B DonnéesActifs'!L403)=TRUE),"",'1B DonnéesActifs'!L403))</f>
        <v>-</v>
      </c>
      <c r="M400" s="213" t="str">
        <f>IF(($A400="-"),"-",IF((ISBLANK('1B DonnéesActifs'!M403)=TRUE),"",'1B DonnéesActifs'!M403))</f>
        <v>-</v>
      </c>
      <c r="N400" s="213" t="str">
        <f>IF(($A400="-"),"-",IF((ISBLANK('1B DonnéesActifs'!N403)=TRUE),"",'1B DonnéesActifs'!N403))</f>
        <v>-</v>
      </c>
      <c r="O400" s="213" t="str">
        <f>IF(($A400="-"),"-",IF((ISBLANK('1B DonnéesActifs'!O403)=TRUE),"",'1B DonnéesActifs'!O403))</f>
        <v>-</v>
      </c>
      <c r="P400" s="213" t="str">
        <f>IF(($A400="-"),"-",IF((ISBLANK('1B DonnéesActifs'!P403)=TRUE),"",'1B DonnéesActifs'!P403))</f>
        <v>-</v>
      </c>
      <c r="Q400" s="214" t="str">
        <f t="shared" si="55"/>
        <v>-</v>
      </c>
      <c r="R400" s="214" t="str">
        <f>IF($A400="-","-",(_xlfn.IFNA((VLOOKUP($D400,'2A HypothèsesRenouvellement'!$J$6:$K$10,2,FALSE)),"TypeChausséeN/D")))</f>
        <v>-</v>
      </c>
      <c r="S400" s="214" t="str">
        <f t="shared" si="62"/>
        <v>-</v>
      </c>
      <c r="T400" s="214" t="str">
        <f>IF($A400="-","-",(_xlfn.IFNA((VLOOKUP($M400,'2A HypothèsesRenouvellement'!$J$16:$K$25,2,FALSE)),"DernièreInterventionN/D")))</f>
        <v>-</v>
      </c>
      <c r="U400" s="214" t="str">
        <f t="shared" si="56"/>
        <v>-</v>
      </c>
      <c r="V400" s="215" t="str">
        <f t="shared" si="63"/>
        <v>-</v>
      </c>
      <c r="W400" s="215" t="str">
        <f>IF($A400="-","-",IF($O400="","ICG N/D",VLOOKUP($O400,'2A HypothèsesRenouvellement'!$B$33:$B$42,1,TRUE)))</f>
        <v>-</v>
      </c>
      <c r="X400" s="216" t="str">
        <f>IF($A400="-","-",(IF((ISNUMBER(W400)=TRUE),VLOOKUP(W400,'2A HypothèsesRenouvellement'!$B$33:$D$42,3,FALSE),"ICG N/D")))</f>
        <v>-</v>
      </c>
      <c r="Y400" s="216" t="str">
        <f>_xlfn.IFNA(IF($A400="-","-",(IF((P400=""),"Cote /5 N/D",VLOOKUP(P400,'2A HypothèsesRenouvellement'!$F$33:$G$37,2,FALSE)))),"%ParCote/5 Feuille2A N/D")</f>
        <v>-</v>
      </c>
      <c r="Z400" s="215" t="str">
        <f>IF($A400="-","-",IF('2A HypothèsesRenouvellement'!$F$20="  cotes d'état /100",(IF(ISNUMBER(X400)=TRUE,(X400*R400),"ICG N/D")),"N'est pas l'option choisie feuille 2A"))</f>
        <v>-</v>
      </c>
      <c r="AA400" s="215" t="str">
        <f t="shared" si="57"/>
        <v>-</v>
      </c>
      <c r="AB400" s="215" t="str">
        <f>IF($A400="-","-",IF('2A HypothèsesRenouvellement'!$F$20="  cotes d'état /5",(IF(ISNUMBER(Y400)=TRUE,(Y400*R400),"Etat/5 N/D")),"N'est pas l'option choisie feuille 2A"))</f>
        <v>-</v>
      </c>
      <c r="AC400" s="215" t="str">
        <f t="shared" si="58"/>
        <v>-</v>
      </c>
      <c r="AD400" s="217" t="str">
        <f>IF('2A HypothèsesRenouvellement'!$D$15="Option 1  ",'3A CalculsActifs'!V400,IF('2A HypothèsesRenouvellement'!$F$20="  Cotes d'état /100",'3A CalculsActifs'!AA400,IF('2A HypothèsesRenouvellement'!$F$20="  Cotes d'état /5",'3A CalculsActifs'!AC400,"ATT:ChoisirOptionFeuille2A")))</f>
        <v>ATT:ChoisirOptionFeuille2A</v>
      </c>
      <c r="AE400" s="209" t="str">
        <f>IF($A400="-","-",(H400/1000*(VLOOKUP(D400,'2A HypothèsesRenouvellement'!$J$6:$L$10,3,FALSE))))</f>
        <v>-</v>
      </c>
      <c r="AF400" s="312" t="str">
        <f t="shared" si="59"/>
        <v>-</v>
      </c>
      <c r="AG400" s="312" t="str">
        <f t="shared" si="60"/>
        <v>-</v>
      </c>
      <c r="AH400" s="218" t="str">
        <f t="shared" si="61"/>
        <v>-</v>
      </c>
      <c r="AI400" s="95"/>
      <c r="AJ400" s="95"/>
      <c r="AK400" s="95"/>
      <c r="AL400" s="95"/>
      <c r="AM400" s="95"/>
      <c r="AN400" s="95"/>
      <c r="AO400" s="95"/>
      <c r="AP400" s="95"/>
      <c r="AQ400" s="95"/>
      <c r="AR400" s="95"/>
      <c r="AS400" s="95"/>
      <c r="AT400" s="95"/>
      <c r="AU400" s="95"/>
      <c r="AV400" s="95"/>
      <c r="AW400" s="95"/>
      <c r="AX400" s="95"/>
      <c r="AY400" s="95"/>
      <c r="AZ400" s="95"/>
      <c r="BA400" s="95"/>
      <c r="BB400" s="95"/>
      <c r="BC400" s="95"/>
      <c r="BD400" s="95"/>
      <c r="BE400" s="95"/>
      <c r="BF400" s="95"/>
      <c r="BG400" s="95"/>
      <c r="BH400" s="95"/>
      <c r="BI400" s="95"/>
      <c r="BJ400" s="95"/>
      <c r="BK400" s="95"/>
      <c r="BL400" s="95"/>
      <c r="BM400" s="95"/>
      <c r="BN400" s="95"/>
      <c r="BO400" s="95"/>
      <c r="BP400" s="95"/>
      <c r="BQ400" s="95"/>
      <c r="BR400" s="95"/>
      <c r="BS400" s="95"/>
      <c r="BT400" s="95"/>
      <c r="BU400" s="95"/>
      <c r="BV400" s="95"/>
      <c r="BW400" s="95"/>
      <c r="BX400" s="95"/>
      <c r="BY400" s="95"/>
      <c r="BZ400" s="95"/>
      <c r="CA400" s="95"/>
      <c r="CB400" s="95"/>
      <c r="CC400" s="95"/>
      <c r="CD400" s="95"/>
      <c r="CE400" s="95"/>
      <c r="CF400" s="95"/>
      <c r="CG400" s="95"/>
      <c r="CH400" s="95"/>
      <c r="CI400" s="95"/>
      <c r="CJ400" s="95"/>
      <c r="CK400" s="95"/>
      <c r="CL400" s="95"/>
      <c r="CM400" s="95"/>
      <c r="CN400" s="95"/>
      <c r="CO400" s="95"/>
      <c r="CP400" s="95"/>
      <c r="CQ400" s="95"/>
      <c r="CR400" s="95"/>
      <c r="CS400" s="95"/>
      <c r="CT400" s="95"/>
      <c r="CU400" s="95"/>
      <c r="CV400" s="95"/>
      <c r="CW400" s="95"/>
      <c r="CX400" s="95"/>
      <c r="CY400" s="95"/>
      <c r="CZ400" s="95"/>
      <c r="DA400" s="95"/>
      <c r="DB400" s="95"/>
      <c r="DC400" s="95"/>
      <c r="DD400" s="95"/>
      <c r="DE400" s="95"/>
      <c r="DF400" s="95"/>
      <c r="DG400" s="95"/>
      <c r="DH400" s="95"/>
      <c r="DI400" s="95"/>
      <c r="DJ400" s="95"/>
      <c r="DK400" s="95"/>
      <c r="DL400" s="95"/>
      <c r="DM400" s="95"/>
      <c r="DN400" s="95"/>
      <c r="DO400" s="95"/>
      <c r="DP400" s="95"/>
      <c r="DQ400" s="95"/>
      <c r="DR400" s="95"/>
      <c r="DS400" s="95"/>
      <c r="DT400" s="95"/>
      <c r="DU400" s="95"/>
      <c r="DV400" s="95"/>
      <c r="DW400" s="95"/>
      <c r="DX400" s="95"/>
      <c r="DY400" s="95"/>
      <c r="DZ400" s="95"/>
      <c r="EA400" s="95"/>
      <c r="EB400" s="95"/>
      <c r="EC400" s="95"/>
      <c r="ED400" s="95"/>
      <c r="EE400" s="95"/>
      <c r="EF400" s="95"/>
      <c r="EG400" s="95"/>
      <c r="EH400" s="95"/>
      <c r="EI400" s="95"/>
      <c r="EJ400" s="95"/>
      <c r="EK400" s="95"/>
      <c r="EL400" s="95"/>
      <c r="EM400" s="95"/>
      <c r="EN400" s="95"/>
      <c r="EO400" s="95"/>
      <c r="EP400" s="95"/>
      <c r="EQ400" s="95"/>
      <c r="ER400" s="95"/>
      <c r="ES400" s="95"/>
      <c r="ET400" s="95"/>
      <c r="EU400" s="95"/>
      <c r="EV400" s="95"/>
      <c r="EW400" s="95"/>
      <c r="EX400" s="95"/>
      <c r="EY400" s="95"/>
      <c r="EZ400" s="95"/>
      <c r="FA400" s="95"/>
      <c r="FB400" s="95"/>
      <c r="FC400" s="95"/>
      <c r="FD400" s="95"/>
      <c r="FE400" s="95"/>
      <c r="FF400" s="95"/>
      <c r="FG400" s="95"/>
      <c r="FH400" s="95"/>
      <c r="FI400" s="95"/>
      <c r="FJ400" s="95"/>
      <c r="FK400" s="95"/>
      <c r="FL400" s="95"/>
      <c r="FM400" s="95"/>
      <c r="FN400" s="95"/>
      <c r="FO400" s="95"/>
      <c r="FP400" s="95"/>
      <c r="FQ400" s="95"/>
      <c r="FR400" s="95"/>
      <c r="FS400" s="95"/>
      <c r="FT400" s="95"/>
      <c r="FU400" s="95"/>
      <c r="FV400" s="95"/>
      <c r="FW400" s="95"/>
      <c r="FX400" s="95"/>
      <c r="FY400" s="95"/>
      <c r="FZ400" s="95"/>
      <c r="GA400" s="95"/>
      <c r="GB400" s="95"/>
      <c r="GC400" s="95"/>
      <c r="GD400" s="95"/>
      <c r="GE400" s="95"/>
      <c r="GF400" s="95"/>
      <c r="GG400" s="95"/>
      <c r="GH400" s="95"/>
      <c r="GI400" s="95"/>
      <c r="GJ400" s="95"/>
      <c r="GK400" s="95"/>
      <c r="GL400" s="95"/>
      <c r="GM400" s="95"/>
      <c r="GN400" s="95"/>
      <c r="GO400" s="95"/>
      <c r="GP400" s="95"/>
      <c r="GQ400" s="95"/>
      <c r="GR400" s="95"/>
      <c r="GS400" s="95"/>
      <c r="GT400" s="95"/>
      <c r="GU400" s="95"/>
      <c r="GV400" s="95"/>
      <c r="GW400" s="95"/>
      <c r="GX400" s="95"/>
      <c r="GY400" s="95"/>
      <c r="GZ400" s="95"/>
      <c r="HA400" s="95"/>
      <c r="HB400" s="95"/>
      <c r="HC400" s="95"/>
      <c r="HD400" s="95"/>
      <c r="HE400" s="95"/>
    </row>
    <row r="401" spans="1:213" x14ac:dyDescent="0.25">
      <c r="A401" s="212" t="str">
        <f>IF((ISBLANK('1B DonnéesActifs'!A404)=TRUE),"-",'1B DonnéesActifs'!A404)</f>
        <v>-</v>
      </c>
      <c r="B401" s="213" t="str">
        <f>IF(($A401="-"),"-",IF((ISBLANK('1B DonnéesActifs'!B404)=TRUE),"",'1B DonnéesActifs'!B404))</f>
        <v>-</v>
      </c>
      <c r="C401" s="213" t="str">
        <f>IF(($A401="-"),"-",IF((ISBLANK('1B DonnéesActifs'!C404)=TRUE),"",'1B DonnéesActifs'!C404))</f>
        <v>-</v>
      </c>
      <c r="D401" s="213" t="str">
        <f>IF(($A401="-"),"-",IF((ISBLANK('1B DonnéesActifs'!D404)=TRUE),"",'1B DonnéesActifs'!D404))</f>
        <v>-</v>
      </c>
      <c r="E401" s="213" t="str">
        <f>IF(($A401="-"),"-",IF((ISBLANK('1B DonnéesActifs'!E404)=TRUE),"",'1B DonnéesActifs'!E404))</f>
        <v>-</v>
      </c>
      <c r="F401" s="213" t="str">
        <f>IF(($A401="-"),"-",IF((ISBLANK('1B DonnéesActifs'!F404)=TRUE),"",'1B DonnéesActifs'!F404))</f>
        <v>-</v>
      </c>
      <c r="G401" s="213" t="str">
        <f>IF(($A401="-"),"-",IF((ISBLANK('1B DonnéesActifs'!G404)=TRUE),"",'1B DonnéesActifs'!G404))</f>
        <v>-</v>
      </c>
      <c r="H401" s="213" t="str">
        <f>IF(($A401="-"),"-",IF((ISBLANK('1B DonnéesActifs'!H404)=TRUE),"",'1B DonnéesActifs'!H404))</f>
        <v>-</v>
      </c>
      <c r="I401" s="213" t="str">
        <f>IF(($A401="-"),"-",IF((ISBLANK('1B DonnéesActifs'!I404)=TRUE),"",'1B DonnéesActifs'!I404))</f>
        <v>-</v>
      </c>
      <c r="J401" s="213" t="str">
        <f>IF(($A401="-"),"-",IF((ISBLANK('1B DonnéesActifs'!J404)=TRUE),"",'1B DonnéesActifs'!J404))</f>
        <v>-</v>
      </c>
      <c r="K401" s="213" t="str">
        <f>IF(($A401="-"),"-",IF((ISBLANK('1B DonnéesActifs'!K404)=TRUE),"",'1B DonnéesActifs'!K404))</f>
        <v>-</v>
      </c>
      <c r="L401" s="213" t="str">
        <f>IF(($A401="-"),"-",IF((ISBLANK('1B DonnéesActifs'!L404)=TRUE),"",'1B DonnéesActifs'!L404))</f>
        <v>-</v>
      </c>
      <c r="M401" s="213" t="str">
        <f>IF(($A401="-"),"-",IF((ISBLANK('1B DonnéesActifs'!M404)=TRUE),"",'1B DonnéesActifs'!M404))</f>
        <v>-</v>
      </c>
      <c r="N401" s="213" t="str">
        <f>IF(($A401="-"),"-",IF((ISBLANK('1B DonnéesActifs'!N404)=TRUE),"",'1B DonnéesActifs'!N404))</f>
        <v>-</v>
      </c>
      <c r="O401" s="213" t="str">
        <f>IF(($A401="-"),"-",IF((ISBLANK('1B DonnéesActifs'!O404)=TRUE),"",'1B DonnéesActifs'!O404))</f>
        <v>-</v>
      </c>
      <c r="P401" s="213" t="str">
        <f>IF(($A401="-"),"-",IF((ISBLANK('1B DonnéesActifs'!P404)=TRUE),"",'1B DonnéesActifs'!P404))</f>
        <v>-</v>
      </c>
      <c r="Q401" s="214" t="str">
        <f t="shared" si="55"/>
        <v>-</v>
      </c>
      <c r="R401" s="214" t="str">
        <f>IF($A401="-","-",(_xlfn.IFNA((VLOOKUP($D401,'2A HypothèsesRenouvellement'!$J$6:$K$10,2,FALSE)),"TypeChausséeN/D")))</f>
        <v>-</v>
      </c>
      <c r="S401" s="214" t="str">
        <f t="shared" si="62"/>
        <v>-</v>
      </c>
      <c r="T401" s="214" t="str">
        <f>IF($A401="-","-",(_xlfn.IFNA((VLOOKUP($M401,'2A HypothèsesRenouvellement'!$J$16:$K$25,2,FALSE)),"DernièreInterventionN/D")))</f>
        <v>-</v>
      </c>
      <c r="U401" s="214" t="str">
        <f t="shared" si="56"/>
        <v>-</v>
      </c>
      <c r="V401" s="215" t="str">
        <f t="shared" si="63"/>
        <v>-</v>
      </c>
      <c r="W401" s="215" t="str">
        <f>IF($A401="-","-",IF($O401="","ICG N/D",VLOOKUP($O401,'2A HypothèsesRenouvellement'!$B$33:$B$42,1,TRUE)))</f>
        <v>-</v>
      </c>
      <c r="X401" s="216" t="str">
        <f>IF($A401="-","-",(IF((ISNUMBER(W401)=TRUE),VLOOKUP(W401,'2A HypothèsesRenouvellement'!$B$33:$D$42,3,FALSE),"ICG N/D")))</f>
        <v>-</v>
      </c>
      <c r="Y401" s="216" t="str">
        <f>_xlfn.IFNA(IF($A401="-","-",(IF((P401=""),"Cote /5 N/D",VLOOKUP(P401,'2A HypothèsesRenouvellement'!$F$33:$G$37,2,FALSE)))),"%ParCote/5 Feuille2A N/D")</f>
        <v>-</v>
      </c>
      <c r="Z401" s="215" t="str">
        <f>IF($A401="-","-",IF('2A HypothèsesRenouvellement'!$F$20="  cotes d'état /100",(IF(ISNUMBER(X401)=TRUE,(X401*R401),"ICG N/D")),"N'est pas l'option choisie feuille 2A"))</f>
        <v>-</v>
      </c>
      <c r="AA401" s="215" t="str">
        <f t="shared" si="57"/>
        <v>-</v>
      </c>
      <c r="AB401" s="215" t="str">
        <f>IF($A401="-","-",IF('2A HypothèsesRenouvellement'!$F$20="  cotes d'état /5",(IF(ISNUMBER(Y401)=TRUE,(Y401*R401),"Etat/5 N/D")),"N'est pas l'option choisie feuille 2A"))</f>
        <v>-</v>
      </c>
      <c r="AC401" s="215" t="str">
        <f t="shared" si="58"/>
        <v>-</v>
      </c>
      <c r="AD401" s="217" t="str">
        <f>IF('2A HypothèsesRenouvellement'!$D$15="Option 1  ",'3A CalculsActifs'!V401,IF('2A HypothèsesRenouvellement'!$F$20="  Cotes d'état /100",'3A CalculsActifs'!AA401,IF('2A HypothèsesRenouvellement'!$F$20="  Cotes d'état /5",'3A CalculsActifs'!AC401,"ATT:ChoisirOptionFeuille2A")))</f>
        <v>ATT:ChoisirOptionFeuille2A</v>
      </c>
      <c r="AE401" s="209" t="str">
        <f>IF($A401="-","-",(H401/1000*(VLOOKUP(D401,'2A HypothèsesRenouvellement'!$J$6:$L$10,3,FALSE))))</f>
        <v>-</v>
      </c>
      <c r="AF401" s="312" t="str">
        <f t="shared" si="59"/>
        <v>-</v>
      </c>
      <c r="AG401" s="312" t="str">
        <f t="shared" si="60"/>
        <v>-</v>
      </c>
      <c r="AH401" s="218" t="str">
        <f t="shared" si="61"/>
        <v>-</v>
      </c>
      <c r="AI401" s="95"/>
      <c r="AJ401" s="95"/>
      <c r="AK401" s="95"/>
      <c r="AL401" s="95"/>
      <c r="AM401" s="95"/>
      <c r="AN401" s="95"/>
      <c r="AO401" s="95"/>
      <c r="AP401" s="95"/>
      <c r="AQ401" s="95"/>
      <c r="AR401" s="95"/>
      <c r="AS401" s="95"/>
      <c r="AT401" s="95"/>
      <c r="AU401" s="95"/>
      <c r="AV401" s="95"/>
      <c r="AW401" s="95"/>
      <c r="AX401" s="95"/>
      <c r="AY401" s="95"/>
      <c r="AZ401" s="95"/>
      <c r="BA401" s="95"/>
      <c r="BB401" s="95"/>
      <c r="BC401" s="95"/>
      <c r="BD401" s="95"/>
      <c r="BE401" s="95"/>
      <c r="BF401" s="95"/>
      <c r="BG401" s="95"/>
      <c r="BH401" s="95"/>
      <c r="BI401" s="95"/>
      <c r="BJ401" s="95"/>
      <c r="BK401" s="95"/>
      <c r="BL401" s="95"/>
      <c r="BM401" s="95"/>
      <c r="BN401" s="95"/>
      <c r="BO401" s="95"/>
      <c r="BP401" s="95"/>
      <c r="BQ401" s="95"/>
      <c r="BR401" s="95"/>
      <c r="BS401" s="95"/>
      <c r="BT401" s="95"/>
      <c r="BU401" s="95"/>
      <c r="BV401" s="95"/>
      <c r="BW401" s="95"/>
      <c r="BX401" s="95"/>
      <c r="BY401" s="95"/>
      <c r="BZ401" s="95"/>
      <c r="CA401" s="95"/>
      <c r="CB401" s="95"/>
      <c r="CC401" s="95"/>
      <c r="CD401" s="95"/>
      <c r="CE401" s="95"/>
      <c r="CF401" s="95"/>
      <c r="CG401" s="95"/>
      <c r="CH401" s="95"/>
      <c r="CI401" s="95"/>
      <c r="CJ401" s="95"/>
      <c r="CK401" s="95"/>
      <c r="CL401" s="95"/>
      <c r="CM401" s="95"/>
      <c r="CN401" s="95"/>
      <c r="CO401" s="95"/>
      <c r="CP401" s="95"/>
      <c r="CQ401" s="95"/>
      <c r="CR401" s="95"/>
      <c r="CS401" s="95"/>
      <c r="CT401" s="95"/>
      <c r="CU401" s="95"/>
      <c r="CV401" s="95"/>
      <c r="CW401" s="95"/>
      <c r="CX401" s="95"/>
      <c r="CY401" s="95"/>
      <c r="CZ401" s="95"/>
      <c r="DA401" s="95"/>
      <c r="DB401" s="95"/>
      <c r="DC401" s="95"/>
      <c r="DD401" s="95"/>
      <c r="DE401" s="95"/>
      <c r="DF401" s="95"/>
      <c r="DG401" s="95"/>
      <c r="DH401" s="95"/>
      <c r="DI401" s="95"/>
      <c r="DJ401" s="95"/>
      <c r="DK401" s="95"/>
      <c r="DL401" s="95"/>
      <c r="DM401" s="95"/>
      <c r="DN401" s="95"/>
      <c r="DO401" s="95"/>
      <c r="DP401" s="95"/>
      <c r="DQ401" s="95"/>
      <c r="DR401" s="95"/>
      <c r="DS401" s="95"/>
      <c r="DT401" s="95"/>
      <c r="DU401" s="95"/>
      <c r="DV401" s="95"/>
      <c r="DW401" s="95"/>
      <c r="DX401" s="95"/>
      <c r="DY401" s="95"/>
      <c r="DZ401" s="95"/>
      <c r="EA401" s="95"/>
      <c r="EB401" s="95"/>
      <c r="EC401" s="95"/>
      <c r="ED401" s="95"/>
      <c r="EE401" s="95"/>
      <c r="EF401" s="95"/>
      <c r="EG401" s="95"/>
      <c r="EH401" s="95"/>
      <c r="EI401" s="95"/>
      <c r="EJ401" s="95"/>
      <c r="EK401" s="95"/>
      <c r="EL401" s="95"/>
      <c r="EM401" s="95"/>
      <c r="EN401" s="95"/>
      <c r="EO401" s="95"/>
      <c r="EP401" s="95"/>
      <c r="EQ401" s="95"/>
      <c r="ER401" s="95"/>
      <c r="ES401" s="95"/>
      <c r="ET401" s="95"/>
      <c r="EU401" s="95"/>
      <c r="EV401" s="95"/>
      <c r="EW401" s="95"/>
      <c r="EX401" s="95"/>
      <c r="EY401" s="95"/>
      <c r="EZ401" s="95"/>
      <c r="FA401" s="95"/>
      <c r="FB401" s="95"/>
      <c r="FC401" s="95"/>
      <c r="FD401" s="95"/>
      <c r="FE401" s="95"/>
      <c r="FF401" s="95"/>
      <c r="FG401" s="95"/>
      <c r="FH401" s="95"/>
      <c r="FI401" s="95"/>
      <c r="FJ401" s="95"/>
      <c r="FK401" s="95"/>
      <c r="FL401" s="95"/>
      <c r="FM401" s="95"/>
      <c r="FN401" s="95"/>
      <c r="FO401" s="95"/>
      <c r="FP401" s="95"/>
      <c r="FQ401" s="95"/>
      <c r="FR401" s="95"/>
      <c r="FS401" s="95"/>
      <c r="FT401" s="95"/>
      <c r="FU401" s="95"/>
      <c r="FV401" s="95"/>
      <c r="FW401" s="95"/>
      <c r="FX401" s="95"/>
      <c r="FY401" s="95"/>
      <c r="FZ401" s="95"/>
      <c r="GA401" s="95"/>
      <c r="GB401" s="95"/>
      <c r="GC401" s="95"/>
      <c r="GD401" s="95"/>
      <c r="GE401" s="95"/>
      <c r="GF401" s="95"/>
      <c r="GG401" s="95"/>
      <c r="GH401" s="95"/>
      <c r="GI401" s="95"/>
      <c r="GJ401" s="95"/>
      <c r="GK401" s="95"/>
      <c r="GL401" s="95"/>
      <c r="GM401" s="95"/>
      <c r="GN401" s="95"/>
      <c r="GO401" s="95"/>
      <c r="GP401" s="95"/>
      <c r="GQ401" s="95"/>
      <c r="GR401" s="95"/>
      <c r="GS401" s="95"/>
      <c r="GT401" s="95"/>
      <c r="GU401" s="95"/>
      <c r="GV401" s="95"/>
      <c r="GW401" s="95"/>
      <c r="GX401" s="95"/>
      <c r="GY401" s="95"/>
      <c r="GZ401" s="95"/>
      <c r="HA401" s="95"/>
      <c r="HB401" s="95"/>
      <c r="HC401" s="95"/>
      <c r="HD401" s="95"/>
      <c r="HE401" s="95"/>
    </row>
    <row r="402" spans="1:213" x14ac:dyDescent="0.25">
      <c r="A402" s="212" t="str">
        <f>IF((ISBLANK('1B DonnéesActifs'!A405)=TRUE),"-",'1B DonnéesActifs'!A405)</f>
        <v>-</v>
      </c>
      <c r="B402" s="213" t="str">
        <f>IF(($A402="-"),"-",IF((ISBLANK('1B DonnéesActifs'!B405)=TRUE),"",'1B DonnéesActifs'!B405))</f>
        <v>-</v>
      </c>
      <c r="C402" s="213" t="str">
        <f>IF(($A402="-"),"-",IF((ISBLANK('1B DonnéesActifs'!C405)=TRUE),"",'1B DonnéesActifs'!C405))</f>
        <v>-</v>
      </c>
      <c r="D402" s="213" t="str">
        <f>IF(($A402="-"),"-",IF((ISBLANK('1B DonnéesActifs'!D405)=TRUE),"",'1B DonnéesActifs'!D405))</f>
        <v>-</v>
      </c>
      <c r="E402" s="213" t="str">
        <f>IF(($A402="-"),"-",IF((ISBLANK('1B DonnéesActifs'!E405)=TRUE),"",'1B DonnéesActifs'!E405))</f>
        <v>-</v>
      </c>
      <c r="F402" s="213" t="str">
        <f>IF(($A402="-"),"-",IF((ISBLANK('1B DonnéesActifs'!F405)=TRUE),"",'1B DonnéesActifs'!F405))</f>
        <v>-</v>
      </c>
      <c r="G402" s="213" t="str">
        <f>IF(($A402="-"),"-",IF((ISBLANK('1B DonnéesActifs'!G405)=TRUE),"",'1B DonnéesActifs'!G405))</f>
        <v>-</v>
      </c>
      <c r="H402" s="213" t="str">
        <f>IF(($A402="-"),"-",IF((ISBLANK('1B DonnéesActifs'!H405)=TRUE),"",'1B DonnéesActifs'!H405))</f>
        <v>-</v>
      </c>
      <c r="I402" s="213" t="str">
        <f>IF(($A402="-"),"-",IF((ISBLANK('1B DonnéesActifs'!I405)=TRUE),"",'1B DonnéesActifs'!I405))</f>
        <v>-</v>
      </c>
      <c r="J402" s="213" t="str">
        <f>IF(($A402="-"),"-",IF((ISBLANK('1B DonnéesActifs'!J405)=TRUE),"",'1B DonnéesActifs'!J405))</f>
        <v>-</v>
      </c>
      <c r="K402" s="213" t="str">
        <f>IF(($A402="-"),"-",IF((ISBLANK('1B DonnéesActifs'!K405)=TRUE),"",'1B DonnéesActifs'!K405))</f>
        <v>-</v>
      </c>
      <c r="L402" s="213" t="str">
        <f>IF(($A402="-"),"-",IF((ISBLANK('1B DonnéesActifs'!L405)=TRUE),"",'1B DonnéesActifs'!L405))</f>
        <v>-</v>
      </c>
      <c r="M402" s="213" t="str">
        <f>IF(($A402="-"),"-",IF((ISBLANK('1B DonnéesActifs'!M405)=TRUE),"",'1B DonnéesActifs'!M405))</f>
        <v>-</v>
      </c>
      <c r="N402" s="213" t="str">
        <f>IF(($A402="-"),"-",IF((ISBLANK('1B DonnéesActifs'!N405)=TRUE),"",'1B DonnéesActifs'!N405))</f>
        <v>-</v>
      </c>
      <c r="O402" s="213" t="str">
        <f>IF(($A402="-"),"-",IF((ISBLANK('1B DonnéesActifs'!O405)=TRUE),"",'1B DonnéesActifs'!O405))</f>
        <v>-</v>
      </c>
      <c r="P402" s="213" t="str">
        <f>IF(($A402="-"),"-",IF((ISBLANK('1B DonnéesActifs'!P405)=TRUE),"",'1B DonnéesActifs'!P405))</f>
        <v>-</v>
      </c>
      <c r="Q402" s="214" t="str">
        <f t="shared" ref="Q402:Q465" si="64">IF($A402="-","-",(IF(($J402=""),"AnnéeConstructionN/D",(Annee_d_analyse-J402))))</f>
        <v>-</v>
      </c>
      <c r="R402" s="214" t="str">
        <f>IF($A402="-","-",(_xlfn.IFNA((VLOOKUP($D402,'2A HypothèsesRenouvellement'!$J$6:$K$10,2,FALSE)),"TypeChausséeN/D")))</f>
        <v>-</v>
      </c>
      <c r="S402" s="214" t="str">
        <f t="shared" ref="S402:S465" si="65">IF($A402="-","-",(IF(ISTEXT(Q402)=TRUE,"AnnéeConstructionN/D",(IF(((R402-Q402)&gt;0),(R402-Q402),0)))))</f>
        <v>-</v>
      </c>
      <c r="T402" s="214" t="str">
        <f>IF($A402="-","-",(_xlfn.IFNA((VLOOKUP($M402,'2A HypothèsesRenouvellement'!$J$16:$K$25,2,FALSE)),"DernièreInterventionN/D")))</f>
        <v>-</v>
      </c>
      <c r="U402" s="214" t="str">
        <f t="shared" ref="U402:U465" si="66">IF($A402="-","-",IF(ISTEXT(T402)=TRUE, "DernièreInterventionN/D",IF(ISBLANK(K402)=TRUE,"AnnéeInterventionN/D",IF((T402-(Annee_d_analyse-K402))&gt;0,(T402-(Annee_d_analyse-K402)),0))))</f>
        <v>-</v>
      </c>
      <c r="V402" s="215" t="str">
        <f t="shared" ref="V402:V465" si="67">IF($A402="-","-",IF(ISNUMBER(U402)=TRUE,U402,(IF(ISNUMBER(S402)=TRUE,ROUND(S402,0),"AnnéeConstr.&amp;DernièreInterv.N/D"))))</f>
        <v>-</v>
      </c>
      <c r="W402" s="215" t="str">
        <f>IF($A402="-","-",IF($O402="","ICG N/D",VLOOKUP($O402,'2A HypothèsesRenouvellement'!$B$33:$B$42,1,TRUE)))</f>
        <v>-</v>
      </c>
      <c r="X402" s="216" t="str">
        <f>IF($A402="-","-",(IF((ISNUMBER(W402)=TRUE),VLOOKUP(W402,'2A HypothèsesRenouvellement'!$B$33:$D$42,3,FALSE),"ICG N/D")))</f>
        <v>-</v>
      </c>
      <c r="Y402" s="216" t="str">
        <f>_xlfn.IFNA(IF($A402="-","-",(IF((P402=""),"Cote /5 N/D",VLOOKUP(P402,'2A HypothèsesRenouvellement'!$F$33:$G$37,2,FALSE)))),"%ParCote/5 Feuille2A N/D")</f>
        <v>-</v>
      </c>
      <c r="Z402" s="215" t="str">
        <f>IF($A402="-","-",IF('2A HypothèsesRenouvellement'!$F$20="  cotes d'état /100",(IF(ISNUMBER(X402)=TRUE,(X402*R402),"ICG N/D")),"N'est pas l'option choisie feuille 2A"))</f>
        <v>-</v>
      </c>
      <c r="AA402" s="215" t="str">
        <f t="shared" si="57"/>
        <v>-</v>
      </c>
      <c r="AB402" s="215" t="str">
        <f>IF($A402="-","-",IF('2A HypothèsesRenouvellement'!$F$20="  cotes d'état /5",(IF(ISNUMBER(Y402)=TRUE,(Y402*R402),"Etat/5 N/D")),"N'est pas l'option choisie feuille 2A"))</f>
        <v>-</v>
      </c>
      <c r="AC402" s="215" t="str">
        <f t="shared" si="58"/>
        <v>-</v>
      </c>
      <c r="AD402" s="217" t="str">
        <f>IF('2A HypothèsesRenouvellement'!$D$15="Option 1  ",'3A CalculsActifs'!V402,IF('2A HypothèsesRenouvellement'!$F$20="  Cotes d'état /100",'3A CalculsActifs'!AA402,IF('2A HypothèsesRenouvellement'!$F$20="  Cotes d'état /5",'3A CalculsActifs'!AC402,"ATT:ChoisirOptionFeuille2A")))</f>
        <v>ATT:ChoisirOptionFeuille2A</v>
      </c>
      <c r="AE402" s="209" t="str">
        <f>IF($A402="-","-",(H402/1000*(VLOOKUP(D402,'2A HypothèsesRenouvellement'!$J$6:$L$10,3,FALSE))))</f>
        <v>-</v>
      </c>
      <c r="AF402" s="312" t="str">
        <f t="shared" ref="AF402:AF465" si="68">IF($A402="-","-",IF(ISBLANK(Annee_d_analyse)=TRUE,"SaisirAnnéeAnalyseFeuille1A",(IF(ISNUMBER(AD402)=TRUE,(Annee_d_analyse+AD402),"VieRésiduelleIndéterminée"))))</f>
        <v>-</v>
      </c>
      <c r="AG402" s="312" t="str">
        <f t="shared" ref="AG402:AG465" si="69">IF($A402="-","-",(IF(ISBLANK(Annee_d_analyse)=TRUE,"SaisirAnnéeAnalyseFeuille1A",(IF((AF402&lt;(Annee_d_analyse+21)),AF402,"&gt;20ans")))))</f>
        <v>-</v>
      </c>
      <c r="AH402" s="218" t="str">
        <f t="shared" ref="AH402:AH465" si="70">IF($A402="-","-",(IF(ISBLANK(Annee_d_analyse)=TRUE,"SaisirAnnéeAnalyseFeuille1A",(-FV(Taux_inflation,(AF402-Annee_d_analyse),0,AE402)))))</f>
        <v>-</v>
      </c>
      <c r="AI402" s="95"/>
      <c r="AJ402" s="95"/>
      <c r="AK402" s="95"/>
      <c r="AL402" s="95"/>
      <c r="AM402" s="95"/>
      <c r="AN402" s="95"/>
      <c r="AO402" s="95"/>
      <c r="AP402" s="95"/>
      <c r="AQ402" s="95"/>
      <c r="AR402" s="95"/>
      <c r="AS402" s="95"/>
      <c r="AT402" s="95"/>
      <c r="AU402" s="95"/>
      <c r="AV402" s="95"/>
      <c r="AW402" s="95"/>
      <c r="AX402" s="95"/>
      <c r="AY402" s="95"/>
      <c r="AZ402" s="95"/>
      <c r="BA402" s="95"/>
      <c r="BB402" s="95"/>
      <c r="BC402" s="95"/>
      <c r="BD402" s="95"/>
      <c r="BE402" s="95"/>
      <c r="BF402" s="95"/>
      <c r="BG402" s="95"/>
      <c r="BH402" s="95"/>
      <c r="BI402" s="95"/>
      <c r="BJ402" s="95"/>
      <c r="BK402" s="95"/>
      <c r="BL402" s="95"/>
      <c r="BM402" s="95"/>
      <c r="BN402" s="95"/>
      <c r="BO402" s="95"/>
      <c r="BP402" s="95"/>
      <c r="BQ402" s="95"/>
      <c r="BR402" s="95"/>
      <c r="BS402" s="95"/>
      <c r="BT402" s="95"/>
      <c r="BU402" s="95"/>
      <c r="BV402" s="95"/>
      <c r="BW402" s="95"/>
      <c r="BX402" s="95"/>
      <c r="BY402" s="95"/>
      <c r="BZ402" s="95"/>
      <c r="CA402" s="95"/>
      <c r="CB402" s="95"/>
      <c r="CC402" s="95"/>
      <c r="CD402" s="95"/>
      <c r="CE402" s="95"/>
      <c r="CF402" s="95"/>
      <c r="CG402" s="95"/>
      <c r="CH402" s="95"/>
      <c r="CI402" s="95"/>
      <c r="CJ402" s="95"/>
      <c r="CK402" s="95"/>
      <c r="CL402" s="95"/>
      <c r="CM402" s="95"/>
      <c r="CN402" s="95"/>
      <c r="CO402" s="95"/>
      <c r="CP402" s="95"/>
      <c r="CQ402" s="95"/>
      <c r="CR402" s="95"/>
      <c r="CS402" s="95"/>
      <c r="CT402" s="95"/>
      <c r="CU402" s="95"/>
      <c r="CV402" s="95"/>
      <c r="CW402" s="95"/>
      <c r="CX402" s="95"/>
      <c r="CY402" s="95"/>
      <c r="CZ402" s="95"/>
      <c r="DA402" s="95"/>
      <c r="DB402" s="95"/>
      <c r="DC402" s="95"/>
      <c r="DD402" s="95"/>
      <c r="DE402" s="95"/>
      <c r="DF402" s="95"/>
      <c r="DG402" s="95"/>
      <c r="DH402" s="95"/>
      <c r="DI402" s="95"/>
      <c r="DJ402" s="95"/>
      <c r="DK402" s="95"/>
      <c r="DL402" s="95"/>
      <c r="DM402" s="95"/>
      <c r="DN402" s="95"/>
      <c r="DO402" s="95"/>
      <c r="DP402" s="95"/>
      <c r="DQ402" s="95"/>
      <c r="DR402" s="95"/>
      <c r="DS402" s="95"/>
      <c r="DT402" s="95"/>
      <c r="DU402" s="95"/>
      <c r="DV402" s="95"/>
      <c r="DW402" s="95"/>
      <c r="DX402" s="95"/>
      <c r="DY402" s="95"/>
      <c r="DZ402" s="95"/>
      <c r="EA402" s="95"/>
      <c r="EB402" s="95"/>
      <c r="EC402" s="95"/>
      <c r="ED402" s="95"/>
      <c r="EE402" s="95"/>
      <c r="EF402" s="95"/>
      <c r="EG402" s="95"/>
      <c r="EH402" s="95"/>
      <c r="EI402" s="95"/>
      <c r="EJ402" s="95"/>
      <c r="EK402" s="95"/>
      <c r="EL402" s="95"/>
      <c r="EM402" s="95"/>
      <c r="EN402" s="95"/>
      <c r="EO402" s="95"/>
      <c r="EP402" s="95"/>
      <c r="EQ402" s="95"/>
      <c r="ER402" s="95"/>
      <c r="ES402" s="95"/>
      <c r="ET402" s="95"/>
      <c r="EU402" s="95"/>
      <c r="EV402" s="95"/>
      <c r="EW402" s="95"/>
      <c r="EX402" s="95"/>
      <c r="EY402" s="95"/>
      <c r="EZ402" s="95"/>
      <c r="FA402" s="95"/>
      <c r="FB402" s="95"/>
      <c r="FC402" s="95"/>
      <c r="FD402" s="95"/>
      <c r="FE402" s="95"/>
      <c r="FF402" s="95"/>
      <c r="FG402" s="95"/>
      <c r="FH402" s="95"/>
      <c r="FI402" s="95"/>
      <c r="FJ402" s="95"/>
      <c r="FK402" s="95"/>
      <c r="FL402" s="95"/>
      <c r="FM402" s="95"/>
      <c r="FN402" s="95"/>
      <c r="FO402" s="95"/>
      <c r="FP402" s="95"/>
      <c r="FQ402" s="95"/>
      <c r="FR402" s="95"/>
      <c r="FS402" s="95"/>
      <c r="FT402" s="95"/>
      <c r="FU402" s="95"/>
      <c r="FV402" s="95"/>
      <c r="FW402" s="95"/>
      <c r="FX402" s="95"/>
      <c r="FY402" s="95"/>
      <c r="FZ402" s="95"/>
      <c r="GA402" s="95"/>
      <c r="GB402" s="95"/>
      <c r="GC402" s="95"/>
      <c r="GD402" s="95"/>
      <c r="GE402" s="95"/>
      <c r="GF402" s="95"/>
      <c r="GG402" s="95"/>
      <c r="GH402" s="95"/>
      <c r="GI402" s="95"/>
      <c r="GJ402" s="95"/>
      <c r="GK402" s="95"/>
      <c r="GL402" s="95"/>
      <c r="GM402" s="95"/>
      <c r="GN402" s="95"/>
      <c r="GO402" s="95"/>
      <c r="GP402" s="95"/>
      <c r="GQ402" s="95"/>
      <c r="GR402" s="95"/>
      <c r="GS402" s="95"/>
      <c r="GT402" s="95"/>
      <c r="GU402" s="95"/>
      <c r="GV402" s="95"/>
      <c r="GW402" s="95"/>
      <c r="GX402" s="95"/>
      <c r="GY402" s="95"/>
      <c r="GZ402" s="95"/>
      <c r="HA402" s="95"/>
      <c r="HB402" s="95"/>
      <c r="HC402" s="95"/>
      <c r="HD402" s="95"/>
      <c r="HE402" s="95"/>
    </row>
    <row r="403" spans="1:213" x14ac:dyDescent="0.25">
      <c r="A403" s="212" t="str">
        <f>IF((ISBLANK('1B DonnéesActifs'!A406)=TRUE),"-",'1B DonnéesActifs'!A406)</f>
        <v>-</v>
      </c>
      <c r="B403" s="213" t="str">
        <f>IF(($A403="-"),"-",IF((ISBLANK('1B DonnéesActifs'!B406)=TRUE),"",'1B DonnéesActifs'!B406))</f>
        <v>-</v>
      </c>
      <c r="C403" s="213" t="str">
        <f>IF(($A403="-"),"-",IF((ISBLANK('1B DonnéesActifs'!C406)=TRUE),"",'1B DonnéesActifs'!C406))</f>
        <v>-</v>
      </c>
      <c r="D403" s="213" t="str">
        <f>IF(($A403="-"),"-",IF((ISBLANK('1B DonnéesActifs'!D406)=TRUE),"",'1B DonnéesActifs'!D406))</f>
        <v>-</v>
      </c>
      <c r="E403" s="213" t="str">
        <f>IF(($A403="-"),"-",IF((ISBLANK('1B DonnéesActifs'!E406)=TRUE),"",'1B DonnéesActifs'!E406))</f>
        <v>-</v>
      </c>
      <c r="F403" s="213" t="str">
        <f>IF(($A403="-"),"-",IF((ISBLANK('1B DonnéesActifs'!F406)=TRUE),"",'1B DonnéesActifs'!F406))</f>
        <v>-</v>
      </c>
      <c r="G403" s="213" t="str">
        <f>IF(($A403="-"),"-",IF((ISBLANK('1B DonnéesActifs'!G406)=TRUE),"",'1B DonnéesActifs'!G406))</f>
        <v>-</v>
      </c>
      <c r="H403" s="213" t="str">
        <f>IF(($A403="-"),"-",IF((ISBLANK('1B DonnéesActifs'!H406)=TRUE),"",'1B DonnéesActifs'!H406))</f>
        <v>-</v>
      </c>
      <c r="I403" s="213" t="str">
        <f>IF(($A403="-"),"-",IF((ISBLANK('1B DonnéesActifs'!I406)=TRUE),"",'1B DonnéesActifs'!I406))</f>
        <v>-</v>
      </c>
      <c r="J403" s="213" t="str">
        <f>IF(($A403="-"),"-",IF((ISBLANK('1B DonnéesActifs'!J406)=TRUE),"",'1B DonnéesActifs'!J406))</f>
        <v>-</v>
      </c>
      <c r="K403" s="213" t="str">
        <f>IF(($A403="-"),"-",IF((ISBLANK('1B DonnéesActifs'!K406)=TRUE),"",'1B DonnéesActifs'!K406))</f>
        <v>-</v>
      </c>
      <c r="L403" s="213" t="str">
        <f>IF(($A403="-"),"-",IF((ISBLANK('1B DonnéesActifs'!L406)=TRUE),"",'1B DonnéesActifs'!L406))</f>
        <v>-</v>
      </c>
      <c r="M403" s="213" t="str">
        <f>IF(($A403="-"),"-",IF((ISBLANK('1B DonnéesActifs'!M406)=TRUE),"",'1B DonnéesActifs'!M406))</f>
        <v>-</v>
      </c>
      <c r="N403" s="213" t="str">
        <f>IF(($A403="-"),"-",IF((ISBLANK('1B DonnéesActifs'!N406)=TRUE),"",'1B DonnéesActifs'!N406))</f>
        <v>-</v>
      </c>
      <c r="O403" s="213" t="str">
        <f>IF(($A403="-"),"-",IF((ISBLANK('1B DonnéesActifs'!O406)=TRUE),"",'1B DonnéesActifs'!O406))</f>
        <v>-</v>
      </c>
      <c r="P403" s="213" t="str">
        <f>IF(($A403="-"),"-",IF((ISBLANK('1B DonnéesActifs'!P406)=TRUE),"",'1B DonnéesActifs'!P406))</f>
        <v>-</v>
      </c>
      <c r="Q403" s="214" t="str">
        <f t="shared" si="64"/>
        <v>-</v>
      </c>
      <c r="R403" s="214" t="str">
        <f>IF($A403="-","-",(_xlfn.IFNA((VLOOKUP($D403,'2A HypothèsesRenouvellement'!$J$6:$K$10,2,FALSE)),"TypeChausséeN/D")))</f>
        <v>-</v>
      </c>
      <c r="S403" s="214" t="str">
        <f t="shared" si="65"/>
        <v>-</v>
      </c>
      <c r="T403" s="214" t="str">
        <f>IF($A403="-","-",(_xlfn.IFNA((VLOOKUP($M403,'2A HypothèsesRenouvellement'!$J$16:$K$25,2,FALSE)),"DernièreInterventionN/D")))</f>
        <v>-</v>
      </c>
      <c r="U403" s="214" t="str">
        <f t="shared" si="66"/>
        <v>-</v>
      </c>
      <c r="V403" s="215" t="str">
        <f t="shared" si="67"/>
        <v>-</v>
      </c>
      <c r="W403" s="215" t="str">
        <f>IF($A403="-","-",IF($O403="","ICG N/D",VLOOKUP($O403,'2A HypothèsesRenouvellement'!$B$33:$B$42,1,TRUE)))</f>
        <v>-</v>
      </c>
      <c r="X403" s="216" t="str">
        <f>IF($A403="-","-",(IF((ISNUMBER(W403)=TRUE),VLOOKUP(W403,'2A HypothèsesRenouvellement'!$B$33:$D$42,3,FALSE),"ICG N/D")))</f>
        <v>-</v>
      </c>
      <c r="Y403" s="216" t="str">
        <f>_xlfn.IFNA(IF($A403="-","-",(IF((P403=""),"Cote /5 N/D",VLOOKUP(P403,'2A HypothèsesRenouvellement'!$F$33:$G$37,2,FALSE)))),"%ParCote/5 Feuille2A N/D")</f>
        <v>-</v>
      </c>
      <c r="Z403" s="215" t="str">
        <f>IF($A403="-","-",IF('2A HypothèsesRenouvellement'!$F$20="  cotes d'état /100",(IF(ISNUMBER(X403)=TRUE,(X403*R403),"ICG N/D")),"N'est pas l'option choisie feuille 2A"))</f>
        <v>-</v>
      </c>
      <c r="AA403" s="215" t="str">
        <f t="shared" si="57"/>
        <v>-</v>
      </c>
      <c r="AB403" s="215" t="str">
        <f>IF($A403="-","-",IF('2A HypothèsesRenouvellement'!$F$20="  cotes d'état /5",(IF(ISNUMBER(Y403)=TRUE,(Y403*R403),"Etat/5 N/D")),"N'est pas l'option choisie feuille 2A"))</f>
        <v>-</v>
      </c>
      <c r="AC403" s="215" t="str">
        <f t="shared" si="58"/>
        <v>-</v>
      </c>
      <c r="AD403" s="217" t="str">
        <f>IF('2A HypothèsesRenouvellement'!$D$15="Option 1  ",'3A CalculsActifs'!V403,IF('2A HypothèsesRenouvellement'!$F$20="  Cotes d'état /100",'3A CalculsActifs'!AA403,IF('2A HypothèsesRenouvellement'!$F$20="  Cotes d'état /5",'3A CalculsActifs'!AC403,"ATT:ChoisirOptionFeuille2A")))</f>
        <v>ATT:ChoisirOptionFeuille2A</v>
      </c>
      <c r="AE403" s="209" t="str">
        <f>IF($A403="-","-",(H403/1000*(VLOOKUP(D403,'2A HypothèsesRenouvellement'!$J$6:$L$10,3,FALSE))))</f>
        <v>-</v>
      </c>
      <c r="AF403" s="312" t="str">
        <f t="shared" si="68"/>
        <v>-</v>
      </c>
      <c r="AG403" s="312" t="str">
        <f t="shared" si="69"/>
        <v>-</v>
      </c>
      <c r="AH403" s="218" t="str">
        <f t="shared" si="70"/>
        <v>-</v>
      </c>
      <c r="AI403" s="95"/>
      <c r="AJ403" s="95"/>
      <c r="AK403" s="95"/>
      <c r="AL403" s="95"/>
      <c r="AM403" s="95"/>
      <c r="AN403" s="95"/>
      <c r="AO403" s="95"/>
      <c r="AP403" s="95"/>
      <c r="AQ403" s="95"/>
      <c r="AR403" s="95"/>
      <c r="AS403" s="95"/>
      <c r="AT403" s="95"/>
      <c r="AU403" s="95"/>
      <c r="AV403" s="95"/>
      <c r="AW403" s="95"/>
      <c r="AX403" s="95"/>
      <c r="AY403" s="95"/>
      <c r="AZ403" s="95"/>
      <c r="BA403" s="95"/>
      <c r="BB403" s="95"/>
      <c r="BC403" s="95"/>
      <c r="BD403" s="95"/>
      <c r="BE403" s="95"/>
      <c r="BF403" s="95"/>
      <c r="BG403" s="95"/>
      <c r="BH403" s="95"/>
      <c r="BI403" s="95"/>
      <c r="BJ403" s="95"/>
      <c r="BK403" s="95"/>
      <c r="BL403" s="95"/>
      <c r="BM403" s="95"/>
      <c r="BN403" s="95"/>
      <c r="BO403" s="95"/>
      <c r="BP403" s="95"/>
      <c r="BQ403" s="95"/>
      <c r="BR403" s="95"/>
      <c r="BS403" s="95"/>
      <c r="BT403" s="95"/>
      <c r="BU403" s="95"/>
      <c r="BV403" s="95"/>
      <c r="BW403" s="95"/>
      <c r="BX403" s="95"/>
      <c r="BY403" s="95"/>
      <c r="BZ403" s="95"/>
      <c r="CA403" s="95"/>
      <c r="CB403" s="95"/>
      <c r="CC403" s="95"/>
      <c r="CD403" s="95"/>
      <c r="CE403" s="95"/>
      <c r="CF403" s="95"/>
      <c r="CG403" s="95"/>
      <c r="CH403" s="95"/>
      <c r="CI403" s="95"/>
      <c r="CJ403" s="95"/>
      <c r="CK403" s="95"/>
      <c r="CL403" s="95"/>
      <c r="CM403" s="95"/>
      <c r="CN403" s="95"/>
      <c r="CO403" s="95"/>
      <c r="CP403" s="95"/>
      <c r="CQ403" s="95"/>
      <c r="CR403" s="95"/>
      <c r="CS403" s="95"/>
      <c r="CT403" s="95"/>
      <c r="CU403" s="95"/>
      <c r="CV403" s="95"/>
      <c r="CW403" s="95"/>
      <c r="CX403" s="95"/>
      <c r="CY403" s="95"/>
      <c r="CZ403" s="95"/>
      <c r="DA403" s="95"/>
      <c r="DB403" s="95"/>
      <c r="DC403" s="95"/>
      <c r="DD403" s="95"/>
      <c r="DE403" s="95"/>
      <c r="DF403" s="95"/>
      <c r="DG403" s="95"/>
      <c r="DH403" s="95"/>
      <c r="DI403" s="95"/>
      <c r="DJ403" s="95"/>
      <c r="DK403" s="95"/>
      <c r="DL403" s="95"/>
      <c r="DM403" s="95"/>
      <c r="DN403" s="95"/>
      <c r="DO403" s="95"/>
      <c r="DP403" s="95"/>
      <c r="DQ403" s="95"/>
      <c r="DR403" s="95"/>
      <c r="DS403" s="95"/>
      <c r="DT403" s="95"/>
      <c r="DU403" s="95"/>
      <c r="DV403" s="95"/>
      <c r="DW403" s="95"/>
      <c r="DX403" s="95"/>
      <c r="DY403" s="95"/>
      <c r="DZ403" s="95"/>
      <c r="EA403" s="95"/>
      <c r="EB403" s="95"/>
      <c r="EC403" s="95"/>
      <c r="ED403" s="95"/>
      <c r="EE403" s="95"/>
      <c r="EF403" s="95"/>
      <c r="EG403" s="95"/>
      <c r="EH403" s="95"/>
      <c r="EI403" s="95"/>
      <c r="EJ403" s="95"/>
      <c r="EK403" s="95"/>
      <c r="EL403" s="95"/>
      <c r="EM403" s="95"/>
      <c r="EN403" s="95"/>
      <c r="EO403" s="95"/>
      <c r="EP403" s="95"/>
      <c r="EQ403" s="95"/>
      <c r="ER403" s="95"/>
      <c r="ES403" s="95"/>
      <c r="ET403" s="95"/>
      <c r="EU403" s="95"/>
      <c r="EV403" s="95"/>
      <c r="EW403" s="95"/>
      <c r="EX403" s="95"/>
      <c r="EY403" s="95"/>
      <c r="EZ403" s="95"/>
      <c r="FA403" s="95"/>
      <c r="FB403" s="95"/>
      <c r="FC403" s="95"/>
      <c r="FD403" s="95"/>
      <c r="FE403" s="95"/>
      <c r="FF403" s="95"/>
      <c r="FG403" s="95"/>
      <c r="FH403" s="95"/>
      <c r="FI403" s="95"/>
      <c r="FJ403" s="95"/>
      <c r="FK403" s="95"/>
      <c r="FL403" s="95"/>
      <c r="FM403" s="95"/>
      <c r="FN403" s="95"/>
      <c r="FO403" s="95"/>
      <c r="FP403" s="95"/>
      <c r="FQ403" s="95"/>
      <c r="FR403" s="95"/>
      <c r="FS403" s="95"/>
      <c r="FT403" s="95"/>
      <c r="FU403" s="95"/>
      <c r="FV403" s="95"/>
      <c r="FW403" s="95"/>
      <c r="FX403" s="95"/>
      <c r="FY403" s="95"/>
      <c r="FZ403" s="95"/>
      <c r="GA403" s="95"/>
      <c r="GB403" s="95"/>
      <c r="GC403" s="95"/>
      <c r="GD403" s="95"/>
      <c r="GE403" s="95"/>
      <c r="GF403" s="95"/>
      <c r="GG403" s="95"/>
      <c r="GH403" s="95"/>
      <c r="GI403" s="95"/>
      <c r="GJ403" s="95"/>
      <c r="GK403" s="95"/>
      <c r="GL403" s="95"/>
      <c r="GM403" s="95"/>
      <c r="GN403" s="95"/>
      <c r="GO403" s="95"/>
      <c r="GP403" s="95"/>
      <c r="GQ403" s="95"/>
      <c r="GR403" s="95"/>
      <c r="GS403" s="95"/>
      <c r="GT403" s="95"/>
      <c r="GU403" s="95"/>
      <c r="GV403" s="95"/>
      <c r="GW403" s="95"/>
      <c r="GX403" s="95"/>
      <c r="GY403" s="95"/>
      <c r="GZ403" s="95"/>
      <c r="HA403" s="95"/>
      <c r="HB403" s="95"/>
      <c r="HC403" s="95"/>
      <c r="HD403" s="95"/>
      <c r="HE403" s="95"/>
    </row>
    <row r="404" spans="1:213" x14ac:dyDescent="0.25">
      <c r="A404" s="212" t="str">
        <f>IF((ISBLANK('1B DonnéesActifs'!A407)=TRUE),"-",'1B DonnéesActifs'!A407)</f>
        <v>-</v>
      </c>
      <c r="B404" s="213" t="str">
        <f>IF(($A404="-"),"-",IF((ISBLANK('1B DonnéesActifs'!B407)=TRUE),"",'1B DonnéesActifs'!B407))</f>
        <v>-</v>
      </c>
      <c r="C404" s="213" t="str">
        <f>IF(($A404="-"),"-",IF((ISBLANK('1B DonnéesActifs'!C407)=TRUE),"",'1B DonnéesActifs'!C407))</f>
        <v>-</v>
      </c>
      <c r="D404" s="213" t="str">
        <f>IF(($A404="-"),"-",IF((ISBLANK('1B DonnéesActifs'!D407)=TRUE),"",'1B DonnéesActifs'!D407))</f>
        <v>-</v>
      </c>
      <c r="E404" s="213" t="str">
        <f>IF(($A404="-"),"-",IF((ISBLANK('1B DonnéesActifs'!E407)=TRUE),"",'1B DonnéesActifs'!E407))</f>
        <v>-</v>
      </c>
      <c r="F404" s="213" t="str">
        <f>IF(($A404="-"),"-",IF((ISBLANK('1B DonnéesActifs'!F407)=TRUE),"",'1B DonnéesActifs'!F407))</f>
        <v>-</v>
      </c>
      <c r="G404" s="213" t="str">
        <f>IF(($A404="-"),"-",IF((ISBLANK('1B DonnéesActifs'!G407)=TRUE),"",'1B DonnéesActifs'!G407))</f>
        <v>-</v>
      </c>
      <c r="H404" s="213" t="str">
        <f>IF(($A404="-"),"-",IF((ISBLANK('1B DonnéesActifs'!H407)=TRUE),"",'1B DonnéesActifs'!H407))</f>
        <v>-</v>
      </c>
      <c r="I404" s="213" t="str">
        <f>IF(($A404="-"),"-",IF((ISBLANK('1B DonnéesActifs'!I407)=TRUE),"",'1B DonnéesActifs'!I407))</f>
        <v>-</v>
      </c>
      <c r="J404" s="213" t="str">
        <f>IF(($A404="-"),"-",IF((ISBLANK('1B DonnéesActifs'!J407)=TRUE),"",'1B DonnéesActifs'!J407))</f>
        <v>-</v>
      </c>
      <c r="K404" s="213" t="str">
        <f>IF(($A404="-"),"-",IF((ISBLANK('1B DonnéesActifs'!K407)=TRUE),"",'1B DonnéesActifs'!K407))</f>
        <v>-</v>
      </c>
      <c r="L404" s="213" t="str">
        <f>IF(($A404="-"),"-",IF((ISBLANK('1B DonnéesActifs'!L407)=TRUE),"",'1B DonnéesActifs'!L407))</f>
        <v>-</v>
      </c>
      <c r="M404" s="213" t="str">
        <f>IF(($A404="-"),"-",IF((ISBLANK('1B DonnéesActifs'!M407)=TRUE),"",'1B DonnéesActifs'!M407))</f>
        <v>-</v>
      </c>
      <c r="N404" s="213" t="str">
        <f>IF(($A404="-"),"-",IF((ISBLANK('1B DonnéesActifs'!N407)=TRUE),"",'1B DonnéesActifs'!N407))</f>
        <v>-</v>
      </c>
      <c r="O404" s="213" t="str">
        <f>IF(($A404="-"),"-",IF((ISBLANK('1B DonnéesActifs'!O407)=TRUE),"",'1B DonnéesActifs'!O407))</f>
        <v>-</v>
      </c>
      <c r="P404" s="213" t="str">
        <f>IF(($A404="-"),"-",IF((ISBLANK('1B DonnéesActifs'!P407)=TRUE),"",'1B DonnéesActifs'!P407))</f>
        <v>-</v>
      </c>
      <c r="Q404" s="214" t="str">
        <f t="shared" si="64"/>
        <v>-</v>
      </c>
      <c r="R404" s="214" t="str">
        <f>IF($A404="-","-",(_xlfn.IFNA((VLOOKUP($D404,'2A HypothèsesRenouvellement'!$J$6:$K$10,2,FALSE)),"TypeChausséeN/D")))</f>
        <v>-</v>
      </c>
      <c r="S404" s="214" t="str">
        <f t="shared" si="65"/>
        <v>-</v>
      </c>
      <c r="T404" s="214" t="str">
        <f>IF($A404="-","-",(_xlfn.IFNA((VLOOKUP($M404,'2A HypothèsesRenouvellement'!$J$16:$K$25,2,FALSE)),"DernièreInterventionN/D")))</f>
        <v>-</v>
      </c>
      <c r="U404" s="214" t="str">
        <f t="shared" si="66"/>
        <v>-</v>
      </c>
      <c r="V404" s="215" t="str">
        <f t="shared" si="67"/>
        <v>-</v>
      </c>
      <c r="W404" s="215" t="str">
        <f>IF($A404="-","-",IF($O404="","ICG N/D",VLOOKUP($O404,'2A HypothèsesRenouvellement'!$B$33:$B$42,1,TRUE)))</f>
        <v>-</v>
      </c>
      <c r="X404" s="216" t="str">
        <f>IF($A404="-","-",(IF((ISNUMBER(W404)=TRUE),VLOOKUP(W404,'2A HypothèsesRenouvellement'!$B$33:$D$42,3,FALSE),"ICG N/D")))</f>
        <v>-</v>
      </c>
      <c r="Y404" s="216" t="str">
        <f>_xlfn.IFNA(IF($A404="-","-",(IF((P404=""),"Cote /5 N/D",VLOOKUP(P404,'2A HypothèsesRenouvellement'!$F$33:$G$37,2,FALSE)))),"%ParCote/5 Feuille2A N/D")</f>
        <v>-</v>
      </c>
      <c r="Z404" s="215" t="str">
        <f>IF($A404="-","-",IF('2A HypothèsesRenouvellement'!$F$20="  cotes d'état /100",(IF(ISNUMBER(X404)=TRUE,(X404*R404),"ICG N/D")),"N'est pas l'option choisie feuille 2A"))</f>
        <v>-</v>
      </c>
      <c r="AA404" s="215" t="str">
        <f t="shared" si="57"/>
        <v>-</v>
      </c>
      <c r="AB404" s="215" t="str">
        <f>IF($A404="-","-",IF('2A HypothèsesRenouvellement'!$F$20="  cotes d'état /5",(IF(ISNUMBER(Y404)=TRUE,(Y404*R404),"Etat/5 N/D")),"N'est pas l'option choisie feuille 2A"))</f>
        <v>-</v>
      </c>
      <c r="AC404" s="215" t="str">
        <f t="shared" si="58"/>
        <v>-</v>
      </c>
      <c r="AD404" s="217" t="str">
        <f>IF('2A HypothèsesRenouvellement'!$D$15="Option 1  ",'3A CalculsActifs'!V404,IF('2A HypothèsesRenouvellement'!$F$20="  Cotes d'état /100",'3A CalculsActifs'!AA404,IF('2A HypothèsesRenouvellement'!$F$20="  Cotes d'état /5",'3A CalculsActifs'!AC404,"ATT:ChoisirOptionFeuille2A")))</f>
        <v>ATT:ChoisirOptionFeuille2A</v>
      </c>
      <c r="AE404" s="209" t="str">
        <f>IF($A404="-","-",(H404/1000*(VLOOKUP(D404,'2A HypothèsesRenouvellement'!$J$6:$L$10,3,FALSE))))</f>
        <v>-</v>
      </c>
      <c r="AF404" s="312" t="str">
        <f t="shared" si="68"/>
        <v>-</v>
      </c>
      <c r="AG404" s="312" t="str">
        <f t="shared" si="69"/>
        <v>-</v>
      </c>
      <c r="AH404" s="218" t="str">
        <f t="shared" si="70"/>
        <v>-</v>
      </c>
      <c r="AI404" s="95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5"/>
      <c r="BI404" s="95"/>
      <c r="BJ404" s="95"/>
      <c r="BK404" s="95"/>
      <c r="BL404" s="95"/>
      <c r="BM404" s="95"/>
      <c r="BN404" s="95"/>
      <c r="BO404" s="95"/>
      <c r="BP404" s="95"/>
      <c r="BQ404" s="95"/>
      <c r="BR404" s="95"/>
      <c r="BS404" s="95"/>
      <c r="BT404" s="95"/>
      <c r="BU404" s="95"/>
      <c r="BV404" s="95"/>
      <c r="BW404" s="95"/>
      <c r="BX404" s="95"/>
      <c r="BY404" s="95"/>
      <c r="BZ404" s="95"/>
      <c r="CA404" s="95"/>
      <c r="CB404" s="95"/>
      <c r="CC404" s="95"/>
      <c r="CD404" s="95"/>
      <c r="CE404" s="95"/>
      <c r="CF404" s="95"/>
      <c r="CG404" s="95"/>
      <c r="CH404" s="95"/>
      <c r="CI404" s="95"/>
      <c r="CJ404" s="95"/>
      <c r="CK404" s="95"/>
      <c r="CL404" s="95"/>
      <c r="CM404" s="95"/>
      <c r="CN404" s="95"/>
      <c r="CO404" s="95"/>
      <c r="CP404" s="95"/>
      <c r="CQ404" s="95"/>
      <c r="CR404" s="95"/>
      <c r="CS404" s="95"/>
      <c r="CT404" s="95"/>
      <c r="CU404" s="95"/>
      <c r="CV404" s="95"/>
      <c r="CW404" s="95"/>
      <c r="CX404" s="95"/>
      <c r="CY404" s="95"/>
      <c r="CZ404" s="95"/>
      <c r="DA404" s="95"/>
      <c r="DB404" s="95"/>
      <c r="DC404" s="95"/>
      <c r="DD404" s="95"/>
      <c r="DE404" s="95"/>
      <c r="DF404" s="95"/>
      <c r="DG404" s="95"/>
      <c r="DH404" s="95"/>
      <c r="DI404" s="95"/>
      <c r="DJ404" s="95"/>
      <c r="DK404" s="95"/>
      <c r="DL404" s="95"/>
      <c r="DM404" s="95"/>
      <c r="DN404" s="95"/>
      <c r="DO404" s="95"/>
      <c r="DP404" s="95"/>
      <c r="DQ404" s="95"/>
      <c r="DR404" s="95"/>
      <c r="DS404" s="95"/>
      <c r="DT404" s="95"/>
      <c r="DU404" s="95"/>
      <c r="DV404" s="95"/>
      <c r="DW404" s="95"/>
      <c r="DX404" s="95"/>
      <c r="DY404" s="95"/>
      <c r="DZ404" s="95"/>
      <c r="EA404" s="95"/>
      <c r="EB404" s="95"/>
      <c r="EC404" s="95"/>
      <c r="ED404" s="95"/>
      <c r="EE404" s="95"/>
      <c r="EF404" s="95"/>
      <c r="EG404" s="95"/>
      <c r="EH404" s="95"/>
      <c r="EI404" s="95"/>
      <c r="EJ404" s="95"/>
      <c r="EK404" s="95"/>
      <c r="EL404" s="95"/>
      <c r="EM404" s="95"/>
      <c r="EN404" s="95"/>
      <c r="EO404" s="95"/>
      <c r="EP404" s="95"/>
      <c r="EQ404" s="95"/>
      <c r="ER404" s="95"/>
      <c r="ES404" s="95"/>
      <c r="ET404" s="95"/>
      <c r="EU404" s="95"/>
      <c r="EV404" s="95"/>
      <c r="EW404" s="95"/>
      <c r="EX404" s="95"/>
      <c r="EY404" s="95"/>
      <c r="EZ404" s="95"/>
      <c r="FA404" s="95"/>
      <c r="FB404" s="95"/>
      <c r="FC404" s="95"/>
      <c r="FD404" s="95"/>
      <c r="FE404" s="95"/>
      <c r="FF404" s="95"/>
      <c r="FG404" s="95"/>
      <c r="FH404" s="95"/>
      <c r="FI404" s="95"/>
      <c r="FJ404" s="95"/>
      <c r="FK404" s="95"/>
      <c r="FL404" s="95"/>
      <c r="FM404" s="95"/>
      <c r="FN404" s="95"/>
      <c r="FO404" s="95"/>
      <c r="FP404" s="95"/>
      <c r="FQ404" s="95"/>
      <c r="FR404" s="95"/>
      <c r="FS404" s="95"/>
      <c r="FT404" s="95"/>
      <c r="FU404" s="95"/>
      <c r="FV404" s="95"/>
      <c r="FW404" s="95"/>
      <c r="FX404" s="95"/>
      <c r="FY404" s="95"/>
      <c r="FZ404" s="95"/>
      <c r="GA404" s="95"/>
      <c r="GB404" s="95"/>
      <c r="GC404" s="95"/>
      <c r="GD404" s="95"/>
      <c r="GE404" s="95"/>
      <c r="GF404" s="95"/>
      <c r="GG404" s="95"/>
      <c r="GH404" s="95"/>
      <c r="GI404" s="95"/>
      <c r="GJ404" s="95"/>
      <c r="GK404" s="95"/>
      <c r="GL404" s="95"/>
      <c r="GM404" s="95"/>
      <c r="GN404" s="95"/>
      <c r="GO404" s="95"/>
      <c r="GP404" s="95"/>
      <c r="GQ404" s="95"/>
      <c r="GR404" s="95"/>
      <c r="GS404" s="95"/>
      <c r="GT404" s="95"/>
      <c r="GU404" s="95"/>
      <c r="GV404" s="95"/>
      <c r="GW404" s="95"/>
      <c r="GX404" s="95"/>
      <c r="GY404" s="95"/>
      <c r="GZ404" s="95"/>
      <c r="HA404" s="95"/>
      <c r="HB404" s="95"/>
      <c r="HC404" s="95"/>
      <c r="HD404" s="95"/>
      <c r="HE404" s="95"/>
    </row>
    <row r="405" spans="1:213" x14ac:dyDescent="0.25">
      <c r="A405" s="212" t="str">
        <f>IF((ISBLANK('1B DonnéesActifs'!A408)=TRUE),"-",'1B DonnéesActifs'!A408)</f>
        <v>-</v>
      </c>
      <c r="B405" s="213" t="str">
        <f>IF(($A405="-"),"-",IF((ISBLANK('1B DonnéesActifs'!B408)=TRUE),"",'1B DonnéesActifs'!B408))</f>
        <v>-</v>
      </c>
      <c r="C405" s="213" t="str">
        <f>IF(($A405="-"),"-",IF((ISBLANK('1B DonnéesActifs'!C408)=TRUE),"",'1B DonnéesActifs'!C408))</f>
        <v>-</v>
      </c>
      <c r="D405" s="213" t="str">
        <f>IF(($A405="-"),"-",IF((ISBLANK('1B DonnéesActifs'!D408)=TRUE),"",'1B DonnéesActifs'!D408))</f>
        <v>-</v>
      </c>
      <c r="E405" s="213" t="str">
        <f>IF(($A405="-"),"-",IF((ISBLANK('1B DonnéesActifs'!E408)=TRUE),"",'1B DonnéesActifs'!E408))</f>
        <v>-</v>
      </c>
      <c r="F405" s="213" t="str">
        <f>IF(($A405="-"),"-",IF((ISBLANK('1B DonnéesActifs'!F408)=TRUE),"",'1B DonnéesActifs'!F408))</f>
        <v>-</v>
      </c>
      <c r="G405" s="213" t="str">
        <f>IF(($A405="-"),"-",IF((ISBLANK('1B DonnéesActifs'!G408)=TRUE),"",'1B DonnéesActifs'!G408))</f>
        <v>-</v>
      </c>
      <c r="H405" s="213" t="str">
        <f>IF(($A405="-"),"-",IF((ISBLANK('1B DonnéesActifs'!H408)=TRUE),"",'1B DonnéesActifs'!H408))</f>
        <v>-</v>
      </c>
      <c r="I405" s="213" t="str">
        <f>IF(($A405="-"),"-",IF((ISBLANK('1B DonnéesActifs'!I408)=TRUE),"",'1B DonnéesActifs'!I408))</f>
        <v>-</v>
      </c>
      <c r="J405" s="213" t="str">
        <f>IF(($A405="-"),"-",IF((ISBLANK('1B DonnéesActifs'!J408)=TRUE),"",'1B DonnéesActifs'!J408))</f>
        <v>-</v>
      </c>
      <c r="K405" s="213" t="str">
        <f>IF(($A405="-"),"-",IF((ISBLANK('1B DonnéesActifs'!K408)=TRUE),"",'1B DonnéesActifs'!K408))</f>
        <v>-</v>
      </c>
      <c r="L405" s="213" t="str">
        <f>IF(($A405="-"),"-",IF((ISBLANK('1B DonnéesActifs'!L408)=TRUE),"",'1B DonnéesActifs'!L408))</f>
        <v>-</v>
      </c>
      <c r="M405" s="213" t="str">
        <f>IF(($A405="-"),"-",IF((ISBLANK('1B DonnéesActifs'!M408)=TRUE),"",'1B DonnéesActifs'!M408))</f>
        <v>-</v>
      </c>
      <c r="N405" s="213" t="str">
        <f>IF(($A405="-"),"-",IF((ISBLANK('1B DonnéesActifs'!N408)=TRUE),"",'1B DonnéesActifs'!N408))</f>
        <v>-</v>
      </c>
      <c r="O405" s="213" t="str">
        <f>IF(($A405="-"),"-",IF((ISBLANK('1B DonnéesActifs'!O408)=TRUE),"",'1B DonnéesActifs'!O408))</f>
        <v>-</v>
      </c>
      <c r="P405" s="213" t="str">
        <f>IF(($A405="-"),"-",IF((ISBLANK('1B DonnéesActifs'!P408)=TRUE),"",'1B DonnéesActifs'!P408))</f>
        <v>-</v>
      </c>
      <c r="Q405" s="214" t="str">
        <f t="shared" si="64"/>
        <v>-</v>
      </c>
      <c r="R405" s="214" t="str">
        <f>IF($A405="-","-",(_xlfn.IFNA((VLOOKUP($D405,'2A HypothèsesRenouvellement'!$J$6:$K$10,2,FALSE)),"TypeChausséeN/D")))</f>
        <v>-</v>
      </c>
      <c r="S405" s="214" t="str">
        <f t="shared" si="65"/>
        <v>-</v>
      </c>
      <c r="T405" s="214" t="str">
        <f>IF($A405="-","-",(_xlfn.IFNA((VLOOKUP($M405,'2A HypothèsesRenouvellement'!$J$16:$K$25,2,FALSE)),"DernièreInterventionN/D")))</f>
        <v>-</v>
      </c>
      <c r="U405" s="214" t="str">
        <f t="shared" si="66"/>
        <v>-</v>
      </c>
      <c r="V405" s="215" t="str">
        <f t="shared" si="67"/>
        <v>-</v>
      </c>
      <c r="W405" s="215" t="str">
        <f>IF($A405="-","-",IF($O405="","ICG N/D",VLOOKUP($O405,'2A HypothèsesRenouvellement'!$B$33:$B$42,1,TRUE)))</f>
        <v>-</v>
      </c>
      <c r="X405" s="216" t="str">
        <f>IF($A405="-","-",(IF((ISNUMBER(W405)=TRUE),VLOOKUP(W405,'2A HypothèsesRenouvellement'!$B$33:$D$42,3,FALSE),"ICG N/D")))</f>
        <v>-</v>
      </c>
      <c r="Y405" s="216" t="str">
        <f>_xlfn.IFNA(IF($A405="-","-",(IF((P405=""),"Cote /5 N/D",VLOOKUP(P405,'2A HypothèsesRenouvellement'!$F$33:$G$37,2,FALSE)))),"%ParCote/5 Feuille2A N/D")</f>
        <v>-</v>
      </c>
      <c r="Z405" s="215" t="str">
        <f>IF($A405="-","-",IF('2A HypothèsesRenouvellement'!$F$20="  cotes d'état /100",(IF(ISNUMBER(X405)=TRUE,(X405*R405),"ICG N/D")),"N'est pas l'option choisie feuille 2A"))</f>
        <v>-</v>
      </c>
      <c r="AA405" s="215" t="str">
        <f t="shared" si="57"/>
        <v>-</v>
      </c>
      <c r="AB405" s="215" t="str">
        <f>IF($A405="-","-",IF('2A HypothèsesRenouvellement'!$F$20="  cotes d'état /5",(IF(ISNUMBER(Y405)=TRUE,(Y405*R405),"Etat/5 N/D")),"N'est pas l'option choisie feuille 2A"))</f>
        <v>-</v>
      </c>
      <c r="AC405" s="215" t="str">
        <f t="shared" si="58"/>
        <v>-</v>
      </c>
      <c r="AD405" s="217" t="str">
        <f>IF('2A HypothèsesRenouvellement'!$D$15="Option 1  ",'3A CalculsActifs'!V405,IF('2A HypothèsesRenouvellement'!$F$20="  Cotes d'état /100",'3A CalculsActifs'!AA405,IF('2A HypothèsesRenouvellement'!$F$20="  Cotes d'état /5",'3A CalculsActifs'!AC405,"ATT:ChoisirOptionFeuille2A")))</f>
        <v>ATT:ChoisirOptionFeuille2A</v>
      </c>
      <c r="AE405" s="209" t="str">
        <f>IF($A405="-","-",(H405/1000*(VLOOKUP(D405,'2A HypothèsesRenouvellement'!$J$6:$L$10,3,FALSE))))</f>
        <v>-</v>
      </c>
      <c r="AF405" s="312" t="str">
        <f t="shared" si="68"/>
        <v>-</v>
      </c>
      <c r="AG405" s="312" t="str">
        <f t="shared" si="69"/>
        <v>-</v>
      </c>
      <c r="AH405" s="218" t="str">
        <f t="shared" si="70"/>
        <v>-</v>
      </c>
      <c r="AI405" s="95"/>
      <c r="AJ405" s="95"/>
      <c r="AK405" s="95"/>
      <c r="AL405" s="95"/>
      <c r="AM405" s="95"/>
      <c r="AN405" s="95"/>
      <c r="AO405" s="95"/>
      <c r="AP405" s="95"/>
      <c r="AQ405" s="95"/>
      <c r="AR405" s="95"/>
      <c r="AS405" s="95"/>
      <c r="AT405" s="95"/>
      <c r="AU405" s="95"/>
      <c r="AV405" s="95"/>
      <c r="AW405" s="95"/>
      <c r="AX405" s="95"/>
      <c r="AY405" s="95"/>
      <c r="AZ405" s="95"/>
      <c r="BA405" s="95"/>
      <c r="BB405" s="95"/>
      <c r="BC405" s="95"/>
      <c r="BD405" s="95"/>
      <c r="BE405" s="95"/>
      <c r="BF405" s="95"/>
      <c r="BG405" s="95"/>
      <c r="BH405" s="95"/>
      <c r="BI405" s="95"/>
      <c r="BJ405" s="95"/>
      <c r="BK405" s="95"/>
      <c r="BL405" s="95"/>
      <c r="BM405" s="95"/>
      <c r="BN405" s="95"/>
      <c r="BO405" s="95"/>
      <c r="BP405" s="95"/>
      <c r="BQ405" s="95"/>
      <c r="BR405" s="95"/>
      <c r="BS405" s="95"/>
      <c r="BT405" s="95"/>
      <c r="BU405" s="95"/>
      <c r="BV405" s="95"/>
      <c r="BW405" s="95"/>
      <c r="BX405" s="95"/>
      <c r="BY405" s="95"/>
      <c r="BZ405" s="95"/>
      <c r="CA405" s="95"/>
      <c r="CB405" s="95"/>
      <c r="CC405" s="95"/>
      <c r="CD405" s="95"/>
      <c r="CE405" s="95"/>
      <c r="CF405" s="95"/>
      <c r="CG405" s="95"/>
      <c r="CH405" s="95"/>
      <c r="CI405" s="95"/>
      <c r="CJ405" s="95"/>
      <c r="CK405" s="95"/>
      <c r="CL405" s="95"/>
      <c r="CM405" s="95"/>
      <c r="CN405" s="95"/>
      <c r="CO405" s="95"/>
      <c r="CP405" s="95"/>
      <c r="CQ405" s="95"/>
      <c r="CR405" s="95"/>
      <c r="CS405" s="95"/>
      <c r="CT405" s="95"/>
      <c r="CU405" s="95"/>
      <c r="CV405" s="95"/>
      <c r="CW405" s="95"/>
      <c r="CX405" s="95"/>
      <c r="CY405" s="95"/>
      <c r="CZ405" s="95"/>
      <c r="DA405" s="95"/>
      <c r="DB405" s="95"/>
      <c r="DC405" s="95"/>
      <c r="DD405" s="95"/>
      <c r="DE405" s="95"/>
      <c r="DF405" s="95"/>
      <c r="DG405" s="95"/>
      <c r="DH405" s="95"/>
      <c r="DI405" s="95"/>
      <c r="DJ405" s="95"/>
      <c r="DK405" s="95"/>
      <c r="DL405" s="95"/>
      <c r="DM405" s="95"/>
      <c r="DN405" s="95"/>
      <c r="DO405" s="95"/>
      <c r="DP405" s="95"/>
      <c r="DQ405" s="95"/>
      <c r="DR405" s="95"/>
      <c r="DS405" s="95"/>
      <c r="DT405" s="95"/>
      <c r="DU405" s="95"/>
      <c r="DV405" s="95"/>
      <c r="DW405" s="95"/>
      <c r="DX405" s="95"/>
      <c r="DY405" s="95"/>
      <c r="DZ405" s="95"/>
      <c r="EA405" s="95"/>
      <c r="EB405" s="95"/>
      <c r="EC405" s="95"/>
      <c r="ED405" s="95"/>
      <c r="EE405" s="95"/>
      <c r="EF405" s="95"/>
      <c r="EG405" s="95"/>
      <c r="EH405" s="95"/>
      <c r="EI405" s="95"/>
      <c r="EJ405" s="95"/>
      <c r="EK405" s="95"/>
      <c r="EL405" s="95"/>
      <c r="EM405" s="95"/>
      <c r="EN405" s="95"/>
      <c r="EO405" s="95"/>
      <c r="EP405" s="95"/>
      <c r="EQ405" s="95"/>
      <c r="ER405" s="95"/>
      <c r="ES405" s="95"/>
      <c r="ET405" s="95"/>
      <c r="EU405" s="95"/>
      <c r="EV405" s="95"/>
      <c r="EW405" s="95"/>
      <c r="EX405" s="95"/>
      <c r="EY405" s="95"/>
      <c r="EZ405" s="95"/>
      <c r="FA405" s="95"/>
      <c r="FB405" s="95"/>
      <c r="FC405" s="95"/>
      <c r="FD405" s="95"/>
      <c r="FE405" s="95"/>
      <c r="FF405" s="95"/>
      <c r="FG405" s="95"/>
      <c r="FH405" s="95"/>
      <c r="FI405" s="95"/>
      <c r="FJ405" s="95"/>
      <c r="FK405" s="95"/>
      <c r="FL405" s="95"/>
      <c r="FM405" s="95"/>
      <c r="FN405" s="95"/>
      <c r="FO405" s="95"/>
      <c r="FP405" s="95"/>
      <c r="FQ405" s="95"/>
      <c r="FR405" s="95"/>
      <c r="FS405" s="95"/>
      <c r="FT405" s="95"/>
      <c r="FU405" s="95"/>
      <c r="FV405" s="95"/>
      <c r="FW405" s="95"/>
      <c r="FX405" s="95"/>
      <c r="FY405" s="95"/>
      <c r="FZ405" s="95"/>
      <c r="GA405" s="95"/>
      <c r="GB405" s="95"/>
      <c r="GC405" s="95"/>
      <c r="GD405" s="95"/>
      <c r="GE405" s="95"/>
      <c r="GF405" s="95"/>
      <c r="GG405" s="95"/>
      <c r="GH405" s="95"/>
      <c r="GI405" s="95"/>
      <c r="GJ405" s="95"/>
      <c r="GK405" s="95"/>
      <c r="GL405" s="95"/>
      <c r="GM405" s="95"/>
      <c r="GN405" s="95"/>
      <c r="GO405" s="95"/>
      <c r="GP405" s="95"/>
      <c r="GQ405" s="95"/>
      <c r="GR405" s="95"/>
      <c r="GS405" s="95"/>
      <c r="GT405" s="95"/>
      <c r="GU405" s="95"/>
      <c r="GV405" s="95"/>
      <c r="GW405" s="95"/>
      <c r="GX405" s="95"/>
      <c r="GY405" s="95"/>
      <c r="GZ405" s="95"/>
      <c r="HA405" s="95"/>
      <c r="HB405" s="95"/>
      <c r="HC405" s="95"/>
      <c r="HD405" s="95"/>
      <c r="HE405" s="95"/>
    </row>
    <row r="406" spans="1:213" x14ac:dyDescent="0.25">
      <c r="A406" s="212" t="str">
        <f>IF((ISBLANK('1B DonnéesActifs'!A409)=TRUE),"-",'1B DonnéesActifs'!A409)</f>
        <v>-</v>
      </c>
      <c r="B406" s="213" t="str">
        <f>IF(($A406="-"),"-",IF((ISBLANK('1B DonnéesActifs'!B409)=TRUE),"",'1B DonnéesActifs'!B409))</f>
        <v>-</v>
      </c>
      <c r="C406" s="213" t="str">
        <f>IF(($A406="-"),"-",IF((ISBLANK('1B DonnéesActifs'!C409)=TRUE),"",'1B DonnéesActifs'!C409))</f>
        <v>-</v>
      </c>
      <c r="D406" s="213" t="str">
        <f>IF(($A406="-"),"-",IF((ISBLANK('1B DonnéesActifs'!D409)=TRUE),"",'1B DonnéesActifs'!D409))</f>
        <v>-</v>
      </c>
      <c r="E406" s="213" t="str">
        <f>IF(($A406="-"),"-",IF((ISBLANK('1B DonnéesActifs'!E409)=TRUE),"",'1B DonnéesActifs'!E409))</f>
        <v>-</v>
      </c>
      <c r="F406" s="213" t="str">
        <f>IF(($A406="-"),"-",IF((ISBLANK('1B DonnéesActifs'!F409)=TRUE),"",'1B DonnéesActifs'!F409))</f>
        <v>-</v>
      </c>
      <c r="G406" s="213" t="str">
        <f>IF(($A406="-"),"-",IF((ISBLANK('1B DonnéesActifs'!G409)=TRUE),"",'1B DonnéesActifs'!G409))</f>
        <v>-</v>
      </c>
      <c r="H406" s="213" t="str">
        <f>IF(($A406="-"),"-",IF((ISBLANK('1B DonnéesActifs'!H409)=TRUE),"",'1B DonnéesActifs'!H409))</f>
        <v>-</v>
      </c>
      <c r="I406" s="213" t="str">
        <f>IF(($A406="-"),"-",IF((ISBLANK('1B DonnéesActifs'!I409)=TRUE),"",'1B DonnéesActifs'!I409))</f>
        <v>-</v>
      </c>
      <c r="J406" s="213" t="str">
        <f>IF(($A406="-"),"-",IF((ISBLANK('1B DonnéesActifs'!J409)=TRUE),"",'1B DonnéesActifs'!J409))</f>
        <v>-</v>
      </c>
      <c r="K406" s="213" t="str">
        <f>IF(($A406="-"),"-",IF((ISBLANK('1B DonnéesActifs'!K409)=TRUE),"",'1B DonnéesActifs'!K409))</f>
        <v>-</v>
      </c>
      <c r="L406" s="213" t="str">
        <f>IF(($A406="-"),"-",IF((ISBLANK('1B DonnéesActifs'!L409)=TRUE),"",'1B DonnéesActifs'!L409))</f>
        <v>-</v>
      </c>
      <c r="M406" s="213" t="str">
        <f>IF(($A406="-"),"-",IF((ISBLANK('1B DonnéesActifs'!M409)=TRUE),"",'1B DonnéesActifs'!M409))</f>
        <v>-</v>
      </c>
      <c r="N406" s="213" t="str">
        <f>IF(($A406="-"),"-",IF((ISBLANK('1B DonnéesActifs'!N409)=TRUE),"",'1B DonnéesActifs'!N409))</f>
        <v>-</v>
      </c>
      <c r="O406" s="213" t="str">
        <f>IF(($A406="-"),"-",IF((ISBLANK('1B DonnéesActifs'!O409)=TRUE),"",'1B DonnéesActifs'!O409))</f>
        <v>-</v>
      </c>
      <c r="P406" s="213" t="str">
        <f>IF(($A406="-"),"-",IF((ISBLANK('1B DonnéesActifs'!P409)=TRUE),"",'1B DonnéesActifs'!P409))</f>
        <v>-</v>
      </c>
      <c r="Q406" s="214" t="str">
        <f t="shared" si="64"/>
        <v>-</v>
      </c>
      <c r="R406" s="214" t="str">
        <f>IF($A406="-","-",(_xlfn.IFNA((VLOOKUP($D406,'2A HypothèsesRenouvellement'!$J$6:$K$10,2,FALSE)),"TypeChausséeN/D")))</f>
        <v>-</v>
      </c>
      <c r="S406" s="214" t="str">
        <f t="shared" si="65"/>
        <v>-</v>
      </c>
      <c r="T406" s="214" t="str">
        <f>IF($A406="-","-",(_xlfn.IFNA((VLOOKUP($M406,'2A HypothèsesRenouvellement'!$J$16:$K$25,2,FALSE)),"DernièreInterventionN/D")))</f>
        <v>-</v>
      </c>
      <c r="U406" s="214" t="str">
        <f t="shared" si="66"/>
        <v>-</v>
      </c>
      <c r="V406" s="215" t="str">
        <f t="shared" si="67"/>
        <v>-</v>
      </c>
      <c r="W406" s="215" t="str">
        <f>IF($A406="-","-",IF($O406="","ICG N/D",VLOOKUP($O406,'2A HypothèsesRenouvellement'!$B$33:$B$42,1,TRUE)))</f>
        <v>-</v>
      </c>
      <c r="X406" s="216" t="str">
        <f>IF($A406="-","-",(IF((ISNUMBER(W406)=TRUE),VLOOKUP(W406,'2A HypothèsesRenouvellement'!$B$33:$D$42,3,FALSE),"ICG N/D")))</f>
        <v>-</v>
      </c>
      <c r="Y406" s="216" t="str">
        <f>_xlfn.IFNA(IF($A406="-","-",(IF((P406=""),"Cote /5 N/D",VLOOKUP(P406,'2A HypothèsesRenouvellement'!$F$33:$G$37,2,FALSE)))),"%ParCote/5 Feuille2A N/D")</f>
        <v>-</v>
      </c>
      <c r="Z406" s="215" t="str">
        <f>IF($A406="-","-",IF('2A HypothèsesRenouvellement'!$F$20="  cotes d'état /100",(IF(ISNUMBER(X406)=TRUE,(X406*R406),"ICG N/D")),"N'est pas l'option choisie feuille 2A"))</f>
        <v>-</v>
      </c>
      <c r="AA406" s="215" t="str">
        <f t="shared" si="57"/>
        <v>-</v>
      </c>
      <c r="AB406" s="215" t="str">
        <f>IF($A406="-","-",IF('2A HypothèsesRenouvellement'!$F$20="  cotes d'état /5",(IF(ISNUMBER(Y406)=TRUE,(Y406*R406),"Etat/5 N/D")),"N'est pas l'option choisie feuille 2A"))</f>
        <v>-</v>
      </c>
      <c r="AC406" s="215" t="str">
        <f t="shared" si="58"/>
        <v>-</v>
      </c>
      <c r="AD406" s="217" t="str">
        <f>IF('2A HypothèsesRenouvellement'!$D$15="Option 1  ",'3A CalculsActifs'!V406,IF('2A HypothèsesRenouvellement'!$F$20="  Cotes d'état /100",'3A CalculsActifs'!AA406,IF('2A HypothèsesRenouvellement'!$F$20="  Cotes d'état /5",'3A CalculsActifs'!AC406,"ATT:ChoisirOptionFeuille2A")))</f>
        <v>ATT:ChoisirOptionFeuille2A</v>
      </c>
      <c r="AE406" s="209" t="str">
        <f>IF($A406="-","-",(H406/1000*(VLOOKUP(D406,'2A HypothèsesRenouvellement'!$J$6:$L$10,3,FALSE))))</f>
        <v>-</v>
      </c>
      <c r="AF406" s="312" t="str">
        <f t="shared" si="68"/>
        <v>-</v>
      </c>
      <c r="AG406" s="312" t="str">
        <f t="shared" si="69"/>
        <v>-</v>
      </c>
      <c r="AH406" s="218" t="str">
        <f t="shared" si="70"/>
        <v>-</v>
      </c>
      <c r="AI406" s="95"/>
      <c r="AJ406" s="95"/>
      <c r="AK406" s="95"/>
      <c r="AL406" s="95"/>
      <c r="AM406" s="95"/>
      <c r="AN406" s="95"/>
      <c r="AO406" s="95"/>
      <c r="AP406" s="95"/>
      <c r="AQ406" s="95"/>
      <c r="AR406" s="95"/>
      <c r="AS406" s="95"/>
      <c r="AT406" s="95"/>
      <c r="AU406" s="95"/>
      <c r="AV406" s="95"/>
      <c r="AW406" s="95"/>
      <c r="AX406" s="95"/>
      <c r="AY406" s="95"/>
      <c r="AZ406" s="95"/>
      <c r="BA406" s="95"/>
      <c r="BB406" s="95"/>
      <c r="BC406" s="95"/>
      <c r="BD406" s="95"/>
      <c r="BE406" s="95"/>
      <c r="BF406" s="95"/>
      <c r="BG406" s="95"/>
      <c r="BH406" s="95"/>
      <c r="BI406" s="95"/>
      <c r="BJ406" s="95"/>
      <c r="BK406" s="95"/>
      <c r="BL406" s="95"/>
      <c r="BM406" s="95"/>
      <c r="BN406" s="95"/>
      <c r="BO406" s="95"/>
      <c r="BP406" s="95"/>
      <c r="BQ406" s="95"/>
      <c r="BR406" s="95"/>
      <c r="BS406" s="95"/>
      <c r="BT406" s="95"/>
      <c r="BU406" s="95"/>
      <c r="BV406" s="95"/>
      <c r="BW406" s="95"/>
      <c r="BX406" s="95"/>
      <c r="BY406" s="95"/>
      <c r="BZ406" s="95"/>
      <c r="CA406" s="95"/>
      <c r="CB406" s="95"/>
      <c r="CC406" s="95"/>
      <c r="CD406" s="95"/>
      <c r="CE406" s="95"/>
      <c r="CF406" s="95"/>
      <c r="CG406" s="95"/>
      <c r="CH406" s="95"/>
      <c r="CI406" s="95"/>
      <c r="CJ406" s="95"/>
      <c r="CK406" s="95"/>
      <c r="CL406" s="95"/>
      <c r="CM406" s="95"/>
      <c r="CN406" s="95"/>
      <c r="CO406" s="95"/>
      <c r="CP406" s="95"/>
      <c r="CQ406" s="95"/>
      <c r="CR406" s="95"/>
      <c r="CS406" s="95"/>
      <c r="CT406" s="95"/>
      <c r="CU406" s="95"/>
      <c r="CV406" s="95"/>
      <c r="CW406" s="95"/>
      <c r="CX406" s="95"/>
      <c r="CY406" s="95"/>
      <c r="CZ406" s="95"/>
      <c r="DA406" s="95"/>
      <c r="DB406" s="95"/>
      <c r="DC406" s="95"/>
      <c r="DD406" s="95"/>
      <c r="DE406" s="95"/>
      <c r="DF406" s="95"/>
      <c r="DG406" s="95"/>
      <c r="DH406" s="95"/>
      <c r="DI406" s="95"/>
      <c r="DJ406" s="95"/>
      <c r="DK406" s="95"/>
      <c r="DL406" s="95"/>
      <c r="DM406" s="95"/>
      <c r="DN406" s="95"/>
      <c r="DO406" s="95"/>
      <c r="DP406" s="95"/>
      <c r="DQ406" s="95"/>
      <c r="DR406" s="95"/>
      <c r="DS406" s="95"/>
      <c r="DT406" s="95"/>
      <c r="DU406" s="95"/>
      <c r="DV406" s="95"/>
      <c r="DW406" s="95"/>
      <c r="DX406" s="95"/>
      <c r="DY406" s="95"/>
      <c r="DZ406" s="95"/>
      <c r="EA406" s="95"/>
      <c r="EB406" s="95"/>
      <c r="EC406" s="95"/>
      <c r="ED406" s="95"/>
      <c r="EE406" s="95"/>
      <c r="EF406" s="95"/>
      <c r="EG406" s="95"/>
      <c r="EH406" s="95"/>
      <c r="EI406" s="95"/>
      <c r="EJ406" s="95"/>
      <c r="EK406" s="95"/>
      <c r="EL406" s="95"/>
      <c r="EM406" s="95"/>
      <c r="EN406" s="95"/>
      <c r="EO406" s="95"/>
      <c r="EP406" s="95"/>
      <c r="EQ406" s="95"/>
      <c r="ER406" s="95"/>
      <c r="ES406" s="95"/>
      <c r="ET406" s="95"/>
      <c r="EU406" s="95"/>
      <c r="EV406" s="95"/>
      <c r="EW406" s="95"/>
      <c r="EX406" s="95"/>
      <c r="EY406" s="95"/>
      <c r="EZ406" s="95"/>
      <c r="FA406" s="95"/>
      <c r="FB406" s="95"/>
      <c r="FC406" s="95"/>
      <c r="FD406" s="95"/>
      <c r="FE406" s="95"/>
      <c r="FF406" s="95"/>
      <c r="FG406" s="95"/>
      <c r="FH406" s="95"/>
      <c r="FI406" s="95"/>
      <c r="FJ406" s="95"/>
      <c r="FK406" s="95"/>
      <c r="FL406" s="95"/>
      <c r="FM406" s="95"/>
      <c r="FN406" s="95"/>
      <c r="FO406" s="95"/>
      <c r="FP406" s="95"/>
      <c r="FQ406" s="95"/>
      <c r="FR406" s="95"/>
      <c r="FS406" s="95"/>
      <c r="FT406" s="95"/>
      <c r="FU406" s="95"/>
      <c r="FV406" s="95"/>
      <c r="FW406" s="95"/>
      <c r="FX406" s="95"/>
      <c r="FY406" s="95"/>
      <c r="FZ406" s="95"/>
      <c r="GA406" s="95"/>
      <c r="GB406" s="95"/>
      <c r="GC406" s="95"/>
      <c r="GD406" s="95"/>
      <c r="GE406" s="95"/>
      <c r="GF406" s="95"/>
      <c r="GG406" s="95"/>
      <c r="GH406" s="95"/>
      <c r="GI406" s="95"/>
      <c r="GJ406" s="95"/>
      <c r="GK406" s="95"/>
      <c r="GL406" s="95"/>
      <c r="GM406" s="95"/>
      <c r="GN406" s="95"/>
      <c r="GO406" s="95"/>
      <c r="GP406" s="95"/>
      <c r="GQ406" s="95"/>
      <c r="GR406" s="95"/>
      <c r="GS406" s="95"/>
      <c r="GT406" s="95"/>
      <c r="GU406" s="95"/>
      <c r="GV406" s="95"/>
      <c r="GW406" s="95"/>
      <c r="GX406" s="95"/>
      <c r="GY406" s="95"/>
      <c r="GZ406" s="95"/>
      <c r="HA406" s="95"/>
      <c r="HB406" s="95"/>
      <c r="HC406" s="95"/>
      <c r="HD406" s="95"/>
      <c r="HE406" s="95"/>
    </row>
    <row r="407" spans="1:213" x14ac:dyDescent="0.25">
      <c r="A407" s="212" t="str">
        <f>IF((ISBLANK('1B DonnéesActifs'!A410)=TRUE),"-",'1B DonnéesActifs'!A410)</f>
        <v>-</v>
      </c>
      <c r="B407" s="213" t="str">
        <f>IF(($A407="-"),"-",IF((ISBLANK('1B DonnéesActifs'!B410)=TRUE),"",'1B DonnéesActifs'!B410))</f>
        <v>-</v>
      </c>
      <c r="C407" s="213" t="str">
        <f>IF(($A407="-"),"-",IF((ISBLANK('1B DonnéesActifs'!C410)=TRUE),"",'1B DonnéesActifs'!C410))</f>
        <v>-</v>
      </c>
      <c r="D407" s="213" t="str">
        <f>IF(($A407="-"),"-",IF((ISBLANK('1B DonnéesActifs'!D410)=TRUE),"",'1B DonnéesActifs'!D410))</f>
        <v>-</v>
      </c>
      <c r="E407" s="213" t="str">
        <f>IF(($A407="-"),"-",IF((ISBLANK('1B DonnéesActifs'!E410)=TRUE),"",'1B DonnéesActifs'!E410))</f>
        <v>-</v>
      </c>
      <c r="F407" s="213" t="str">
        <f>IF(($A407="-"),"-",IF((ISBLANK('1B DonnéesActifs'!F410)=TRUE),"",'1B DonnéesActifs'!F410))</f>
        <v>-</v>
      </c>
      <c r="G407" s="213" t="str">
        <f>IF(($A407="-"),"-",IF((ISBLANK('1B DonnéesActifs'!G410)=TRUE),"",'1B DonnéesActifs'!G410))</f>
        <v>-</v>
      </c>
      <c r="H407" s="213" t="str">
        <f>IF(($A407="-"),"-",IF((ISBLANK('1B DonnéesActifs'!H410)=TRUE),"",'1B DonnéesActifs'!H410))</f>
        <v>-</v>
      </c>
      <c r="I407" s="213" t="str">
        <f>IF(($A407="-"),"-",IF((ISBLANK('1B DonnéesActifs'!I410)=TRUE),"",'1B DonnéesActifs'!I410))</f>
        <v>-</v>
      </c>
      <c r="J407" s="213" t="str">
        <f>IF(($A407="-"),"-",IF((ISBLANK('1B DonnéesActifs'!J410)=TRUE),"",'1B DonnéesActifs'!J410))</f>
        <v>-</v>
      </c>
      <c r="K407" s="213" t="str">
        <f>IF(($A407="-"),"-",IF((ISBLANK('1B DonnéesActifs'!K410)=TRUE),"",'1B DonnéesActifs'!K410))</f>
        <v>-</v>
      </c>
      <c r="L407" s="213" t="str">
        <f>IF(($A407="-"),"-",IF((ISBLANK('1B DonnéesActifs'!L410)=TRUE),"",'1B DonnéesActifs'!L410))</f>
        <v>-</v>
      </c>
      <c r="M407" s="213" t="str">
        <f>IF(($A407="-"),"-",IF((ISBLANK('1B DonnéesActifs'!M410)=TRUE),"",'1B DonnéesActifs'!M410))</f>
        <v>-</v>
      </c>
      <c r="N407" s="213" t="str">
        <f>IF(($A407="-"),"-",IF((ISBLANK('1B DonnéesActifs'!N410)=TRUE),"",'1B DonnéesActifs'!N410))</f>
        <v>-</v>
      </c>
      <c r="O407" s="213" t="str">
        <f>IF(($A407="-"),"-",IF((ISBLANK('1B DonnéesActifs'!O410)=TRUE),"",'1B DonnéesActifs'!O410))</f>
        <v>-</v>
      </c>
      <c r="P407" s="213" t="str">
        <f>IF(($A407="-"),"-",IF((ISBLANK('1B DonnéesActifs'!P410)=TRUE),"",'1B DonnéesActifs'!P410))</f>
        <v>-</v>
      </c>
      <c r="Q407" s="214" t="str">
        <f t="shared" si="64"/>
        <v>-</v>
      </c>
      <c r="R407" s="214" t="str">
        <f>IF($A407="-","-",(_xlfn.IFNA((VLOOKUP($D407,'2A HypothèsesRenouvellement'!$J$6:$K$10,2,FALSE)),"TypeChausséeN/D")))</f>
        <v>-</v>
      </c>
      <c r="S407" s="214" t="str">
        <f t="shared" si="65"/>
        <v>-</v>
      </c>
      <c r="T407" s="214" t="str">
        <f>IF($A407="-","-",(_xlfn.IFNA((VLOOKUP($M407,'2A HypothèsesRenouvellement'!$J$16:$K$25,2,FALSE)),"DernièreInterventionN/D")))</f>
        <v>-</v>
      </c>
      <c r="U407" s="214" t="str">
        <f t="shared" si="66"/>
        <v>-</v>
      </c>
      <c r="V407" s="215" t="str">
        <f t="shared" si="67"/>
        <v>-</v>
      </c>
      <c r="W407" s="215" t="str">
        <f>IF($A407="-","-",IF($O407="","ICG N/D",VLOOKUP($O407,'2A HypothèsesRenouvellement'!$B$33:$B$42,1,TRUE)))</f>
        <v>-</v>
      </c>
      <c r="X407" s="216" t="str">
        <f>IF($A407="-","-",(IF((ISNUMBER(W407)=TRUE),VLOOKUP(W407,'2A HypothèsesRenouvellement'!$B$33:$D$42,3,FALSE),"ICG N/D")))</f>
        <v>-</v>
      </c>
      <c r="Y407" s="216" t="str">
        <f>_xlfn.IFNA(IF($A407="-","-",(IF((P407=""),"Cote /5 N/D",VLOOKUP(P407,'2A HypothèsesRenouvellement'!$F$33:$G$37,2,FALSE)))),"%ParCote/5 Feuille2A N/D")</f>
        <v>-</v>
      </c>
      <c r="Z407" s="215" t="str">
        <f>IF($A407="-","-",IF('2A HypothèsesRenouvellement'!$F$20="  cotes d'état /100",(IF(ISNUMBER(X407)=TRUE,(X407*R407),"ICG N/D")),"N'est pas l'option choisie feuille 2A"))</f>
        <v>-</v>
      </c>
      <c r="AA407" s="215" t="str">
        <f t="shared" si="57"/>
        <v>-</v>
      </c>
      <c r="AB407" s="215" t="str">
        <f>IF($A407="-","-",IF('2A HypothèsesRenouvellement'!$F$20="  cotes d'état /5",(IF(ISNUMBER(Y407)=TRUE,(Y407*R407),"Etat/5 N/D")),"N'est pas l'option choisie feuille 2A"))</f>
        <v>-</v>
      </c>
      <c r="AC407" s="215" t="str">
        <f t="shared" si="58"/>
        <v>-</v>
      </c>
      <c r="AD407" s="217" t="str">
        <f>IF('2A HypothèsesRenouvellement'!$D$15="Option 1  ",'3A CalculsActifs'!V407,IF('2A HypothèsesRenouvellement'!$F$20="  Cotes d'état /100",'3A CalculsActifs'!AA407,IF('2A HypothèsesRenouvellement'!$F$20="  Cotes d'état /5",'3A CalculsActifs'!AC407,"ATT:ChoisirOptionFeuille2A")))</f>
        <v>ATT:ChoisirOptionFeuille2A</v>
      </c>
      <c r="AE407" s="209" t="str">
        <f>IF($A407="-","-",(H407/1000*(VLOOKUP(D407,'2A HypothèsesRenouvellement'!$J$6:$L$10,3,FALSE))))</f>
        <v>-</v>
      </c>
      <c r="AF407" s="312" t="str">
        <f t="shared" si="68"/>
        <v>-</v>
      </c>
      <c r="AG407" s="312" t="str">
        <f t="shared" si="69"/>
        <v>-</v>
      </c>
      <c r="AH407" s="218" t="str">
        <f t="shared" si="70"/>
        <v>-</v>
      </c>
      <c r="AI407" s="95"/>
      <c r="AJ407" s="95"/>
      <c r="AK407" s="95"/>
      <c r="AL407" s="95"/>
      <c r="AM407" s="95"/>
      <c r="AN407" s="95"/>
      <c r="AO407" s="95"/>
      <c r="AP407" s="95"/>
      <c r="AQ407" s="95"/>
      <c r="AR407" s="95"/>
      <c r="AS407" s="95"/>
      <c r="AT407" s="95"/>
      <c r="AU407" s="95"/>
      <c r="AV407" s="95"/>
      <c r="AW407" s="95"/>
      <c r="AX407" s="95"/>
      <c r="AY407" s="95"/>
      <c r="AZ407" s="95"/>
      <c r="BA407" s="95"/>
      <c r="BB407" s="95"/>
      <c r="BC407" s="95"/>
      <c r="BD407" s="95"/>
      <c r="BE407" s="95"/>
      <c r="BF407" s="95"/>
      <c r="BG407" s="95"/>
      <c r="BH407" s="95"/>
      <c r="BI407" s="95"/>
      <c r="BJ407" s="95"/>
      <c r="BK407" s="95"/>
      <c r="BL407" s="95"/>
      <c r="BM407" s="95"/>
      <c r="BN407" s="95"/>
      <c r="BO407" s="95"/>
      <c r="BP407" s="95"/>
      <c r="BQ407" s="95"/>
      <c r="BR407" s="95"/>
      <c r="BS407" s="95"/>
      <c r="BT407" s="95"/>
      <c r="BU407" s="95"/>
      <c r="BV407" s="95"/>
      <c r="BW407" s="95"/>
      <c r="BX407" s="95"/>
      <c r="BY407" s="95"/>
      <c r="BZ407" s="95"/>
      <c r="CA407" s="95"/>
      <c r="CB407" s="95"/>
      <c r="CC407" s="95"/>
      <c r="CD407" s="95"/>
      <c r="CE407" s="95"/>
      <c r="CF407" s="95"/>
      <c r="CG407" s="95"/>
      <c r="CH407" s="95"/>
      <c r="CI407" s="95"/>
      <c r="CJ407" s="95"/>
      <c r="CK407" s="95"/>
      <c r="CL407" s="95"/>
      <c r="CM407" s="95"/>
      <c r="CN407" s="95"/>
      <c r="CO407" s="95"/>
      <c r="CP407" s="95"/>
      <c r="CQ407" s="95"/>
      <c r="CR407" s="95"/>
      <c r="CS407" s="95"/>
      <c r="CT407" s="95"/>
      <c r="CU407" s="95"/>
      <c r="CV407" s="95"/>
      <c r="CW407" s="95"/>
      <c r="CX407" s="95"/>
      <c r="CY407" s="95"/>
      <c r="CZ407" s="95"/>
      <c r="DA407" s="95"/>
      <c r="DB407" s="95"/>
      <c r="DC407" s="95"/>
      <c r="DD407" s="95"/>
      <c r="DE407" s="95"/>
      <c r="DF407" s="95"/>
      <c r="DG407" s="95"/>
      <c r="DH407" s="95"/>
      <c r="DI407" s="95"/>
      <c r="DJ407" s="95"/>
      <c r="DK407" s="95"/>
      <c r="DL407" s="95"/>
      <c r="DM407" s="95"/>
      <c r="DN407" s="95"/>
      <c r="DO407" s="95"/>
      <c r="DP407" s="95"/>
      <c r="DQ407" s="95"/>
      <c r="DR407" s="95"/>
      <c r="DS407" s="95"/>
      <c r="DT407" s="95"/>
      <c r="DU407" s="95"/>
      <c r="DV407" s="95"/>
      <c r="DW407" s="95"/>
      <c r="DX407" s="95"/>
      <c r="DY407" s="95"/>
      <c r="DZ407" s="95"/>
      <c r="EA407" s="95"/>
      <c r="EB407" s="95"/>
      <c r="EC407" s="95"/>
      <c r="ED407" s="95"/>
      <c r="EE407" s="95"/>
      <c r="EF407" s="95"/>
      <c r="EG407" s="95"/>
      <c r="EH407" s="95"/>
      <c r="EI407" s="95"/>
      <c r="EJ407" s="95"/>
      <c r="EK407" s="95"/>
      <c r="EL407" s="95"/>
      <c r="EM407" s="95"/>
      <c r="EN407" s="95"/>
      <c r="EO407" s="95"/>
      <c r="EP407" s="95"/>
      <c r="EQ407" s="95"/>
      <c r="ER407" s="95"/>
      <c r="ES407" s="95"/>
      <c r="ET407" s="95"/>
      <c r="EU407" s="95"/>
      <c r="EV407" s="95"/>
      <c r="EW407" s="95"/>
      <c r="EX407" s="95"/>
      <c r="EY407" s="95"/>
      <c r="EZ407" s="95"/>
      <c r="FA407" s="95"/>
      <c r="FB407" s="95"/>
      <c r="FC407" s="95"/>
      <c r="FD407" s="95"/>
      <c r="FE407" s="95"/>
      <c r="FF407" s="95"/>
      <c r="FG407" s="95"/>
      <c r="FH407" s="95"/>
      <c r="FI407" s="95"/>
      <c r="FJ407" s="95"/>
      <c r="FK407" s="95"/>
      <c r="FL407" s="95"/>
      <c r="FM407" s="95"/>
      <c r="FN407" s="95"/>
      <c r="FO407" s="95"/>
      <c r="FP407" s="95"/>
      <c r="FQ407" s="95"/>
      <c r="FR407" s="95"/>
      <c r="FS407" s="95"/>
      <c r="FT407" s="95"/>
      <c r="FU407" s="95"/>
      <c r="FV407" s="95"/>
      <c r="FW407" s="95"/>
      <c r="FX407" s="95"/>
      <c r="FY407" s="95"/>
      <c r="FZ407" s="95"/>
      <c r="GA407" s="95"/>
      <c r="GB407" s="95"/>
      <c r="GC407" s="95"/>
      <c r="GD407" s="95"/>
      <c r="GE407" s="95"/>
      <c r="GF407" s="95"/>
      <c r="GG407" s="95"/>
      <c r="GH407" s="95"/>
      <c r="GI407" s="95"/>
      <c r="GJ407" s="95"/>
      <c r="GK407" s="95"/>
      <c r="GL407" s="95"/>
      <c r="GM407" s="95"/>
      <c r="GN407" s="95"/>
      <c r="GO407" s="95"/>
      <c r="GP407" s="95"/>
      <c r="GQ407" s="95"/>
      <c r="GR407" s="95"/>
      <c r="GS407" s="95"/>
      <c r="GT407" s="95"/>
      <c r="GU407" s="95"/>
      <c r="GV407" s="95"/>
      <c r="GW407" s="95"/>
      <c r="GX407" s="95"/>
      <c r="GY407" s="95"/>
      <c r="GZ407" s="95"/>
      <c r="HA407" s="95"/>
      <c r="HB407" s="95"/>
      <c r="HC407" s="95"/>
      <c r="HD407" s="95"/>
      <c r="HE407" s="95"/>
    </row>
    <row r="408" spans="1:213" x14ac:dyDescent="0.25">
      <c r="A408" s="212" t="str">
        <f>IF((ISBLANK('1B DonnéesActifs'!A411)=TRUE),"-",'1B DonnéesActifs'!A411)</f>
        <v>-</v>
      </c>
      <c r="B408" s="213" t="str">
        <f>IF(($A408="-"),"-",IF((ISBLANK('1B DonnéesActifs'!B411)=TRUE),"",'1B DonnéesActifs'!B411))</f>
        <v>-</v>
      </c>
      <c r="C408" s="213" t="str">
        <f>IF(($A408="-"),"-",IF((ISBLANK('1B DonnéesActifs'!C411)=TRUE),"",'1B DonnéesActifs'!C411))</f>
        <v>-</v>
      </c>
      <c r="D408" s="213" t="str">
        <f>IF(($A408="-"),"-",IF((ISBLANK('1B DonnéesActifs'!D411)=TRUE),"",'1B DonnéesActifs'!D411))</f>
        <v>-</v>
      </c>
      <c r="E408" s="213" t="str">
        <f>IF(($A408="-"),"-",IF((ISBLANK('1B DonnéesActifs'!E411)=TRUE),"",'1B DonnéesActifs'!E411))</f>
        <v>-</v>
      </c>
      <c r="F408" s="213" t="str">
        <f>IF(($A408="-"),"-",IF((ISBLANK('1B DonnéesActifs'!F411)=TRUE),"",'1B DonnéesActifs'!F411))</f>
        <v>-</v>
      </c>
      <c r="G408" s="213" t="str">
        <f>IF(($A408="-"),"-",IF((ISBLANK('1B DonnéesActifs'!G411)=TRUE),"",'1B DonnéesActifs'!G411))</f>
        <v>-</v>
      </c>
      <c r="H408" s="213" t="str">
        <f>IF(($A408="-"),"-",IF((ISBLANK('1B DonnéesActifs'!H411)=TRUE),"",'1B DonnéesActifs'!H411))</f>
        <v>-</v>
      </c>
      <c r="I408" s="213" t="str">
        <f>IF(($A408="-"),"-",IF((ISBLANK('1B DonnéesActifs'!I411)=TRUE),"",'1B DonnéesActifs'!I411))</f>
        <v>-</v>
      </c>
      <c r="J408" s="213" t="str">
        <f>IF(($A408="-"),"-",IF((ISBLANK('1B DonnéesActifs'!J411)=TRUE),"",'1B DonnéesActifs'!J411))</f>
        <v>-</v>
      </c>
      <c r="K408" s="213" t="str">
        <f>IF(($A408="-"),"-",IF((ISBLANK('1B DonnéesActifs'!K411)=TRUE),"",'1B DonnéesActifs'!K411))</f>
        <v>-</v>
      </c>
      <c r="L408" s="213" t="str">
        <f>IF(($A408="-"),"-",IF((ISBLANK('1B DonnéesActifs'!L411)=TRUE),"",'1B DonnéesActifs'!L411))</f>
        <v>-</v>
      </c>
      <c r="M408" s="213" t="str">
        <f>IF(($A408="-"),"-",IF((ISBLANK('1B DonnéesActifs'!M411)=TRUE),"",'1B DonnéesActifs'!M411))</f>
        <v>-</v>
      </c>
      <c r="N408" s="213" t="str">
        <f>IF(($A408="-"),"-",IF((ISBLANK('1B DonnéesActifs'!N411)=TRUE),"",'1B DonnéesActifs'!N411))</f>
        <v>-</v>
      </c>
      <c r="O408" s="213" t="str">
        <f>IF(($A408="-"),"-",IF((ISBLANK('1B DonnéesActifs'!O411)=TRUE),"",'1B DonnéesActifs'!O411))</f>
        <v>-</v>
      </c>
      <c r="P408" s="213" t="str">
        <f>IF(($A408="-"),"-",IF((ISBLANK('1B DonnéesActifs'!P411)=TRUE),"",'1B DonnéesActifs'!P411))</f>
        <v>-</v>
      </c>
      <c r="Q408" s="214" t="str">
        <f t="shared" si="64"/>
        <v>-</v>
      </c>
      <c r="R408" s="214" t="str">
        <f>IF($A408="-","-",(_xlfn.IFNA((VLOOKUP($D408,'2A HypothèsesRenouvellement'!$J$6:$K$10,2,FALSE)),"TypeChausséeN/D")))</f>
        <v>-</v>
      </c>
      <c r="S408" s="214" t="str">
        <f t="shared" si="65"/>
        <v>-</v>
      </c>
      <c r="T408" s="214" t="str">
        <f>IF($A408="-","-",(_xlfn.IFNA((VLOOKUP($M408,'2A HypothèsesRenouvellement'!$J$16:$K$25,2,FALSE)),"DernièreInterventionN/D")))</f>
        <v>-</v>
      </c>
      <c r="U408" s="214" t="str">
        <f t="shared" si="66"/>
        <v>-</v>
      </c>
      <c r="V408" s="215" t="str">
        <f t="shared" si="67"/>
        <v>-</v>
      </c>
      <c r="W408" s="215" t="str">
        <f>IF($A408="-","-",IF($O408="","ICG N/D",VLOOKUP($O408,'2A HypothèsesRenouvellement'!$B$33:$B$42,1,TRUE)))</f>
        <v>-</v>
      </c>
      <c r="X408" s="216" t="str">
        <f>IF($A408="-","-",(IF((ISNUMBER(W408)=TRUE),VLOOKUP(W408,'2A HypothèsesRenouvellement'!$B$33:$D$42,3,FALSE),"ICG N/D")))</f>
        <v>-</v>
      </c>
      <c r="Y408" s="216" t="str">
        <f>_xlfn.IFNA(IF($A408="-","-",(IF((P408=""),"Cote /5 N/D",VLOOKUP(P408,'2A HypothèsesRenouvellement'!$F$33:$G$37,2,FALSE)))),"%ParCote/5 Feuille2A N/D")</f>
        <v>-</v>
      </c>
      <c r="Z408" s="215" t="str">
        <f>IF($A408="-","-",IF('2A HypothèsesRenouvellement'!$F$20="  cotes d'état /100",(IF(ISNUMBER(X408)=TRUE,(X408*R408),"ICG N/D")),"N'est pas l'option choisie feuille 2A"))</f>
        <v>-</v>
      </c>
      <c r="AA408" s="215" t="str">
        <f t="shared" si="57"/>
        <v>-</v>
      </c>
      <c r="AB408" s="215" t="str">
        <f>IF($A408="-","-",IF('2A HypothèsesRenouvellement'!$F$20="  cotes d'état /5",(IF(ISNUMBER(Y408)=TRUE,(Y408*R408),"Etat/5 N/D")),"N'est pas l'option choisie feuille 2A"))</f>
        <v>-</v>
      </c>
      <c r="AC408" s="215" t="str">
        <f t="shared" si="58"/>
        <v>-</v>
      </c>
      <c r="AD408" s="217" t="str">
        <f>IF('2A HypothèsesRenouvellement'!$D$15="Option 1  ",'3A CalculsActifs'!V408,IF('2A HypothèsesRenouvellement'!$F$20="  Cotes d'état /100",'3A CalculsActifs'!AA408,IF('2A HypothèsesRenouvellement'!$F$20="  Cotes d'état /5",'3A CalculsActifs'!AC408,"ATT:ChoisirOptionFeuille2A")))</f>
        <v>ATT:ChoisirOptionFeuille2A</v>
      </c>
      <c r="AE408" s="209" t="str">
        <f>IF($A408="-","-",(H408/1000*(VLOOKUP(D408,'2A HypothèsesRenouvellement'!$J$6:$L$10,3,FALSE))))</f>
        <v>-</v>
      </c>
      <c r="AF408" s="312" t="str">
        <f t="shared" si="68"/>
        <v>-</v>
      </c>
      <c r="AG408" s="312" t="str">
        <f t="shared" si="69"/>
        <v>-</v>
      </c>
      <c r="AH408" s="218" t="str">
        <f t="shared" si="70"/>
        <v>-</v>
      </c>
      <c r="AI408" s="95"/>
      <c r="AJ408" s="95"/>
      <c r="AK408" s="95"/>
      <c r="AL408" s="95"/>
      <c r="AM408" s="95"/>
      <c r="AN408" s="95"/>
      <c r="AO408" s="95"/>
      <c r="AP408" s="95"/>
      <c r="AQ408" s="95"/>
      <c r="AR408" s="95"/>
      <c r="AS408" s="95"/>
      <c r="AT408" s="95"/>
      <c r="AU408" s="95"/>
      <c r="AV408" s="95"/>
      <c r="AW408" s="95"/>
      <c r="AX408" s="95"/>
      <c r="AY408" s="95"/>
      <c r="AZ408" s="95"/>
      <c r="BA408" s="95"/>
      <c r="BB408" s="95"/>
      <c r="BC408" s="95"/>
      <c r="BD408" s="95"/>
      <c r="BE408" s="95"/>
      <c r="BF408" s="95"/>
      <c r="BG408" s="95"/>
      <c r="BH408" s="95"/>
      <c r="BI408" s="95"/>
      <c r="BJ408" s="95"/>
      <c r="BK408" s="95"/>
      <c r="BL408" s="95"/>
      <c r="BM408" s="95"/>
      <c r="BN408" s="95"/>
      <c r="BO408" s="95"/>
      <c r="BP408" s="95"/>
      <c r="BQ408" s="95"/>
      <c r="BR408" s="95"/>
      <c r="BS408" s="95"/>
      <c r="BT408" s="95"/>
      <c r="BU408" s="95"/>
      <c r="BV408" s="95"/>
      <c r="BW408" s="95"/>
      <c r="BX408" s="95"/>
      <c r="BY408" s="95"/>
      <c r="BZ408" s="95"/>
      <c r="CA408" s="95"/>
      <c r="CB408" s="95"/>
      <c r="CC408" s="95"/>
      <c r="CD408" s="95"/>
      <c r="CE408" s="95"/>
      <c r="CF408" s="95"/>
      <c r="CG408" s="95"/>
      <c r="CH408" s="95"/>
      <c r="CI408" s="95"/>
      <c r="CJ408" s="95"/>
      <c r="CK408" s="95"/>
      <c r="CL408" s="95"/>
      <c r="CM408" s="95"/>
      <c r="CN408" s="95"/>
      <c r="CO408" s="95"/>
      <c r="CP408" s="95"/>
      <c r="CQ408" s="95"/>
      <c r="CR408" s="95"/>
      <c r="CS408" s="95"/>
      <c r="CT408" s="95"/>
      <c r="CU408" s="95"/>
      <c r="CV408" s="95"/>
      <c r="CW408" s="95"/>
      <c r="CX408" s="95"/>
      <c r="CY408" s="95"/>
      <c r="CZ408" s="95"/>
      <c r="DA408" s="95"/>
      <c r="DB408" s="95"/>
      <c r="DC408" s="95"/>
      <c r="DD408" s="95"/>
      <c r="DE408" s="95"/>
      <c r="DF408" s="95"/>
      <c r="DG408" s="95"/>
      <c r="DH408" s="95"/>
      <c r="DI408" s="95"/>
      <c r="DJ408" s="95"/>
      <c r="DK408" s="95"/>
      <c r="DL408" s="95"/>
      <c r="DM408" s="95"/>
      <c r="DN408" s="95"/>
      <c r="DO408" s="95"/>
      <c r="DP408" s="95"/>
      <c r="DQ408" s="95"/>
      <c r="DR408" s="95"/>
      <c r="DS408" s="95"/>
      <c r="DT408" s="95"/>
      <c r="DU408" s="95"/>
      <c r="DV408" s="95"/>
      <c r="DW408" s="95"/>
      <c r="DX408" s="95"/>
      <c r="DY408" s="95"/>
      <c r="DZ408" s="95"/>
      <c r="EA408" s="95"/>
      <c r="EB408" s="95"/>
      <c r="EC408" s="95"/>
      <c r="ED408" s="95"/>
      <c r="EE408" s="95"/>
      <c r="EF408" s="95"/>
      <c r="EG408" s="95"/>
      <c r="EH408" s="95"/>
      <c r="EI408" s="95"/>
      <c r="EJ408" s="95"/>
      <c r="EK408" s="95"/>
      <c r="EL408" s="95"/>
      <c r="EM408" s="95"/>
      <c r="EN408" s="95"/>
      <c r="EO408" s="95"/>
      <c r="EP408" s="95"/>
      <c r="EQ408" s="95"/>
      <c r="ER408" s="95"/>
      <c r="ES408" s="95"/>
      <c r="ET408" s="95"/>
      <c r="EU408" s="95"/>
      <c r="EV408" s="95"/>
      <c r="EW408" s="95"/>
      <c r="EX408" s="95"/>
      <c r="EY408" s="95"/>
      <c r="EZ408" s="95"/>
      <c r="FA408" s="95"/>
      <c r="FB408" s="95"/>
      <c r="FC408" s="95"/>
      <c r="FD408" s="95"/>
      <c r="FE408" s="95"/>
      <c r="FF408" s="95"/>
      <c r="FG408" s="95"/>
      <c r="FH408" s="95"/>
      <c r="FI408" s="95"/>
      <c r="FJ408" s="95"/>
      <c r="FK408" s="95"/>
      <c r="FL408" s="95"/>
      <c r="FM408" s="95"/>
      <c r="FN408" s="95"/>
      <c r="FO408" s="95"/>
      <c r="FP408" s="95"/>
      <c r="FQ408" s="95"/>
      <c r="FR408" s="95"/>
      <c r="FS408" s="95"/>
      <c r="FT408" s="95"/>
      <c r="FU408" s="95"/>
      <c r="FV408" s="95"/>
      <c r="FW408" s="95"/>
      <c r="FX408" s="95"/>
      <c r="FY408" s="95"/>
      <c r="FZ408" s="95"/>
      <c r="GA408" s="95"/>
      <c r="GB408" s="95"/>
      <c r="GC408" s="95"/>
      <c r="GD408" s="95"/>
      <c r="GE408" s="95"/>
      <c r="GF408" s="95"/>
      <c r="GG408" s="95"/>
      <c r="GH408" s="95"/>
      <c r="GI408" s="95"/>
      <c r="GJ408" s="95"/>
      <c r="GK408" s="95"/>
      <c r="GL408" s="95"/>
      <c r="GM408" s="95"/>
      <c r="GN408" s="95"/>
      <c r="GO408" s="95"/>
      <c r="GP408" s="95"/>
      <c r="GQ408" s="95"/>
      <c r="GR408" s="95"/>
      <c r="GS408" s="95"/>
      <c r="GT408" s="95"/>
      <c r="GU408" s="95"/>
      <c r="GV408" s="95"/>
      <c r="GW408" s="95"/>
      <c r="GX408" s="95"/>
      <c r="GY408" s="95"/>
      <c r="GZ408" s="95"/>
      <c r="HA408" s="95"/>
      <c r="HB408" s="95"/>
      <c r="HC408" s="95"/>
      <c r="HD408" s="95"/>
      <c r="HE408" s="95"/>
    </row>
    <row r="409" spans="1:213" x14ac:dyDescent="0.25">
      <c r="A409" s="212" t="str">
        <f>IF((ISBLANK('1B DonnéesActifs'!A412)=TRUE),"-",'1B DonnéesActifs'!A412)</f>
        <v>-</v>
      </c>
      <c r="B409" s="213" t="str">
        <f>IF(($A409="-"),"-",IF((ISBLANK('1B DonnéesActifs'!B412)=TRUE),"",'1B DonnéesActifs'!B412))</f>
        <v>-</v>
      </c>
      <c r="C409" s="213" t="str">
        <f>IF(($A409="-"),"-",IF((ISBLANK('1B DonnéesActifs'!C412)=TRUE),"",'1B DonnéesActifs'!C412))</f>
        <v>-</v>
      </c>
      <c r="D409" s="213" t="str">
        <f>IF(($A409="-"),"-",IF((ISBLANK('1B DonnéesActifs'!D412)=TRUE),"",'1B DonnéesActifs'!D412))</f>
        <v>-</v>
      </c>
      <c r="E409" s="213" t="str">
        <f>IF(($A409="-"),"-",IF((ISBLANK('1B DonnéesActifs'!E412)=TRUE),"",'1B DonnéesActifs'!E412))</f>
        <v>-</v>
      </c>
      <c r="F409" s="213" t="str">
        <f>IF(($A409="-"),"-",IF((ISBLANK('1B DonnéesActifs'!F412)=TRUE),"",'1B DonnéesActifs'!F412))</f>
        <v>-</v>
      </c>
      <c r="G409" s="213" t="str">
        <f>IF(($A409="-"),"-",IF((ISBLANK('1B DonnéesActifs'!G412)=TRUE),"",'1B DonnéesActifs'!G412))</f>
        <v>-</v>
      </c>
      <c r="H409" s="213" t="str">
        <f>IF(($A409="-"),"-",IF((ISBLANK('1B DonnéesActifs'!H412)=TRUE),"",'1B DonnéesActifs'!H412))</f>
        <v>-</v>
      </c>
      <c r="I409" s="213" t="str">
        <f>IF(($A409="-"),"-",IF((ISBLANK('1B DonnéesActifs'!I412)=TRUE),"",'1B DonnéesActifs'!I412))</f>
        <v>-</v>
      </c>
      <c r="J409" s="213" t="str">
        <f>IF(($A409="-"),"-",IF((ISBLANK('1B DonnéesActifs'!J412)=TRUE),"",'1B DonnéesActifs'!J412))</f>
        <v>-</v>
      </c>
      <c r="K409" s="213" t="str">
        <f>IF(($A409="-"),"-",IF((ISBLANK('1B DonnéesActifs'!K412)=TRUE),"",'1B DonnéesActifs'!K412))</f>
        <v>-</v>
      </c>
      <c r="L409" s="213" t="str">
        <f>IF(($A409="-"),"-",IF((ISBLANK('1B DonnéesActifs'!L412)=TRUE),"",'1B DonnéesActifs'!L412))</f>
        <v>-</v>
      </c>
      <c r="M409" s="213" t="str">
        <f>IF(($A409="-"),"-",IF((ISBLANK('1B DonnéesActifs'!M412)=TRUE),"",'1B DonnéesActifs'!M412))</f>
        <v>-</v>
      </c>
      <c r="N409" s="213" t="str">
        <f>IF(($A409="-"),"-",IF((ISBLANK('1B DonnéesActifs'!N412)=TRUE),"",'1B DonnéesActifs'!N412))</f>
        <v>-</v>
      </c>
      <c r="O409" s="213" t="str">
        <f>IF(($A409="-"),"-",IF((ISBLANK('1B DonnéesActifs'!O412)=TRUE),"",'1B DonnéesActifs'!O412))</f>
        <v>-</v>
      </c>
      <c r="P409" s="213" t="str">
        <f>IF(($A409="-"),"-",IF((ISBLANK('1B DonnéesActifs'!P412)=TRUE),"",'1B DonnéesActifs'!P412))</f>
        <v>-</v>
      </c>
      <c r="Q409" s="214" t="str">
        <f t="shared" si="64"/>
        <v>-</v>
      </c>
      <c r="R409" s="214" t="str">
        <f>IF($A409="-","-",(_xlfn.IFNA((VLOOKUP($D409,'2A HypothèsesRenouvellement'!$J$6:$K$10,2,FALSE)),"TypeChausséeN/D")))</f>
        <v>-</v>
      </c>
      <c r="S409" s="214" t="str">
        <f t="shared" si="65"/>
        <v>-</v>
      </c>
      <c r="T409" s="214" t="str">
        <f>IF($A409="-","-",(_xlfn.IFNA((VLOOKUP($M409,'2A HypothèsesRenouvellement'!$J$16:$K$25,2,FALSE)),"DernièreInterventionN/D")))</f>
        <v>-</v>
      </c>
      <c r="U409" s="214" t="str">
        <f t="shared" si="66"/>
        <v>-</v>
      </c>
      <c r="V409" s="215" t="str">
        <f t="shared" si="67"/>
        <v>-</v>
      </c>
      <c r="W409" s="215" t="str">
        <f>IF($A409="-","-",IF($O409="","ICG N/D",VLOOKUP($O409,'2A HypothèsesRenouvellement'!$B$33:$B$42,1,TRUE)))</f>
        <v>-</v>
      </c>
      <c r="X409" s="216" t="str">
        <f>IF($A409="-","-",(IF((ISNUMBER(W409)=TRUE),VLOOKUP(W409,'2A HypothèsesRenouvellement'!$B$33:$D$42,3,FALSE),"ICG N/D")))</f>
        <v>-</v>
      </c>
      <c r="Y409" s="216" t="str">
        <f>_xlfn.IFNA(IF($A409="-","-",(IF((P409=""),"Cote /5 N/D",VLOOKUP(P409,'2A HypothèsesRenouvellement'!$F$33:$G$37,2,FALSE)))),"%ParCote/5 Feuille2A N/D")</f>
        <v>-</v>
      </c>
      <c r="Z409" s="215" t="str">
        <f>IF($A409="-","-",IF('2A HypothèsesRenouvellement'!$F$20="  cotes d'état /100",(IF(ISNUMBER(X409)=TRUE,(X409*R409),"ICG N/D")),"N'est pas l'option choisie feuille 2A"))</f>
        <v>-</v>
      </c>
      <c r="AA409" s="215" t="str">
        <f t="shared" si="57"/>
        <v>-</v>
      </c>
      <c r="AB409" s="215" t="str">
        <f>IF($A409="-","-",IF('2A HypothèsesRenouvellement'!$F$20="  cotes d'état /5",(IF(ISNUMBER(Y409)=TRUE,(Y409*R409),"Etat/5 N/D")),"N'est pas l'option choisie feuille 2A"))</f>
        <v>-</v>
      </c>
      <c r="AC409" s="215" t="str">
        <f t="shared" si="58"/>
        <v>-</v>
      </c>
      <c r="AD409" s="217" t="str">
        <f>IF('2A HypothèsesRenouvellement'!$D$15="Option 1  ",'3A CalculsActifs'!V409,IF('2A HypothèsesRenouvellement'!$F$20="  Cotes d'état /100",'3A CalculsActifs'!AA409,IF('2A HypothèsesRenouvellement'!$F$20="  Cotes d'état /5",'3A CalculsActifs'!AC409,"ATT:ChoisirOptionFeuille2A")))</f>
        <v>ATT:ChoisirOptionFeuille2A</v>
      </c>
      <c r="AE409" s="209" t="str">
        <f>IF($A409="-","-",(H409/1000*(VLOOKUP(D409,'2A HypothèsesRenouvellement'!$J$6:$L$10,3,FALSE))))</f>
        <v>-</v>
      </c>
      <c r="AF409" s="312" t="str">
        <f t="shared" si="68"/>
        <v>-</v>
      </c>
      <c r="AG409" s="312" t="str">
        <f t="shared" si="69"/>
        <v>-</v>
      </c>
      <c r="AH409" s="218" t="str">
        <f t="shared" si="70"/>
        <v>-</v>
      </c>
      <c r="AI409" s="95"/>
      <c r="AJ409" s="95"/>
      <c r="AK409" s="95"/>
      <c r="AL409" s="95"/>
      <c r="AM409" s="95"/>
      <c r="AN409" s="95"/>
      <c r="AO409" s="95"/>
      <c r="AP409" s="95"/>
      <c r="AQ409" s="95"/>
      <c r="AR409" s="95"/>
      <c r="AS409" s="95"/>
      <c r="AT409" s="95"/>
      <c r="AU409" s="95"/>
      <c r="AV409" s="95"/>
      <c r="AW409" s="95"/>
      <c r="AX409" s="95"/>
      <c r="AY409" s="95"/>
      <c r="AZ409" s="95"/>
      <c r="BA409" s="95"/>
      <c r="BB409" s="95"/>
      <c r="BC409" s="95"/>
      <c r="BD409" s="95"/>
      <c r="BE409" s="95"/>
      <c r="BF409" s="95"/>
      <c r="BG409" s="95"/>
      <c r="BH409" s="95"/>
      <c r="BI409" s="95"/>
      <c r="BJ409" s="95"/>
      <c r="BK409" s="95"/>
      <c r="BL409" s="95"/>
      <c r="BM409" s="95"/>
      <c r="BN409" s="95"/>
      <c r="BO409" s="95"/>
      <c r="BP409" s="95"/>
      <c r="BQ409" s="95"/>
      <c r="BR409" s="95"/>
      <c r="BS409" s="95"/>
      <c r="BT409" s="95"/>
      <c r="BU409" s="95"/>
      <c r="BV409" s="95"/>
      <c r="BW409" s="95"/>
      <c r="BX409" s="95"/>
      <c r="BY409" s="95"/>
      <c r="BZ409" s="95"/>
      <c r="CA409" s="95"/>
      <c r="CB409" s="95"/>
      <c r="CC409" s="95"/>
      <c r="CD409" s="95"/>
      <c r="CE409" s="95"/>
      <c r="CF409" s="95"/>
      <c r="CG409" s="95"/>
      <c r="CH409" s="95"/>
      <c r="CI409" s="95"/>
      <c r="CJ409" s="95"/>
      <c r="CK409" s="95"/>
      <c r="CL409" s="95"/>
      <c r="CM409" s="95"/>
      <c r="CN409" s="95"/>
      <c r="CO409" s="95"/>
      <c r="CP409" s="95"/>
      <c r="CQ409" s="95"/>
      <c r="CR409" s="95"/>
      <c r="CS409" s="95"/>
      <c r="CT409" s="95"/>
      <c r="CU409" s="95"/>
      <c r="CV409" s="95"/>
      <c r="CW409" s="95"/>
      <c r="CX409" s="95"/>
      <c r="CY409" s="95"/>
      <c r="CZ409" s="95"/>
      <c r="DA409" s="95"/>
      <c r="DB409" s="95"/>
      <c r="DC409" s="95"/>
      <c r="DD409" s="95"/>
      <c r="DE409" s="95"/>
      <c r="DF409" s="95"/>
      <c r="DG409" s="95"/>
      <c r="DH409" s="95"/>
      <c r="DI409" s="95"/>
      <c r="DJ409" s="95"/>
      <c r="DK409" s="95"/>
      <c r="DL409" s="95"/>
      <c r="DM409" s="95"/>
      <c r="DN409" s="95"/>
      <c r="DO409" s="95"/>
      <c r="DP409" s="95"/>
      <c r="DQ409" s="95"/>
      <c r="DR409" s="95"/>
      <c r="DS409" s="95"/>
      <c r="DT409" s="95"/>
      <c r="DU409" s="95"/>
      <c r="DV409" s="95"/>
      <c r="DW409" s="95"/>
      <c r="DX409" s="95"/>
      <c r="DY409" s="95"/>
      <c r="DZ409" s="95"/>
      <c r="EA409" s="95"/>
      <c r="EB409" s="95"/>
      <c r="EC409" s="95"/>
      <c r="ED409" s="95"/>
      <c r="EE409" s="95"/>
      <c r="EF409" s="95"/>
      <c r="EG409" s="95"/>
      <c r="EH409" s="95"/>
      <c r="EI409" s="95"/>
      <c r="EJ409" s="95"/>
      <c r="EK409" s="95"/>
      <c r="EL409" s="95"/>
      <c r="EM409" s="95"/>
      <c r="EN409" s="95"/>
      <c r="EO409" s="95"/>
      <c r="EP409" s="95"/>
      <c r="EQ409" s="95"/>
      <c r="ER409" s="95"/>
      <c r="ES409" s="95"/>
      <c r="ET409" s="95"/>
      <c r="EU409" s="95"/>
      <c r="EV409" s="95"/>
      <c r="EW409" s="95"/>
      <c r="EX409" s="95"/>
      <c r="EY409" s="95"/>
      <c r="EZ409" s="95"/>
      <c r="FA409" s="95"/>
      <c r="FB409" s="95"/>
      <c r="FC409" s="95"/>
      <c r="FD409" s="95"/>
      <c r="FE409" s="95"/>
      <c r="FF409" s="95"/>
      <c r="FG409" s="95"/>
      <c r="FH409" s="95"/>
      <c r="FI409" s="95"/>
      <c r="FJ409" s="95"/>
      <c r="FK409" s="95"/>
      <c r="FL409" s="95"/>
      <c r="FM409" s="95"/>
      <c r="FN409" s="95"/>
      <c r="FO409" s="95"/>
      <c r="FP409" s="95"/>
      <c r="FQ409" s="95"/>
      <c r="FR409" s="95"/>
      <c r="FS409" s="95"/>
      <c r="FT409" s="95"/>
      <c r="FU409" s="95"/>
      <c r="FV409" s="95"/>
      <c r="FW409" s="95"/>
      <c r="FX409" s="95"/>
      <c r="FY409" s="95"/>
      <c r="FZ409" s="95"/>
      <c r="GA409" s="95"/>
      <c r="GB409" s="95"/>
      <c r="GC409" s="95"/>
      <c r="GD409" s="95"/>
      <c r="GE409" s="95"/>
      <c r="GF409" s="95"/>
      <c r="GG409" s="95"/>
      <c r="GH409" s="95"/>
      <c r="GI409" s="95"/>
      <c r="GJ409" s="95"/>
      <c r="GK409" s="95"/>
      <c r="GL409" s="95"/>
      <c r="GM409" s="95"/>
      <c r="GN409" s="95"/>
      <c r="GO409" s="95"/>
      <c r="GP409" s="95"/>
      <c r="GQ409" s="95"/>
      <c r="GR409" s="95"/>
      <c r="GS409" s="95"/>
      <c r="GT409" s="95"/>
      <c r="GU409" s="95"/>
      <c r="GV409" s="95"/>
      <c r="GW409" s="95"/>
      <c r="GX409" s="95"/>
      <c r="GY409" s="95"/>
      <c r="GZ409" s="95"/>
      <c r="HA409" s="95"/>
      <c r="HB409" s="95"/>
      <c r="HC409" s="95"/>
      <c r="HD409" s="95"/>
      <c r="HE409" s="95"/>
    </row>
    <row r="410" spans="1:213" x14ac:dyDescent="0.25">
      <c r="A410" s="212" t="str">
        <f>IF((ISBLANK('1B DonnéesActifs'!A413)=TRUE),"-",'1B DonnéesActifs'!A413)</f>
        <v>-</v>
      </c>
      <c r="B410" s="213" t="str">
        <f>IF(($A410="-"),"-",IF((ISBLANK('1B DonnéesActifs'!B413)=TRUE),"",'1B DonnéesActifs'!B413))</f>
        <v>-</v>
      </c>
      <c r="C410" s="213" t="str">
        <f>IF(($A410="-"),"-",IF((ISBLANK('1B DonnéesActifs'!C413)=TRUE),"",'1B DonnéesActifs'!C413))</f>
        <v>-</v>
      </c>
      <c r="D410" s="213" t="str">
        <f>IF(($A410="-"),"-",IF((ISBLANK('1B DonnéesActifs'!D413)=TRUE),"",'1B DonnéesActifs'!D413))</f>
        <v>-</v>
      </c>
      <c r="E410" s="213" t="str">
        <f>IF(($A410="-"),"-",IF((ISBLANK('1B DonnéesActifs'!E413)=TRUE),"",'1B DonnéesActifs'!E413))</f>
        <v>-</v>
      </c>
      <c r="F410" s="213" t="str">
        <f>IF(($A410="-"),"-",IF((ISBLANK('1B DonnéesActifs'!F413)=TRUE),"",'1B DonnéesActifs'!F413))</f>
        <v>-</v>
      </c>
      <c r="G410" s="213" t="str">
        <f>IF(($A410="-"),"-",IF((ISBLANK('1B DonnéesActifs'!G413)=TRUE),"",'1B DonnéesActifs'!G413))</f>
        <v>-</v>
      </c>
      <c r="H410" s="213" t="str">
        <f>IF(($A410="-"),"-",IF((ISBLANK('1B DonnéesActifs'!H413)=TRUE),"",'1B DonnéesActifs'!H413))</f>
        <v>-</v>
      </c>
      <c r="I410" s="213" t="str">
        <f>IF(($A410="-"),"-",IF((ISBLANK('1B DonnéesActifs'!I413)=TRUE),"",'1B DonnéesActifs'!I413))</f>
        <v>-</v>
      </c>
      <c r="J410" s="213" t="str">
        <f>IF(($A410="-"),"-",IF((ISBLANK('1B DonnéesActifs'!J413)=TRUE),"",'1B DonnéesActifs'!J413))</f>
        <v>-</v>
      </c>
      <c r="K410" s="213" t="str">
        <f>IF(($A410="-"),"-",IF((ISBLANK('1B DonnéesActifs'!K413)=TRUE),"",'1B DonnéesActifs'!K413))</f>
        <v>-</v>
      </c>
      <c r="L410" s="213" t="str">
        <f>IF(($A410="-"),"-",IF((ISBLANK('1B DonnéesActifs'!L413)=TRUE),"",'1B DonnéesActifs'!L413))</f>
        <v>-</v>
      </c>
      <c r="M410" s="213" t="str">
        <f>IF(($A410="-"),"-",IF((ISBLANK('1B DonnéesActifs'!M413)=TRUE),"",'1B DonnéesActifs'!M413))</f>
        <v>-</v>
      </c>
      <c r="N410" s="213" t="str">
        <f>IF(($A410="-"),"-",IF((ISBLANK('1B DonnéesActifs'!N413)=TRUE),"",'1B DonnéesActifs'!N413))</f>
        <v>-</v>
      </c>
      <c r="O410" s="213" t="str">
        <f>IF(($A410="-"),"-",IF((ISBLANK('1B DonnéesActifs'!O413)=TRUE),"",'1B DonnéesActifs'!O413))</f>
        <v>-</v>
      </c>
      <c r="P410" s="213" t="str">
        <f>IF(($A410="-"),"-",IF((ISBLANK('1B DonnéesActifs'!P413)=TRUE),"",'1B DonnéesActifs'!P413))</f>
        <v>-</v>
      </c>
      <c r="Q410" s="214" t="str">
        <f t="shared" si="64"/>
        <v>-</v>
      </c>
      <c r="R410" s="214" t="str">
        <f>IF($A410="-","-",(_xlfn.IFNA((VLOOKUP($D410,'2A HypothèsesRenouvellement'!$J$6:$K$10,2,FALSE)),"TypeChausséeN/D")))</f>
        <v>-</v>
      </c>
      <c r="S410" s="214" t="str">
        <f t="shared" si="65"/>
        <v>-</v>
      </c>
      <c r="T410" s="214" t="str">
        <f>IF($A410="-","-",(_xlfn.IFNA((VLOOKUP($M410,'2A HypothèsesRenouvellement'!$J$16:$K$25,2,FALSE)),"DernièreInterventionN/D")))</f>
        <v>-</v>
      </c>
      <c r="U410" s="214" t="str">
        <f t="shared" si="66"/>
        <v>-</v>
      </c>
      <c r="V410" s="215" t="str">
        <f t="shared" si="67"/>
        <v>-</v>
      </c>
      <c r="W410" s="215" t="str">
        <f>IF($A410="-","-",IF($O410="","ICG N/D",VLOOKUP($O410,'2A HypothèsesRenouvellement'!$B$33:$B$42,1,TRUE)))</f>
        <v>-</v>
      </c>
      <c r="X410" s="216" t="str">
        <f>IF($A410="-","-",(IF((ISNUMBER(W410)=TRUE),VLOOKUP(W410,'2A HypothèsesRenouvellement'!$B$33:$D$42,3,FALSE),"ICG N/D")))</f>
        <v>-</v>
      </c>
      <c r="Y410" s="216" t="str">
        <f>_xlfn.IFNA(IF($A410="-","-",(IF((P410=""),"Cote /5 N/D",VLOOKUP(P410,'2A HypothèsesRenouvellement'!$F$33:$G$37,2,FALSE)))),"%ParCote/5 Feuille2A N/D")</f>
        <v>-</v>
      </c>
      <c r="Z410" s="215" t="str">
        <f>IF($A410="-","-",IF('2A HypothèsesRenouvellement'!$F$20="  cotes d'état /100",(IF(ISNUMBER(X410)=TRUE,(X410*R410),"ICG N/D")),"N'est pas l'option choisie feuille 2A"))</f>
        <v>-</v>
      </c>
      <c r="AA410" s="215" t="str">
        <f t="shared" si="57"/>
        <v>-</v>
      </c>
      <c r="AB410" s="215" t="str">
        <f>IF($A410="-","-",IF('2A HypothèsesRenouvellement'!$F$20="  cotes d'état /5",(IF(ISNUMBER(Y410)=TRUE,(Y410*R410),"Etat/5 N/D")),"N'est pas l'option choisie feuille 2A"))</f>
        <v>-</v>
      </c>
      <c r="AC410" s="215" t="str">
        <f t="shared" si="58"/>
        <v>-</v>
      </c>
      <c r="AD410" s="217" t="str">
        <f>IF('2A HypothèsesRenouvellement'!$D$15="Option 1  ",'3A CalculsActifs'!V410,IF('2A HypothèsesRenouvellement'!$F$20="  Cotes d'état /100",'3A CalculsActifs'!AA410,IF('2A HypothèsesRenouvellement'!$F$20="  Cotes d'état /5",'3A CalculsActifs'!AC410,"ATT:ChoisirOptionFeuille2A")))</f>
        <v>ATT:ChoisirOptionFeuille2A</v>
      </c>
      <c r="AE410" s="209" t="str">
        <f>IF($A410="-","-",(H410/1000*(VLOOKUP(D410,'2A HypothèsesRenouvellement'!$J$6:$L$10,3,FALSE))))</f>
        <v>-</v>
      </c>
      <c r="AF410" s="312" t="str">
        <f t="shared" si="68"/>
        <v>-</v>
      </c>
      <c r="AG410" s="312" t="str">
        <f t="shared" si="69"/>
        <v>-</v>
      </c>
      <c r="AH410" s="218" t="str">
        <f t="shared" si="70"/>
        <v>-</v>
      </c>
      <c r="AI410" s="95"/>
      <c r="AJ410" s="95"/>
      <c r="AK410" s="95"/>
      <c r="AL410" s="95"/>
      <c r="AM410" s="95"/>
      <c r="AN410" s="95"/>
      <c r="AO410" s="95"/>
      <c r="AP410" s="95"/>
      <c r="AQ410" s="95"/>
      <c r="AR410" s="95"/>
      <c r="AS410" s="95"/>
      <c r="AT410" s="95"/>
      <c r="AU410" s="95"/>
      <c r="AV410" s="95"/>
      <c r="AW410" s="95"/>
      <c r="AX410" s="95"/>
      <c r="AY410" s="95"/>
      <c r="AZ410" s="95"/>
      <c r="BA410" s="95"/>
      <c r="BB410" s="95"/>
      <c r="BC410" s="95"/>
      <c r="BD410" s="95"/>
      <c r="BE410" s="95"/>
      <c r="BF410" s="95"/>
      <c r="BG410" s="95"/>
      <c r="BH410" s="95"/>
      <c r="BI410" s="95"/>
      <c r="BJ410" s="95"/>
      <c r="BK410" s="95"/>
      <c r="BL410" s="95"/>
      <c r="BM410" s="95"/>
      <c r="BN410" s="95"/>
      <c r="BO410" s="95"/>
      <c r="BP410" s="95"/>
      <c r="BQ410" s="95"/>
      <c r="BR410" s="95"/>
      <c r="BS410" s="95"/>
      <c r="BT410" s="95"/>
      <c r="BU410" s="95"/>
      <c r="BV410" s="95"/>
      <c r="BW410" s="95"/>
      <c r="BX410" s="95"/>
      <c r="BY410" s="95"/>
      <c r="BZ410" s="95"/>
      <c r="CA410" s="95"/>
      <c r="CB410" s="95"/>
      <c r="CC410" s="95"/>
      <c r="CD410" s="95"/>
      <c r="CE410" s="95"/>
      <c r="CF410" s="95"/>
      <c r="CG410" s="95"/>
      <c r="CH410" s="95"/>
      <c r="CI410" s="95"/>
      <c r="CJ410" s="95"/>
      <c r="CK410" s="95"/>
      <c r="CL410" s="95"/>
      <c r="CM410" s="95"/>
      <c r="CN410" s="95"/>
      <c r="CO410" s="95"/>
      <c r="CP410" s="95"/>
      <c r="CQ410" s="95"/>
      <c r="CR410" s="95"/>
      <c r="CS410" s="95"/>
      <c r="CT410" s="95"/>
      <c r="CU410" s="95"/>
      <c r="CV410" s="95"/>
      <c r="CW410" s="95"/>
      <c r="CX410" s="95"/>
      <c r="CY410" s="95"/>
      <c r="CZ410" s="95"/>
      <c r="DA410" s="95"/>
      <c r="DB410" s="95"/>
      <c r="DC410" s="95"/>
      <c r="DD410" s="95"/>
      <c r="DE410" s="95"/>
      <c r="DF410" s="95"/>
      <c r="DG410" s="95"/>
      <c r="DH410" s="95"/>
      <c r="DI410" s="95"/>
      <c r="DJ410" s="95"/>
      <c r="DK410" s="95"/>
      <c r="DL410" s="95"/>
      <c r="DM410" s="95"/>
      <c r="DN410" s="95"/>
      <c r="DO410" s="95"/>
      <c r="DP410" s="95"/>
      <c r="DQ410" s="95"/>
      <c r="DR410" s="95"/>
      <c r="DS410" s="95"/>
      <c r="DT410" s="95"/>
      <c r="DU410" s="95"/>
      <c r="DV410" s="95"/>
      <c r="DW410" s="95"/>
      <c r="DX410" s="95"/>
      <c r="DY410" s="95"/>
      <c r="DZ410" s="95"/>
      <c r="EA410" s="95"/>
      <c r="EB410" s="95"/>
      <c r="EC410" s="95"/>
      <c r="ED410" s="95"/>
      <c r="EE410" s="95"/>
      <c r="EF410" s="95"/>
      <c r="EG410" s="95"/>
      <c r="EH410" s="95"/>
      <c r="EI410" s="95"/>
      <c r="EJ410" s="95"/>
      <c r="EK410" s="95"/>
      <c r="EL410" s="95"/>
      <c r="EM410" s="95"/>
      <c r="EN410" s="95"/>
      <c r="EO410" s="95"/>
      <c r="EP410" s="95"/>
      <c r="EQ410" s="95"/>
      <c r="ER410" s="95"/>
      <c r="ES410" s="95"/>
      <c r="ET410" s="95"/>
      <c r="EU410" s="95"/>
      <c r="EV410" s="95"/>
      <c r="EW410" s="95"/>
      <c r="EX410" s="95"/>
      <c r="EY410" s="95"/>
      <c r="EZ410" s="95"/>
      <c r="FA410" s="95"/>
      <c r="FB410" s="95"/>
      <c r="FC410" s="95"/>
      <c r="FD410" s="95"/>
      <c r="FE410" s="95"/>
      <c r="FF410" s="95"/>
      <c r="FG410" s="95"/>
      <c r="FH410" s="95"/>
      <c r="FI410" s="95"/>
      <c r="FJ410" s="95"/>
      <c r="FK410" s="95"/>
      <c r="FL410" s="95"/>
      <c r="FM410" s="95"/>
      <c r="FN410" s="95"/>
      <c r="FO410" s="95"/>
      <c r="FP410" s="95"/>
      <c r="FQ410" s="95"/>
      <c r="FR410" s="95"/>
      <c r="FS410" s="95"/>
      <c r="FT410" s="95"/>
      <c r="FU410" s="95"/>
      <c r="FV410" s="95"/>
      <c r="FW410" s="95"/>
      <c r="FX410" s="95"/>
      <c r="FY410" s="95"/>
      <c r="FZ410" s="95"/>
      <c r="GA410" s="95"/>
      <c r="GB410" s="95"/>
      <c r="GC410" s="95"/>
      <c r="GD410" s="95"/>
      <c r="GE410" s="95"/>
      <c r="GF410" s="95"/>
      <c r="GG410" s="95"/>
      <c r="GH410" s="95"/>
      <c r="GI410" s="95"/>
      <c r="GJ410" s="95"/>
      <c r="GK410" s="95"/>
      <c r="GL410" s="95"/>
      <c r="GM410" s="95"/>
      <c r="GN410" s="95"/>
      <c r="GO410" s="95"/>
      <c r="GP410" s="95"/>
      <c r="GQ410" s="95"/>
      <c r="GR410" s="95"/>
      <c r="GS410" s="95"/>
      <c r="GT410" s="95"/>
      <c r="GU410" s="95"/>
      <c r="GV410" s="95"/>
      <c r="GW410" s="95"/>
      <c r="GX410" s="95"/>
      <c r="GY410" s="95"/>
      <c r="GZ410" s="95"/>
      <c r="HA410" s="95"/>
      <c r="HB410" s="95"/>
      <c r="HC410" s="95"/>
      <c r="HD410" s="95"/>
      <c r="HE410" s="95"/>
    </row>
    <row r="411" spans="1:213" x14ac:dyDescent="0.25">
      <c r="A411" s="212" t="str">
        <f>IF((ISBLANK('1B DonnéesActifs'!A414)=TRUE),"-",'1B DonnéesActifs'!A414)</f>
        <v>-</v>
      </c>
      <c r="B411" s="213" t="str">
        <f>IF(($A411="-"),"-",IF((ISBLANK('1B DonnéesActifs'!B414)=TRUE),"",'1B DonnéesActifs'!B414))</f>
        <v>-</v>
      </c>
      <c r="C411" s="213" t="str">
        <f>IF(($A411="-"),"-",IF((ISBLANK('1B DonnéesActifs'!C414)=TRUE),"",'1B DonnéesActifs'!C414))</f>
        <v>-</v>
      </c>
      <c r="D411" s="213" t="str">
        <f>IF(($A411="-"),"-",IF((ISBLANK('1B DonnéesActifs'!D414)=TRUE),"",'1B DonnéesActifs'!D414))</f>
        <v>-</v>
      </c>
      <c r="E411" s="213" t="str">
        <f>IF(($A411="-"),"-",IF((ISBLANK('1B DonnéesActifs'!E414)=TRUE),"",'1B DonnéesActifs'!E414))</f>
        <v>-</v>
      </c>
      <c r="F411" s="213" t="str">
        <f>IF(($A411="-"),"-",IF((ISBLANK('1B DonnéesActifs'!F414)=TRUE),"",'1B DonnéesActifs'!F414))</f>
        <v>-</v>
      </c>
      <c r="G411" s="213" t="str">
        <f>IF(($A411="-"),"-",IF((ISBLANK('1B DonnéesActifs'!G414)=TRUE),"",'1B DonnéesActifs'!G414))</f>
        <v>-</v>
      </c>
      <c r="H411" s="213" t="str">
        <f>IF(($A411="-"),"-",IF((ISBLANK('1B DonnéesActifs'!H414)=TRUE),"",'1B DonnéesActifs'!H414))</f>
        <v>-</v>
      </c>
      <c r="I411" s="213" t="str">
        <f>IF(($A411="-"),"-",IF((ISBLANK('1B DonnéesActifs'!I414)=TRUE),"",'1B DonnéesActifs'!I414))</f>
        <v>-</v>
      </c>
      <c r="J411" s="213" t="str">
        <f>IF(($A411="-"),"-",IF((ISBLANK('1B DonnéesActifs'!J414)=TRUE),"",'1B DonnéesActifs'!J414))</f>
        <v>-</v>
      </c>
      <c r="K411" s="213" t="str">
        <f>IF(($A411="-"),"-",IF((ISBLANK('1B DonnéesActifs'!K414)=TRUE),"",'1B DonnéesActifs'!K414))</f>
        <v>-</v>
      </c>
      <c r="L411" s="213" t="str">
        <f>IF(($A411="-"),"-",IF((ISBLANK('1B DonnéesActifs'!L414)=TRUE),"",'1B DonnéesActifs'!L414))</f>
        <v>-</v>
      </c>
      <c r="M411" s="213" t="str">
        <f>IF(($A411="-"),"-",IF((ISBLANK('1B DonnéesActifs'!M414)=TRUE),"",'1B DonnéesActifs'!M414))</f>
        <v>-</v>
      </c>
      <c r="N411" s="213" t="str">
        <f>IF(($A411="-"),"-",IF((ISBLANK('1B DonnéesActifs'!N414)=TRUE),"",'1B DonnéesActifs'!N414))</f>
        <v>-</v>
      </c>
      <c r="O411" s="213" t="str">
        <f>IF(($A411="-"),"-",IF((ISBLANK('1B DonnéesActifs'!O414)=TRUE),"",'1B DonnéesActifs'!O414))</f>
        <v>-</v>
      </c>
      <c r="P411" s="213" t="str">
        <f>IF(($A411="-"),"-",IF((ISBLANK('1B DonnéesActifs'!P414)=TRUE),"",'1B DonnéesActifs'!P414))</f>
        <v>-</v>
      </c>
      <c r="Q411" s="214" t="str">
        <f t="shared" si="64"/>
        <v>-</v>
      </c>
      <c r="R411" s="214" t="str">
        <f>IF($A411="-","-",(_xlfn.IFNA((VLOOKUP($D411,'2A HypothèsesRenouvellement'!$J$6:$K$10,2,FALSE)),"TypeChausséeN/D")))</f>
        <v>-</v>
      </c>
      <c r="S411" s="214" t="str">
        <f t="shared" si="65"/>
        <v>-</v>
      </c>
      <c r="T411" s="214" t="str">
        <f>IF($A411="-","-",(_xlfn.IFNA((VLOOKUP($M411,'2A HypothèsesRenouvellement'!$J$16:$K$25,2,FALSE)),"DernièreInterventionN/D")))</f>
        <v>-</v>
      </c>
      <c r="U411" s="214" t="str">
        <f t="shared" si="66"/>
        <v>-</v>
      </c>
      <c r="V411" s="215" t="str">
        <f t="shared" si="67"/>
        <v>-</v>
      </c>
      <c r="W411" s="215" t="str">
        <f>IF($A411="-","-",IF($O411="","ICG N/D",VLOOKUP($O411,'2A HypothèsesRenouvellement'!$B$33:$B$42,1,TRUE)))</f>
        <v>-</v>
      </c>
      <c r="X411" s="216" t="str">
        <f>IF($A411="-","-",(IF((ISNUMBER(W411)=TRUE),VLOOKUP(W411,'2A HypothèsesRenouvellement'!$B$33:$D$42,3,FALSE),"ICG N/D")))</f>
        <v>-</v>
      </c>
      <c r="Y411" s="216" t="str">
        <f>_xlfn.IFNA(IF($A411="-","-",(IF((P411=""),"Cote /5 N/D",VLOOKUP(P411,'2A HypothèsesRenouvellement'!$F$33:$G$37,2,FALSE)))),"%ParCote/5 Feuille2A N/D")</f>
        <v>-</v>
      </c>
      <c r="Z411" s="215" t="str">
        <f>IF($A411="-","-",IF('2A HypothèsesRenouvellement'!$F$20="  cotes d'état /100",(IF(ISNUMBER(X411)=TRUE,(X411*R411),"ICG N/D")),"N'est pas l'option choisie feuille 2A"))</f>
        <v>-</v>
      </c>
      <c r="AA411" s="215" t="str">
        <f t="shared" si="57"/>
        <v>-</v>
      </c>
      <c r="AB411" s="215" t="str">
        <f>IF($A411="-","-",IF('2A HypothèsesRenouvellement'!$F$20="  cotes d'état /5",(IF(ISNUMBER(Y411)=TRUE,(Y411*R411),"Etat/5 N/D")),"N'est pas l'option choisie feuille 2A"))</f>
        <v>-</v>
      </c>
      <c r="AC411" s="215" t="str">
        <f t="shared" si="58"/>
        <v>-</v>
      </c>
      <c r="AD411" s="217" t="str">
        <f>IF('2A HypothèsesRenouvellement'!$D$15="Option 1  ",'3A CalculsActifs'!V411,IF('2A HypothèsesRenouvellement'!$F$20="  Cotes d'état /100",'3A CalculsActifs'!AA411,IF('2A HypothèsesRenouvellement'!$F$20="  Cotes d'état /5",'3A CalculsActifs'!AC411,"ATT:ChoisirOptionFeuille2A")))</f>
        <v>ATT:ChoisirOptionFeuille2A</v>
      </c>
      <c r="AE411" s="209" t="str">
        <f>IF($A411="-","-",(H411/1000*(VLOOKUP(D411,'2A HypothèsesRenouvellement'!$J$6:$L$10,3,FALSE))))</f>
        <v>-</v>
      </c>
      <c r="AF411" s="312" t="str">
        <f t="shared" si="68"/>
        <v>-</v>
      </c>
      <c r="AG411" s="312" t="str">
        <f t="shared" si="69"/>
        <v>-</v>
      </c>
      <c r="AH411" s="218" t="str">
        <f t="shared" si="70"/>
        <v>-</v>
      </c>
      <c r="AI411" s="95"/>
      <c r="AJ411" s="95"/>
      <c r="AK411" s="95"/>
      <c r="AL411" s="95"/>
      <c r="AM411" s="95"/>
      <c r="AN411" s="95"/>
      <c r="AO411" s="95"/>
      <c r="AP411" s="95"/>
      <c r="AQ411" s="95"/>
      <c r="AR411" s="95"/>
      <c r="AS411" s="95"/>
      <c r="AT411" s="95"/>
      <c r="AU411" s="95"/>
      <c r="AV411" s="95"/>
      <c r="AW411" s="95"/>
      <c r="AX411" s="95"/>
      <c r="AY411" s="95"/>
      <c r="AZ411" s="95"/>
      <c r="BA411" s="95"/>
      <c r="BB411" s="95"/>
      <c r="BC411" s="95"/>
      <c r="BD411" s="95"/>
      <c r="BE411" s="95"/>
      <c r="BF411" s="95"/>
      <c r="BG411" s="95"/>
      <c r="BH411" s="95"/>
      <c r="BI411" s="95"/>
      <c r="BJ411" s="95"/>
      <c r="BK411" s="95"/>
      <c r="BL411" s="95"/>
      <c r="BM411" s="95"/>
      <c r="BN411" s="95"/>
      <c r="BO411" s="95"/>
      <c r="BP411" s="95"/>
      <c r="BQ411" s="95"/>
      <c r="BR411" s="95"/>
      <c r="BS411" s="95"/>
      <c r="BT411" s="95"/>
      <c r="BU411" s="95"/>
      <c r="BV411" s="95"/>
      <c r="BW411" s="95"/>
      <c r="BX411" s="95"/>
      <c r="BY411" s="95"/>
      <c r="BZ411" s="95"/>
      <c r="CA411" s="95"/>
      <c r="CB411" s="95"/>
      <c r="CC411" s="95"/>
      <c r="CD411" s="95"/>
      <c r="CE411" s="95"/>
      <c r="CF411" s="95"/>
      <c r="CG411" s="95"/>
      <c r="CH411" s="95"/>
      <c r="CI411" s="95"/>
      <c r="CJ411" s="95"/>
      <c r="CK411" s="95"/>
      <c r="CL411" s="95"/>
      <c r="CM411" s="95"/>
      <c r="CN411" s="95"/>
      <c r="CO411" s="95"/>
      <c r="CP411" s="95"/>
      <c r="CQ411" s="95"/>
      <c r="CR411" s="95"/>
      <c r="CS411" s="95"/>
      <c r="CT411" s="95"/>
      <c r="CU411" s="95"/>
      <c r="CV411" s="95"/>
      <c r="CW411" s="95"/>
      <c r="CX411" s="95"/>
      <c r="CY411" s="95"/>
      <c r="CZ411" s="95"/>
      <c r="DA411" s="95"/>
      <c r="DB411" s="95"/>
      <c r="DC411" s="95"/>
      <c r="DD411" s="95"/>
      <c r="DE411" s="95"/>
      <c r="DF411" s="95"/>
      <c r="DG411" s="95"/>
      <c r="DH411" s="95"/>
      <c r="DI411" s="95"/>
      <c r="DJ411" s="95"/>
      <c r="DK411" s="95"/>
      <c r="DL411" s="95"/>
      <c r="DM411" s="95"/>
      <c r="DN411" s="95"/>
      <c r="DO411" s="95"/>
      <c r="DP411" s="95"/>
      <c r="DQ411" s="95"/>
      <c r="DR411" s="95"/>
      <c r="DS411" s="95"/>
      <c r="DT411" s="95"/>
      <c r="DU411" s="95"/>
      <c r="DV411" s="95"/>
      <c r="DW411" s="95"/>
      <c r="DX411" s="95"/>
      <c r="DY411" s="95"/>
      <c r="DZ411" s="95"/>
      <c r="EA411" s="95"/>
      <c r="EB411" s="95"/>
      <c r="EC411" s="95"/>
      <c r="ED411" s="95"/>
      <c r="EE411" s="95"/>
      <c r="EF411" s="95"/>
      <c r="EG411" s="95"/>
      <c r="EH411" s="95"/>
      <c r="EI411" s="95"/>
      <c r="EJ411" s="95"/>
      <c r="EK411" s="95"/>
      <c r="EL411" s="95"/>
      <c r="EM411" s="95"/>
      <c r="EN411" s="95"/>
      <c r="EO411" s="95"/>
      <c r="EP411" s="95"/>
      <c r="EQ411" s="95"/>
      <c r="ER411" s="95"/>
      <c r="ES411" s="95"/>
      <c r="ET411" s="95"/>
      <c r="EU411" s="95"/>
      <c r="EV411" s="95"/>
      <c r="EW411" s="95"/>
      <c r="EX411" s="95"/>
      <c r="EY411" s="95"/>
      <c r="EZ411" s="95"/>
      <c r="FA411" s="95"/>
      <c r="FB411" s="95"/>
      <c r="FC411" s="95"/>
      <c r="FD411" s="95"/>
      <c r="FE411" s="95"/>
      <c r="FF411" s="95"/>
      <c r="FG411" s="95"/>
      <c r="FH411" s="95"/>
      <c r="FI411" s="95"/>
      <c r="FJ411" s="95"/>
      <c r="FK411" s="95"/>
      <c r="FL411" s="95"/>
      <c r="FM411" s="95"/>
      <c r="FN411" s="95"/>
      <c r="FO411" s="95"/>
      <c r="FP411" s="95"/>
      <c r="FQ411" s="95"/>
      <c r="FR411" s="95"/>
      <c r="FS411" s="95"/>
      <c r="FT411" s="95"/>
      <c r="FU411" s="95"/>
      <c r="FV411" s="95"/>
      <c r="FW411" s="95"/>
      <c r="FX411" s="95"/>
      <c r="FY411" s="95"/>
      <c r="FZ411" s="95"/>
      <c r="GA411" s="95"/>
      <c r="GB411" s="95"/>
      <c r="GC411" s="95"/>
      <c r="GD411" s="95"/>
      <c r="GE411" s="95"/>
      <c r="GF411" s="95"/>
      <c r="GG411" s="95"/>
      <c r="GH411" s="95"/>
      <c r="GI411" s="95"/>
      <c r="GJ411" s="95"/>
      <c r="GK411" s="95"/>
      <c r="GL411" s="95"/>
      <c r="GM411" s="95"/>
      <c r="GN411" s="95"/>
      <c r="GO411" s="95"/>
      <c r="GP411" s="95"/>
      <c r="GQ411" s="95"/>
      <c r="GR411" s="95"/>
      <c r="GS411" s="95"/>
      <c r="GT411" s="95"/>
      <c r="GU411" s="95"/>
      <c r="GV411" s="95"/>
      <c r="GW411" s="95"/>
      <c r="GX411" s="95"/>
      <c r="GY411" s="95"/>
      <c r="GZ411" s="95"/>
      <c r="HA411" s="95"/>
      <c r="HB411" s="95"/>
      <c r="HC411" s="95"/>
      <c r="HD411" s="95"/>
      <c r="HE411" s="95"/>
    </row>
    <row r="412" spans="1:213" x14ac:dyDescent="0.25">
      <c r="A412" s="212" t="str">
        <f>IF((ISBLANK('1B DonnéesActifs'!A415)=TRUE),"-",'1B DonnéesActifs'!A415)</f>
        <v>-</v>
      </c>
      <c r="B412" s="213" t="str">
        <f>IF(($A412="-"),"-",IF((ISBLANK('1B DonnéesActifs'!B415)=TRUE),"",'1B DonnéesActifs'!B415))</f>
        <v>-</v>
      </c>
      <c r="C412" s="213" t="str">
        <f>IF(($A412="-"),"-",IF((ISBLANK('1B DonnéesActifs'!C415)=TRUE),"",'1B DonnéesActifs'!C415))</f>
        <v>-</v>
      </c>
      <c r="D412" s="213" t="str">
        <f>IF(($A412="-"),"-",IF((ISBLANK('1B DonnéesActifs'!D415)=TRUE),"",'1B DonnéesActifs'!D415))</f>
        <v>-</v>
      </c>
      <c r="E412" s="213" t="str">
        <f>IF(($A412="-"),"-",IF((ISBLANK('1B DonnéesActifs'!E415)=TRUE),"",'1B DonnéesActifs'!E415))</f>
        <v>-</v>
      </c>
      <c r="F412" s="213" t="str">
        <f>IF(($A412="-"),"-",IF((ISBLANK('1B DonnéesActifs'!F415)=TRUE),"",'1B DonnéesActifs'!F415))</f>
        <v>-</v>
      </c>
      <c r="G412" s="213" t="str">
        <f>IF(($A412="-"),"-",IF((ISBLANK('1B DonnéesActifs'!G415)=TRUE),"",'1B DonnéesActifs'!G415))</f>
        <v>-</v>
      </c>
      <c r="H412" s="213" t="str">
        <f>IF(($A412="-"),"-",IF((ISBLANK('1B DonnéesActifs'!H415)=TRUE),"",'1B DonnéesActifs'!H415))</f>
        <v>-</v>
      </c>
      <c r="I412" s="213" t="str">
        <f>IF(($A412="-"),"-",IF((ISBLANK('1B DonnéesActifs'!I415)=TRUE),"",'1B DonnéesActifs'!I415))</f>
        <v>-</v>
      </c>
      <c r="J412" s="213" t="str">
        <f>IF(($A412="-"),"-",IF((ISBLANK('1B DonnéesActifs'!J415)=TRUE),"",'1B DonnéesActifs'!J415))</f>
        <v>-</v>
      </c>
      <c r="K412" s="213" t="str">
        <f>IF(($A412="-"),"-",IF((ISBLANK('1B DonnéesActifs'!K415)=TRUE),"",'1B DonnéesActifs'!K415))</f>
        <v>-</v>
      </c>
      <c r="L412" s="213" t="str">
        <f>IF(($A412="-"),"-",IF((ISBLANK('1B DonnéesActifs'!L415)=TRUE),"",'1B DonnéesActifs'!L415))</f>
        <v>-</v>
      </c>
      <c r="M412" s="213" t="str">
        <f>IF(($A412="-"),"-",IF((ISBLANK('1B DonnéesActifs'!M415)=TRUE),"",'1B DonnéesActifs'!M415))</f>
        <v>-</v>
      </c>
      <c r="N412" s="213" t="str">
        <f>IF(($A412="-"),"-",IF((ISBLANK('1B DonnéesActifs'!N415)=TRUE),"",'1B DonnéesActifs'!N415))</f>
        <v>-</v>
      </c>
      <c r="O412" s="213" t="str">
        <f>IF(($A412="-"),"-",IF((ISBLANK('1B DonnéesActifs'!O415)=TRUE),"",'1B DonnéesActifs'!O415))</f>
        <v>-</v>
      </c>
      <c r="P412" s="213" t="str">
        <f>IF(($A412="-"),"-",IF((ISBLANK('1B DonnéesActifs'!P415)=TRUE),"",'1B DonnéesActifs'!P415))</f>
        <v>-</v>
      </c>
      <c r="Q412" s="214" t="str">
        <f t="shared" si="64"/>
        <v>-</v>
      </c>
      <c r="R412" s="214" t="str">
        <f>IF($A412="-","-",(_xlfn.IFNA((VLOOKUP($D412,'2A HypothèsesRenouvellement'!$J$6:$K$10,2,FALSE)),"TypeChausséeN/D")))</f>
        <v>-</v>
      </c>
      <c r="S412" s="214" t="str">
        <f t="shared" si="65"/>
        <v>-</v>
      </c>
      <c r="T412" s="214" t="str">
        <f>IF($A412="-","-",(_xlfn.IFNA((VLOOKUP($M412,'2A HypothèsesRenouvellement'!$J$16:$K$25,2,FALSE)),"DernièreInterventionN/D")))</f>
        <v>-</v>
      </c>
      <c r="U412" s="214" t="str">
        <f t="shared" si="66"/>
        <v>-</v>
      </c>
      <c r="V412" s="215" t="str">
        <f t="shared" si="67"/>
        <v>-</v>
      </c>
      <c r="W412" s="215" t="str">
        <f>IF($A412="-","-",IF($O412="","ICG N/D",VLOOKUP($O412,'2A HypothèsesRenouvellement'!$B$33:$B$42,1,TRUE)))</f>
        <v>-</v>
      </c>
      <c r="X412" s="216" t="str">
        <f>IF($A412="-","-",(IF((ISNUMBER(W412)=TRUE),VLOOKUP(W412,'2A HypothèsesRenouvellement'!$B$33:$D$42,3,FALSE),"ICG N/D")))</f>
        <v>-</v>
      </c>
      <c r="Y412" s="216" t="str">
        <f>_xlfn.IFNA(IF($A412="-","-",(IF((P412=""),"Cote /5 N/D",VLOOKUP(P412,'2A HypothèsesRenouvellement'!$F$33:$G$37,2,FALSE)))),"%ParCote/5 Feuille2A N/D")</f>
        <v>-</v>
      </c>
      <c r="Z412" s="215" t="str">
        <f>IF($A412="-","-",IF('2A HypothèsesRenouvellement'!$F$20="  cotes d'état /100",(IF(ISNUMBER(X412)=TRUE,(X412*R412),"ICG N/D")),"N'est pas l'option choisie feuille 2A"))</f>
        <v>-</v>
      </c>
      <c r="AA412" s="215" t="str">
        <f t="shared" si="57"/>
        <v>-</v>
      </c>
      <c r="AB412" s="215" t="str">
        <f>IF($A412="-","-",IF('2A HypothèsesRenouvellement'!$F$20="  cotes d'état /5",(IF(ISNUMBER(Y412)=TRUE,(Y412*R412),"Etat/5 N/D")),"N'est pas l'option choisie feuille 2A"))</f>
        <v>-</v>
      </c>
      <c r="AC412" s="215" t="str">
        <f t="shared" si="58"/>
        <v>-</v>
      </c>
      <c r="AD412" s="217" t="str">
        <f>IF('2A HypothèsesRenouvellement'!$D$15="Option 1  ",'3A CalculsActifs'!V412,IF('2A HypothèsesRenouvellement'!$F$20="  Cotes d'état /100",'3A CalculsActifs'!AA412,IF('2A HypothèsesRenouvellement'!$F$20="  Cotes d'état /5",'3A CalculsActifs'!AC412,"ATT:ChoisirOptionFeuille2A")))</f>
        <v>ATT:ChoisirOptionFeuille2A</v>
      </c>
      <c r="AE412" s="209" t="str">
        <f>IF($A412="-","-",(H412/1000*(VLOOKUP(D412,'2A HypothèsesRenouvellement'!$J$6:$L$10,3,FALSE))))</f>
        <v>-</v>
      </c>
      <c r="AF412" s="312" t="str">
        <f t="shared" si="68"/>
        <v>-</v>
      </c>
      <c r="AG412" s="312" t="str">
        <f t="shared" si="69"/>
        <v>-</v>
      </c>
      <c r="AH412" s="218" t="str">
        <f t="shared" si="70"/>
        <v>-</v>
      </c>
      <c r="AI412" s="95"/>
      <c r="AJ412" s="95"/>
      <c r="AK412" s="95"/>
      <c r="AL412" s="95"/>
      <c r="AM412" s="95"/>
      <c r="AN412" s="95"/>
      <c r="AO412" s="95"/>
      <c r="AP412" s="95"/>
      <c r="AQ412" s="95"/>
      <c r="AR412" s="95"/>
      <c r="AS412" s="95"/>
      <c r="AT412" s="95"/>
      <c r="AU412" s="95"/>
      <c r="AV412" s="95"/>
      <c r="AW412" s="95"/>
      <c r="AX412" s="95"/>
      <c r="AY412" s="95"/>
      <c r="AZ412" s="95"/>
      <c r="BA412" s="95"/>
      <c r="BB412" s="95"/>
      <c r="BC412" s="95"/>
      <c r="BD412" s="95"/>
      <c r="BE412" s="95"/>
      <c r="BF412" s="95"/>
      <c r="BG412" s="95"/>
      <c r="BH412" s="95"/>
      <c r="BI412" s="95"/>
      <c r="BJ412" s="95"/>
      <c r="BK412" s="95"/>
      <c r="BL412" s="95"/>
      <c r="BM412" s="95"/>
      <c r="BN412" s="95"/>
      <c r="BO412" s="95"/>
      <c r="BP412" s="95"/>
      <c r="BQ412" s="95"/>
      <c r="BR412" s="95"/>
      <c r="BS412" s="95"/>
      <c r="BT412" s="95"/>
      <c r="BU412" s="95"/>
      <c r="BV412" s="95"/>
      <c r="BW412" s="95"/>
      <c r="BX412" s="95"/>
      <c r="BY412" s="95"/>
      <c r="BZ412" s="95"/>
      <c r="CA412" s="95"/>
      <c r="CB412" s="95"/>
      <c r="CC412" s="95"/>
      <c r="CD412" s="95"/>
      <c r="CE412" s="95"/>
      <c r="CF412" s="95"/>
      <c r="CG412" s="95"/>
      <c r="CH412" s="95"/>
      <c r="CI412" s="95"/>
      <c r="CJ412" s="95"/>
      <c r="CK412" s="95"/>
      <c r="CL412" s="95"/>
      <c r="CM412" s="95"/>
      <c r="CN412" s="95"/>
      <c r="CO412" s="95"/>
      <c r="CP412" s="95"/>
      <c r="CQ412" s="95"/>
      <c r="CR412" s="95"/>
      <c r="CS412" s="95"/>
      <c r="CT412" s="95"/>
      <c r="CU412" s="95"/>
      <c r="CV412" s="95"/>
      <c r="CW412" s="95"/>
      <c r="CX412" s="95"/>
      <c r="CY412" s="95"/>
      <c r="CZ412" s="95"/>
      <c r="DA412" s="95"/>
      <c r="DB412" s="95"/>
      <c r="DC412" s="95"/>
      <c r="DD412" s="95"/>
      <c r="DE412" s="95"/>
      <c r="DF412" s="95"/>
      <c r="DG412" s="95"/>
      <c r="DH412" s="95"/>
      <c r="DI412" s="95"/>
      <c r="DJ412" s="95"/>
      <c r="DK412" s="95"/>
      <c r="DL412" s="95"/>
      <c r="DM412" s="95"/>
      <c r="DN412" s="95"/>
      <c r="DO412" s="95"/>
      <c r="DP412" s="95"/>
      <c r="DQ412" s="95"/>
      <c r="DR412" s="95"/>
      <c r="DS412" s="95"/>
      <c r="DT412" s="95"/>
      <c r="DU412" s="95"/>
      <c r="DV412" s="95"/>
      <c r="DW412" s="95"/>
      <c r="DX412" s="95"/>
      <c r="DY412" s="95"/>
      <c r="DZ412" s="95"/>
      <c r="EA412" s="95"/>
      <c r="EB412" s="95"/>
      <c r="EC412" s="95"/>
      <c r="ED412" s="95"/>
      <c r="EE412" s="95"/>
      <c r="EF412" s="95"/>
      <c r="EG412" s="95"/>
      <c r="EH412" s="95"/>
      <c r="EI412" s="95"/>
      <c r="EJ412" s="95"/>
      <c r="EK412" s="95"/>
      <c r="EL412" s="95"/>
      <c r="EM412" s="95"/>
      <c r="EN412" s="95"/>
      <c r="EO412" s="95"/>
      <c r="EP412" s="95"/>
      <c r="EQ412" s="95"/>
      <c r="ER412" s="95"/>
      <c r="ES412" s="95"/>
      <c r="ET412" s="95"/>
      <c r="EU412" s="95"/>
      <c r="EV412" s="95"/>
      <c r="EW412" s="95"/>
      <c r="EX412" s="95"/>
      <c r="EY412" s="95"/>
      <c r="EZ412" s="95"/>
      <c r="FA412" s="95"/>
      <c r="FB412" s="95"/>
      <c r="FC412" s="95"/>
      <c r="FD412" s="95"/>
      <c r="FE412" s="95"/>
      <c r="FF412" s="95"/>
      <c r="FG412" s="95"/>
      <c r="FH412" s="95"/>
      <c r="FI412" s="95"/>
      <c r="FJ412" s="95"/>
      <c r="FK412" s="95"/>
      <c r="FL412" s="95"/>
      <c r="FM412" s="95"/>
      <c r="FN412" s="95"/>
      <c r="FO412" s="95"/>
      <c r="FP412" s="95"/>
      <c r="FQ412" s="95"/>
      <c r="FR412" s="95"/>
      <c r="FS412" s="95"/>
      <c r="FT412" s="95"/>
      <c r="FU412" s="95"/>
      <c r="FV412" s="95"/>
      <c r="FW412" s="95"/>
      <c r="FX412" s="95"/>
      <c r="FY412" s="95"/>
      <c r="FZ412" s="95"/>
      <c r="GA412" s="95"/>
      <c r="GB412" s="95"/>
      <c r="GC412" s="95"/>
      <c r="GD412" s="95"/>
      <c r="GE412" s="95"/>
      <c r="GF412" s="95"/>
      <c r="GG412" s="95"/>
      <c r="GH412" s="95"/>
      <c r="GI412" s="95"/>
      <c r="GJ412" s="95"/>
      <c r="GK412" s="95"/>
      <c r="GL412" s="95"/>
      <c r="GM412" s="95"/>
      <c r="GN412" s="95"/>
      <c r="GO412" s="95"/>
      <c r="GP412" s="95"/>
      <c r="GQ412" s="95"/>
      <c r="GR412" s="95"/>
      <c r="GS412" s="95"/>
      <c r="GT412" s="95"/>
      <c r="GU412" s="95"/>
      <c r="GV412" s="95"/>
      <c r="GW412" s="95"/>
      <c r="GX412" s="95"/>
      <c r="GY412" s="95"/>
      <c r="GZ412" s="95"/>
      <c r="HA412" s="95"/>
      <c r="HB412" s="95"/>
      <c r="HC412" s="95"/>
      <c r="HD412" s="95"/>
      <c r="HE412" s="95"/>
    </row>
    <row r="413" spans="1:213" x14ac:dyDescent="0.25">
      <c r="A413" s="212" t="str">
        <f>IF((ISBLANK('1B DonnéesActifs'!A416)=TRUE),"-",'1B DonnéesActifs'!A416)</f>
        <v>-</v>
      </c>
      <c r="B413" s="213" t="str">
        <f>IF(($A413="-"),"-",IF((ISBLANK('1B DonnéesActifs'!B416)=TRUE),"",'1B DonnéesActifs'!B416))</f>
        <v>-</v>
      </c>
      <c r="C413" s="213" t="str">
        <f>IF(($A413="-"),"-",IF((ISBLANK('1B DonnéesActifs'!C416)=TRUE),"",'1B DonnéesActifs'!C416))</f>
        <v>-</v>
      </c>
      <c r="D413" s="213" t="str">
        <f>IF(($A413="-"),"-",IF((ISBLANK('1B DonnéesActifs'!D416)=TRUE),"",'1B DonnéesActifs'!D416))</f>
        <v>-</v>
      </c>
      <c r="E413" s="213" t="str">
        <f>IF(($A413="-"),"-",IF((ISBLANK('1B DonnéesActifs'!E416)=TRUE),"",'1B DonnéesActifs'!E416))</f>
        <v>-</v>
      </c>
      <c r="F413" s="213" t="str">
        <f>IF(($A413="-"),"-",IF((ISBLANK('1B DonnéesActifs'!F416)=TRUE),"",'1B DonnéesActifs'!F416))</f>
        <v>-</v>
      </c>
      <c r="G413" s="213" t="str">
        <f>IF(($A413="-"),"-",IF((ISBLANK('1B DonnéesActifs'!G416)=TRUE),"",'1B DonnéesActifs'!G416))</f>
        <v>-</v>
      </c>
      <c r="H413" s="213" t="str">
        <f>IF(($A413="-"),"-",IF((ISBLANK('1B DonnéesActifs'!H416)=TRUE),"",'1B DonnéesActifs'!H416))</f>
        <v>-</v>
      </c>
      <c r="I413" s="213" t="str">
        <f>IF(($A413="-"),"-",IF((ISBLANK('1B DonnéesActifs'!I416)=TRUE),"",'1B DonnéesActifs'!I416))</f>
        <v>-</v>
      </c>
      <c r="J413" s="213" t="str">
        <f>IF(($A413="-"),"-",IF((ISBLANK('1B DonnéesActifs'!J416)=TRUE),"",'1B DonnéesActifs'!J416))</f>
        <v>-</v>
      </c>
      <c r="K413" s="213" t="str">
        <f>IF(($A413="-"),"-",IF((ISBLANK('1B DonnéesActifs'!K416)=TRUE),"",'1B DonnéesActifs'!K416))</f>
        <v>-</v>
      </c>
      <c r="L413" s="213" t="str">
        <f>IF(($A413="-"),"-",IF((ISBLANK('1B DonnéesActifs'!L416)=TRUE),"",'1B DonnéesActifs'!L416))</f>
        <v>-</v>
      </c>
      <c r="M413" s="213" t="str">
        <f>IF(($A413="-"),"-",IF((ISBLANK('1B DonnéesActifs'!M416)=TRUE),"",'1B DonnéesActifs'!M416))</f>
        <v>-</v>
      </c>
      <c r="N413" s="213" t="str">
        <f>IF(($A413="-"),"-",IF((ISBLANK('1B DonnéesActifs'!N416)=TRUE),"",'1B DonnéesActifs'!N416))</f>
        <v>-</v>
      </c>
      <c r="O413" s="213" t="str">
        <f>IF(($A413="-"),"-",IF((ISBLANK('1B DonnéesActifs'!O416)=TRUE),"",'1B DonnéesActifs'!O416))</f>
        <v>-</v>
      </c>
      <c r="P413" s="213" t="str">
        <f>IF(($A413="-"),"-",IF((ISBLANK('1B DonnéesActifs'!P416)=TRUE),"",'1B DonnéesActifs'!P416))</f>
        <v>-</v>
      </c>
      <c r="Q413" s="214" t="str">
        <f t="shared" si="64"/>
        <v>-</v>
      </c>
      <c r="R413" s="214" t="str">
        <f>IF($A413="-","-",(_xlfn.IFNA((VLOOKUP($D413,'2A HypothèsesRenouvellement'!$J$6:$K$10,2,FALSE)),"TypeChausséeN/D")))</f>
        <v>-</v>
      </c>
      <c r="S413" s="214" t="str">
        <f t="shared" si="65"/>
        <v>-</v>
      </c>
      <c r="T413" s="214" t="str">
        <f>IF($A413="-","-",(_xlfn.IFNA((VLOOKUP($M413,'2A HypothèsesRenouvellement'!$J$16:$K$25,2,FALSE)),"DernièreInterventionN/D")))</f>
        <v>-</v>
      </c>
      <c r="U413" s="214" t="str">
        <f t="shared" si="66"/>
        <v>-</v>
      </c>
      <c r="V413" s="215" t="str">
        <f t="shared" si="67"/>
        <v>-</v>
      </c>
      <c r="W413" s="215" t="str">
        <f>IF($A413="-","-",IF($O413="","ICG N/D",VLOOKUP($O413,'2A HypothèsesRenouvellement'!$B$33:$B$42,1,TRUE)))</f>
        <v>-</v>
      </c>
      <c r="X413" s="216" t="str">
        <f>IF($A413="-","-",(IF((ISNUMBER(W413)=TRUE),VLOOKUP(W413,'2A HypothèsesRenouvellement'!$B$33:$D$42,3,FALSE),"ICG N/D")))</f>
        <v>-</v>
      </c>
      <c r="Y413" s="216" t="str">
        <f>_xlfn.IFNA(IF($A413="-","-",(IF((P413=""),"Cote /5 N/D",VLOOKUP(P413,'2A HypothèsesRenouvellement'!$F$33:$G$37,2,FALSE)))),"%ParCote/5 Feuille2A N/D")</f>
        <v>-</v>
      </c>
      <c r="Z413" s="215" t="str">
        <f>IF($A413="-","-",IF('2A HypothèsesRenouvellement'!$F$20="  cotes d'état /100",(IF(ISNUMBER(X413)=TRUE,(X413*R413),"ICG N/D")),"N'est pas l'option choisie feuille 2A"))</f>
        <v>-</v>
      </c>
      <c r="AA413" s="215" t="str">
        <f t="shared" si="57"/>
        <v>-</v>
      </c>
      <c r="AB413" s="215" t="str">
        <f>IF($A413="-","-",IF('2A HypothèsesRenouvellement'!$F$20="  cotes d'état /5",(IF(ISNUMBER(Y413)=TRUE,(Y413*R413),"Etat/5 N/D")),"N'est pas l'option choisie feuille 2A"))</f>
        <v>-</v>
      </c>
      <c r="AC413" s="215" t="str">
        <f t="shared" si="58"/>
        <v>-</v>
      </c>
      <c r="AD413" s="217" t="str">
        <f>IF('2A HypothèsesRenouvellement'!$D$15="Option 1  ",'3A CalculsActifs'!V413,IF('2A HypothèsesRenouvellement'!$F$20="  Cotes d'état /100",'3A CalculsActifs'!AA413,IF('2A HypothèsesRenouvellement'!$F$20="  Cotes d'état /5",'3A CalculsActifs'!AC413,"ATT:ChoisirOptionFeuille2A")))</f>
        <v>ATT:ChoisirOptionFeuille2A</v>
      </c>
      <c r="AE413" s="209" t="str">
        <f>IF($A413="-","-",(H413/1000*(VLOOKUP(D413,'2A HypothèsesRenouvellement'!$J$6:$L$10,3,FALSE))))</f>
        <v>-</v>
      </c>
      <c r="AF413" s="312" t="str">
        <f t="shared" si="68"/>
        <v>-</v>
      </c>
      <c r="AG413" s="312" t="str">
        <f t="shared" si="69"/>
        <v>-</v>
      </c>
      <c r="AH413" s="218" t="str">
        <f t="shared" si="70"/>
        <v>-</v>
      </c>
      <c r="AI413" s="95"/>
      <c r="AJ413" s="95"/>
      <c r="AK413" s="95"/>
      <c r="AL413" s="95"/>
      <c r="AM413" s="95"/>
      <c r="AN413" s="95"/>
      <c r="AO413" s="95"/>
      <c r="AP413" s="95"/>
      <c r="AQ413" s="95"/>
      <c r="AR413" s="95"/>
      <c r="AS413" s="95"/>
      <c r="AT413" s="95"/>
      <c r="AU413" s="95"/>
      <c r="AV413" s="95"/>
      <c r="AW413" s="95"/>
      <c r="AX413" s="95"/>
      <c r="AY413" s="95"/>
      <c r="AZ413" s="95"/>
      <c r="BA413" s="95"/>
      <c r="BB413" s="95"/>
      <c r="BC413" s="95"/>
      <c r="BD413" s="95"/>
      <c r="BE413" s="95"/>
      <c r="BF413" s="95"/>
      <c r="BG413" s="95"/>
      <c r="BH413" s="95"/>
      <c r="BI413" s="95"/>
      <c r="BJ413" s="95"/>
      <c r="BK413" s="95"/>
      <c r="BL413" s="95"/>
      <c r="BM413" s="95"/>
      <c r="BN413" s="95"/>
      <c r="BO413" s="95"/>
      <c r="BP413" s="95"/>
      <c r="BQ413" s="95"/>
      <c r="BR413" s="95"/>
      <c r="BS413" s="95"/>
      <c r="BT413" s="95"/>
      <c r="BU413" s="95"/>
      <c r="BV413" s="95"/>
      <c r="BW413" s="95"/>
      <c r="BX413" s="95"/>
      <c r="BY413" s="95"/>
      <c r="BZ413" s="95"/>
      <c r="CA413" s="95"/>
      <c r="CB413" s="95"/>
      <c r="CC413" s="95"/>
      <c r="CD413" s="95"/>
      <c r="CE413" s="95"/>
      <c r="CF413" s="95"/>
      <c r="CG413" s="95"/>
      <c r="CH413" s="95"/>
      <c r="CI413" s="95"/>
      <c r="CJ413" s="95"/>
      <c r="CK413" s="95"/>
      <c r="CL413" s="95"/>
      <c r="CM413" s="95"/>
      <c r="CN413" s="95"/>
      <c r="CO413" s="95"/>
      <c r="CP413" s="95"/>
      <c r="CQ413" s="95"/>
      <c r="CR413" s="95"/>
      <c r="CS413" s="95"/>
      <c r="CT413" s="95"/>
      <c r="CU413" s="95"/>
      <c r="CV413" s="95"/>
      <c r="CW413" s="95"/>
      <c r="CX413" s="95"/>
      <c r="CY413" s="95"/>
      <c r="CZ413" s="95"/>
      <c r="DA413" s="95"/>
      <c r="DB413" s="95"/>
      <c r="DC413" s="95"/>
      <c r="DD413" s="95"/>
      <c r="DE413" s="95"/>
      <c r="DF413" s="95"/>
      <c r="DG413" s="95"/>
      <c r="DH413" s="95"/>
      <c r="DI413" s="95"/>
      <c r="DJ413" s="95"/>
      <c r="DK413" s="95"/>
      <c r="DL413" s="95"/>
      <c r="DM413" s="95"/>
      <c r="DN413" s="95"/>
      <c r="DO413" s="95"/>
      <c r="DP413" s="95"/>
      <c r="DQ413" s="95"/>
      <c r="DR413" s="95"/>
      <c r="DS413" s="95"/>
      <c r="DT413" s="95"/>
      <c r="DU413" s="95"/>
      <c r="DV413" s="95"/>
      <c r="DW413" s="95"/>
      <c r="DX413" s="95"/>
      <c r="DY413" s="95"/>
      <c r="DZ413" s="95"/>
      <c r="EA413" s="95"/>
      <c r="EB413" s="95"/>
      <c r="EC413" s="95"/>
      <c r="ED413" s="95"/>
      <c r="EE413" s="95"/>
      <c r="EF413" s="95"/>
      <c r="EG413" s="95"/>
      <c r="EH413" s="95"/>
      <c r="EI413" s="95"/>
      <c r="EJ413" s="95"/>
      <c r="EK413" s="95"/>
      <c r="EL413" s="95"/>
      <c r="EM413" s="95"/>
      <c r="EN413" s="95"/>
      <c r="EO413" s="95"/>
      <c r="EP413" s="95"/>
      <c r="EQ413" s="95"/>
      <c r="ER413" s="95"/>
      <c r="ES413" s="95"/>
      <c r="ET413" s="95"/>
      <c r="EU413" s="95"/>
      <c r="EV413" s="95"/>
      <c r="EW413" s="95"/>
      <c r="EX413" s="95"/>
      <c r="EY413" s="95"/>
      <c r="EZ413" s="95"/>
      <c r="FA413" s="95"/>
      <c r="FB413" s="95"/>
      <c r="FC413" s="95"/>
      <c r="FD413" s="95"/>
      <c r="FE413" s="95"/>
      <c r="FF413" s="95"/>
      <c r="FG413" s="95"/>
      <c r="FH413" s="95"/>
      <c r="FI413" s="95"/>
      <c r="FJ413" s="95"/>
      <c r="FK413" s="95"/>
      <c r="FL413" s="95"/>
      <c r="FM413" s="95"/>
      <c r="FN413" s="95"/>
      <c r="FO413" s="95"/>
      <c r="FP413" s="95"/>
      <c r="FQ413" s="95"/>
      <c r="FR413" s="95"/>
      <c r="FS413" s="95"/>
      <c r="FT413" s="95"/>
      <c r="FU413" s="95"/>
      <c r="FV413" s="95"/>
      <c r="FW413" s="95"/>
      <c r="FX413" s="95"/>
      <c r="FY413" s="95"/>
      <c r="FZ413" s="95"/>
      <c r="GA413" s="95"/>
      <c r="GB413" s="95"/>
      <c r="GC413" s="95"/>
      <c r="GD413" s="95"/>
      <c r="GE413" s="95"/>
      <c r="GF413" s="95"/>
      <c r="GG413" s="95"/>
      <c r="GH413" s="95"/>
      <c r="GI413" s="95"/>
      <c r="GJ413" s="95"/>
      <c r="GK413" s="95"/>
      <c r="GL413" s="95"/>
      <c r="GM413" s="95"/>
      <c r="GN413" s="95"/>
      <c r="GO413" s="95"/>
      <c r="GP413" s="95"/>
      <c r="GQ413" s="95"/>
      <c r="GR413" s="95"/>
      <c r="GS413" s="95"/>
      <c r="GT413" s="95"/>
      <c r="GU413" s="95"/>
      <c r="GV413" s="95"/>
      <c r="GW413" s="95"/>
      <c r="GX413" s="95"/>
      <c r="GY413" s="95"/>
      <c r="GZ413" s="95"/>
      <c r="HA413" s="95"/>
      <c r="HB413" s="95"/>
      <c r="HC413" s="95"/>
      <c r="HD413" s="95"/>
      <c r="HE413" s="95"/>
    </row>
    <row r="414" spans="1:213" x14ac:dyDescent="0.25">
      <c r="A414" s="212" t="str">
        <f>IF((ISBLANK('1B DonnéesActifs'!A417)=TRUE),"-",'1B DonnéesActifs'!A417)</f>
        <v>-</v>
      </c>
      <c r="B414" s="213" t="str">
        <f>IF(($A414="-"),"-",IF((ISBLANK('1B DonnéesActifs'!B417)=TRUE),"",'1B DonnéesActifs'!B417))</f>
        <v>-</v>
      </c>
      <c r="C414" s="213" t="str">
        <f>IF(($A414="-"),"-",IF((ISBLANK('1B DonnéesActifs'!C417)=TRUE),"",'1B DonnéesActifs'!C417))</f>
        <v>-</v>
      </c>
      <c r="D414" s="213" t="str">
        <f>IF(($A414="-"),"-",IF((ISBLANK('1B DonnéesActifs'!D417)=TRUE),"",'1B DonnéesActifs'!D417))</f>
        <v>-</v>
      </c>
      <c r="E414" s="213" t="str">
        <f>IF(($A414="-"),"-",IF((ISBLANK('1B DonnéesActifs'!E417)=TRUE),"",'1B DonnéesActifs'!E417))</f>
        <v>-</v>
      </c>
      <c r="F414" s="213" t="str">
        <f>IF(($A414="-"),"-",IF((ISBLANK('1B DonnéesActifs'!F417)=TRUE),"",'1B DonnéesActifs'!F417))</f>
        <v>-</v>
      </c>
      <c r="G414" s="213" t="str">
        <f>IF(($A414="-"),"-",IF((ISBLANK('1B DonnéesActifs'!G417)=TRUE),"",'1B DonnéesActifs'!G417))</f>
        <v>-</v>
      </c>
      <c r="H414" s="213" t="str">
        <f>IF(($A414="-"),"-",IF((ISBLANK('1B DonnéesActifs'!H417)=TRUE),"",'1B DonnéesActifs'!H417))</f>
        <v>-</v>
      </c>
      <c r="I414" s="213" t="str">
        <f>IF(($A414="-"),"-",IF((ISBLANK('1B DonnéesActifs'!I417)=TRUE),"",'1B DonnéesActifs'!I417))</f>
        <v>-</v>
      </c>
      <c r="J414" s="213" t="str">
        <f>IF(($A414="-"),"-",IF((ISBLANK('1B DonnéesActifs'!J417)=TRUE),"",'1B DonnéesActifs'!J417))</f>
        <v>-</v>
      </c>
      <c r="K414" s="213" t="str">
        <f>IF(($A414="-"),"-",IF((ISBLANK('1B DonnéesActifs'!K417)=TRUE),"",'1B DonnéesActifs'!K417))</f>
        <v>-</v>
      </c>
      <c r="L414" s="213" t="str">
        <f>IF(($A414="-"),"-",IF((ISBLANK('1B DonnéesActifs'!L417)=TRUE),"",'1B DonnéesActifs'!L417))</f>
        <v>-</v>
      </c>
      <c r="M414" s="213" t="str">
        <f>IF(($A414="-"),"-",IF((ISBLANK('1B DonnéesActifs'!M417)=TRUE),"",'1B DonnéesActifs'!M417))</f>
        <v>-</v>
      </c>
      <c r="N414" s="213" t="str">
        <f>IF(($A414="-"),"-",IF((ISBLANK('1B DonnéesActifs'!N417)=TRUE),"",'1B DonnéesActifs'!N417))</f>
        <v>-</v>
      </c>
      <c r="O414" s="213" t="str">
        <f>IF(($A414="-"),"-",IF((ISBLANK('1B DonnéesActifs'!O417)=TRUE),"",'1B DonnéesActifs'!O417))</f>
        <v>-</v>
      </c>
      <c r="P414" s="213" t="str">
        <f>IF(($A414="-"),"-",IF((ISBLANK('1B DonnéesActifs'!P417)=TRUE),"",'1B DonnéesActifs'!P417))</f>
        <v>-</v>
      </c>
      <c r="Q414" s="214" t="str">
        <f t="shared" si="64"/>
        <v>-</v>
      </c>
      <c r="R414" s="214" t="str">
        <f>IF($A414="-","-",(_xlfn.IFNA((VLOOKUP($D414,'2A HypothèsesRenouvellement'!$J$6:$K$10,2,FALSE)),"TypeChausséeN/D")))</f>
        <v>-</v>
      </c>
      <c r="S414" s="214" t="str">
        <f t="shared" si="65"/>
        <v>-</v>
      </c>
      <c r="T414" s="214" t="str">
        <f>IF($A414="-","-",(_xlfn.IFNA((VLOOKUP($M414,'2A HypothèsesRenouvellement'!$J$16:$K$25,2,FALSE)),"DernièreInterventionN/D")))</f>
        <v>-</v>
      </c>
      <c r="U414" s="214" t="str">
        <f t="shared" si="66"/>
        <v>-</v>
      </c>
      <c r="V414" s="215" t="str">
        <f t="shared" si="67"/>
        <v>-</v>
      </c>
      <c r="W414" s="215" t="str">
        <f>IF($A414="-","-",IF($O414="","ICG N/D",VLOOKUP($O414,'2A HypothèsesRenouvellement'!$B$33:$B$42,1,TRUE)))</f>
        <v>-</v>
      </c>
      <c r="X414" s="216" t="str">
        <f>IF($A414="-","-",(IF((ISNUMBER(W414)=TRUE),VLOOKUP(W414,'2A HypothèsesRenouvellement'!$B$33:$D$42,3,FALSE),"ICG N/D")))</f>
        <v>-</v>
      </c>
      <c r="Y414" s="216" t="str">
        <f>_xlfn.IFNA(IF($A414="-","-",(IF((P414=""),"Cote /5 N/D",VLOOKUP(P414,'2A HypothèsesRenouvellement'!$F$33:$G$37,2,FALSE)))),"%ParCote/5 Feuille2A N/D")</f>
        <v>-</v>
      </c>
      <c r="Z414" s="215" t="str">
        <f>IF($A414="-","-",IF('2A HypothèsesRenouvellement'!$F$20="  cotes d'état /100",(IF(ISNUMBER(X414)=TRUE,(X414*R414),"ICG N/D")),"N'est pas l'option choisie feuille 2A"))</f>
        <v>-</v>
      </c>
      <c r="AA414" s="215" t="str">
        <f t="shared" si="57"/>
        <v>-</v>
      </c>
      <c r="AB414" s="215" t="str">
        <f>IF($A414="-","-",IF('2A HypothèsesRenouvellement'!$F$20="  cotes d'état /5",(IF(ISNUMBER(Y414)=TRUE,(Y414*R414),"Etat/5 N/D")),"N'est pas l'option choisie feuille 2A"))</f>
        <v>-</v>
      </c>
      <c r="AC414" s="215" t="str">
        <f t="shared" si="58"/>
        <v>-</v>
      </c>
      <c r="AD414" s="217" t="str">
        <f>IF('2A HypothèsesRenouvellement'!$D$15="Option 1  ",'3A CalculsActifs'!V414,IF('2A HypothèsesRenouvellement'!$F$20="  Cotes d'état /100",'3A CalculsActifs'!AA414,IF('2A HypothèsesRenouvellement'!$F$20="  Cotes d'état /5",'3A CalculsActifs'!AC414,"ATT:ChoisirOptionFeuille2A")))</f>
        <v>ATT:ChoisirOptionFeuille2A</v>
      </c>
      <c r="AE414" s="209" t="str">
        <f>IF($A414="-","-",(H414/1000*(VLOOKUP(D414,'2A HypothèsesRenouvellement'!$J$6:$L$10,3,FALSE))))</f>
        <v>-</v>
      </c>
      <c r="AF414" s="312" t="str">
        <f t="shared" si="68"/>
        <v>-</v>
      </c>
      <c r="AG414" s="312" t="str">
        <f t="shared" si="69"/>
        <v>-</v>
      </c>
      <c r="AH414" s="218" t="str">
        <f t="shared" si="70"/>
        <v>-</v>
      </c>
      <c r="AI414" s="95"/>
      <c r="AJ414" s="95"/>
      <c r="AK414" s="95"/>
      <c r="AL414" s="95"/>
      <c r="AM414" s="95"/>
      <c r="AN414" s="95"/>
      <c r="AO414" s="95"/>
      <c r="AP414" s="95"/>
      <c r="AQ414" s="95"/>
      <c r="AR414" s="95"/>
      <c r="AS414" s="95"/>
      <c r="AT414" s="95"/>
      <c r="AU414" s="95"/>
      <c r="AV414" s="95"/>
      <c r="AW414" s="95"/>
      <c r="AX414" s="95"/>
      <c r="AY414" s="95"/>
      <c r="AZ414" s="95"/>
      <c r="BA414" s="95"/>
      <c r="BB414" s="95"/>
      <c r="BC414" s="95"/>
      <c r="BD414" s="95"/>
      <c r="BE414" s="95"/>
      <c r="BF414" s="95"/>
      <c r="BG414" s="95"/>
      <c r="BH414" s="95"/>
      <c r="BI414" s="95"/>
      <c r="BJ414" s="95"/>
      <c r="BK414" s="95"/>
      <c r="BL414" s="95"/>
      <c r="BM414" s="95"/>
      <c r="BN414" s="95"/>
      <c r="BO414" s="95"/>
      <c r="BP414" s="95"/>
      <c r="BQ414" s="95"/>
      <c r="BR414" s="95"/>
      <c r="BS414" s="95"/>
      <c r="BT414" s="95"/>
      <c r="BU414" s="95"/>
      <c r="BV414" s="95"/>
      <c r="BW414" s="95"/>
      <c r="BX414" s="95"/>
      <c r="BY414" s="95"/>
      <c r="BZ414" s="95"/>
      <c r="CA414" s="95"/>
      <c r="CB414" s="95"/>
      <c r="CC414" s="95"/>
      <c r="CD414" s="95"/>
      <c r="CE414" s="95"/>
      <c r="CF414" s="95"/>
      <c r="CG414" s="95"/>
      <c r="CH414" s="95"/>
      <c r="CI414" s="95"/>
      <c r="CJ414" s="95"/>
      <c r="CK414" s="95"/>
      <c r="CL414" s="95"/>
      <c r="CM414" s="95"/>
      <c r="CN414" s="95"/>
      <c r="CO414" s="95"/>
      <c r="CP414" s="95"/>
      <c r="CQ414" s="95"/>
      <c r="CR414" s="95"/>
      <c r="CS414" s="95"/>
      <c r="CT414" s="95"/>
      <c r="CU414" s="95"/>
      <c r="CV414" s="95"/>
      <c r="CW414" s="95"/>
      <c r="CX414" s="95"/>
      <c r="CY414" s="95"/>
      <c r="CZ414" s="95"/>
      <c r="DA414" s="95"/>
      <c r="DB414" s="95"/>
      <c r="DC414" s="95"/>
      <c r="DD414" s="95"/>
      <c r="DE414" s="95"/>
      <c r="DF414" s="95"/>
      <c r="DG414" s="95"/>
      <c r="DH414" s="95"/>
      <c r="DI414" s="95"/>
      <c r="DJ414" s="95"/>
      <c r="DK414" s="95"/>
      <c r="DL414" s="95"/>
      <c r="DM414" s="95"/>
      <c r="DN414" s="95"/>
      <c r="DO414" s="95"/>
      <c r="DP414" s="95"/>
      <c r="DQ414" s="95"/>
      <c r="DR414" s="95"/>
      <c r="DS414" s="95"/>
      <c r="DT414" s="95"/>
      <c r="DU414" s="95"/>
      <c r="DV414" s="95"/>
      <c r="DW414" s="95"/>
      <c r="DX414" s="95"/>
      <c r="DY414" s="95"/>
      <c r="DZ414" s="95"/>
      <c r="EA414" s="95"/>
      <c r="EB414" s="95"/>
      <c r="EC414" s="95"/>
      <c r="ED414" s="95"/>
      <c r="EE414" s="95"/>
      <c r="EF414" s="95"/>
      <c r="EG414" s="95"/>
      <c r="EH414" s="95"/>
      <c r="EI414" s="95"/>
      <c r="EJ414" s="95"/>
      <c r="EK414" s="95"/>
      <c r="EL414" s="95"/>
      <c r="EM414" s="95"/>
      <c r="EN414" s="95"/>
      <c r="EO414" s="95"/>
      <c r="EP414" s="95"/>
      <c r="EQ414" s="95"/>
      <c r="ER414" s="95"/>
      <c r="ES414" s="95"/>
      <c r="ET414" s="95"/>
      <c r="EU414" s="95"/>
      <c r="EV414" s="95"/>
      <c r="EW414" s="95"/>
      <c r="EX414" s="95"/>
      <c r="EY414" s="95"/>
      <c r="EZ414" s="95"/>
      <c r="FA414" s="95"/>
      <c r="FB414" s="95"/>
      <c r="FC414" s="95"/>
      <c r="FD414" s="95"/>
      <c r="FE414" s="95"/>
      <c r="FF414" s="95"/>
      <c r="FG414" s="95"/>
      <c r="FH414" s="95"/>
      <c r="FI414" s="95"/>
      <c r="FJ414" s="95"/>
      <c r="FK414" s="95"/>
      <c r="FL414" s="95"/>
      <c r="FM414" s="95"/>
      <c r="FN414" s="95"/>
      <c r="FO414" s="95"/>
      <c r="FP414" s="95"/>
      <c r="FQ414" s="95"/>
      <c r="FR414" s="95"/>
      <c r="FS414" s="95"/>
      <c r="FT414" s="95"/>
      <c r="FU414" s="95"/>
      <c r="FV414" s="95"/>
      <c r="FW414" s="95"/>
      <c r="FX414" s="95"/>
      <c r="FY414" s="95"/>
      <c r="FZ414" s="95"/>
      <c r="GA414" s="95"/>
      <c r="GB414" s="95"/>
      <c r="GC414" s="95"/>
      <c r="GD414" s="95"/>
      <c r="GE414" s="95"/>
      <c r="GF414" s="95"/>
      <c r="GG414" s="95"/>
      <c r="GH414" s="95"/>
      <c r="GI414" s="95"/>
      <c r="GJ414" s="95"/>
      <c r="GK414" s="95"/>
      <c r="GL414" s="95"/>
      <c r="GM414" s="95"/>
      <c r="GN414" s="95"/>
      <c r="GO414" s="95"/>
      <c r="GP414" s="95"/>
      <c r="GQ414" s="95"/>
      <c r="GR414" s="95"/>
      <c r="GS414" s="95"/>
      <c r="GT414" s="95"/>
      <c r="GU414" s="95"/>
      <c r="GV414" s="95"/>
      <c r="GW414" s="95"/>
      <c r="GX414" s="95"/>
      <c r="GY414" s="95"/>
      <c r="GZ414" s="95"/>
      <c r="HA414" s="95"/>
      <c r="HB414" s="95"/>
      <c r="HC414" s="95"/>
      <c r="HD414" s="95"/>
      <c r="HE414" s="95"/>
    </row>
    <row r="415" spans="1:213" x14ac:dyDescent="0.25">
      <c r="A415" s="212" t="str">
        <f>IF((ISBLANK('1B DonnéesActifs'!A418)=TRUE),"-",'1B DonnéesActifs'!A418)</f>
        <v>-</v>
      </c>
      <c r="B415" s="213" t="str">
        <f>IF(($A415="-"),"-",IF((ISBLANK('1B DonnéesActifs'!B418)=TRUE),"",'1B DonnéesActifs'!B418))</f>
        <v>-</v>
      </c>
      <c r="C415" s="213" t="str">
        <f>IF(($A415="-"),"-",IF((ISBLANK('1B DonnéesActifs'!C418)=TRUE),"",'1B DonnéesActifs'!C418))</f>
        <v>-</v>
      </c>
      <c r="D415" s="213" t="str">
        <f>IF(($A415="-"),"-",IF((ISBLANK('1B DonnéesActifs'!D418)=TRUE),"",'1B DonnéesActifs'!D418))</f>
        <v>-</v>
      </c>
      <c r="E415" s="213" t="str">
        <f>IF(($A415="-"),"-",IF((ISBLANK('1B DonnéesActifs'!E418)=TRUE),"",'1B DonnéesActifs'!E418))</f>
        <v>-</v>
      </c>
      <c r="F415" s="213" t="str">
        <f>IF(($A415="-"),"-",IF((ISBLANK('1B DonnéesActifs'!F418)=TRUE),"",'1B DonnéesActifs'!F418))</f>
        <v>-</v>
      </c>
      <c r="G415" s="213" t="str">
        <f>IF(($A415="-"),"-",IF((ISBLANK('1B DonnéesActifs'!G418)=TRUE),"",'1B DonnéesActifs'!G418))</f>
        <v>-</v>
      </c>
      <c r="H415" s="213" t="str">
        <f>IF(($A415="-"),"-",IF((ISBLANK('1B DonnéesActifs'!H418)=TRUE),"",'1B DonnéesActifs'!H418))</f>
        <v>-</v>
      </c>
      <c r="I415" s="213" t="str">
        <f>IF(($A415="-"),"-",IF((ISBLANK('1B DonnéesActifs'!I418)=TRUE),"",'1B DonnéesActifs'!I418))</f>
        <v>-</v>
      </c>
      <c r="J415" s="213" t="str">
        <f>IF(($A415="-"),"-",IF((ISBLANK('1B DonnéesActifs'!J418)=TRUE),"",'1B DonnéesActifs'!J418))</f>
        <v>-</v>
      </c>
      <c r="K415" s="213" t="str">
        <f>IF(($A415="-"),"-",IF((ISBLANK('1B DonnéesActifs'!K418)=TRUE),"",'1B DonnéesActifs'!K418))</f>
        <v>-</v>
      </c>
      <c r="L415" s="213" t="str">
        <f>IF(($A415="-"),"-",IF((ISBLANK('1B DonnéesActifs'!L418)=TRUE),"",'1B DonnéesActifs'!L418))</f>
        <v>-</v>
      </c>
      <c r="M415" s="213" t="str">
        <f>IF(($A415="-"),"-",IF((ISBLANK('1B DonnéesActifs'!M418)=TRUE),"",'1B DonnéesActifs'!M418))</f>
        <v>-</v>
      </c>
      <c r="N415" s="213" t="str">
        <f>IF(($A415="-"),"-",IF((ISBLANK('1B DonnéesActifs'!N418)=TRUE),"",'1B DonnéesActifs'!N418))</f>
        <v>-</v>
      </c>
      <c r="O415" s="213" t="str">
        <f>IF(($A415="-"),"-",IF((ISBLANK('1B DonnéesActifs'!O418)=TRUE),"",'1B DonnéesActifs'!O418))</f>
        <v>-</v>
      </c>
      <c r="P415" s="213" t="str">
        <f>IF(($A415="-"),"-",IF((ISBLANK('1B DonnéesActifs'!P418)=TRUE),"",'1B DonnéesActifs'!P418))</f>
        <v>-</v>
      </c>
      <c r="Q415" s="214" t="str">
        <f t="shared" si="64"/>
        <v>-</v>
      </c>
      <c r="R415" s="214" t="str">
        <f>IF($A415="-","-",(_xlfn.IFNA((VLOOKUP($D415,'2A HypothèsesRenouvellement'!$J$6:$K$10,2,FALSE)),"TypeChausséeN/D")))</f>
        <v>-</v>
      </c>
      <c r="S415" s="214" t="str">
        <f t="shared" si="65"/>
        <v>-</v>
      </c>
      <c r="T415" s="214" t="str">
        <f>IF($A415="-","-",(_xlfn.IFNA((VLOOKUP($M415,'2A HypothèsesRenouvellement'!$J$16:$K$25,2,FALSE)),"DernièreInterventionN/D")))</f>
        <v>-</v>
      </c>
      <c r="U415" s="214" t="str">
        <f t="shared" si="66"/>
        <v>-</v>
      </c>
      <c r="V415" s="215" t="str">
        <f t="shared" si="67"/>
        <v>-</v>
      </c>
      <c r="W415" s="215" t="str">
        <f>IF($A415="-","-",IF($O415="","ICG N/D",VLOOKUP($O415,'2A HypothèsesRenouvellement'!$B$33:$B$42,1,TRUE)))</f>
        <v>-</v>
      </c>
      <c r="X415" s="216" t="str">
        <f>IF($A415="-","-",(IF((ISNUMBER(W415)=TRUE),VLOOKUP(W415,'2A HypothèsesRenouvellement'!$B$33:$D$42,3,FALSE),"ICG N/D")))</f>
        <v>-</v>
      </c>
      <c r="Y415" s="216" t="str">
        <f>_xlfn.IFNA(IF($A415="-","-",(IF((P415=""),"Cote /5 N/D",VLOOKUP(P415,'2A HypothèsesRenouvellement'!$F$33:$G$37,2,FALSE)))),"%ParCote/5 Feuille2A N/D")</f>
        <v>-</v>
      </c>
      <c r="Z415" s="215" t="str">
        <f>IF($A415="-","-",IF('2A HypothèsesRenouvellement'!$F$20="  cotes d'état /100",(IF(ISNUMBER(X415)=TRUE,(X415*R415),"ICG N/D")),"N'est pas l'option choisie feuille 2A"))</f>
        <v>-</v>
      </c>
      <c r="AA415" s="215" t="str">
        <f t="shared" si="57"/>
        <v>-</v>
      </c>
      <c r="AB415" s="215" t="str">
        <f>IF($A415="-","-",IF('2A HypothèsesRenouvellement'!$F$20="  cotes d'état /5",(IF(ISNUMBER(Y415)=TRUE,(Y415*R415),"Etat/5 N/D")),"N'est pas l'option choisie feuille 2A"))</f>
        <v>-</v>
      </c>
      <c r="AC415" s="215" t="str">
        <f t="shared" si="58"/>
        <v>-</v>
      </c>
      <c r="AD415" s="217" t="str">
        <f>IF('2A HypothèsesRenouvellement'!$D$15="Option 1  ",'3A CalculsActifs'!V415,IF('2A HypothèsesRenouvellement'!$F$20="  Cotes d'état /100",'3A CalculsActifs'!AA415,IF('2A HypothèsesRenouvellement'!$F$20="  Cotes d'état /5",'3A CalculsActifs'!AC415,"ATT:ChoisirOptionFeuille2A")))</f>
        <v>ATT:ChoisirOptionFeuille2A</v>
      </c>
      <c r="AE415" s="209" t="str">
        <f>IF($A415="-","-",(H415/1000*(VLOOKUP(D415,'2A HypothèsesRenouvellement'!$J$6:$L$10,3,FALSE))))</f>
        <v>-</v>
      </c>
      <c r="AF415" s="312" t="str">
        <f t="shared" si="68"/>
        <v>-</v>
      </c>
      <c r="AG415" s="312" t="str">
        <f t="shared" si="69"/>
        <v>-</v>
      </c>
      <c r="AH415" s="218" t="str">
        <f t="shared" si="70"/>
        <v>-</v>
      </c>
      <c r="AI415" s="95"/>
      <c r="AJ415" s="95"/>
      <c r="AK415" s="95"/>
      <c r="AL415" s="95"/>
      <c r="AM415" s="95"/>
      <c r="AN415" s="95"/>
      <c r="AO415" s="95"/>
      <c r="AP415" s="95"/>
      <c r="AQ415" s="95"/>
      <c r="AR415" s="95"/>
      <c r="AS415" s="95"/>
      <c r="AT415" s="95"/>
      <c r="AU415" s="95"/>
      <c r="AV415" s="95"/>
      <c r="AW415" s="95"/>
      <c r="AX415" s="95"/>
      <c r="AY415" s="95"/>
      <c r="AZ415" s="95"/>
      <c r="BA415" s="95"/>
      <c r="BB415" s="95"/>
      <c r="BC415" s="95"/>
      <c r="BD415" s="95"/>
      <c r="BE415" s="95"/>
      <c r="BF415" s="95"/>
      <c r="BG415" s="95"/>
      <c r="BH415" s="95"/>
      <c r="BI415" s="95"/>
      <c r="BJ415" s="95"/>
      <c r="BK415" s="95"/>
      <c r="BL415" s="95"/>
      <c r="BM415" s="95"/>
      <c r="BN415" s="95"/>
      <c r="BO415" s="95"/>
      <c r="BP415" s="95"/>
      <c r="BQ415" s="95"/>
      <c r="BR415" s="95"/>
      <c r="BS415" s="95"/>
      <c r="BT415" s="95"/>
      <c r="BU415" s="95"/>
      <c r="BV415" s="95"/>
      <c r="BW415" s="95"/>
      <c r="BX415" s="95"/>
      <c r="BY415" s="95"/>
      <c r="BZ415" s="95"/>
      <c r="CA415" s="95"/>
      <c r="CB415" s="95"/>
      <c r="CC415" s="95"/>
      <c r="CD415" s="95"/>
      <c r="CE415" s="95"/>
      <c r="CF415" s="95"/>
      <c r="CG415" s="95"/>
      <c r="CH415" s="95"/>
      <c r="CI415" s="95"/>
      <c r="CJ415" s="95"/>
      <c r="CK415" s="95"/>
      <c r="CL415" s="95"/>
      <c r="CM415" s="95"/>
      <c r="CN415" s="95"/>
      <c r="CO415" s="95"/>
      <c r="CP415" s="95"/>
      <c r="CQ415" s="95"/>
      <c r="CR415" s="95"/>
      <c r="CS415" s="95"/>
      <c r="CT415" s="95"/>
      <c r="CU415" s="95"/>
      <c r="CV415" s="95"/>
      <c r="CW415" s="95"/>
      <c r="CX415" s="95"/>
      <c r="CY415" s="95"/>
      <c r="CZ415" s="95"/>
      <c r="DA415" s="95"/>
      <c r="DB415" s="95"/>
      <c r="DC415" s="95"/>
      <c r="DD415" s="95"/>
      <c r="DE415" s="95"/>
      <c r="DF415" s="95"/>
      <c r="DG415" s="95"/>
      <c r="DH415" s="95"/>
      <c r="DI415" s="95"/>
      <c r="DJ415" s="95"/>
      <c r="DK415" s="95"/>
      <c r="DL415" s="95"/>
      <c r="DM415" s="95"/>
      <c r="DN415" s="95"/>
      <c r="DO415" s="95"/>
      <c r="DP415" s="95"/>
      <c r="DQ415" s="95"/>
      <c r="DR415" s="95"/>
      <c r="DS415" s="95"/>
      <c r="DT415" s="95"/>
      <c r="DU415" s="95"/>
      <c r="DV415" s="95"/>
      <c r="DW415" s="95"/>
      <c r="DX415" s="95"/>
      <c r="DY415" s="95"/>
      <c r="DZ415" s="95"/>
      <c r="EA415" s="95"/>
      <c r="EB415" s="95"/>
      <c r="EC415" s="95"/>
      <c r="ED415" s="95"/>
      <c r="EE415" s="95"/>
      <c r="EF415" s="95"/>
      <c r="EG415" s="95"/>
      <c r="EH415" s="95"/>
      <c r="EI415" s="95"/>
      <c r="EJ415" s="95"/>
      <c r="EK415" s="95"/>
      <c r="EL415" s="95"/>
      <c r="EM415" s="95"/>
      <c r="EN415" s="95"/>
      <c r="EO415" s="95"/>
      <c r="EP415" s="95"/>
      <c r="EQ415" s="95"/>
      <c r="ER415" s="95"/>
      <c r="ES415" s="95"/>
      <c r="ET415" s="95"/>
      <c r="EU415" s="95"/>
      <c r="EV415" s="95"/>
      <c r="EW415" s="95"/>
      <c r="EX415" s="95"/>
      <c r="EY415" s="95"/>
      <c r="EZ415" s="95"/>
      <c r="FA415" s="95"/>
      <c r="FB415" s="95"/>
      <c r="FC415" s="95"/>
      <c r="FD415" s="95"/>
      <c r="FE415" s="95"/>
      <c r="FF415" s="95"/>
      <c r="FG415" s="95"/>
      <c r="FH415" s="95"/>
      <c r="FI415" s="95"/>
      <c r="FJ415" s="95"/>
      <c r="FK415" s="95"/>
      <c r="FL415" s="95"/>
      <c r="FM415" s="95"/>
      <c r="FN415" s="95"/>
      <c r="FO415" s="95"/>
      <c r="FP415" s="95"/>
      <c r="FQ415" s="95"/>
      <c r="FR415" s="95"/>
      <c r="FS415" s="95"/>
      <c r="FT415" s="95"/>
      <c r="FU415" s="95"/>
      <c r="FV415" s="95"/>
      <c r="FW415" s="95"/>
      <c r="FX415" s="95"/>
      <c r="FY415" s="95"/>
      <c r="FZ415" s="95"/>
      <c r="GA415" s="95"/>
      <c r="GB415" s="95"/>
      <c r="GC415" s="95"/>
      <c r="GD415" s="95"/>
      <c r="GE415" s="95"/>
      <c r="GF415" s="95"/>
      <c r="GG415" s="95"/>
      <c r="GH415" s="95"/>
      <c r="GI415" s="95"/>
      <c r="GJ415" s="95"/>
      <c r="GK415" s="95"/>
      <c r="GL415" s="95"/>
      <c r="GM415" s="95"/>
      <c r="GN415" s="95"/>
      <c r="GO415" s="95"/>
      <c r="GP415" s="95"/>
      <c r="GQ415" s="95"/>
      <c r="GR415" s="95"/>
      <c r="GS415" s="95"/>
      <c r="GT415" s="95"/>
      <c r="GU415" s="95"/>
      <c r="GV415" s="95"/>
      <c r="GW415" s="95"/>
      <c r="GX415" s="95"/>
      <c r="GY415" s="95"/>
      <c r="GZ415" s="95"/>
      <c r="HA415" s="95"/>
      <c r="HB415" s="95"/>
      <c r="HC415" s="95"/>
      <c r="HD415" s="95"/>
      <c r="HE415" s="95"/>
    </row>
    <row r="416" spans="1:213" x14ac:dyDescent="0.25">
      <c r="A416" s="212" t="str">
        <f>IF((ISBLANK('1B DonnéesActifs'!A419)=TRUE),"-",'1B DonnéesActifs'!A419)</f>
        <v>-</v>
      </c>
      <c r="B416" s="213" t="str">
        <f>IF(($A416="-"),"-",IF((ISBLANK('1B DonnéesActifs'!B419)=TRUE),"",'1B DonnéesActifs'!B419))</f>
        <v>-</v>
      </c>
      <c r="C416" s="213" t="str">
        <f>IF(($A416="-"),"-",IF((ISBLANK('1B DonnéesActifs'!C419)=TRUE),"",'1B DonnéesActifs'!C419))</f>
        <v>-</v>
      </c>
      <c r="D416" s="213" t="str">
        <f>IF(($A416="-"),"-",IF((ISBLANK('1B DonnéesActifs'!D419)=TRUE),"",'1B DonnéesActifs'!D419))</f>
        <v>-</v>
      </c>
      <c r="E416" s="213" t="str">
        <f>IF(($A416="-"),"-",IF((ISBLANK('1B DonnéesActifs'!E419)=TRUE),"",'1B DonnéesActifs'!E419))</f>
        <v>-</v>
      </c>
      <c r="F416" s="213" t="str">
        <f>IF(($A416="-"),"-",IF((ISBLANK('1B DonnéesActifs'!F419)=TRUE),"",'1B DonnéesActifs'!F419))</f>
        <v>-</v>
      </c>
      <c r="G416" s="213" t="str">
        <f>IF(($A416="-"),"-",IF((ISBLANK('1B DonnéesActifs'!G419)=TRUE),"",'1B DonnéesActifs'!G419))</f>
        <v>-</v>
      </c>
      <c r="H416" s="213" t="str">
        <f>IF(($A416="-"),"-",IF((ISBLANK('1B DonnéesActifs'!H419)=TRUE),"",'1B DonnéesActifs'!H419))</f>
        <v>-</v>
      </c>
      <c r="I416" s="213" t="str">
        <f>IF(($A416="-"),"-",IF((ISBLANK('1B DonnéesActifs'!I419)=TRUE),"",'1B DonnéesActifs'!I419))</f>
        <v>-</v>
      </c>
      <c r="J416" s="213" t="str">
        <f>IF(($A416="-"),"-",IF((ISBLANK('1B DonnéesActifs'!J419)=TRUE),"",'1B DonnéesActifs'!J419))</f>
        <v>-</v>
      </c>
      <c r="K416" s="213" t="str">
        <f>IF(($A416="-"),"-",IF((ISBLANK('1B DonnéesActifs'!K419)=TRUE),"",'1B DonnéesActifs'!K419))</f>
        <v>-</v>
      </c>
      <c r="L416" s="213" t="str">
        <f>IF(($A416="-"),"-",IF((ISBLANK('1B DonnéesActifs'!L419)=TRUE),"",'1B DonnéesActifs'!L419))</f>
        <v>-</v>
      </c>
      <c r="M416" s="213" t="str">
        <f>IF(($A416="-"),"-",IF((ISBLANK('1B DonnéesActifs'!M419)=TRUE),"",'1B DonnéesActifs'!M419))</f>
        <v>-</v>
      </c>
      <c r="N416" s="213" t="str">
        <f>IF(($A416="-"),"-",IF((ISBLANK('1B DonnéesActifs'!N419)=TRUE),"",'1B DonnéesActifs'!N419))</f>
        <v>-</v>
      </c>
      <c r="O416" s="213" t="str">
        <f>IF(($A416="-"),"-",IF((ISBLANK('1B DonnéesActifs'!O419)=TRUE),"",'1B DonnéesActifs'!O419))</f>
        <v>-</v>
      </c>
      <c r="P416" s="213" t="str">
        <f>IF(($A416="-"),"-",IF((ISBLANK('1B DonnéesActifs'!P419)=TRUE),"",'1B DonnéesActifs'!P419))</f>
        <v>-</v>
      </c>
      <c r="Q416" s="214" t="str">
        <f t="shared" si="64"/>
        <v>-</v>
      </c>
      <c r="R416" s="214" t="str">
        <f>IF($A416="-","-",(_xlfn.IFNA((VLOOKUP($D416,'2A HypothèsesRenouvellement'!$J$6:$K$10,2,FALSE)),"TypeChausséeN/D")))</f>
        <v>-</v>
      </c>
      <c r="S416" s="214" t="str">
        <f t="shared" si="65"/>
        <v>-</v>
      </c>
      <c r="T416" s="214" t="str">
        <f>IF($A416="-","-",(_xlfn.IFNA((VLOOKUP($M416,'2A HypothèsesRenouvellement'!$J$16:$K$25,2,FALSE)),"DernièreInterventionN/D")))</f>
        <v>-</v>
      </c>
      <c r="U416" s="214" t="str">
        <f t="shared" si="66"/>
        <v>-</v>
      </c>
      <c r="V416" s="215" t="str">
        <f t="shared" si="67"/>
        <v>-</v>
      </c>
      <c r="W416" s="215" t="str">
        <f>IF($A416="-","-",IF($O416="","ICG N/D",VLOOKUP($O416,'2A HypothèsesRenouvellement'!$B$33:$B$42,1,TRUE)))</f>
        <v>-</v>
      </c>
      <c r="X416" s="216" t="str">
        <f>IF($A416="-","-",(IF((ISNUMBER(W416)=TRUE),VLOOKUP(W416,'2A HypothèsesRenouvellement'!$B$33:$D$42,3,FALSE),"ICG N/D")))</f>
        <v>-</v>
      </c>
      <c r="Y416" s="216" t="str">
        <f>_xlfn.IFNA(IF($A416="-","-",(IF((P416=""),"Cote /5 N/D",VLOOKUP(P416,'2A HypothèsesRenouvellement'!$F$33:$G$37,2,FALSE)))),"%ParCote/5 Feuille2A N/D")</f>
        <v>-</v>
      </c>
      <c r="Z416" s="215" t="str">
        <f>IF($A416="-","-",IF('2A HypothèsesRenouvellement'!$F$20="  cotes d'état /100",(IF(ISNUMBER(X416)=TRUE,(X416*R416),"ICG N/D")),"N'est pas l'option choisie feuille 2A"))</f>
        <v>-</v>
      </c>
      <c r="AA416" s="215" t="str">
        <f t="shared" si="57"/>
        <v>-</v>
      </c>
      <c r="AB416" s="215" t="str">
        <f>IF($A416="-","-",IF('2A HypothèsesRenouvellement'!$F$20="  cotes d'état /5",(IF(ISNUMBER(Y416)=TRUE,(Y416*R416),"Etat/5 N/D")),"N'est pas l'option choisie feuille 2A"))</f>
        <v>-</v>
      </c>
      <c r="AC416" s="215" t="str">
        <f t="shared" si="58"/>
        <v>-</v>
      </c>
      <c r="AD416" s="217" t="str">
        <f>IF('2A HypothèsesRenouvellement'!$D$15="Option 1  ",'3A CalculsActifs'!V416,IF('2A HypothèsesRenouvellement'!$F$20="  Cotes d'état /100",'3A CalculsActifs'!AA416,IF('2A HypothèsesRenouvellement'!$F$20="  Cotes d'état /5",'3A CalculsActifs'!AC416,"ATT:ChoisirOptionFeuille2A")))</f>
        <v>ATT:ChoisirOptionFeuille2A</v>
      </c>
      <c r="AE416" s="209" t="str">
        <f>IF($A416="-","-",(H416/1000*(VLOOKUP(D416,'2A HypothèsesRenouvellement'!$J$6:$L$10,3,FALSE))))</f>
        <v>-</v>
      </c>
      <c r="AF416" s="312" t="str">
        <f t="shared" si="68"/>
        <v>-</v>
      </c>
      <c r="AG416" s="312" t="str">
        <f t="shared" si="69"/>
        <v>-</v>
      </c>
      <c r="AH416" s="218" t="str">
        <f t="shared" si="70"/>
        <v>-</v>
      </c>
      <c r="AI416" s="95"/>
      <c r="AJ416" s="95"/>
      <c r="AK416" s="95"/>
      <c r="AL416" s="95"/>
      <c r="AM416" s="95"/>
      <c r="AN416" s="95"/>
      <c r="AO416" s="95"/>
      <c r="AP416" s="95"/>
      <c r="AQ416" s="95"/>
      <c r="AR416" s="95"/>
      <c r="AS416" s="95"/>
      <c r="AT416" s="95"/>
      <c r="AU416" s="95"/>
      <c r="AV416" s="95"/>
      <c r="AW416" s="95"/>
      <c r="AX416" s="95"/>
      <c r="AY416" s="95"/>
      <c r="AZ416" s="95"/>
      <c r="BA416" s="95"/>
      <c r="BB416" s="95"/>
      <c r="BC416" s="95"/>
      <c r="BD416" s="95"/>
      <c r="BE416" s="95"/>
      <c r="BF416" s="95"/>
      <c r="BG416" s="95"/>
      <c r="BH416" s="95"/>
      <c r="BI416" s="95"/>
      <c r="BJ416" s="95"/>
      <c r="BK416" s="95"/>
      <c r="BL416" s="95"/>
      <c r="BM416" s="95"/>
      <c r="BN416" s="95"/>
      <c r="BO416" s="95"/>
      <c r="BP416" s="95"/>
      <c r="BQ416" s="95"/>
      <c r="BR416" s="95"/>
      <c r="BS416" s="95"/>
      <c r="BT416" s="95"/>
      <c r="BU416" s="95"/>
      <c r="BV416" s="95"/>
      <c r="BW416" s="95"/>
      <c r="BX416" s="95"/>
      <c r="BY416" s="95"/>
      <c r="BZ416" s="95"/>
      <c r="CA416" s="95"/>
      <c r="CB416" s="95"/>
      <c r="CC416" s="95"/>
      <c r="CD416" s="95"/>
      <c r="CE416" s="95"/>
      <c r="CF416" s="95"/>
      <c r="CG416" s="95"/>
      <c r="CH416" s="95"/>
      <c r="CI416" s="95"/>
      <c r="CJ416" s="95"/>
      <c r="CK416" s="95"/>
      <c r="CL416" s="95"/>
      <c r="CM416" s="95"/>
      <c r="CN416" s="95"/>
      <c r="CO416" s="95"/>
      <c r="CP416" s="95"/>
      <c r="CQ416" s="95"/>
      <c r="CR416" s="95"/>
      <c r="CS416" s="95"/>
      <c r="CT416" s="95"/>
      <c r="CU416" s="95"/>
      <c r="CV416" s="95"/>
      <c r="CW416" s="95"/>
      <c r="CX416" s="95"/>
      <c r="CY416" s="95"/>
      <c r="CZ416" s="95"/>
      <c r="DA416" s="95"/>
      <c r="DB416" s="95"/>
      <c r="DC416" s="95"/>
      <c r="DD416" s="95"/>
      <c r="DE416" s="95"/>
      <c r="DF416" s="95"/>
      <c r="DG416" s="95"/>
      <c r="DH416" s="95"/>
      <c r="DI416" s="95"/>
      <c r="DJ416" s="95"/>
      <c r="DK416" s="95"/>
      <c r="DL416" s="95"/>
      <c r="DM416" s="95"/>
      <c r="DN416" s="95"/>
      <c r="DO416" s="95"/>
      <c r="DP416" s="95"/>
      <c r="DQ416" s="95"/>
      <c r="DR416" s="95"/>
      <c r="DS416" s="95"/>
      <c r="DT416" s="95"/>
      <c r="DU416" s="95"/>
      <c r="DV416" s="95"/>
      <c r="DW416" s="95"/>
      <c r="DX416" s="95"/>
      <c r="DY416" s="95"/>
      <c r="DZ416" s="95"/>
      <c r="EA416" s="95"/>
      <c r="EB416" s="95"/>
      <c r="EC416" s="95"/>
      <c r="ED416" s="95"/>
      <c r="EE416" s="95"/>
      <c r="EF416" s="95"/>
      <c r="EG416" s="95"/>
      <c r="EH416" s="95"/>
      <c r="EI416" s="95"/>
      <c r="EJ416" s="95"/>
      <c r="EK416" s="95"/>
      <c r="EL416" s="95"/>
      <c r="EM416" s="95"/>
      <c r="EN416" s="95"/>
      <c r="EO416" s="95"/>
      <c r="EP416" s="95"/>
      <c r="EQ416" s="95"/>
      <c r="ER416" s="95"/>
      <c r="ES416" s="95"/>
      <c r="ET416" s="95"/>
      <c r="EU416" s="95"/>
      <c r="EV416" s="95"/>
      <c r="EW416" s="95"/>
      <c r="EX416" s="95"/>
      <c r="EY416" s="95"/>
      <c r="EZ416" s="95"/>
      <c r="FA416" s="95"/>
      <c r="FB416" s="95"/>
      <c r="FC416" s="95"/>
      <c r="FD416" s="95"/>
      <c r="FE416" s="95"/>
      <c r="FF416" s="95"/>
      <c r="FG416" s="95"/>
      <c r="FH416" s="95"/>
      <c r="FI416" s="95"/>
      <c r="FJ416" s="95"/>
      <c r="FK416" s="95"/>
      <c r="FL416" s="95"/>
      <c r="FM416" s="95"/>
      <c r="FN416" s="95"/>
      <c r="FO416" s="95"/>
      <c r="FP416" s="95"/>
      <c r="FQ416" s="95"/>
      <c r="FR416" s="95"/>
      <c r="FS416" s="95"/>
      <c r="FT416" s="95"/>
      <c r="FU416" s="95"/>
      <c r="FV416" s="95"/>
      <c r="FW416" s="95"/>
      <c r="FX416" s="95"/>
      <c r="FY416" s="95"/>
      <c r="FZ416" s="95"/>
      <c r="GA416" s="95"/>
      <c r="GB416" s="95"/>
      <c r="GC416" s="95"/>
      <c r="GD416" s="95"/>
      <c r="GE416" s="95"/>
      <c r="GF416" s="95"/>
      <c r="GG416" s="95"/>
      <c r="GH416" s="95"/>
      <c r="GI416" s="95"/>
      <c r="GJ416" s="95"/>
      <c r="GK416" s="95"/>
      <c r="GL416" s="95"/>
      <c r="GM416" s="95"/>
      <c r="GN416" s="95"/>
      <c r="GO416" s="95"/>
      <c r="GP416" s="95"/>
      <c r="GQ416" s="95"/>
      <c r="GR416" s="95"/>
      <c r="GS416" s="95"/>
      <c r="GT416" s="95"/>
      <c r="GU416" s="95"/>
      <c r="GV416" s="95"/>
      <c r="GW416" s="95"/>
      <c r="GX416" s="95"/>
      <c r="GY416" s="95"/>
      <c r="GZ416" s="95"/>
      <c r="HA416" s="95"/>
      <c r="HB416" s="95"/>
      <c r="HC416" s="95"/>
      <c r="HD416" s="95"/>
      <c r="HE416" s="95"/>
    </row>
    <row r="417" spans="1:213" x14ac:dyDescent="0.25">
      <c r="A417" s="212" t="str">
        <f>IF((ISBLANK('1B DonnéesActifs'!A420)=TRUE),"-",'1B DonnéesActifs'!A420)</f>
        <v>-</v>
      </c>
      <c r="B417" s="213" t="str">
        <f>IF(($A417="-"),"-",IF((ISBLANK('1B DonnéesActifs'!B420)=TRUE),"",'1B DonnéesActifs'!B420))</f>
        <v>-</v>
      </c>
      <c r="C417" s="213" t="str">
        <f>IF(($A417="-"),"-",IF((ISBLANK('1B DonnéesActifs'!C420)=TRUE),"",'1B DonnéesActifs'!C420))</f>
        <v>-</v>
      </c>
      <c r="D417" s="213" t="str">
        <f>IF(($A417="-"),"-",IF((ISBLANK('1B DonnéesActifs'!D420)=TRUE),"",'1B DonnéesActifs'!D420))</f>
        <v>-</v>
      </c>
      <c r="E417" s="213" t="str">
        <f>IF(($A417="-"),"-",IF((ISBLANK('1B DonnéesActifs'!E420)=TRUE),"",'1B DonnéesActifs'!E420))</f>
        <v>-</v>
      </c>
      <c r="F417" s="213" t="str">
        <f>IF(($A417="-"),"-",IF((ISBLANK('1B DonnéesActifs'!F420)=TRUE),"",'1B DonnéesActifs'!F420))</f>
        <v>-</v>
      </c>
      <c r="G417" s="213" t="str">
        <f>IF(($A417="-"),"-",IF((ISBLANK('1B DonnéesActifs'!G420)=TRUE),"",'1B DonnéesActifs'!G420))</f>
        <v>-</v>
      </c>
      <c r="H417" s="213" t="str">
        <f>IF(($A417="-"),"-",IF((ISBLANK('1B DonnéesActifs'!H420)=TRUE),"",'1B DonnéesActifs'!H420))</f>
        <v>-</v>
      </c>
      <c r="I417" s="213" t="str">
        <f>IF(($A417="-"),"-",IF((ISBLANK('1B DonnéesActifs'!I420)=TRUE),"",'1B DonnéesActifs'!I420))</f>
        <v>-</v>
      </c>
      <c r="J417" s="213" t="str">
        <f>IF(($A417="-"),"-",IF((ISBLANK('1B DonnéesActifs'!J420)=TRUE),"",'1B DonnéesActifs'!J420))</f>
        <v>-</v>
      </c>
      <c r="K417" s="213" t="str">
        <f>IF(($A417="-"),"-",IF((ISBLANK('1B DonnéesActifs'!K420)=TRUE),"",'1B DonnéesActifs'!K420))</f>
        <v>-</v>
      </c>
      <c r="L417" s="213" t="str">
        <f>IF(($A417="-"),"-",IF((ISBLANK('1B DonnéesActifs'!L420)=TRUE),"",'1B DonnéesActifs'!L420))</f>
        <v>-</v>
      </c>
      <c r="M417" s="213" t="str">
        <f>IF(($A417="-"),"-",IF((ISBLANK('1B DonnéesActifs'!M420)=TRUE),"",'1B DonnéesActifs'!M420))</f>
        <v>-</v>
      </c>
      <c r="N417" s="213" t="str">
        <f>IF(($A417="-"),"-",IF((ISBLANK('1B DonnéesActifs'!N420)=TRUE),"",'1B DonnéesActifs'!N420))</f>
        <v>-</v>
      </c>
      <c r="O417" s="213" t="str">
        <f>IF(($A417="-"),"-",IF((ISBLANK('1B DonnéesActifs'!O420)=TRUE),"",'1B DonnéesActifs'!O420))</f>
        <v>-</v>
      </c>
      <c r="P417" s="213" t="str">
        <f>IF(($A417="-"),"-",IF((ISBLANK('1B DonnéesActifs'!P420)=TRUE),"",'1B DonnéesActifs'!P420))</f>
        <v>-</v>
      </c>
      <c r="Q417" s="214" t="str">
        <f t="shared" si="64"/>
        <v>-</v>
      </c>
      <c r="R417" s="214" t="str">
        <f>IF($A417="-","-",(_xlfn.IFNA((VLOOKUP($D417,'2A HypothèsesRenouvellement'!$J$6:$K$10,2,FALSE)),"TypeChausséeN/D")))</f>
        <v>-</v>
      </c>
      <c r="S417" s="214" t="str">
        <f t="shared" si="65"/>
        <v>-</v>
      </c>
      <c r="T417" s="214" t="str">
        <f>IF($A417="-","-",(_xlfn.IFNA((VLOOKUP($M417,'2A HypothèsesRenouvellement'!$J$16:$K$25,2,FALSE)),"DernièreInterventionN/D")))</f>
        <v>-</v>
      </c>
      <c r="U417" s="214" t="str">
        <f t="shared" si="66"/>
        <v>-</v>
      </c>
      <c r="V417" s="215" t="str">
        <f t="shared" si="67"/>
        <v>-</v>
      </c>
      <c r="W417" s="215" t="str">
        <f>IF($A417="-","-",IF($O417="","ICG N/D",VLOOKUP($O417,'2A HypothèsesRenouvellement'!$B$33:$B$42,1,TRUE)))</f>
        <v>-</v>
      </c>
      <c r="X417" s="216" t="str">
        <f>IF($A417="-","-",(IF((ISNUMBER(W417)=TRUE),VLOOKUP(W417,'2A HypothèsesRenouvellement'!$B$33:$D$42,3,FALSE),"ICG N/D")))</f>
        <v>-</v>
      </c>
      <c r="Y417" s="216" t="str">
        <f>_xlfn.IFNA(IF($A417="-","-",(IF((P417=""),"Cote /5 N/D",VLOOKUP(P417,'2A HypothèsesRenouvellement'!$F$33:$G$37,2,FALSE)))),"%ParCote/5 Feuille2A N/D")</f>
        <v>-</v>
      </c>
      <c r="Z417" s="215" t="str">
        <f>IF($A417="-","-",IF('2A HypothèsesRenouvellement'!$F$20="  cotes d'état /100",(IF(ISNUMBER(X417)=TRUE,(X417*R417),"ICG N/D")),"N'est pas l'option choisie feuille 2A"))</f>
        <v>-</v>
      </c>
      <c r="AA417" s="215" t="str">
        <f t="shared" si="57"/>
        <v>-</v>
      </c>
      <c r="AB417" s="215" t="str">
        <f>IF($A417="-","-",IF('2A HypothèsesRenouvellement'!$F$20="  cotes d'état /5",(IF(ISNUMBER(Y417)=TRUE,(Y417*R417),"Etat/5 N/D")),"N'est pas l'option choisie feuille 2A"))</f>
        <v>-</v>
      </c>
      <c r="AC417" s="215" t="str">
        <f t="shared" si="58"/>
        <v>-</v>
      </c>
      <c r="AD417" s="217" t="str">
        <f>IF('2A HypothèsesRenouvellement'!$D$15="Option 1  ",'3A CalculsActifs'!V417,IF('2A HypothèsesRenouvellement'!$F$20="  Cotes d'état /100",'3A CalculsActifs'!AA417,IF('2A HypothèsesRenouvellement'!$F$20="  Cotes d'état /5",'3A CalculsActifs'!AC417,"ATT:ChoisirOptionFeuille2A")))</f>
        <v>ATT:ChoisirOptionFeuille2A</v>
      </c>
      <c r="AE417" s="209" t="str">
        <f>IF($A417="-","-",(H417/1000*(VLOOKUP(D417,'2A HypothèsesRenouvellement'!$J$6:$L$10,3,FALSE))))</f>
        <v>-</v>
      </c>
      <c r="AF417" s="312" t="str">
        <f t="shared" si="68"/>
        <v>-</v>
      </c>
      <c r="AG417" s="312" t="str">
        <f t="shared" si="69"/>
        <v>-</v>
      </c>
      <c r="AH417" s="218" t="str">
        <f t="shared" si="70"/>
        <v>-</v>
      </c>
      <c r="AI417" s="95"/>
      <c r="AJ417" s="95"/>
      <c r="AK417" s="95"/>
      <c r="AL417" s="95"/>
      <c r="AM417" s="95"/>
      <c r="AN417" s="95"/>
      <c r="AO417" s="95"/>
      <c r="AP417" s="95"/>
      <c r="AQ417" s="95"/>
      <c r="AR417" s="95"/>
      <c r="AS417" s="95"/>
      <c r="AT417" s="95"/>
      <c r="AU417" s="95"/>
      <c r="AV417" s="95"/>
      <c r="AW417" s="95"/>
      <c r="AX417" s="95"/>
      <c r="AY417" s="95"/>
      <c r="AZ417" s="95"/>
      <c r="BA417" s="95"/>
      <c r="BB417" s="95"/>
      <c r="BC417" s="95"/>
      <c r="BD417" s="95"/>
      <c r="BE417" s="95"/>
      <c r="BF417" s="95"/>
      <c r="BG417" s="95"/>
      <c r="BH417" s="95"/>
      <c r="BI417" s="95"/>
      <c r="BJ417" s="95"/>
      <c r="BK417" s="95"/>
      <c r="BL417" s="95"/>
      <c r="BM417" s="95"/>
      <c r="BN417" s="95"/>
      <c r="BO417" s="95"/>
      <c r="BP417" s="95"/>
      <c r="BQ417" s="95"/>
      <c r="BR417" s="95"/>
      <c r="BS417" s="95"/>
      <c r="BT417" s="95"/>
      <c r="BU417" s="95"/>
      <c r="BV417" s="95"/>
      <c r="BW417" s="95"/>
      <c r="BX417" s="95"/>
      <c r="BY417" s="95"/>
      <c r="BZ417" s="95"/>
      <c r="CA417" s="95"/>
      <c r="CB417" s="95"/>
      <c r="CC417" s="95"/>
      <c r="CD417" s="95"/>
      <c r="CE417" s="95"/>
      <c r="CF417" s="95"/>
      <c r="CG417" s="95"/>
      <c r="CH417" s="95"/>
      <c r="CI417" s="95"/>
      <c r="CJ417" s="95"/>
      <c r="CK417" s="95"/>
      <c r="CL417" s="95"/>
      <c r="CM417" s="95"/>
      <c r="CN417" s="95"/>
      <c r="CO417" s="95"/>
      <c r="CP417" s="95"/>
      <c r="CQ417" s="95"/>
      <c r="CR417" s="95"/>
      <c r="CS417" s="95"/>
      <c r="CT417" s="95"/>
      <c r="CU417" s="95"/>
      <c r="CV417" s="95"/>
      <c r="CW417" s="95"/>
      <c r="CX417" s="95"/>
      <c r="CY417" s="95"/>
      <c r="CZ417" s="95"/>
      <c r="DA417" s="95"/>
      <c r="DB417" s="95"/>
      <c r="DC417" s="95"/>
      <c r="DD417" s="95"/>
      <c r="DE417" s="95"/>
      <c r="DF417" s="95"/>
      <c r="DG417" s="95"/>
      <c r="DH417" s="95"/>
      <c r="DI417" s="95"/>
      <c r="DJ417" s="95"/>
      <c r="DK417" s="95"/>
      <c r="DL417" s="95"/>
      <c r="DM417" s="95"/>
      <c r="DN417" s="95"/>
      <c r="DO417" s="95"/>
      <c r="DP417" s="95"/>
      <c r="DQ417" s="95"/>
      <c r="DR417" s="95"/>
      <c r="DS417" s="95"/>
      <c r="DT417" s="95"/>
      <c r="DU417" s="95"/>
      <c r="DV417" s="95"/>
      <c r="DW417" s="95"/>
      <c r="DX417" s="95"/>
      <c r="DY417" s="95"/>
      <c r="DZ417" s="95"/>
      <c r="EA417" s="95"/>
      <c r="EB417" s="95"/>
      <c r="EC417" s="95"/>
      <c r="ED417" s="95"/>
      <c r="EE417" s="95"/>
      <c r="EF417" s="95"/>
      <c r="EG417" s="95"/>
      <c r="EH417" s="95"/>
      <c r="EI417" s="95"/>
      <c r="EJ417" s="95"/>
      <c r="EK417" s="95"/>
      <c r="EL417" s="95"/>
      <c r="EM417" s="95"/>
      <c r="EN417" s="95"/>
      <c r="EO417" s="95"/>
      <c r="EP417" s="95"/>
      <c r="EQ417" s="95"/>
      <c r="ER417" s="95"/>
      <c r="ES417" s="95"/>
      <c r="ET417" s="95"/>
      <c r="EU417" s="95"/>
      <c r="EV417" s="95"/>
      <c r="EW417" s="95"/>
      <c r="EX417" s="95"/>
      <c r="EY417" s="95"/>
      <c r="EZ417" s="95"/>
      <c r="FA417" s="95"/>
      <c r="FB417" s="95"/>
      <c r="FC417" s="95"/>
      <c r="FD417" s="95"/>
      <c r="FE417" s="95"/>
      <c r="FF417" s="95"/>
      <c r="FG417" s="95"/>
      <c r="FH417" s="95"/>
      <c r="FI417" s="95"/>
      <c r="FJ417" s="95"/>
      <c r="FK417" s="95"/>
      <c r="FL417" s="95"/>
      <c r="FM417" s="95"/>
      <c r="FN417" s="95"/>
      <c r="FO417" s="95"/>
      <c r="FP417" s="95"/>
      <c r="FQ417" s="95"/>
      <c r="FR417" s="95"/>
      <c r="FS417" s="95"/>
      <c r="FT417" s="95"/>
      <c r="FU417" s="95"/>
      <c r="FV417" s="95"/>
      <c r="FW417" s="95"/>
      <c r="FX417" s="95"/>
      <c r="FY417" s="95"/>
      <c r="FZ417" s="95"/>
      <c r="GA417" s="95"/>
      <c r="GB417" s="95"/>
      <c r="GC417" s="95"/>
      <c r="GD417" s="95"/>
      <c r="GE417" s="95"/>
      <c r="GF417" s="95"/>
      <c r="GG417" s="95"/>
      <c r="GH417" s="95"/>
      <c r="GI417" s="95"/>
      <c r="GJ417" s="95"/>
      <c r="GK417" s="95"/>
      <c r="GL417" s="95"/>
      <c r="GM417" s="95"/>
      <c r="GN417" s="95"/>
      <c r="GO417" s="95"/>
      <c r="GP417" s="95"/>
      <c r="GQ417" s="95"/>
      <c r="GR417" s="95"/>
      <c r="GS417" s="95"/>
      <c r="GT417" s="95"/>
      <c r="GU417" s="95"/>
      <c r="GV417" s="95"/>
      <c r="GW417" s="95"/>
      <c r="GX417" s="95"/>
      <c r="GY417" s="95"/>
      <c r="GZ417" s="95"/>
      <c r="HA417" s="95"/>
      <c r="HB417" s="95"/>
      <c r="HC417" s="95"/>
      <c r="HD417" s="95"/>
      <c r="HE417" s="95"/>
    </row>
    <row r="418" spans="1:213" x14ac:dyDescent="0.25">
      <c r="A418" s="212" t="str">
        <f>IF((ISBLANK('1B DonnéesActifs'!A421)=TRUE),"-",'1B DonnéesActifs'!A421)</f>
        <v>-</v>
      </c>
      <c r="B418" s="213" t="str">
        <f>IF(($A418="-"),"-",IF((ISBLANK('1B DonnéesActifs'!B421)=TRUE),"",'1B DonnéesActifs'!B421))</f>
        <v>-</v>
      </c>
      <c r="C418" s="213" t="str">
        <f>IF(($A418="-"),"-",IF((ISBLANK('1B DonnéesActifs'!C421)=TRUE),"",'1B DonnéesActifs'!C421))</f>
        <v>-</v>
      </c>
      <c r="D418" s="213" t="str">
        <f>IF(($A418="-"),"-",IF((ISBLANK('1B DonnéesActifs'!D421)=TRUE),"",'1B DonnéesActifs'!D421))</f>
        <v>-</v>
      </c>
      <c r="E418" s="213" t="str">
        <f>IF(($A418="-"),"-",IF((ISBLANK('1B DonnéesActifs'!E421)=TRUE),"",'1B DonnéesActifs'!E421))</f>
        <v>-</v>
      </c>
      <c r="F418" s="213" t="str">
        <f>IF(($A418="-"),"-",IF((ISBLANK('1B DonnéesActifs'!F421)=TRUE),"",'1B DonnéesActifs'!F421))</f>
        <v>-</v>
      </c>
      <c r="G418" s="213" t="str">
        <f>IF(($A418="-"),"-",IF((ISBLANK('1B DonnéesActifs'!G421)=TRUE),"",'1B DonnéesActifs'!G421))</f>
        <v>-</v>
      </c>
      <c r="H418" s="213" t="str">
        <f>IF(($A418="-"),"-",IF((ISBLANK('1B DonnéesActifs'!H421)=TRUE),"",'1B DonnéesActifs'!H421))</f>
        <v>-</v>
      </c>
      <c r="I418" s="213" t="str">
        <f>IF(($A418="-"),"-",IF((ISBLANK('1B DonnéesActifs'!I421)=TRUE),"",'1B DonnéesActifs'!I421))</f>
        <v>-</v>
      </c>
      <c r="J418" s="213" t="str">
        <f>IF(($A418="-"),"-",IF((ISBLANK('1B DonnéesActifs'!J421)=TRUE),"",'1B DonnéesActifs'!J421))</f>
        <v>-</v>
      </c>
      <c r="K418" s="213" t="str">
        <f>IF(($A418="-"),"-",IF((ISBLANK('1B DonnéesActifs'!K421)=TRUE),"",'1B DonnéesActifs'!K421))</f>
        <v>-</v>
      </c>
      <c r="L418" s="213" t="str">
        <f>IF(($A418="-"),"-",IF((ISBLANK('1B DonnéesActifs'!L421)=TRUE),"",'1B DonnéesActifs'!L421))</f>
        <v>-</v>
      </c>
      <c r="M418" s="213" t="str">
        <f>IF(($A418="-"),"-",IF((ISBLANK('1B DonnéesActifs'!M421)=TRUE),"",'1B DonnéesActifs'!M421))</f>
        <v>-</v>
      </c>
      <c r="N418" s="213" t="str">
        <f>IF(($A418="-"),"-",IF((ISBLANK('1B DonnéesActifs'!N421)=TRUE),"",'1B DonnéesActifs'!N421))</f>
        <v>-</v>
      </c>
      <c r="O418" s="213" t="str">
        <f>IF(($A418="-"),"-",IF((ISBLANK('1B DonnéesActifs'!O421)=TRUE),"",'1B DonnéesActifs'!O421))</f>
        <v>-</v>
      </c>
      <c r="P418" s="213" t="str">
        <f>IF(($A418="-"),"-",IF((ISBLANK('1B DonnéesActifs'!P421)=TRUE),"",'1B DonnéesActifs'!P421))</f>
        <v>-</v>
      </c>
      <c r="Q418" s="214" t="str">
        <f t="shared" si="64"/>
        <v>-</v>
      </c>
      <c r="R418" s="214" t="str">
        <f>IF($A418="-","-",(_xlfn.IFNA((VLOOKUP($D418,'2A HypothèsesRenouvellement'!$J$6:$K$10,2,FALSE)),"TypeChausséeN/D")))</f>
        <v>-</v>
      </c>
      <c r="S418" s="214" t="str">
        <f t="shared" si="65"/>
        <v>-</v>
      </c>
      <c r="T418" s="214" t="str">
        <f>IF($A418="-","-",(_xlfn.IFNA((VLOOKUP($M418,'2A HypothèsesRenouvellement'!$J$16:$K$25,2,FALSE)),"DernièreInterventionN/D")))</f>
        <v>-</v>
      </c>
      <c r="U418" s="214" t="str">
        <f t="shared" si="66"/>
        <v>-</v>
      </c>
      <c r="V418" s="215" t="str">
        <f t="shared" si="67"/>
        <v>-</v>
      </c>
      <c r="W418" s="215" t="str">
        <f>IF($A418="-","-",IF($O418="","ICG N/D",VLOOKUP($O418,'2A HypothèsesRenouvellement'!$B$33:$B$42,1,TRUE)))</f>
        <v>-</v>
      </c>
      <c r="X418" s="216" t="str">
        <f>IF($A418="-","-",(IF((ISNUMBER(W418)=TRUE),VLOOKUP(W418,'2A HypothèsesRenouvellement'!$B$33:$D$42,3,FALSE),"ICG N/D")))</f>
        <v>-</v>
      </c>
      <c r="Y418" s="216" t="str">
        <f>_xlfn.IFNA(IF($A418="-","-",(IF((P418=""),"Cote /5 N/D",VLOOKUP(P418,'2A HypothèsesRenouvellement'!$F$33:$G$37,2,FALSE)))),"%ParCote/5 Feuille2A N/D")</f>
        <v>-</v>
      </c>
      <c r="Z418" s="215" t="str">
        <f>IF($A418="-","-",IF('2A HypothèsesRenouvellement'!$F$20="  cotes d'état /100",(IF(ISNUMBER(X418)=TRUE,(X418*R418),"ICG N/D")),"N'est pas l'option choisie feuille 2A"))</f>
        <v>-</v>
      </c>
      <c r="AA418" s="215" t="str">
        <f t="shared" si="57"/>
        <v>-</v>
      </c>
      <c r="AB418" s="215" t="str">
        <f>IF($A418="-","-",IF('2A HypothèsesRenouvellement'!$F$20="  cotes d'état /5",(IF(ISNUMBER(Y418)=TRUE,(Y418*R418),"Etat/5 N/D")),"N'est pas l'option choisie feuille 2A"))</f>
        <v>-</v>
      </c>
      <c r="AC418" s="215" t="str">
        <f t="shared" si="58"/>
        <v>-</v>
      </c>
      <c r="AD418" s="217" t="str">
        <f>IF('2A HypothèsesRenouvellement'!$D$15="Option 1  ",'3A CalculsActifs'!V418,IF('2A HypothèsesRenouvellement'!$F$20="  Cotes d'état /100",'3A CalculsActifs'!AA418,IF('2A HypothèsesRenouvellement'!$F$20="  Cotes d'état /5",'3A CalculsActifs'!AC418,"ATT:ChoisirOptionFeuille2A")))</f>
        <v>ATT:ChoisirOptionFeuille2A</v>
      </c>
      <c r="AE418" s="209" t="str">
        <f>IF($A418="-","-",(H418/1000*(VLOOKUP(D418,'2A HypothèsesRenouvellement'!$J$6:$L$10,3,FALSE))))</f>
        <v>-</v>
      </c>
      <c r="AF418" s="312" t="str">
        <f t="shared" si="68"/>
        <v>-</v>
      </c>
      <c r="AG418" s="312" t="str">
        <f t="shared" si="69"/>
        <v>-</v>
      </c>
      <c r="AH418" s="218" t="str">
        <f t="shared" si="70"/>
        <v>-</v>
      </c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95"/>
      <c r="AZ418" s="95"/>
      <c r="BA418" s="95"/>
      <c r="BB418" s="95"/>
      <c r="BC418" s="95"/>
      <c r="BD418" s="95"/>
      <c r="BE418" s="95"/>
      <c r="BF418" s="95"/>
      <c r="BG418" s="95"/>
      <c r="BH418" s="95"/>
      <c r="BI418" s="95"/>
      <c r="BJ418" s="95"/>
      <c r="BK418" s="95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95"/>
      <c r="CA418" s="95"/>
      <c r="CB418" s="95"/>
      <c r="CC418" s="95"/>
      <c r="CD418" s="95"/>
      <c r="CE418" s="95"/>
      <c r="CF418" s="95"/>
      <c r="CG418" s="95"/>
      <c r="CH418" s="95"/>
      <c r="CI418" s="95"/>
      <c r="CJ418" s="95"/>
      <c r="CK418" s="95"/>
      <c r="CL418" s="95"/>
      <c r="CM418" s="95"/>
      <c r="CN418" s="95"/>
      <c r="CO418" s="95"/>
      <c r="CP418" s="95"/>
      <c r="CQ418" s="95"/>
      <c r="CR418" s="95"/>
      <c r="CS418" s="95"/>
      <c r="CT418" s="95"/>
      <c r="CU418" s="95"/>
      <c r="CV418" s="95"/>
      <c r="CW418" s="95"/>
      <c r="CX418" s="95"/>
      <c r="CY418" s="95"/>
      <c r="CZ418" s="95"/>
      <c r="DA418" s="95"/>
      <c r="DB418" s="95"/>
      <c r="DC418" s="95"/>
      <c r="DD418" s="95"/>
      <c r="DE418" s="95"/>
      <c r="DF418" s="95"/>
      <c r="DG418" s="95"/>
      <c r="DH418" s="95"/>
      <c r="DI418" s="95"/>
      <c r="DJ418" s="95"/>
      <c r="DK418" s="95"/>
      <c r="DL418" s="95"/>
      <c r="DM418" s="95"/>
      <c r="DN418" s="95"/>
      <c r="DO418" s="95"/>
      <c r="DP418" s="95"/>
      <c r="DQ418" s="95"/>
      <c r="DR418" s="95"/>
      <c r="DS418" s="95"/>
      <c r="DT418" s="95"/>
      <c r="DU418" s="95"/>
      <c r="DV418" s="95"/>
      <c r="DW418" s="95"/>
      <c r="DX418" s="95"/>
      <c r="DY418" s="95"/>
      <c r="DZ418" s="95"/>
      <c r="EA418" s="95"/>
      <c r="EB418" s="95"/>
      <c r="EC418" s="95"/>
      <c r="ED418" s="95"/>
      <c r="EE418" s="95"/>
      <c r="EF418" s="95"/>
      <c r="EG418" s="95"/>
      <c r="EH418" s="95"/>
      <c r="EI418" s="95"/>
      <c r="EJ418" s="95"/>
      <c r="EK418" s="95"/>
      <c r="EL418" s="95"/>
      <c r="EM418" s="95"/>
      <c r="EN418" s="95"/>
      <c r="EO418" s="95"/>
      <c r="EP418" s="95"/>
      <c r="EQ418" s="95"/>
      <c r="ER418" s="95"/>
      <c r="ES418" s="95"/>
      <c r="ET418" s="95"/>
      <c r="EU418" s="95"/>
      <c r="EV418" s="95"/>
      <c r="EW418" s="95"/>
      <c r="EX418" s="95"/>
      <c r="EY418" s="95"/>
      <c r="EZ418" s="95"/>
      <c r="FA418" s="95"/>
      <c r="FB418" s="95"/>
      <c r="FC418" s="95"/>
      <c r="FD418" s="95"/>
      <c r="FE418" s="95"/>
      <c r="FF418" s="95"/>
      <c r="FG418" s="95"/>
      <c r="FH418" s="95"/>
      <c r="FI418" s="95"/>
      <c r="FJ418" s="95"/>
      <c r="FK418" s="95"/>
      <c r="FL418" s="95"/>
      <c r="FM418" s="95"/>
      <c r="FN418" s="95"/>
      <c r="FO418" s="95"/>
      <c r="FP418" s="95"/>
      <c r="FQ418" s="95"/>
      <c r="FR418" s="95"/>
      <c r="FS418" s="95"/>
      <c r="FT418" s="95"/>
      <c r="FU418" s="95"/>
      <c r="FV418" s="95"/>
      <c r="FW418" s="95"/>
      <c r="FX418" s="95"/>
      <c r="FY418" s="95"/>
      <c r="FZ418" s="95"/>
      <c r="GA418" s="95"/>
      <c r="GB418" s="95"/>
      <c r="GC418" s="95"/>
      <c r="GD418" s="95"/>
      <c r="GE418" s="95"/>
      <c r="GF418" s="95"/>
      <c r="GG418" s="95"/>
      <c r="GH418" s="95"/>
      <c r="GI418" s="95"/>
      <c r="GJ418" s="95"/>
      <c r="GK418" s="95"/>
      <c r="GL418" s="95"/>
      <c r="GM418" s="95"/>
      <c r="GN418" s="95"/>
      <c r="GO418" s="95"/>
      <c r="GP418" s="95"/>
      <c r="GQ418" s="95"/>
      <c r="GR418" s="95"/>
      <c r="GS418" s="95"/>
      <c r="GT418" s="95"/>
      <c r="GU418" s="95"/>
      <c r="GV418" s="95"/>
      <c r="GW418" s="95"/>
      <c r="GX418" s="95"/>
      <c r="GY418" s="95"/>
      <c r="GZ418" s="95"/>
      <c r="HA418" s="95"/>
      <c r="HB418" s="95"/>
      <c r="HC418" s="95"/>
      <c r="HD418" s="95"/>
      <c r="HE418" s="95"/>
    </row>
    <row r="419" spans="1:213" x14ac:dyDescent="0.25">
      <c r="A419" s="212" t="str">
        <f>IF((ISBLANK('1B DonnéesActifs'!A422)=TRUE),"-",'1B DonnéesActifs'!A422)</f>
        <v>-</v>
      </c>
      <c r="B419" s="213" t="str">
        <f>IF(($A419="-"),"-",IF((ISBLANK('1B DonnéesActifs'!B422)=TRUE),"",'1B DonnéesActifs'!B422))</f>
        <v>-</v>
      </c>
      <c r="C419" s="213" t="str">
        <f>IF(($A419="-"),"-",IF((ISBLANK('1B DonnéesActifs'!C422)=TRUE),"",'1B DonnéesActifs'!C422))</f>
        <v>-</v>
      </c>
      <c r="D419" s="213" t="str">
        <f>IF(($A419="-"),"-",IF((ISBLANK('1B DonnéesActifs'!D422)=TRUE),"",'1B DonnéesActifs'!D422))</f>
        <v>-</v>
      </c>
      <c r="E419" s="213" t="str">
        <f>IF(($A419="-"),"-",IF((ISBLANK('1B DonnéesActifs'!E422)=TRUE),"",'1B DonnéesActifs'!E422))</f>
        <v>-</v>
      </c>
      <c r="F419" s="213" t="str">
        <f>IF(($A419="-"),"-",IF((ISBLANK('1B DonnéesActifs'!F422)=TRUE),"",'1B DonnéesActifs'!F422))</f>
        <v>-</v>
      </c>
      <c r="G419" s="213" t="str">
        <f>IF(($A419="-"),"-",IF((ISBLANK('1B DonnéesActifs'!G422)=TRUE),"",'1B DonnéesActifs'!G422))</f>
        <v>-</v>
      </c>
      <c r="H419" s="213" t="str">
        <f>IF(($A419="-"),"-",IF((ISBLANK('1B DonnéesActifs'!H422)=TRUE),"",'1B DonnéesActifs'!H422))</f>
        <v>-</v>
      </c>
      <c r="I419" s="213" t="str">
        <f>IF(($A419="-"),"-",IF((ISBLANK('1B DonnéesActifs'!I422)=TRUE),"",'1B DonnéesActifs'!I422))</f>
        <v>-</v>
      </c>
      <c r="J419" s="213" t="str">
        <f>IF(($A419="-"),"-",IF((ISBLANK('1B DonnéesActifs'!J422)=TRUE),"",'1B DonnéesActifs'!J422))</f>
        <v>-</v>
      </c>
      <c r="K419" s="213" t="str">
        <f>IF(($A419="-"),"-",IF((ISBLANK('1B DonnéesActifs'!K422)=TRUE),"",'1B DonnéesActifs'!K422))</f>
        <v>-</v>
      </c>
      <c r="L419" s="213" t="str">
        <f>IF(($A419="-"),"-",IF((ISBLANK('1B DonnéesActifs'!L422)=TRUE),"",'1B DonnéesActifs'!L422))</f>
        <v>-</v>
      </c>
      <c r="M419" s="213" t="str">
        <f>IF(($A419="-"),"-",IF((ISBLANK('1B DonnéesActifs'!M422)=TRUE),"",'1B DonnéesActifs'!M422))</f>
        <v>-</v>
      </c>
      <c r="N419" s="213" t="str">
        <f>IF(($A419="-"),"-",IF((ISBLANK('1B DonnéesActifs'!N422)=TRUE),"",'1B DonnéesActifs'!N422))</f>
        <v>-</v>
      </c>
      <c r="O419" s="213" t="str">
        <f>IF(($A419="-"),"-",IF((ISBLANK('1B DonnéesActifs'!O422)=TRUE),"",'1B DonnéesActifs'!O422))</f>
        <v>-</v>
      </c>
      <c r="P419" s="213" t="str">
        <f>IF(($A419="-"),"-",IF((ISBLANK('1B DonnéesActifs'!P422)=TRUE),"",'1B DonnéesActifs'!P422))</f>
        <v>-</v>
      </c>
      <c r="Q419" s="214" t="str">
        <f t="shared" si="64"/>
        <v>-</v>
      </c>
      <c r="R419" s="214" t="str">
        <f>IF($A419="-","-",(_xlfn.IFNA((VLOOKUP($D419,'2A HypothèsesRenouvellement'!$J$6:$K$10,2,FALSE)),"TypeChausséeN/D")))</f>
        <v>-</v>
      </c>
      <c r="S419" s="214" t="str">
        <f t="shared" si="65"/>
        <v>-</v>
      </c>
      <c r="T419" s="214" t="str">
        <f>IF($A419="-","-",(_xlfn.IFNA((VLOOKUP($M419,'2A HypothèsesRenouvellement'!$J$16:$K$25,2,FALSE)),"DernièreInterventionN/D")))</f>
        <v>-</v>
      </c>
      <c r="U419" s="214" t="str">
        <f t="shared" si="66"/>
        <v>-</v>
      </c>
      <c r="V419" s="215" t="str">
        <f t="shared" si="67"/>
        <v>-</v>
      </c>
      <c r="W419" s="215" t="str">
        <f>IF($A419="-","-",IF($O419="","ICG N/D",VLOOKUP($O419,'2A HypothèsesRenouvellement'!$B$33:$B$42,1,TRUE)))</f>
        <v>-</v>
      </c>
      <c r="X419" s="216" t="str">
        <f>IF($A419="-","-",(IF((ISNUMBER(W419)=TRUE),VLOOKUP(W419,'2A HypothèsesRenouvellement'!$B$33:$D$42,3,FALSE),"ICG N/D")))</f>
        <v>-</v>
      </c>
      <c r="Y419" s="216" t="str">
        <f>_xlfn.IFNA(IF($A419="-","-",(IF((P419=""),"Cote /5 N/D",VLOOKUP(P419,'2A HypothèsesRenouvellement'!$F$33:$G$37,2,FALSE)))),"%ParCote/5 Feuille2A N/D")</f>
        <v>-</v>
      </c>
      <c r="Z419" s="215" t="str">
        <f>IF($A419="-","-",IF('2A HypothèsesRenouvellement'!$F$20="  cotes d'état /100",(IF(ISNUMBER(X419)=TRUE,(X419*R419),"ICG N/D")),"N'est pas l'option choisie feuille 2A"))</f>
        <v>-</v>
      </c>
      <c r="AA419" s="215" t="str">
        <f t="shared" si="57"/>
        <v>-</v>
      </c>
      <c r="AB419" s="215" t="str">
        <f>IF($A419="-","-",IF('2A HypothèsesRenouvellement'!$F$20="  cotes d'état /5",(IF(ISNUMBER(Y419)=TRUE,(Y419*R419),"Etat/5 N/D")),"N'est pas l'option choisie feuille 2A"))</f>
        <v>-</v>
      </c>
      <c r="AC419" s="215" t="str">
        <f t="shared" si="58"/>
        <v>-</v>
      </c>
      <c r="AD419" s="217" t="str">
        <f>IF('2A HypothèsesRenouvellement'!$D$15="Option 1  ",'3A CalculsActifs'!V419,IF('2A HypothèsesRenouvellement'!$F$20="  Cotes d'état /100",'3A CalculsActifs'!AA419,IF('2A HypothèsesRenouvellement'!$F$20="  Cotes d'état /5",'3A CalculsActifs'!AC419,"ATT:ChoisirOptionFeuille2A")))</f>
        <v>ATT:ChoisirOptionFeuille2A</v>
      </c>
      <c r="AE419" s="209" t="str">
        <f>IF($A419="-","-",(H419/1000*(VLOOKUP(D419,'2A HypothèsesRenouvellement'!$J$6:$L$10,3,FALSE))))</f>
        <v>-</v>
      </c>
      <c r="AF419" s="312" t="str">
        <f t="shared" si="68"/>
        <v>-</v>
      </c>
      <c r="AG419" s="312" t="str">
        <f t="shared" si="69"/>
        <v>-</v>
      </c>
      <c r="AH419" s="218" t="str">
        <f t="shared" si="70"/>
        <v>-</v>
      </c>
      <c r="AI419" s="95"/>
      <c r="AJ419" s="95"/>
      <c r="AK419" s="95"/>
      <c r="AL419" s="95"/>
      <c r="AM419" s="95"/>
      <c r="AN419" s="95"/>
      <c r="AO419" s="95"/>
      <c r="AP419" s="95"/>
      <c r="AQ419" s="95"/>
      <c r="AR419" s="95"/>
      <c r="AS419" s="95"/>
      <c r="AT419" s="95"/>
      <c r="AU419" s="95"/>
      <c r="AV419" s="95"/>
      <c r="AW419" s="95"/>
      <c r="AX419" s="95"/>
      <c r="AY419" s="95"/>
      <c r="AZ419" s="95"/>
      <c r="BA419" s="95"/>
      <c r="BB419" s="95"/>
      <c r="BC419" s="95"/>
      <c r="BD419" s="95"/>
      <c r="BE419" s="95"/>
      <c r="BF419" s="95"/>
      <c r="BG419" s="95"/>
      <c r="BH419" s="95"/>
      <c r="BI419" s="95"/>
      <c r="BJ419" s="95"/>
      <c r="BK419" s="95"/>
      <c r="BL419" s="95"/>
      <c r="BM419" s="95"/>
      <c r="BN419" s="95"/>
      <c r="BO419" s="95"/>
      <c r="BP419" s="95"/>
      <c r="BQ419" s="95"/>
      <c r="BR419" s="95"/>
      <c r="BS419" s="95"/>
      <c r="BT419" s="95"/>
      <c r="BU419" s="95"/>
      <c r="BV419" s="95"/>
      <c r="BW419" s="95"/>
      <c r="BX419" s="95"/>
      <c r="BY419" s="95"/>
      <c r="BZ419" s="95"/>
      <c r="CA419" s="95"/>
      <c r="CB419" s="95"/>
      <c r="CC419" s="95"/>
      <c r="CD419" s="95"/>
      <c r="CE419" s="95"/>
      <c r="CF419" s="95"/>
      <c r="CG419" s="95"/>
      <c r="CH419" s="95"/>
      <c r="CI419" s="95"/>
      <c r="CJ419" s="95"/>
      <c r="CK419" s="95"/>
      <c r="CL419" s="95"/>
      <c r="CM419" s="95"/>
      <c r="CN419" s="95"/>
      <c r="CO419" s="95"/>
      <c r="CP419" s="95"/>
      <c r="CQ419" s="95"/>
      <c r="CR419" s="95"/>
      <c r="CS419" s="95"/>
      <c r="CT419" s="95"/>
      <c r="CU419" s="95"/>
      <c r="CV419" s="95"/>
      <c r="CW419" s="95"/>
      <c r="CX419" s="95"/>
      <c r="CY419" s="95"/>
      <c r="CZ419" s="95"/>
      <c r="DA419" s="95"/>
      <c r="DB419" s="95"/>
      <c r="DC419" s="95"/>
      <c r="DD419" s="95"/>
      <c r="DE419" s="95"/>
      <c r="DF419" s="95"/>
      <c r="DG419" s="95"/>
      <c r="DH419" s="95"/>
      <c r="DI419" s="95"/>
      <c r="DJ419" s="95"/>
      <c r="DK419" s="95"/>
      <c r="DL419" s="95"/>
      <c r="DM419" s="95"/>
      <c r="DN419" s="95"/>
      <c r="DO419" s="95"/>
      <c r="DP419" s="95"/>
      <c r="DQ419" s="95"/>
      <c r="DR419" s="95"/>
      <c r="DS419" s="95"/>
      <c r="DT419" s="95"/>
      <c r="DU419" s="95"/>
      <c r="DV419" s="95"/>
      <c r="DW419" s="95"/>
      <c r="DX419" s="95"/>
      <c r="DY419" s="95"/>
      <c r="DZ419" s="95"/>
      <c r="EA419" s="95"/>
      <c r="EB419" s="95"/>
      <c r="EC419" s="95"/>
      <c r="ED419" s="95"/>
      <c r="EE419" s="95"/>
      <c r="EF419" s="95"/>
      <c r="EG419" s="95"/>
      <c r="EH419" s="95"/>
      <c r="EI419" s="95"/>
      <c r="EJ419" s="95"/>
      <c r="EK419" s="95"/>
      <c r="EL419" s="95"/>
      <c r="EM419" s="95"/>
      <c r="EN419" s="95"/>
      <c r="EO419" s="95"/>
      <c r="EP419" s="95"/>
      <c r="EQ419" s="95"/>
      <c r="ER419" s="95"/>
      <c r="ES419" s="95"/>
      <c r="ET419" s="95"/>
      <c r="EU419" s="95"/>
      <c r="EV419" s="95"/>
      <c r="EW419" s="95"/>
      <c r="EX419" s="95"/>
      <c r="EY419" s="95"/>
      <c r="EZ419" s="95"/>
      <c r="FA419" s="95"/>
      <c r="FB419" s="95"/>
      <c r="FC419" s="95"/>
      <c r="FD419" s="95"/>
      <c r="FE419" s="95"/>
      <c r="FF419" s="95"/>
      <c r="FG419" s="95"/>
      <c r="FH419" s="95"/>
      <c r="FI419" s="95"/>
      <c r="FJ419" s="95"/>
      <c r="FK419" s="95"/>
      <c r="FL419" s="95"/>
      <c r="FM419" s="95"/>
      <c r="FN419" s="95"/>
      <c r="FO419" s="95"/>
      <c r="FP419" s="95"/>
      <c r="FQ419" s="95"/>
      <c r="FR419" s="95"/>
      <c r="FS419" s="95"/>
      <c r="FT419" s="95"/>
      <c r="FU419" s="95"/>
      <c r="FV419" s="95"/>
      <c r="FW419" s="95"/>
      <c r="FX419" s="95"/>
      <c r="FY419" s="95"/>
      <c r="FZ419" s="95"/>
      <c r="GA419" s="95"/>
      <c r="GB419" s="95"/>
      <c r="GC419" s="95"/>
      <c r="GD419" s="95"/>
      <c r="GE419" s="95"/>
      <c r="GF419" s="95"/>
      <c r="GG419" s="95"/>
      <c r="GH419" s="95"/>
      <c r="GI419" s="95"/>
      <c r="GJ419" s="95"/>
      <c r="GK419" s="95"/>
      <c r="GL419" s="95"/>
      <c r="GM419" s="95"/>
      <c r="GN419" s="95"/>
      <c r="GO419" s="95"/>
      <c r="GP419" s="95"/>
      <c r="GQ419" s="95"/>
      <c r="GR419" s="95"/>
      <c r="GS419" s="95"/>
      <c r="GT419" s="95"/>
      <c r="GU419" s="95"/>
      <c r="GV419" s="95"/>
      <c r="GW419" s="95"/>
      <c r="GX419" s="95"/>
      <c r="GY419" s="95"/>
      <c r="GZ419" s="95"/>
      <c r="HA419" s="95"/>
      <c r="HB419" s="95"/>
      <c r="HC419" s="95"/>
      <c r="HD419" s="95"/>
      <c r="HE419" s="95"/>
    </row>
    <row r="420" spans="1:213" x14ac:dyDescent="0.25">
      <c r="A420" s="212" t="str">
        <f>IF((ISBLANK('1B DonnéesActifs'!A423)=TRUE),"-",'1B DonnéesActifs'!A423)</f>
        <v>-</v>
      </c>
      <c r="B420" s="213" t="str">
        <f>IF(($A420="-"),"-",IF((ISBLANK('1B DonnéesActifs'!B423)=TRUE),"",'1B DonnéesActifs'!B423))</f>
        <v>-</v>
      </c>
      <c r="C420" s="213" t="str">
        <f>IF(($A420="-"),"-",IF((ISBLANK('1B DonnéesActifs'!C423)=TRUE),"",'1B DonnéesActifs'!C423))</f>
        <v>-</v>
      </c>
      <c r="D420" s="213" t="str">
        <f>IF(($A420="-"),"-",IF((ISBLANK('1B DonnéesActifs'!D423)=TRUE),"",'1B DonnéesActifs'!D423))</f>
        <v>-</v>
      </c>
      <c r="E420" s="213" t="str">
        <f>IF(($A420="-"),"-",IF((ISBLANK('1B DonnéesActifs'!E423)=TRUE),"",'1B DonnéesActifs'!E423))</f>
        <v>-</v>
      </c>
      <c r="F420" s="213" t="str">
        <f>IF(($A420="-"),"-",IF((ISBLANK('1B DonnéesActifs'!F423)=TRUE),"",'1B DonnéesActifs'!F423))</f>
        <v>-</v>
      </c>
      <c r="G420" s="213" t="str">
        <f>IF(($A420="-"),"-",IF((ISBLANK('1B DonnéesActifs'!G423)=TRUE),"",'1B DonnéesActifs'!G423))</f>
        <v>-</v>
      </c>
      <c r="H420" s="213" t="str">
        <f>IF(($A420="-"),"-",IF((ISBLANK('1B DonnéesActifs'!H423)=TRUE),"",'1B DonnéesActifs'!H423))</f>
        <v>-</v>
      </c>
      <c r="I420" s="213" t="str">
        <f>IF(($A420="-"),"-",IF((ISBLANK('1B DonnéesActifs'!I423)=TRUE),"",'1B DonnéesActifs'!I423))</f>
        <v>-</v>
      </c>
      <c r="J420" s="213" t="str">
        <f>IF(($A420="-"),"-",IF((ISBLANK('1B DonnéesActifs'!J423)=TRUE),"",'1B DonnéesActifs'!J423))</f>
        <v>-</v>
      </c>
      <c r="K420" s="213" t="str">
        <f>IF(($A420="-"),"-",IF((ISBLANK('1B DonnéesActifs'!K423)=TRUE),"",'1B DonnéesActifs'!K423))</f>
        <v>-</v>
      </c>
      <c r="L420" s="213" t="str">
        <f>IF(($A420="-"),"-",IF((ISBLANK('1B DonnéesActifs'!L423)=TRUE),"",'1B DonnéesActifs'!L423))</f>
        <v>-</v>
      </c>
      <c r="M420" s="213" t="str">
        <f>IF(($A420="-"),"-",IF((ISBLANK('1B DonnéesActifs'!M423)=TRUE),"",'1B DonnéesActifs'!M423))</f>
        <v>-</v>
      </c>
      <c r="N420" s="213" t="str">
        <f>IF(($A420="-"),"-",IF((ISBLANK('1B DonnéesActifs'!N423)=TRUE),"",'1B DonnéesActifs'!N423))</f>
        <v>-</v>
      </c>
      <c r="O420" s="213" t="str">
        <f>IF(($A420="-"),"-",IF((ISBLANK('1B DonnéesActifs'!O423)=TRUE),"",'1B DonnéesActifs'!O423))</f>
        <v>-</v>
      </c>
      <c r="P420" s="213" t="str">
        <f>IF(($A420="-"),"-",IF((ISBLANK('1B DonnéesActifs'!P423)=TRUE),"",'1B DonnéesActifs'!P423))</f>
        <v>-</v>
      </c>
      <c r="Q420" s="214" t="str">
        <f t="shared" si="64"/>
        <v>-</v>
      </c>
      <c r="R420" s="214" t="str">
        <f>IF($A420="-","-",(_xlfn.IFNA((VLOOKUP($D420,'2A HypothèsesRenouvellement'!$J$6:$K$10,2,FALSE)),"TypeChausséeN/D")))</f>
        <v>-</v>
      </c>
      <c r="S420" s="214" t="str">
        <f t="shared" si="65"/>
        <v>-</v>
      </c>
      <c r="T420" s="214" t="str">
        <f>IF($A420="-","-",(_xlfn.IFNA((VLOOKUP($M420,'2A HypothèsesRenouvellement'!$J$16:$K$25,2,FALSE)),"DernièreInterventionN/D")))</f>
        <v>-</v>
      </c>
      <c r="U420" s="214" t="str">
        <f t="shared" si="66"/>
        <v>-</v>
      </c>
      <c r="V420" s="215" t="str">
        <f t="shared" si="67"/>
        <v>-</v>
      </c>
      <c r="W420" s="215" t="str">
        <f>IF($A420="-","-",IF($O420="","ICG N/D",VLOOKUP($O420,'2A HypothèsesRenouvellement'!$B$33:$B$42,1,TRUE)))</f>
        <v>-</v>
      </c>
      <c r="X420" s="216" t="str">
        <f>IF($A420="-","-",(IF((ISNUMBER(W420)=TRUE),VLOOKUP(W420,'2A HypothèsesRenouvellement'!$B$33:$D$42,3,FALSE),"ICG N/D")))</f>
        <v>-</v>
      </c>
      <c r="Y420" s="216" t="str">
        <f>_xlfn.IFNA(IF($A420="-","-",(IF((P420=""),"Cote /5 N/D",VLOOKUP(P420,'2A HypothèsesRenouvellement'!$F$33:$G$37,2,FALSE)))),"%ParCote/5 Feuille2A N/D")</f>
        <v>-</v>
      </c>
      <c r="Z420" s="215" t="str">
        <f>IF($A420="-","-",IF('2A HypothèsesRenouvellement'!$F$20="  cotes d'état /100",(IF(ISNUMBER(X420)=TRUE,(X420*R420),"ICG N/D")),"N'est pas l'option choisie feuille 2A"))</f>
        <v>-</v>
      </c>
      <c r="AA420" s="215" t="str">
        <f t="shared" si="57"/>
        <v>-</v>
      </c>
      <c r="AB420" s="215" t="str">
        <f>IF($A420="-","-",IF('2A HypothèsesRenouvellement'!$F$20="  cotes d'état /5",(IF(ISNUMBER(Y420)=TRUE,(Y420*R420),"Etat/5 N/D")),"N'est pas l'option choisie feuille 2A"))</f>
        <v>-</v>
      </c>
      <c r="AC420" s="215" t="str">
        <f t="shared" si="58"/>
        <v>-</v>
      </c>
      <c r="AD420" s="217" t="str">
        <f>IF('2A HypothèsesRenouvellement'!$D$15="Option 1  ",'3A CalculsActifs'!V420,IF('2A HypothèsesRenouvellement'!$F$20="  Cotes d'état /100",'3A CalculsActifs'!AA420,IF('2A HypothèsesRenouvellement'!$F$20="  Cotes d'état /5",'3A CalculsActifs'!AC420,"ATT:ChoisirOptionFeuille2A")))</f>
        <v>ATT:ChoisirOptionFeuille2A</v>
      </c>
      <c r="AE420" s="209" t="str">
        <f>IF($A420="-","-",(H420/1000*(VLOOKUP(D420,'2A HypothèsesRenouvellement'!$J$6:$L$10,3,FALSE))))</f>
        <v>-</v>
      </c>
      <c r="AF420" s="312" t="str">
        <f t="shared" si="68"/>
        <v>-</v>
      </c>
      <c r="AG420" s="312" t="str">
        <f t="shared" si="69"/>
        <v>-</v>
      </c>
      <c r="AH420" s="218" t="str">
        <f t="shared" si="70"/>
        <v>-</v>
      </c>
      <c r="AI420" s="95"/>
      <c r="AJ420" s="95"/>
      <c r="AK420" s="95"/>
      <c r="AL420" s="95"/>
      <c r="AM420" s="95"/>
      <c r="AN420" s="95"/>
      <c r="AO420" s="95"/>
      <c r="AP420" s="95"/>
      <c r="AQ420" s="95"/>
      <c r="AR420" s="95"/>
      <c r="AS420" s="95"/>
      <c r="AT420" s="95"/>
      <c r="AU420" s="95"/>
      <c r="AV420" s="95"/>
      <c r="AW420" s="95"/>
      <c r="AX420" s="95"/>
      <c r="AY420" s="95"/>
      <c r="AZ420" s="95"/>
      <c r="BA420" s="95"/>
      <c r="BB420" s="95"/>
      <c r="BC420" s="95"/>
      <c r="BD420" s="95"/>
      <c r="BE420" s="95"/>
      <c r="BF420" s="95"/>
      <c r="BG420" s="95"/>
      <c r="BH420" s="95"/>
      <c r="BI420" s="95"/>
      <c r="BJ420" s="95"/>
      <c r="BK420" s="95"/>
      <c r="BL420" s="95"/>
      <c r="BM420" s="95"/>
      <c r="BN420" s="95"/>
      <c r="BO420" s="95"/>
      <c r="BP420" s="95"/>
      <c r="BQ420" s="95"/>
      <c r="BR420" s="95"/>
      <c r="BS420" s="95"/>
      <c r="BT420" s="95"/>
      <c r="BU420" s="95"/>
      <c r="BV420" s="95"/>
      <c r="BW420" s="95"/>
      <c r="BX420" s="95"/>
      <c r="BY420" s="95"/>
      <c r="BZ420" s="95"/>
      <c r="CA420" s="95"/>
      <c r="CB420" s="95"/>
      <c r="CC420" s="95"/>
      <c r="CD420" s="95"/>
      <c r="CE420" s="95"/>
      <c r="CF420" s="95"/>
      <c r="CG420" s="95"/>
      <c r="CH420" s="95"/>
      <c r="CI420" s="95"/>
      <c r="CJ420" s="95"/>
      <c r="CK420" s="95"/>
      <c r="CL420" s="95"/>
      <c r="CM420" s="95"/>
      <c r="CN420" s="95"/>
      <c r="CO420" s="95"/>
      <c r="CP420" s="95"/>
      <c r="CQ420" s="95"/>
      <c r="CR420" s="95"/>
      <c r="CS420" s="95"/>
      <c r="CT420" s="95"/>
      <c r="CU420" s="95"/>
      <c r="CV420" s="95"/>
      <c r="CW420" s="95"/>
      <c r="CX420" s="95"/>
      <c r="CY420" s="95"/>
      <c r="CZ420" s="95"/>
      <c r="DA420" s="95"/>
      <c r="DB420" s="95"/>
      <c r="DC420" s="95"/>
      <c r="DD420" s="95"/>
      <c r="DE420" s="95"/>
      <c r="DF420" s="95"/>
      <c r="DG420" s="95"/>
      <c r="DH420" s="95"/>
      <c r="DI420" s="95"/>
      <c r="DJ420" s="95"/>
      <c r="DK420" s="95"/>
      <c r="DL420" s="95"/>
      <c r="DM420" s="95"/>
      <c r="DN420" s="95"/>
      <c r="DO420" s="95"/>
      <c r="DP420" s="95"/>
      <c r="DQ420" s="95"/>
      <c r="DR420" s="95"/>
      <c r="DS420" s="95"/>
      <c r="DT420" s="95"/>
      <c r="DU420" s="95"/>
      <c r="DV420" s="95"/>
      <c r="DW420" s="95"/>
      <c r="DX420" s="95"/>
      <c r="DY420" s="95"/>
      <c r="DZ420" s="95"/>
      <c r="EA420" s="95"/>
      <c r="EB420" s="95"/>
      <c r="EC420" s="95"/>
      <c r="ED420" s="95"/>
      <c r="EE420" s="95"/>
      <c r="EF420" s="95"/>
      <c r="EG420" s="95"/>
      <c r="EH420" s="95"/>
      <c r="EI420" s="95"/>
      <c r="EJ420" s="95"/>
      <c r="EK420" s="95"/>
      <c r="EL420" s="95"/>
      <c r="EM420" s="95"/>
      <c r="EN420" s="95"/>
      <c r="EO420" s="95"/>
      <c r="EP420" s="95"/>
      <c r="EQ420" s="95"/>
      <c r="ER420" s="95"/>
      <c r="ES420" s="95"/>
      <c r="ET420" s="95"/>
      <c r="EU420" s="95"/>
      <c r="EV420" s="95"/>
      <c r="EW420" s="95"/>
      <c r="EX420" s="95"/>
      <c r="EY420" s="95"/>
      <c r="EZ420" s="95"/>
      <c r="FA420" s="95"/>
      <c r="FB420" s="95"/>
      <c r="FC420" s="95"/>
      <c r="FD420" s="95"/>
      <c r="FE420" s="95"/>
      <c r="FF420" s="95"/>
      <c r="FG420" s="95"/>
      <c r="FH420" s="95"/>
      <c r="FI420" s="95"/>
      <c r="FJ420" s="95"/>
      <c r="FK420" s="95"/>
      <c r="FL420" s="95"/>
      <c r="FM420" s="95"/>
      <c r="FN420" s="95"/>
      <c r="FO420" s="95"/>
      <c r="FP420" s="95"/>
      <c r="FQ420" s="95"/>
      <c r="FR420" s="95"/>
      <c r="FS420" s="95"/>
      <c r="FT420" s="95"/>
      <c r="FU420" s="95"/>
      <c r="FV420" s="95"/>
      <c r="FW420" s="95"/>
      <c r="FX420" s="95"/>
      <c r="FY420" s="95"/>
      <c r="FZ420" s="95"/>
      <c r="GA420" s="95"/>
      <c r="GB420" s="95"/>
      <c r="GC420" s="95"/>
      <c r="GD420" s="95"/>
      <c r="GE420" s="95"/>
      <c r="GF420" s="95"/>
      <c r="GG420" s="95"/>
      <c r="GH420" s="95"/>
      <c r="GI420" s="95"/>
      <c r="GJ420" s="95"/>
      <c r="GK420" s="95"/>
      <c r="GL420" s="95"/>
      <c r="GM420" s="95"/>
      <c r="GN420" s="95"/>
      <c r="GO420" s="95"/>
      <c r="GP420" s="95"/>
      <c r="GQ420" s="95"/>
      <c r="GR420" s="95"/>
      <c r="GS420" s="95"/>
      <c r="GT420" s="95"/>
      <c r="GU420" s="95"/>
      <c r="GV420" s="95"/>
      <c r="GW420" s="95"/>
      <c r="GX420" s="95"/>
      <c r="GY420" s="95"/>
      <c r="GZ420" s="95"/>
      <c r="HA420" s="95"/>
      <c r="HB420" s="95"/>
      <c r="HC420" s="95"/>
      <c r="HD420" s="95"/>
      <c r="HE420" s="95"/>
    </row>
    <row r="421" spans="1:213" x14ac:dyDescent="0.25">
      <c r="A421" s="212" t="str">
        <f>IF((ISBLANK('1B DonnéesActifs'!A424)=TRUE),"-",'1B DonnéesActifs'!A424)</f>
        <v>-</v>
      </c>
      <c r="B421" s="213" t="str">
        <f>IF(($A421="-"),"-",IF((ISBLANK('1B DonnéesActifs'!B424)=TRUE),"",'1B DonnéesActifs'!B424))</f>
        <v>-</v>
      </c>
      <c r="C421" s="213" t="str">
        <f>IF(($A421="-"),"-",IF((ISBLANK('1B DonnéesActifs'!C424)=TRUE),"",'1B DonnéesActifs'!C424))</f>
        <v>-</v>
      </c>
      <c r="D421" s="213" t="str">
        <f>IF(($A421="-"),"-",IF((ISBLANK('1B DonnéesActifs'!D424)=TRUE),"",'1B DonnéesActifs'!D424))</f>
        <v>-</v>
      </c>
      <c r="E421" s="213" t="str">
        <f>IF(($A421="-"),"-",IF((ISBLANK('1B DonnéesActifs'!E424)=TRUE),"",'1B DonnéesActifs'!E424))</f>
        <v>-</v>
      </c>
      <c r="F421" s="213" t="str">
        <f>IF(($A421="-"),"-",IF((ISBLANK('1B DonnéesActifs'!F424)=TRUE),"",'1B DonnéesActifs'!F424))</f>
        <v>-</v>
      </c>
      <c r="G421" s="213" t="str">
        <f>IF(($A421="-"),"-",IF((ISBLANK('1B DonnéesActifs'!G424)=TRUE),"",'1B DonnéesActifs'!G424))</f>
        <v>-</v>
      </c>
      <c r="H421" s="213" t="str">
        <f>IF(($A421="-"),"-",IF((ISBLANK('1B DonnéesActifs'!H424)=TRUE),"",'1B DonnéesActifs'!H424))</f>
        <v>-</v>
      </c>
      <c r="I421" s="213" t="str">
        <f>IF(($A421="-"),"-",IF((ISBLANK('1B DonnéesActifs'!I424)=TRUE),"",'1B DonnéesActifs'!I424))</f>
        <v>-</v>
      </c>
      <c r="J421" s="213" t="str">
        <f>IF(($A421="-"),"-",IF((ISBLANK('1B DonnéesActifs'!J424)=TRUE),"",'1B DonnéesActifs'!J424))</f>
        <v>-</v>
      </c>
      <c r="K421" s="213" t="str">
        <f>IF(($A421="-"),"-",IF((ISBLANK('1B DonnéesActifs'!K424)=TRUE),"",'1B DonnéesActifs'!K424))</f>
        <v>-</v>
      </c>
      <c r="L421" s="213" t="str">
        <f>IF(($A421="-"),"-",IF((ISBLANK('1B DonnéesActifs'!L424)=TRUE),"",'1B DonnéesActifs'!L424))</f>
        <v>-</v>
      </c>
      <c r="M421" s="213" t="str">
        <f>IF(($A421="-"),"-",IF((ISBLANK('1B DonnéesActifs'!M424)=TRUE),"",'1B DonnéesActifs'!M424))</f>
        <v>-</v>
      </c>
      <c r="N421" s="213" t="str">
        <f>IF(($A421="-"),"-",IF((ISBLANK('1B DonnéesActifs'!N424)=TRUE),"",'1B DonnéesActifs'!N424))</f>
        <v>-</v>
      </c>
      <c r="O421" s="213" t="str">
        <f>IF(($A421="-"),"-",IF((ISBLANK('1B DonnéesActifs'!O424)=TRUE),"",'1B DonnéesActifs'!O424))</f>
        <v>-</v>
      </c>
      <c r="P421" s="213" t="str">
        <f>IF(($A421="-"),"-",IF((ISBLANK('1B DonnéesActifs'!P424)=TRUE),"",'1B DonnéesActifs'!P424))</f>
        <v>-</v>
      </c>
      <c r="Q421" s="214" t="str">
        <f t="shared" si="64"/>
        <v>-</v>
      </c>
      <c r="R421" s="214" t="str">
        <f>IF($A421="-","-",(_xlfn.IFNA((VLOOKUP($D421,'2A HypothèsesRenouvellement'!$J$6:$K$10,2,FALSE)),"TypeChausséeN/D")))</f>
        <v>-</v>
      </c>
      <c r="S421" s="214" t="str">
        <f t="shared" si="65"/>
        <v>-</v>
      </c>
      <c r="T421" s="214" t="str">
        <f>IF($A421="-","-",(_xlfn.IFNA((VLOOKUP($M421,'2A HypothèsesRenouvellement'!$J$16:$K$25,2,FALSE)),"DernièreInterventionN/D")))</f>
        <v>-</v>
      </c>
      <c r="U421" s="214" t="str">
        <f t="shared" si="66"/>
        <v>-</v>
      </c>
      <c r="V421" s="215" t="str">
        <f t="shared" si="67"/>
        <v>-</v>
      </c>
      <c r="W421" s="215" t="str">
        <f>IF($A421="-","-",IF($O421="","ICG N/D",VLOOKUP($O421,'2A HypothèsesRenouvellement'!$B$33:$B$42,1,TRUE)))</f>
        <v>-</v>
      </c>
      <c r="X421" s="216" t="str">
        <f>IF($A421="-","-",(IF((ISNUMBER(W421)=TRUE),VLOOKUP(W421,'2A HypothèsesRenouvellement'!$B$33:$D$42,3,FALSE),"ICG N/D")))</f>
        <v>-</v>
      </c>
      <c r="Y421" s="216" t="str">
        <f>_xlfn.IFNA(IF($A421="-","-",(IF((P421=""),"Cote /5 N/D",VLOOKUP(P421,'2A HypothèsesRenouvellement'!$F$33:$G$37,2,FALSE)))),"%ParCote/5 Feuille2A N/D")</f>
        <v>-</v>
      </c>
      <c r="Z421" s="215" t="str">
        <f>IF($A421="-","-",IF('2A HypothèsesRenouvellement'!$F$20="  cotes d'état /100",(IF(ISNUMBER(X421)=TRUE,(X421*R421),"ICG N/D")),"N'est pas l'option choisie feuille 2A"))</f>
        <v>-</v>
      </c>
      <c r="AA421" s="215" t="str">
        <f t="shared" si="57"/>
        <v>-</v>
      </c>
      <c r="AB421" s="215" t="str">
        <f>IF($A421="-","-",IF('2A HypothèsesRenouvellement'!$F$20="  cotes d'état /5",(IF(ISNUMBER(Y421)=TRUE,(Y421*R421),"Etat/5 N/D")),"N'est pas l'option choisie feuille 2A"))</f>
        <v>-</v>
      </c>
      <c r="AC421" s="215" t="str">
        <f t="shared" si="58"/>
        <v>-</v>
      </c>
      <c r="AD421" s="217" t="str">
        <f>IF('2A HypothèsesRenouvellement'!$D$15="Option 1  ",'3A CalculsActifs'!V421,IF('2A HypothèsesRenouvellement'!$F$20="  Cotes d'état /100",'3A CalculsActifs'!AA421,IF('2A HypothèsesRenouvellement'!$F$20="  Cotes d'état /5",'3A CalculsActifs'!AC421,"ATT:ChoisirOptionFeuille2A")))</f>
        <v>ATT:ChoisirOptionFeuille2A</v>
      </c>
      <c r="AE421" s="209" t="str">
        <f>IF($A421="-","-",(H421/1000*(VLOOKUP(D421,'2A HypothèsesRenouvellement'!$J$6:$L$10,3,FALSE))))</f>
        <v>-</v>
      </c>
      <c r="AF421" s="312" t="str">
        <f t="shared" si="68"/>
        <v>-</v>
      </c>
      <c r="AG421" s="312" t="str">
        <f t="shared" si="69"/>
        <v>-</v>
      </c>
      <c r="AH421" s="218" t="str">
        <f t="shared" si="70"/>
        <v>-</v>
      </c>
      <c r="AI421" s="95"/>
      <c r="AJ421" s="95"/>
      <c r="AK421" s="95"/>
      <c r="AL421" s="95"/>
      <c r="AM421" s="95"/>
      <c r="AN421" s="95"/>
      <c r="AO421" s="95"/>
      <c r="AP421" s="95"/>
      <c r="AQ421" s="95"/>
      <c r="AR421" s="95"/>
      <c r="AS421" s="95"/>
      <c r="AT421" s="95"/>
      <c r="AU421" s="95"/>
      <c r="AV421" s="95"/>
      <c r="AW421" s="95"/>
      <c r="AX421" s="95"/>
      <c r="AY421" s="95"/>
      <c r="AZ421" s="95"/>
      <c r="BA421" s="95"/>
      <c r="BB421" s="95"/>
      <c r="BC421" s="95"/>
      <c r="BD421" s="95"/>
      <c r="BE421" s="95"/>
      <c r="BF421" s="95"/>
      <c r="BG421" s="95"/>
      <c r="BH421" s="95"/>
      <c r="BI421" s="95"/>
      <c r="BJ421" s="95"/>
      <c r="BK421" s="95"/>
      <c r="BL421" s="95"/>
      <c r="BM421" s="95"/>
      <c r="BN421" s="95"/>
      <c r="BO421" s="95"/>
      <c r="BP421" s="95"/>
      <c r="BQ421" s="95"/>
      <c r="BR421" s="95"/>
      <c r="BS421" s="95"/>
      <c r="BT421" s="95"/>
      <c r="BU421" s="95"/>
      <c r="BV421" s="95"/>
      <c r="BW421" s="95"/>
      <c r="BX421" s="95"/>
      <c r="BY421" s="95"/>
      <c r="BZ421" s="95"/>
      <c r="CA421" s="95"/>
      <c r="CB421" s="95"/>
      <c r="CC421" s="95"/>
      <c r="CD421" s="95"/>
      <c r="CE421" s="95"/>
      <c r="CF421" s="95"/>
      <c r="CG421" s="95"/>
      <c r="CH421" s="95"/>
      <c r="CI421" s="95"/>
      <c r="CJ421" s="95"/>
      <c r="CK421" s="95"/>
      <c r="CL421" s="95"/>
      <c r="CM421" s="95"/>
      <c r="CN421" s="95"/>
      <c r="CO421" s="95"/>
      <c r="CP421" s="95"/>
      <c r="CQ421" s="95"/>
      <c r="CR421" s="95"/>
      <c r="CS421" s="95"/>
      <c r="CT421" s="95"/>
      <c r="CU421" s="95"/>
      <c r="CV421" s="95"/>
      <c r="CW421" s="95"/>
      <c r="CX421" s="95"/>
      <c r="CY421" s="95"/>
      <c r="CZ421" s="95"/>
      <c r="DA421" s="95"/>
      <c r="DB421" s="95"/>
      <c r="DC421" s="95"/>
      <c r="DD421" s="95"/>
      <c r="DE421" s="95"/>
      <c r="DF421" s="95"/>
      <c r="DG421" s="95"/>
      <c r="DH421" s="95"/>
      <c r="DI421" s="95"/>
      <c r="DJ421" s="95"/>
      <c r="DK421" s="95"/>
      <c r="DL421" s="95"/>
      <c r="DM421" s="95"/>
      <c r="DN421" s="95"/>
      <c r="DO421" s="95"/>
      <c r="DP421" s="95"/>
      <c r="DQ421" s="95"/>
      <c r="DR421" s="95"/>
      <c r="DS421" s="95"/>
      <c r="DT421" s="95"/>
      <c r="DU421" s="95"/>
      <c r="DV421" s="95"/>
      <c r="DW421" s="95"/>
      <c r="DX421" s="95"/>
      <c r="DY421" s="95"/>
      <c r="DZ421" s="95"/>
      <c r="EA421" s="95"/>
      <c r="EB421" s="95"/>
      <c r="EC421" s="95"/>
      <c r="ED421" s="95"/>
      <c r="EE421" s="95"/>
      <c r="EF421" s="95"/>
      <c r="EG421" s="95"/>
      <c r="EH421" s="95"/>
      <c r="EI421" s="95"/>
      <c r="EJ421" s="95"/>
      <c r="EK421" s="95"/>
      <c r="EL421" s="95"/>
      <c r="EM421" s="95"/>
      <c r="EN421" s="95"/>
      <c r="EO421" s="95"/>
      <c r="EP421" s="95"/>
      <c r="EQ421" s="95"/>
      <c r="ER421" s="95"/>
      <c r="ES421" s="95"/>
      <c r="ET421" s="95"/>
      <c r="EU421" s="95"/>
      <c r="EV421" s="95"/>
      <c r="EW421" s="95"/>
      <c r="EX421" s="95"/>
      <c r="EY421" s="95"/>
      <c r="EZ421" s="95"/>
      <c r="FA421" s="95"/>
      <c r="FB421" s="95"/>
      <c r="FC421" s="95"/>
      <c r="FD421" s="95"/>
      <c r="FE421" s="95"/>
      <c r="FF421" s="95"/>
      <c r="FG421" s="95"/>
      <c r="FH421" s="95"/>
      <c r="FI421" s="95"/>
      <c r="FJ421" s="95"/>
      <c r="FK421" s="95"/>
      <c r="FL421" s="95"/>
      <c r="FM421" s="95"/>
      <c r="FN421" s="95"/>
      <c r="FO421" s="95"/>
      <c r="FP421" s="95"/>
      <c r="FQ421" s="95"/>
      <c r="FR421" s="95"/>
      <c r="FS421" s="95"/>
      <c r="FT421" s="95"/>
      <c r="FU421" s="95"/>
      <c r="FV421" s="95"/>
      <c r="FW421" s="95"/>
      <c r="FX421" s="95"/>
      <c r="FY421" s="95"/>
      <c r="FZ421" s="95"/>
      <c r="GA421" s="95"/>
      <c r="GB421" s="95"/>
      <c r="GC421" s="95"/>
      <c r="GD421" s="95"/>
      <c r="GE421" s="95"/>
      <c r="GF421" s="95"/>
      <c r="GG421" s="95"/>
      <c r="GH421" s="95"/>
      <c r="GI421" s="95"/>
      <c r="GJ421" s="95"/>
      <c r="GK421" s="95"/>
      <c r="GL421" s="95"/>
      <c r="GM421" s="95"/>
      <c r="GN421" s="95"/>
      <c r="GO421" s="95"/>
      <c r="GP421" s="95"/>
      <c r="GQ421" s="95"/>
      <c r="GR421" s="95"/>
      <c r="GS421" s="95"/>
      <c r="GT421" s="95"/>
      <c r="GU421" s="95"/>
      <c r="GV421" s="95"/>
      <c r="GW421" s="95"/>
      <c r="GX421" s="95"/>
      <c r="GY421" s="95"/>
      <c r="GZ421" s="95"/>
      <c r="HA421" s="95"/>
      <c r="HB421" s="95"/>
      <c r="HC421" s="95"/>
      <c r="HD421" s="95"/>
      <c r="HE421" s="95"/>
    </row>
    <row r="422" spans="1:213" x14ac:dyDescent="0.25">
      <c r="A422" s="212" t="str">
        <f>IF((ISBLANK('1B DonnéesActifs'!A425)=TRUE),"-",'1B DonnéesActifs'!A425)</f>
        <v>-</v>
      </c>
      <c r="B422" s="213" t="str">
        <f>IF(($A422="-"),"-",IF((ISBLANK('1B DonnéesActifs'!B425)=TRUE),"",'1B DonnéesActifs'!B425))</f>
        <v>-</v>
      </c>
      <c r="C422" s="213" t="str">
        <f>IF(($A422="-"),"-",IF((ISBLANK('1B DonnéesActifs'!C425)=TRUE),"",'1B DonnéesActifs'!C425))</f>
        <v>-</v>
      </c>
      <c r="D422" s="213" t="str">
        <f>IF(($A422="-"),"-",IF((ISBLANK('1B DonnéesActifs'!D425)=TRUE),"",'1B DonnéesActifs'!D425))</f>
        <v>-</v>
      </c>
      <c r="E422" s="213" t="str">
        <f>IF(($A422="-"),"-",IF((ISBLANK('1B DonnéesActifs'!E425)=TRUE),"",'1B DonnéesActifs'!E425))</f>
        <v>-</v>
      </c>
      <c r="F422" s="213" t="str">
        <f>IF(($A422="-"),"-",IF((ISBLANK('1B DonnéesActifs'!F425)=TRUE),"",'1B DonnéesActifs'!F425))</f>
        <v>-</v>
      </c>
      <c r="G422" s="213" t="str">
        <f>IF(($A422="-"),"-",IF((ISBLANK('1B DonnéesActifs'!G425)=TRUE),"",'1B DonnéesActifs'!G425))</f>
        <v>-</v>
      </c>
      <c r="H422" s="213" t="str">
        <f>IF(($A422="-"),"-",IF((ISBLANK('1B DonnéesActifs'!H425)=TRUE),"",'1B DonnéesActifs'!H425))</f>
        <v>-</v>
      </c>
      <c r="I422" s="213" t="str">
        <f>IF(($A422="-"),"-",IF((ISBLANK('1B DonnéesActifs'!I425)=TRUE),"",'1B DonnéesActifs'!I425))</f>
        <v>-</v>
      </c>
      <c r="J422" s="213" t="str">
        <f>IF(($A422="-"),"-",IF((ISBLANK('1B DonnéesActifs'!J425)=TRUE),"",'1B DonnéesActifs'!J425))</f>
        <v>-</v>
      </c>
      <c r="K422" s="213" t="str">
        <f>IF(($A422="-"),"-",IF((ISBLANK('1B DonnéesActifs'!K425)=TRUE),"",'1B DonnéesActifs'!K425))</f>
        <v>-</v>
      </c>
      <c r="L422" s="213" t="str">
        <f>IF(($A422="-"),"-",IF((ISBLANK('1B DonnéesActifs'!L425)=TRUE),"",'1B DonnéesActifs'!L425))</f>
        <v>-</v>
      </c>
      <c r="M422" s="213" t="str">
        <f>IF(($A422="-"),"-",IF((ISBLANK('1B DonnéesActifs'!M425)=TRUE),"",'1B DonnéesActifs'!M425))</f>
        <v>-</v>
      </c>
      <c r="N422" s="213" t="str">
        <f>IF(($A422="-"),"-",IF((ISBLANK('1B DonnéesActifs'!N425)=TRUE),"",'1B DonnéesActifs'!N425))</f>
        <v>-</v>
      </c>
      <c r="O422" s="213" t="str">
        <f>IF(($A422="-"),"-",IF((ISBLANK('1B DonnéesActifs'!O425)=TRUE),"",'1B DonnéesActifs'!O425))</f>
        <v>-</v>
      </c>
      <c r="P422" s="213" t="str">
        <f>IF(($A422="-"),"-",IF((ISBLANK('1B DonnéesActifs'!P425)=TRUE),"",'1B DonnéesActifs'!P425))</f>
        <v>-</v>
      </c>
      <c r="Q422" s="214" t="str">
        <f t="shared" si="64"/>
        <v>-</v>
      </c>
      <c r="R422" s="214" t="str">
        <f>IF($A422="-","-",(_xlfn.IFNA((VLOOKUP($D422,'2A HypothèsesRenouvellement'!$J$6:$K$10,2,FALSE)),"TypeChausséeN/D")))</f>
        <v>-</v>
      </c>
      <c r="S422" s="214" t="str">
        <f t="shared" si="65"/>
        <v>-</v>
      </c>
      <c r="T422" s="214" t="str">
        <f>IF($A422="-","-",(_xlfn.IFNA((VLOOKUP($M422,'2A HypothèsesRenouvellement'!$J$16:$K$25,2,FALSE)),"DernièreInterventionN/D")))</f>
        <v>-</v>
      </c>
      <c r="U422" s="214" t="str">
        <f t="shared" si="66"/>
        <v>-</v>
      </c>
      <c r="V422" s="215" t="str">
        <f t="shared" si="67"/>
        <v>-</v>
      </c>
      <c r="W422" s="215" t="str">
        <f>IF($A422="-","-",IF($O422="","ICG N/D",VLOOKUP($O422,'2A HypothèsesRenouvellement'!$B$33:$B$42,1,TRUE)))</f>
        <v>-</v>
      </c>
      <c r="X422" s="216" t="str">
        <f>IF($A422="-","-",(IF((ISNUMBER(W422)=TRUE),VLOOKUP(W422,'2A HypothèsesRenouvellement'!$B$33:$D$42,3,FALSE),"ICG N/D")))</f>
        <v>-</v>
      </c>
      <c r="Y422" s="216" t="str">
        <f>_xlfn.IFNA(IF($A422="-","-",(IF((P422=""),"Cote /5 N/D",VLOOKUP(P422,'2A HypothèsesRenouvellement'!$F$33:$G$37,2,FALSE)))),"%ParCote/5 Feuille2A N/D")</f>
        <v>-</v>
      </c>
      <c r="Z422" s="215" t="str">
        <f>IF($A422="-","-",IF('2A HypothèsesRenouvellement'!$F$20="  cotes d'état /100",(IF(ISNUMBER(X422)=TRUE,(X422*R422),"ICG N/D")),"N'est pas l'option choisie feuille 2A"))</f>
        <v>-</v>
      </c>
      <c r="AA422" s="215" t="str">
        <f t="shared" si="57"/>
        <v>-</v>
      </c>
      <c r="AB422" s="215" t="str">
        <f>IF($A422="-","-",IF('2A HypothèsesRenouvellement'!$F$20="  cotes d'état /5",(IF(ISNUMBER(Y422)=TRUE,(Y422*R422),"Etat/5 N/D")),"N'est pas l'option choisie feuille 2A"))</f>
        <v>-</v>
      </c>
      <c r="AC422" s="215" t="str">
        <f t="shared" si="58"/>
        <v>-</v>
      </c>
      <c r="AD422" s="217" t="str">
        <f>IF('2A HypothèsesRenouvellement'!$D$15="Option 1  ",'3A CalculsActifs'!V422,IF('2A HypothèsesRenouvellement'!$F$20="  Cotes d'état /100",'3A CalculsActifs'!AA422,IF('2A HypothèsesRenouvellement'!$F$20="  Cotes d'état /5",'3A CalculsActifs'!AC422,"ATT:ChoisirOptionFeuille2A")))</f>
        <v>ATT:ChoisirOptionFeuille2A</v>
      </c>
      <c r="AE422" s="209" t="str">
        <f>IF($A422="-","-",(H422/1000*(VLOOKUP(D422,'2A HypothèsesRenouvellement'!$J$6:$L$10,3,FALSE))))</f>
        <v>-</v>
      </c>
      <c r="AF422" s="312" t="str">
        <f t="shared" si="68"/>
        <v>-</v>
      </c>
      <c r="AG422" s="312" t="str">
        <f t="shared" si="69"/>
        <v>-</v>
      </c>
      <c r="AH422" s="218" t="str">
        <f t="shared" si="70"/>
        <v>-</v>
      </c>
      <c r="AI422" s="95"/>
      <c r="AJ422" s="95"/>
      <c r="AK422" s="95"/>
      <c r="AL422" s="95"/>
      <c r="AM422" s="95"/>
      <c r="AN422" s="95"/>
      <c r="AO422" s="95"/>
      <c r="AP422" s="95"/>
      <c r="AQ422" s="95"/>
      <c r="AR422" s="95"/>
      <c r="AS422" s="95"/>
      <c r="AT422" s="95"/>
      <c r="AU422" s="95"/>
      <c r="AV422" s="95"/>
      <c r="AW422" s="95"/>
      <c r="AX422" s="95"/>
      <c r="AY422" s="95"/>
      <c r="AZ422" s="95"/>
      <c r="BA422" s="95"/>
      <c r="BB422" s="95"/>
      <c r="BC422" s="95"/>
      <c r="BD422" s="95"/>
      <c r="BE422" s="95"/>
      <c r="BF422" s="95"/>
      <c r="BG422" s="95"/>
      <c r="BH422" s="95"/>
      <c r="BI422" s="95"/>
      <c r="BJ422" s="95"/>
      <c r="BK422" s="95"/>
      <c r="BL422" s="95"/>
      <c r="BM422" s="95"/>
      <c r="BN422" s="95"/>
      <c r="BO422" s="95"/>
      <c r="BP422" s="95"/>
      <c r="BQ422" s="95"/>
      <c r="BR422" s="95"/>
      <c r="BS422" s="95"/>
      <c r="BT422" s="95"/>
      <c r="BU422" s="95"/>
      <c r="BV422" s="95"/>
      <c r="BW422" s="95"/>
      <c r="BX422" s="95"/>
      <c r="BY422" s="95"/>
      <c r="BZ422" s="95"/>
      <c r="CA422" s="95"/>
      <c r="CB422" s="95"/>
      <c r="CC422" s="95"/>
      <c r="CD422" s="95"/>
      <c r="CE422" s="95"/>
      <c r="CF422" s="95"/>
      <c r="CG422" s="95"/>
      <c r="CH422" s="95"/>
      <c r="CI422" s="95"/>
      <c r="CJ422" s="95"/>
      <c r="CK422" s="95"/>
      <c r="CL422" s="95"/>
      <c r="CM422" s="95"/>
      <c r="CN422" s="95"/>
      <c r="CO422" s="95"/>
      <c r="CP422" s="95"/>
      <c r="CQ422" s="95"/>
      <c r="CR422" s="95"/>
      <c r="CS422" s="95"/>
      <c r="CT422" s="95"/>
      <c r="CU422" s="95"/>
      <c r="CV422" s="95"/>
      <c r="CW422" s="95"/>
      <c r="CX422" s="95"/>
      <c r="CY422" s="95"/>
      <c r="CZ422" s="95"/>
      <c r="DA422" s="95"/>
      <c r="DB422" s="95"/>
      <c r="DC422" s="95"/>
      <c r="DD422" s="95"/>
      <c r="DE422" s="95"/>
      <c r="DF422" s="95"/>
      <c r="DG422" s="95"/>
      <c r="DH422" s="95"/>
      <c r="DI422" s="95"/>
      <c r="DJ422" s="95"/>
      <c r="DK422" s="95"/>
      <c r="DL422" s="95"/>
      <c r="DM422" s="95"/>
      <c r="DN422" s="95"/>
      <c r="DO422" s="95"/>
      <c r="DP422" s="95"/>
      <c r="DQ422" s="95"/>
      <c r="DR422" s="95"/>
      <c r="DS422" s="95"/>
      <c r="DT422" s="95"/>
      <c r="DU422" s="95"/>
      <c r="DV422" s="95"/>
      <c r="DW422" s="95"/>
      <c r="DX422" s="95"/>
      <c r="DY422" s="95"/>
      <c r="DZ422" s="95"/>
      <c r="EA422" s="95"/>
      <c r="EB422" s="95"/>
      <c r="EC422" s="95"/>
      <c r="ED422" s="95"/>
      <c r="EE422" s="95"/>
      <c r="EF422" s="95"/>
      <c r="EG422" s="95"/>
      <c r="EH422" s="95"/>
      <c r="EI422" s="95"/>
      <c r="EJ422" s="95"/>
      <c r="EK422" s="95"/>
      <c r="EL422" s="95"/>
      <c r="EM422" s="95"/>
      <c r="EN422" s="95"/>
      <c r="EO422" s="95"/>
      <c r="EP422" s="95"/>
      <c r="EQ422" s="95"/>
      <c r="ER422" s="95"/>
      <c r="ES422" s="95"/>
      <c r="ET422" s="95"/>
      <c r="EU422" s="95"/>
      <c r="EV422" s="95"/>
      <c r="EW422" s="95"/>
      <c r="EX422" s="95"/>
      <c r="EY422" s="95"/>
      <c r="EZ422" s="95"/>
      <c r="FA422" s="95"/>
      <c r="FB422" s="95"/>
      <c r="FC422" s="95"/>
      <c r="FD422" s="95"/>
      <c r="FE422" s="95"/>
      <c r="FF422" s="95"/>
      <c r="FG422" s="95"/>
      <c r="FH422" s="95"/>
      <c r="FI422" s="95"/>
      <c r="FJ422" s="95"/>
      <c r="FK422" s="95"/>
      <c r="FL422" s="95"/>
      <c r="FM422" s="95"/>
      <c r="FN422" s="95"/>
      <c r="FO422" s="95"/>
      <c r="FP422" s="95"/>
      <c r="FQ422" s="95"/>
      <c r="FR422" s="95"/>
      <c r="FS422" s="95"/>
      <c r="FT422" s="95"/>
      <c r="FU422" s="95"/>
      <c r="FV422" s="95"/>
      <c r="FW422" s="95"/>
      <c r="FX422" s="95"/>
      <c r="FY422" s="95"/>
      <c r="FZ422" s="95"/>
      <c r="GA422" s="95"/>
      <c r="GB422" s="95"/>
      <c r="GC422" s="95"/>
      <c r="GD422" s="95"/>
      <c r="GE422" s="95"/>
      <c r="GF422" s="95"/>
      <c r="GG422" s="95"/>
      <c r="GH422" s="95"/>
      <c r="GI422" s="95"/>
      <c r="GJ422" s="95"/>
      <c r="GK422" s="95"/>
      <c r="GL422" s="95"/>
      <c r="GM422" s="95"/>
      <c r="GN422" s="95"/>
      <c r="GO422" s="95"/>
      <c r="GP422" s="95"/>
      <c r="GQ422" s="95"/>
      <c r="GR422" s="95"/>
      <c r="GS422" s="95"/>
      <c r="GT422" s="95"/>
      <c r="GU422" s="95"/>
      <c r="GV422" s="95"/>
      <c r="GW422" s="95"/>
      <c r="GX422" s="95"/>
      <c r="GY422" s="95"/>
      <c r="GZ422" s="95"/>
      <c r="HA422" s="95"/>
      <c r="HB422" s="95"/>
      <c r="HC422" s="95"/>
      <c r="HD422" s="95"/>
      <c r="HE422" s="95"/>
    </row>
    <row r="423" spans="1:213" x14ac:dyDescent="0.25">
      <c r="A423" s="212" t="str">
        <f>IF((ISBLANK('1B DonnéesActifs'!A426)=TRUE),"-",'1B DonnéesActifs'!A426)</f>
        <v>-</v>
      </c>
      <c r="B423" s="213" t="str">
        <f>IF(($A423="-"),"-",IF((ISBLANK('1B DonnéesActifs'!B426)=TRUE),"",'1B DonnéesActifs'!B426))</f>
        <v>-</v>
      </c>
      <c r="C423" s="213" t="str">
        <f>IF(($A423="-"),"-",IF((ISBLANK('1B DonnéesActifs'!C426)=TRUE),"",'1B DonnéesActifs'!C426))</f>
        <v>-</v>
      </c>
      <c r="D423" s="213" t="str">
        <f>IF(($A423="-"),"-",IF((ISBLANK('1B DonnéesActifs'!D426)=TRUE),"",'1B DonnéesActifs'!D426))</f>
        <v>-</v>
      </c>
      <c r="E423" s="213" t="str">
        <f>IF(($A423="-"),"-",IF((ISBLANK('1B DonnéesActifs'!E426)=TRUE),"",'1B DonnéesActifs'!E426))</f>
        <v>-</v>
      </c>
      <c r="F423" s="213" t="str">
        <f>IF(($A423="-"),"-",IF((ISBLANK('1B DonnéesActifs'!F426)=TRUE),"",'1B DonnéesActifs'!F426))</f>
        <v>-</v>
      </c>
      <c r="G423" s="213" t="str">
        <f>IF(($A423="-"),"-",IF((ISBLANK('1B DonnéesActifs'!G426)=TRUE),"",'1B DonnéesActifs'!G426))</f>
        <v>-</v>
      </c>
      <c r="H423" s="213" t="str">
        <f>IF(($A423="-"),"-",IF((ISBLANK('1B DonnéesActifs'!H426)=TRUE),"",'1B DonnéesActifs'!H426))</f>
        <v>-</v>
      </c>
      <c r="I423" s="213" t="str">
        <f>IF(($A423="-"),"-",IF((ISBLANK('1B DonnéesActifs'!I426)=TRUE),"",'1B DonnéesActifs'!I426))</f>
        <v>-</v>
      </c>
      <c r="J423" s="213" t="str">
        <f>IF(($A423="-"),"-",IF((ISBLANK('1B DonnéesActifs'!J426)=TRUE),"",'1B DonnéesActifs'!J426))</f>
        <v>-</v>
      </c>
      <c r="K423" s="213" t="str">
        <f>IF(($A423="-"),"-",IF((ISBLANK('1B DonnéesActifs'!K426)=TRUE),"",'1B DonnéesActifs'!K426))</f>
        <v>-</v>
      </c>
      <c r="L423" s="213" t="str">
        <f>IF(($A423="-"),"-",IF((ISBLANK('1B DonnéesActifs'!L426)=TRUE),"",'1B DonnéesActifs'!L426))</f>
        <v>-</v>
      </c>
      <c r="M423" s="213" t="str">
        <f>IF(($A423="-"),"-",IF((ISBLANK('1B DonnéesActifs'!M426)=TRUE),"",'1B DonnéesActifs'!M426))</f>
        <v>-</v>
      </c>
      <c r="N423" s="213" t="str">
        <f>IF(($A423="-"),"-",IF((ISBLANK('1B DonnéesActifs'!N426)=TRUE),"",'1B DonnéesActifs'!N426))</f>
        <v>-</v>
      </c>
      <c r="O423" s="213" t="str">
        <f>IF(($A423="-"),"-",IF((ISBLANK('1B DonnéesActifs'!O426)=TRUE),"",'1B DonnéesActifs'!O426))</f>
        <v>-</v>
      </c>
      <c r="P423" s="213" t="str">
        <f>IF(($A423="-"),"-",IF((ISBLANK('1B DonnéesActifs'!P426)=TRUE),"",'1B DonnéesActifs'!P426))</f>
        <v>-</v>
      </c>
      <c r="Q423" s="214" t="str">
        <f t="shared" si="64"/>
        <v>-</v>
      </c>
      <c r="R423" s="214" t="str">
        <f>IF($A423="-","-",(_xlfn.IFNA((VLOOKUP($D423,'2A HypothèsesRenouvellement'!$J$6:$K$10,2,FALSE)),"TypeChausséeN/D")))</f>
        <v>-</v>
      </c>
      <c r="S423" s="214" t="str">
        <f t="shared" si="65"/>
        <v>-</v>
      </c>
      <c r="T423" s="214" t="str">
        <f>IF($A423="-","-",(_xlfn.IFNA((VLOOKUP($M423,'2A HypothèsesRenouvellement'!$J$16:$K$25,2,FALSE)),"DernièreInterventionN/D")))</f>
        <v>-</v>
      </c>
      <c r="U423" s="214" t="str">
        <f t="shared" si="66"/>
        <v>-</v>
      </c>
      <c r="V423" s="215" t="str">
        <f t="shared" si="67"/>
        <v>-</v>
      </c>
      <c r="W423" s="215" t="str">
        <f>IF($A423="-","-",IF($O423="","ICG N/D",VLOOKUP($O423,'2A HypothèsesRenouvellement'!$B$33:$B$42,1,TRUE)))</f>
        <v>-</v>
      </c>
      <c r="X423" s="216" t="str">
        <f>IF($A423="-","-",(IF((ISNUMBER(W423)=TRUE),VLOOKUP(W423,'2A HypothèsesRenouvellement'!$B$33:$D$42,3,FALSE),"ICG N/D")))</f>
        <v>-</v>
      </c>
      <c r="Y423" s="216" t="str">
        <f>_xlfn.IFNA(IF($A423="-","-",(IF((P423=""),"Cote /5 N/D",VLOOKUP(P423,'2A HypothèsesRenouvellement'!$F$33:$G$37,2,FALSE)))),"%ParCote/5 Feuille2A N/D")</f>
        <v>-</v>
      </c>
      <c r="Z423" s="215" t="str">
        <f>IF($A423="-","-",IF('2A HypothèsesRenouvellement'!$F$20="  cotes d'état /100",(IF(ISNUMBER(X423)=TRUE,(X423*R423),"ICG N/D")),"N'est pas l'option choisie feuille 2A"))</f>
        <v>-</v>
      </c>
      <c r="AA423" s="215" t="str">
        <f t="shared" si="57"/>
        <v>-</v>
      </c>
      <c r="AB423" s="215" t="str">
        <f>IF($A423="-","-",IF('2A HypothèsesRenouvellement'!$F$20="  cotes d'état /5",(IF(ISNUMBER(Y423)=TRUE,(Y423*R423),"Etat/5 N/D")),"N'est pas l'option choisie feuille 2A"))</f>
        <v>-</v>
      </c>
      <c r="AC423" s="215" t="str">
        <f t="shared" si="58"/>
        <v>-</v>
      </c>
      <c r="AD423" s="217" t="str">
        <f>IF('2A HypothèsesRenouvellement'!$D$15="Option 1  ",'3A CalculsActifs'!V423,IF('2A HypothèsesRenouvellement'!$F$20="  Cotes d'état /100",'3A CalculsActifs'!AA423,IF('2A HypothèsesRenouvellement'!$F$20="  Cotes d'état /5",'3A CalculsActifs'!AC423,"ATT:ChoisirOptionFeuille2A")))</f>
        <v>ATT:ChoisirOptionFeuille2A</v>
      </c>
      <c r="AE423" s="209" t="str">
        <f>IF($A423="-","-",(H423/1000*(VLOOKUP(D423,'2A HypothèsesRenouvellement'!$J$6:$L$10,3,FALSE))))</f>
        <v>-</v>
      </c>
      <c r="AF423" s="312" t="str">
        <f t="shared" si="68"/>
        <v>-</v>
      </c>
      <c r="AG423" s="312" t="str">
        <f t="shared" si="69"/>
        <v>-</v>
      </c>
      <c r="AH423" s="218" t="str">
        <f t="shared" si="70"/>
        <v>-</v>
      </c>
      <c r="AI423" s="95"/>
      <c r="AJ423" s="95"/>
      <c r="AK423" s="95"/>
      <c r="AL423" s="95"/>
      <c r="AM423" s="95"/>
      <c r="AN423" s="95"/>
      <c r="AO423" s="95"/>
      <c r="AP423" s="95"/>
      <c r="AQ423" s="95"/>
      <c r="AR423" s="95"/>
      <c r="AS423" s="95"/>
      <c r="AT423" s="95"/>
      <c r="AU423" s="95"/>
      <c r="AV423" s="95"/>
      <c r="AW423" s="95"/>
      <c r="AX423" s="95"/>
      <c r="AY423" s="95"/>
      <c r="AZ423" s="95"/>
      <c r="BA423" s="95"/>
      <c r="BB423" s="95"/>
      <c r="BC423" s="95"/>
      <c r="BD423" s="95"/>
      <c r="BE423" s="95"/>
      <c r="BF423" s="95"/>
      <c r="BG423" s="95"/>
      <c r="BH423" s="95"/>
      <c r="BI423" s="95"/>
      <c r="BJ423" s="95"/>
      <c r="BK423" s="95"/>
      <c r="BL423" s="95"/>
      <c r="BM423" s="95"/>
      <c r="BN423" s="95"/>
      <c r="BO423" s="95"/>
      <c r="BP423" s="95"/>
      <c r="BQ423" s="95"/>
      <c r="BR423" s="95"/>
      <c r="BS423" s="95"/>
      <c r="BT423" s="95"/>
      <c r="BU423" s="95"/>
      <c r="BV423" s="95"/>
      <c r="BW423" s="95"/>
      <c r="BX423" s="95"/>
      <c r="BY423" s="95"/>
      <c r="BZ423" s="95"/>
      <c r="CA423" s="95"/>
      <c r="CB423" s="95"/>
      <c r="CC423" s="95"/>
      <c r="CD423" s="95"/>
      <c r="CE423" s="95"/>
      <c r="CF423" s="95"/>
      <c r="CG423" s="95"/>
      <c r="CH423" s="95"/>
      <c r="CI423" s="95"/>
      <c r="CJ423" s="95"/>
      <c r="CK423" s="95"/>
      <c r="CL423" s="95"/>
      <c r="CM423" s="95"/>
      <c r="CN423" s="95"/>
      <c r="CO423" s="95"/>
      <c r="CP423" s="95"/>
      <c r="CQ423" s="95"/>
      <c r="CR423" s="95"/>
      <c r="CS423" s="95"/>
      <c r="CT423" s="95"/>
      <c r="CU423" s="95"/>
      <c r="CV423" s="95"/>
      <c r="CW423" s="95"/>
      <c r="CX423" s="95"/>
      <c r="CY423" s="95"/>
      <c r="CZ423" s="95"/>
      <c r="DA423" s="95"/>
      <c r="DB423" s="95"/>
      <c r="DC423" s="95"/>
      <c r="DD423" s="95"/>
      <c r="DE423" s="95"/>
      <c r="DF423" s="95"/>
      <c r="DG423" s="95"/>
      <c r="DH423" s="95"/>
      <c r="DI423" s="95"/>
      <c r="DJ423" s="95"/>
      <c r="DK423" s="95"/>
      <c r="DL423" s="95"/>
      <c r="DM423" s="95"/>
      <c r="DN423" s="95"/>
      <c r="DO423" s="95"/>
      <c r="DP423" s="95"/>
      <c r="DQ423" s="95"/>
      <c r="DR423" s="95"/>
      <c r="DS423" s="95"/>
      <c r="DT423" s="95"/>
      <c r="DU423" s="95"/>
      <c r="DV423" s="95"/>
      <c r="DW423" s="95"/>
      <c r="DX423" s="95"/>
      <c r="DY423" s="95"/>
      <c r="DZ423" s="95"/>
      <c r="EA423" s="95"/>
      <c r="EB423" s="95"/>
      <c r="EC423" s="95"/>
      <c r="ED423" s="95"/>
      <c r="EE423" s="95"/>
      <c r="EF423" s="95"/>
      <c r="EG423" s="95"/>
      <c r="EH423" s="95"/>
      <c r="EI423" s="95"/>
      <c r="EJ423" s="95"/>
      <c r="EK423" s="95"/>
      <c r="EL423" s="95"/>
      <c r="EM423" s="95"/>
      <c r="EN423" s="95"/>
      <c r="EO423" s="95"/>
      <c r="EP423" s="95"/>
      <c r="EQ423" s="95"/>
      <c r="ER423" s="95"/>
      <c r="ES423" s="95"/>
      <c r="ET423" s="95"/>
      <c r="EU423" s="95"/>
      <c r="EV423" s="95"/>
      <c r="EW423" s="95"/>
      <c r="EX423" s="95"/>
      <c r="EY423" s="95"/>
      <c r="EZ423" s="95"/>
      <c r="FA423" s="95"/>
      <c r="FB423" s="95"/>
      <c r="FC423" s="95"/>
      <c r="FD423" s="95"/>
      <c r="FE423" s="95"/>
      <c r="FF423" s="95"/>
      <c r="FG423" s="95"/>
      <c r="FH423" s="95"/>
      <c r="FI423" s="95"/>
      <c r="FJ423" s="95"/>
      <c r="FK423" s="95"/>
      <c r="FL423" s="95"/>
      <c r="FM423" s="95"/>
      <c r="FN423" s="95"/>
      <c r="FO423" s="95"/>
      <c r="FP423" s="95"/>
      <c r="FQ423" s="95"/>
      <c r="FR423" s="95"/>
      <c r="FS423" s="95"/>
      <c r="FT423" s="95"/>
      <c r="FU423" s="95"/>
      <c r="FV423" s="95"/>
      <c r="FW423" s="95"/>
      <c r="FX423" s="95"/>
      <c r="FY423" s="95"/>
      <c r="FZ423" s="95"/>
      <c r="GA423" s="95"/>
      <c r="GB423" s="95"/>
      <c r="GC423" s="95"/>
      <c r="GD423" s="95"/>
      <c r="GE423" s="95"/>
      <c r="GF423" s="95"/>
      <c r="GG423" s="95"/>
      <c r="GH423" s="95"/>
      <c r="GI423" s="95"/>
      <c r="GJ423" s="95"/>
      <c r="GK423" s="95"/>
      <c r="GL423" s="95"/>
      <c r="GM423" s="95"/>
      <c r="GN423" s="95"/>
      <c r="GO423" s="95"/>
      <c r="GP423" s="95"/>
      <c r="GQ423" s="95"/>
      <c r="GR423" s="95"/>
      <c r="GS423" s="95"/>
      <c r="GT423" s="95"/>
      <c r="GU423" s="95"/>
      <c r="GV423" s="95"/>
      <c r="GW423" s="95"/>
      <c r="GX423" s="95"/>
      <c r="GY423" s="95"/>
      <c r="GZ423" s="95"/>
      <c r="HA423" s="95"/>
      <c r="HB423" s="95"/>
      <c r="HC423" s="95"/>
      <c r="HD423" s="95"/>
      <c r="HE423" s="95"/>
    </row>
    <row r="424" spans="1:213" x14ac:dyDescent="0.25">
      <c r="A424" s="212" t="str">
        <f>IF((ISBLANK('1B DonnéesActifs'!A427)=TRUE),"-",'1B DonnéesActifs'!A427)</f>
        <v>-</v>
      </c>
      <c r="B424" s="213" t="str">
        <f>IF(($A424="-"),"-",IF((ISBLANK('1B DonnéesActifs'!B427)=TRUE),"",'1B DonnéesActifs'!B427))</f>
        <v>-</v>
      </c>
      <c r="C424" s="213" t="str">
        <f>IF(($A424="-"),"-",IF((ISBLANK('1B DonnéesActifs'!C427)=TRUE),"",'1B DonnéesActifs'!C427))</f>
        <v>-</v>
      </c>
      <c r="D424" s="213" t="str">
        <f>IF(($A424="-"),"-",IF((ISBLANK('1B DonnéesActifs'!D427)=TRUE),"",'1B DonnéesActifs'!D427))</f>
        <v>-</v>
      </c>
      <c r="E424" s="213" t="str">
        <f>IF(($A424="-"),"-",IF((ISBLANK('1B DonnéesActifs'!E427)=TRUE),"",'1B DonnéesActifs'!E427))</f>
        <v>-</v>
      </c>
      <c r="F424" s="213" t="str">
        <f>IF(($A424="-"),"-",IF((ISBLANK('1B DonnéesActifs'!F427)=TRUE),"",'1B DonnéesActifs'!F427))</f>
        <v>-</v>
      </c>
      <c r="G424" s="213" t="str">
        <f>IF(($A424="-"),"-",IF((ISBLANK('1B DonnéesActifs'!G427)=TRUE),"",'1B DonnéesActifs'!G427))</f>
        <v>-</v>
      </c>
      <c r="H424" s="213" t="str">
        <f>IF(($A424="-"),"-",IF((ISBLANK('1B DonnéesActifs'!H427)=TRUE),"",'1B DonnéesActifs'!H427))</f>
        <v>-</v>
      </c>
      <c r="I424" s="213" t="str">
        <f>IF(($A424="-"),"-",IF((ISBLANK('1B DonnéesActifs'!I427)=TRUE),"",'1B DonnéesActifs'!I427))</f>
        <v>-</v>
      </c>
      <c r="J424" s="213" t="str">
        <f>IF(($A424="-"),"-",IF((ISBLANK('1B DonnéesActifs'!J427)=TRUE),"",'1B DonnéesActifs'!J427))</f>
        <v>-</v>
      </c>
      <c r="K424" s="213" t="str">
        <f>IF(($A424="-"),"-",IF((ISBLANK('1B DonnéesActifs'!K427)=TRUE),"",'1B DonnéesActifs'!K427))</f>
        <v>-</v>
      </c>
      <c r="L424" s="213" t="str">
        <f>IF(($A424="-"),"-",IF((ISBLANK('1B DonnéesActifs'!L427)=TRUE),"",'1B DonnéesActifs'!L427))</f>
        <v>-</v>
      </c>
      <c r="M424" s="213" t="str">
        <f>IF(($A424="-"),"-",IF((ISBLANK('1B DonnéesActifs'!M427)=TRUE),"",'1B DonnéesActifs'!M427))</f>
        <v>-</v>
      </c>
      <c r="N424" s="213" t="str">
        <f>IF(($A424="-"),"-",IF((ISBLANK('1B DonnéesActifs'!N427)=TRUE),"",'1B DonnéesActifs'!N427))</f>
        <v>-</v>
      </c>
      <c r="O424" s="213" t="str">
        <f>IF(($A424="-"),"-",IF((ISBLANK('1B DonnéesActifs'!O427)=TRUE),"",'1B DonnéesActifs'!O427))</f>
        <v>-</v>
      </c>
      <c r="P424" s="213" t="str">
        <f>IF(($A424="-"),"-",IF((ISBLANK('1B DonnéesActifs'!P427)=TRUE),"",'1B DonnéesActifs'!P427))</f>
        <v>-</v>
      </c>
      <c r="Q424" s="214" t="str">
        <f t="shared" si="64"/>
        <v>-</v>
      </c>
      <c r="R424" s="214" t="str">
        <f>IF($A424="-","-",(_xlfn.IFNA((VLOOKUP($D424,'2A HypothèsesRenouvellement'!$J$6:$K$10,2,FALSE)),"TypeChausséeN/D")))</f>
        <v>-</v>
      </c>
      <c r="S424" s="214" t="str">
        <f t="shared" si="65"/>
        <v>-</v>
      </c>
      <c r="T424" s="214" t="str">
        <f>IF($A424="-","-",(_xlfn.IFNA((VLOOKUP($M424,'2A HypothèsesRenouvellement'!$J$16:$K$25,2,FALSE)),"DernièreInterventionN/D")))</f>
        <v>-</v>
      </c>
      <c r="U424" s="214" t="str">
        <f t="shared" si="66"/>
        <v>-</v>
      </c>
      <c r="V424" s="215" t="str">
        <f t="shared" si="67"/>
        <v>-</v>
      </c>
      <c r="W424" s="215" t="str">
        <f>IF($A424="-","-",IF($O424="","ICG N/D",VLOOKUP($O424,'2A HypothèsesRenouvellement'!$B$33:$B$42,1,TRUE)))</f>
        <v>-</v>
      </c>
      <c r="X424" s="216" t="str">
        <f>IF($A424="-","-",(IF((ISNUMBER(W424)=TRUE),VLOOKUP(W424,'2A HypothèsesRenouvellement'!$B$33:$D$42,3,FALSE),"ICG N/D")))</f>
        <v>-</v>
      </c>
      <c r="Y424" s="216" t="str">
        <f>_xlfn.IFNA(IF($A424="-","-",(IF((P424=""),"Cote /5 N/D",VLOOKUP(P424,'2A HypothèsesRenouvellement'!$F$33:$G$37,2,FALSE)))),"%ParCote/5 Feuille2A N/D")</f>
        <v>-</v>
      </c>
      <c r="Z424" s="215" t="str">
        <f>IF($A424="-","-",IF('2A HypothèsesRenouvellement'!$F$20="  cotes d'état /100",(IF(ISNUMBER(X424)=TRUE,(X424*R424),"ICG N/D")),"N'est pas l'option choisie feuille 2A"))</f>
        <v>-</v>
      </c>
      <c r="AA424" s="215" t="str">
        <f t="shared" si="57"/>
        <v>-</v>
      </c>
      <c r="AB424" s="215" t="str">
        <f>IF($A424="-","-",IF('2A HypothèsesRenouvellement'!$F$20="  cotes d'état /5",(IF(ISNUMBER(Y424)=TRUE,(Y424*R424),"Etat/5 N/D")),"N'est pas l'option choisie feuille 2A"))</f>
        <v>-</v>
      </c>
      <c r="AC424" s="215" t="str">
        <f t="shared" si="58"/>
        <v>-</v>
      </c>
      <c r="AD424" s="217" t="str">
        <f>IF('2A HypothèsesRenouvellement'!$D$15="Option 1  ",'3A CalculsActifs'!V424,IF('2A HypothèsesRenouvellement'!$F$20="  Cotes d'état /100",'3A CalculsActifs'!AA424,IF('2A HypothèsesRenouvellement'!$F$20="  Cotes d'état /5",'3A CalculsActifs'!AC424,"ATT:ChoisirOptionFeuille2A")))</f>
        <v>ATT:ChoisirOptionFeuille2A</v>
      </c>
      <c r="AE424" s="209" t="str">
        <f>IF($A424="-","-",(H424/1000*(VLOOKUP(D424,'2A HypothèsesRenouvellement'!$J$6:$L$10,3,FALSE))))</f>
        <v>-</v>
      </c>
      <c r="AF424" s="312" t="str">
        <f t="shared" si="68"/>
        <v>-</v>
      </c>
      <c r="AG424" s="312" t="str">
        <f t="shared" si="69"/>
        <v>-</v>
      </c>
      <c r="AH424" s="218" t="str">
        <f t="shared" si="70"/>
        <v>-</v>
      </c>
      <c r="AI424" s="95"/>
      <c r="AJ424" s="95"/>
      <c r="AK424" s="95"/>
      <c r="AL424" s="95"/>
      <c r="AM424" s="95"/>
      <c r="AN424" s="95"/>
      <c r="AO424" s="95"/>
      <c r="AP424" s="95"/>
      <c r="AQ424" s="95"/>
      <c r="AR424" s="95"/>
      <c r="AS424" s="95"/>
      <c r="AT424" s="95"/>
      <c r="AU424" s="95"/>
      <c r="AV424" s="95"/>
      <c r="AW424" s="95"/>
      <c r="AX424" s="95"/>
      <c r="AY424" s="95"/>
      <c r="AZ424" s="95"/>
      <c r="BA424" s="95"/>
      <c r="BB424" s="95"/>
      <c r="BC424" s="95"/>
      <c r="BD424" s="95"/>
      <c r="BE424" s="95"/>
      <c r="BF424" s="95"/>
      <c r="BG424" s="95"/>
      <c r="BH424" s="95"/>
      <c r="BI424" s="95"/>
      <c r="BJ424" s="95"/>
      <c r="BK424" s="95"/>
      <c r="BL424" s="95"/>
      <c r="BM424" s="95"/>
      <c r="BN424" s="95"/>
      <c r="BO424" s="95"/>
      <c r="BP424" s="95"/>
      <c r="BQ424" s="95"/>
      <c r="BR424" s="95"/>
      <c r="BS424" s="95"/>
      <c r="BT424" s="95"/>
      <c r="BU424" s="95"/>
      <c r="BV424" s="95"/>
      <c r="BW424" s="95"/>
      <c r="BX424" s="95"/>
      <c r="BY424" s="95"/>
      <c r="BZ424" s="95"/>
      <c r="CA424" s="95"/>
      <c r="CB424" s="95"/>
      <c r="CC424" s="95"/>
      <c r="CD424" s="95"/>
      <c r="CE424" s="95"/>
      <c r="CF424" s="95"/>
      <c r="CG424" s="95"/>
      <c r="CH424" s="95"/>
      <c r="CI424" s="95"/>
      <c r="CJ424" s="95"/>
      <c r="CK424" s="95"/>
      <c r="CL424" s="95"/>
      <c r="CM424" s="95"/>
      <c r="CN424" s="95"/>
      <c r="CO424" s="95"/>
      <c r="CP424" s="95"/>
      <c r="CQ424" s="95"/>
      <c r="CR424" s="95"/>
      <c r="CS424" s="95"/>
      <c r="CT424" s="95"/>
      <c r="CU424" s="95"/>
      <c r="CV424" s="95"/>
      <c r="CW424" s="95"/>
      <c r="CX424" s="95"/>
      <c r="CY424" s="95"/>
      <c r="CZ424" s="95"/>
      <c r="DA424" s="95"/>
      <c r="DB424" s="95"/>
      <c r="DC424" s="95"/>
      <c r="DD424" s="95"/>
      <c r="DE424" s="95"/>
      <c r="DF424" s="95"/>
      <c r="DG424" s="95"/>
      <c r="DH424" s="95"/>
      <c r="DI424" s="95"/>
      <c r="DJ424" s="95"/>
      <c r="DK424" s="95"/>
      <c r="DL424" s="95"/>
      <c r="DM424" s="95"/>
      <c r="DN424" s="95"/>
      <c r="DO424" s="95"/>
      <c r="DP424" s="95"/>
      <c r="DQ424" s="95"/>
      <c r="DR424" s="95"/>
      <c r="DS424" s="95"/>
      <c r="DT424" s="95"/>
      <c r="DU424" s="95"/>
      <c r="DV424" s="95"/>
      <c r="DW424" s="95"/>
      <c r="DX424" s="95"/>
      <c r="DY424" s="95"/>
      <c r="DZ424" s="95"/>
      <c r="EA424" s="95"/>
      <c r="EB424" s="95"/>
      <c r="EC424" s="95"/>
      <c r="ED424" s="95"/>
      <c r="EE424" s="95"/>
      <c r="EF424" s="95"/>
      <c r="EG424" s="95"/>
      <c r="EH424" s="95"/>
      <c r="EI424" s="95"/>
      <c r="EJ424" s="95"/>
      <c r="EK424" s="95"/>
      <c r="EL424" s="95"/>
      <c r="EM424" s="95"/>
      <c r="EN424" s="95"/>
      <c r="EO424" s="95"/>
      <c r="EP424" s="95"/>
      <c r="EQ424" s="95"/>
      <c r="ER424" s="95"/>
      <c r="ES424" s="95"/>
      <c r="ET424" s="95"/>
      <c r="EU424" s="95"/>
      <c r="EV424" s="95"/>
      <c r="EW424" s="95"/>
      <c r="EX424" s="95"/>
      <c r="EY424" s="95"/>
      <c r="EZ424" s="95"/>
      <c r="FA424" s="95"/>
      <c r="FB424" s="95"/>
      <c r="FC424" s="95"/>
      <c r="FD424" s="95"/>
      <c r="FE424" s="95"/>
      <c r="FF424" s="95"/>
      <c r="FG424" s="95"/>
      <c r="FH424" s="95"/>
      <c r="FI424" s="95"/>
      <c r="FJ424" s="95"/>
      <c r="FK424" s="95"/>
      <c r="FL424" s="95"/>
      <c r="FM424" s="95"/>
      <c r="FN424" s="95"/>
      <c r="FO424" s="95"/>
      <c r="FP424" s="95"/>
      <c r="FQ424" s="95"/>
      <c r="FR424" s="95"/>
      <c r="FS424" s="95"/>
      <c r="FT424" s="95"/>
      <c r="FU424" s="95"/>
      <c r="FV424" s="95"/>
      <c r="FW424" s="95"/>
      <c r="FX424" s="95"/>
      <c r="FY424" s="95"/>
      <c r="FZ424" s="95"/>
      <c r="GA424" s="95"/>
      <c r="GB424" s="95"/>
      <c r="GC424" s="95"/>
      <c r="GD424" s="95"/>
      <c r="GE424" s="95"/>
      <c r="GF424" s="95"/>
      <c r="GG424" s="95"/>
      <c r="GH424" s="95"/>
      <c r="GI424" s="95"/>
      <c r="GJ424" s="95"/>
      <c r="GK424" s="95"/>
      <c r="GL424" s="95"/>
      <c r="GM424" s="95"/>
      <c r="GN424" s="95"/>
      <c r="GO424" s="95"/>
      <c r="GP424" s="95"/>
      <c r="GQ424" s="95"/>
      <c r="GR424" s="95"/>
      <c r="GS424" s="95"/>
      <c r="GT424" s="95"/>
      <c r="GU424" s="95"/>
      <c r="GV424" s="95"/>
      <c r="GW424" s="95"/>
      <c r="GX424" s="95"/>
      <c r="GY424" s="95"/>
      <c r="GZ424" s="95"/>
      <c r="HA424" s="95"/>
      <c r="HB424" s="95"/>
      <c r="HC424" s="95"/>
      <c r="HD424" s="95"/>
      <c r="HE424" s="95"/>
    </row>
    <row r="425" spans="1:213" x14ac:dyDescent="0.25">
      <c r="A425" s="212" t="str">
        <f>IF((ISBLANK('1B DonnéesActifs'!A428)=TRUE),"-",'1B DonnéesActifs'!A428)</f>
        <v>-</v>
      </c>
      <c r="B425" s="213" t="str">
        <f>IF(($A425="-"),"-",IF((ISBLANK('1B DonnéesActifs'!B428)=TRUE),"",'1B DonnéesActifs'!B428))</f>
        <v>-</v>
      </c>
      <c r="C425" s="213" t="str">
        <f>IF(($A425="-"),"-",IF((ISBLANK('1B DonnéesActifs'!C428)=TRUE),"",'1B DonnéesActifs'!C428))</f>
        <v>-</v>
      </c>
      <c r="D425" s="213" t="str">
        <f>IF(($A425="-"),"-",IF((ISBLANK('1B DonnéesActifs'!D428)=TRUE),"",'1B DonnéesActifs'!D428))</f>
        <v>-</v>
      </c>
      <c r="E425" s="213" t="str">
        <f>IF(($A425="-"),"-",IF((ISBLANK('1B DonnéesActifs'!E428)=TRUE),"",'1B DonnéesActifs'!E428))</f>
        <v>-</v>
      </c>
      <c r="F425" s="213" t="str">
        <f>IF(($A425="-"),"-",IF((ISBLANK('1B DonnéesActifs'!F428)=TRUE),"",'1B DonnéesActifs'!F428))</f>
        <v>-</v>
      </c>
      <c r="G425" s="213" t="str">
        <f>IF(($A425="-"),"-",IF((ISBLANK('1B DonnéesActifs'!G428)=TRUE),"",'1B DonnéesActifs'!G428))</f>
        <v>-</v>
      </c>
      <c r="H425" s="213" t="str">
        <f>IF(($A425="-"),"-",IF((ISBLANK('1B DonnéesActifs'!H428)=TRUE),"",'1B DonnéesActifs'!H428))</f>
        <v>-</v>
      </c>
      <c r="I425" s="213" t="str">
        <f>IF(($A425="-"),"-",IF((ISBLANK('1B DonnéesActifs'!I428)=TRUE),"",'1B DonnéesActifs'!I428))</f>
        <v>-</v>
      </c>
      <c r="J425" s="213" t="str">
        <f>IF(($A425="-"),"-",IF((ISBLANK('1B DonnéesActifs'!J428)=TRUE),"",'1B DonnéesActifs'!J428))</f>
        <v>-</v>
      </c>
      <c r="K425" s="213" t="str">
        <f>IF(($A425="-"),"-",IF((ISBLANK('1B DonnéesActifs'!K428)=TRUE),"",'1B DonnéesActifs'!K428))</f>
        <v>-</v>
      </c>
      <c r="L425" s="213" t="str">
        <f>IF(($A425="-"),"-",IF((ISBLANK('1B DonnéesActifs'!L428)=TRUE),"",'1B DonnéesActifs'!L428))</f>
        <v>-</v>
      </c>
      <c r="M425" s="213" t="str">
        <f>IF(($A425="-"),"-",IF((ISBLANK('1B DonnéesActifs'!M428)=TRUE),"",'1B DonnéesActifs'!M428))</f>
        <v>-</v>
      </c>
      <c r="N425" s="213" t="str">
        <f>IF(($A425="-"),"-",IF((ISBLANK('1B DonnéesActifs'!N428)=TRUE),"",'1B DonnéesActifs'!N428))</f>
        <v>-</v>
      </c>
      <c r="O425" s="213" t="str">
        <f>IF(($A425="-"),"-",IF((ISBLANK('1B DonnéesActifs'!O428)=TRUE),"",'1B DonnéesActifs'!O428))</f>
        <v>-</v>
      </c>
      <c r="P425" s="213" t="str">
        <f>IF(($A425="-"),"-",IF((ISBLANK('1B DonnéesActifs'!P428)=TRUE),"",'1B DonnéesActifs'!P428))</f>
        <v>-</v>
      </c>
      <c r="Q425" s="214" t="str">
        <f t="shared" si="64"/>
        <v>-</v>
      </c>
      <c r="R425" s="214" t="str">
        <f>IF($A425="-","-",(_xlfn.IFNA((VLOOKUP($D425,'2A HypothèsesRenouvellement'!$J$6:$K$10,2,FALSE)),"TypeChausséeN/D")))</f>
        <v>-</v>
      </c>
      <c r="S425" s="214" t="str">
        <f t="shared" si="65"/>
        <v>-</v>
      </c>
      <c r="T425" s="214" t="str">
        <f>IF($A425="-","-",(_xlfn.IFNA((VLOOKUP($M425,'2A HypothèsesRenouvellement'!$J$16:$K$25,2,FALSE)),"DernièreInterventionN/D")))</f>
        <v>-</v>
      </c>
      <c r="U425" s="214" t="str">
        <f t="shared" si="66"/>
        <v>-</v>
      </c>
      <c r="V425" s="215" t="str">
        <f t="shared" si="67"/>
        <v>-</v>
      </c>
      <c r="W425" s="215" t="str">
        <f>IF($A425="-","-",IF($O425="","ICG N/D",VLOOKUP($O425,'2A HypothèsesRenouvellement'!$B$33:$B$42,1,TRUE)))</f>
        <v>-</v>
      </c>
      <c r="X425" s="216" t="str">
        <f>IF($A425="-","-",(IF((ISNUMBER(W425)=TRUE),VLOOKUP(W425,'2A HypothèsesRenouvellement'!$B$33:$D$42,3,FALSE),"ICG N/D")))</f>
        <v>-</v>
      </c>
      <c r="Y425" s="216" t="str">
        <f>_xlfn.IFNA(IF($A425="-","-",(IF((P425=""),"Cote /5 N/D",VLOOKUP(P425,'2A HypothèsesRenouvellement'!$F$33:$G$37,2,FALSE)))),"%ParCote/5 Feuille2A N/D")</f>
        <v>-</v>
      </c>
      <c r="Z425" s="215" t="str">
        <f>IF($A425="-","-",IF('2A HypothèsesRenouvellement'!$F$20="  cotes d'état /100",(IF(ISNUMBER(X425)=TRUE,(X425*R425),"ICG N/D")),"N'est pas l'option choisie feuille 2A"))</f>
        <v>-</v>
      </c>
      <c r="AA425" s="215" t="str">
        <f t="shared" si="57"/>
        <v>-</v>
      </c>
      <c r="AB425" s="215" t="str">
        <f>IF($A425="-","-",IF('2A HypothèsesRenouvellement'!$F$20="  cotes d'état /5",(IF(ISNUMBER(Y425)=TRUE,(Y425*R425),"Etat/5 N/D")),"N'est pas l'option choisie feuille 2A"))</f>
        <v>-</v>
      </c>
      <c r="AC425" s="215" t="str">
        <f t="shared" si="58"/>
        <v>-</v>
      </c>
      <c r="AD425" s="217" t="str">
        <f>IF('2A HypothèsesRenouvellement'!$D$15="Option 1  ",'3A CalculsActifs'!V425,IF('2A HypothèsesRenouvellement'!$F$20="  Cotes d'état /100",'3A CalculsActifs'!AA425,IF('2A HypothèsesRenouvellement'!$F$20="  Cotes d'état /5",'3A CalculsActifs'!AC425,"ATT:ChoisirOptionFeuille2A")))</f>
        <v>ATT:ChoisirOptionFeuille2A</v>
      </c>
      <c r="AE425" s="209" t="str">
        <f>IF($A425="-","-",(H425/1000*(VLOOKUP(D425,'2A HypothèsesRenouvellement'!$J$6:$L$10,3,FALSE))))</f>
        <v>-</v>
      </c>
      <c r="AF425" s="312" t="str">
        <f t="shared" si="68"/>
        <v>-</v>
      </c>
      <c r="AG425" s="312" t="str">
        <f t="shared" si="69"/>
        <v>-</v>
      </c>
      <c r="AH425" s="218" t="str">
        <f t="shared" si="70"/>
        <v>-</v>
      </c>
      <c r="AI425" s="95"/>
      <c r="AJ425" s="95"/>
      <c r="AK425" s="95"/>
      <c r="AL425" s="95"/>
      <c r="AM425" s="95"/>
      <c r="AN425" s="95"/>
      <c r="AO425" s="95"/>
      <c r="AP425" s="95"/>
      <c r="AQ425" s="95"/>
      <c r="AR425" s="95"/>
      <c r="AS425" s="95"/>
      <c r="AT425" s="95"/>
      <c r="AU425" s="95"/>
      <c r="AV425" s="95"/>
      <c r="AW425" s="95"/>
      <c r="AX425" s="95"/>
      <c r="AY425" s="95"/>
      <c r="AZ425" s="95"/>
      <c r="BA425" s="95"/>
      <c r="BB425" s="95"/>
      <c r="BC425" s="95"/>
      <c r="BD425" s="95"/>
      <c r="BE425" s="95"/>
      <c r="BF425" s="95"/>
      <c r="BG425" s="95"/>
      <c r="BH425" s="95"/>
      <c r="BI425" s="95"/>
      <c r="BJ425" s="95"/>
      <c r="BK425" s="95"/>
      <c r="BL425" s="95"/>
      <c r="BM425" s="95"/>
      <c r="BN425" s="95"/>
      <c r="BO425" s="95"/>
      <c r="BP425" s="95"/>
      <c r="BQ425" s="95"/>
      <c r="BR425" s="95"/>
      <c r="BS425" s="95"/>
      <c r="BT425" s="95"/>
      <c r="BU425" s="95"/>
      <c r="BV425" s="95"/>
      <c r="BW425" s="95"/>
      <c r="BX425" s="95"/>
      <c r="BY425" s="95"/>
      <c r="BZ425" s="95"/>
      <c r="CA425" s="95"/>
      <c r="CB425" s="95"/>
      <c r="CC425" s="95"/>
      <c r="CD425" s="95"/>
      <c r="CE425" s="95"/>
      <c r="CF425" s="95"/>
      <c r="CG425" s="95"/>
      <c r="CH425" s="95"/>
      <c r="CI425" s="95"/>
      <c r="CJ425" s="95"/>
      <c r="CK425" s="95"/>
      <c r="CL425" s="95"/>
      <c r="CM425" s="95"/>
      <c r="CN425" s="95"/>
      <c r="CO425" s="95"/>
      <c r="CP425" s="95"/>
      <c r="CQ425" s="95"/>
      <c r="CR425" s="95"/>
      <c r="CS425" s="95"/>
      <c r="CT425" s="95"/>
      <c r="CU425" s="95"/>
      <c r="CV425" s="95"/>
      <c r="CW425" s="95"/>
      <c r="CX425" s="95"/>
      <c r="CY425" s="95"/>
      <c r="CZ425" s="95"/>
      <c r="DA425" s="95"/>
      <c r="DB425" s="95"/>
      <c r="DC425" s="95"/>
      <c r="DD425" s="95"/>
      <c r="DE425" s="95"/>
      <c r="DF425" s="95"/>
      <c r="DG425" s="95"/>
      <c r="DH425" s="95"/>
      <c r="DI425" s="95"/>
      <c r="DJ425" s="95"/>
      <c r="DK425" s="95"/>
      <c r="DL425" s="95"/>
      <c r="DM425" s="95"/>
      <c r="DN425" s="95"/>
      <c r="DO425" s="95"/>
      <c r="DP425" s="95"/>
      <c r="DQ425" s="95"/>
      <c r="DR425" s="95"/>
      <c r="DS425" s="95"/>
      <c r="DT425" s="95"/>
      <c r="DU425" s="95"/>
      <c r="DV425" s="95"/>
      <c r="DW425" s="95"/>
      <c r="DX425" s="95"/>
      <c r="DY425" s="95"/>
      <c r="DZ425" s="95"/>
      <c r="EA425" s="95"/>
      <c r="EB425" s="95"/>
      <c r="EC425" s="95"/>
      <c r="ED425" s="95"/>
      <c r="EE425" s="95"/>
      <c r="EF425" s="95"/>
      <c r="EG425" s="95"/>
      <c r="EH425" s="95"/>
      <c r="EI425" s="95"/>
      <c r="EJ425" s="95"/>
      <c r="EK425" s="95"/>
      <c r="EL425" s="95"/>
      <c r="EM425" s="95"/>
      <c r="EN425" s="95"/>
      <c r="EO425" s="95"/>
      <c r="EP425" s="95"/>
      <c r="EQ425" s="95"/>
      <c r="ER425" s="95"/>
      <c r="ES425" s="95"/>
      <c r="ET425" s="95"/>
      <c r="EU425" s="95"/>
      <c r="EV425" s="95"/>
      <c r="EW425" s="95"/>
      <c r="EX425" s="95"/>
      <c r="EY425" s="95"/>
      <c r="EZ425" s="95"/>
      <c r="FA425" s="95"/>
      <c r="FB425" s="95"/>
      <c r="FC425" s="95"/>
      <c r="FD425" s="95"/>
      <c r="FE425" s="95"/>
      <c r="FF425" s="95"/>
      <c r="FG425" s="95"/>
      <c r="FH425" s="95"/>
      <c r="FI425" s="95"/>
      <c r="FJ425" s="95"/>
      <c r="FK425" s="95"/>
      <c r="FL425" s="95"/>
      <c r="FM425" s="95"/>
      <c r="FN425" s="95"/>
      <c r="FO425" s="95"/>
      <c r="FP425" s="95"/>
      <c r="FQ425" s="95"/>
      <c r="FR425" s="95"/>
      <c r="FS425" s="95"/>
      <c r="FT425" s="95"/>
      <c r="FU425" s="95"/>
      <c r="FV425" s="95"/>
      <c r="FW425" s="95"/>
      <c r="FX425" s="95"/>
      <c r="FY425" s="95"/>
      <c r="FZ425" s="95"/>
      <c r="GA425" s="95"/>
      <c r="GB425" s="95"/>
      <c r="GC425" s="95"/>
      <c r="GD425" s="95"/>
      <c r="GE425" s="95"/>
      <c r="GF425" s="95"/>
      <c r="GG425" s="95"/>
      <c r="GH425" s="95"/>
      <c r="GI425" s="95"/>
      <c r="GJ425" s="95"/>
      <c r="GK425" s="95"/>
      <c r="GL425" s="95"/>
      <c r="GM425" s="95"/>
      <c r="GN425" s="95"/>
      <c r="GO425" s="95"/>
      <c r="GP425" s="95"/>
      <c r="GQ425" s="95"/>
      <c r="GR425" s="95"/>
      <c r="GS425" s="95"/>
      <c r="GT425" s="95"/>
      <c r="GU425" s="95"/>
      <c r="GV425" s="95"/>
      <c r="GW425" s="95"/>
      <c r="GX425" s="95"/>
      <c r="GY425" s="95"/>
      <c r="GZ425" s="95"/>
      <c r="HA425" s="95"/>
      <c r="HB425" s="95"/>
      <c r="HC425" s="95"/>
      <c r="HD425" s="95"/>
      <c r="HE425" s="95"/>
    </row>
    <row r="426" spans="1:213" x14ac:dyDescent="0.25">
      <c r="A426" s="212" t="str">
        <f>IF((ISBLANK('1B DonnéesActifs'!A429)=TRUE),"-",'1B DonnéesActifs'!A429)</f>
        <v>-</v>
      </c>
      <c r="B426" s="213" t="str">
        <f>IF(($A426="-"),"-",IF((ISBLANK('1B DonnéesActifs'!B429)=TRUE),"",'1B DonnéesActifs'!B429))</f>
        <v>-</v>
      </c>
      <c r="C426" s="213" t="str">
        <f>IF(($A426="-"),"-",IF((ISBLANK('1B DonnéesActifs'!C429)=TRUE),"",'1B DonnéesActifs'!C429))</f>
        <v>-</v>
      </c>
      <c r="D426" s="213" t="str">
        <f>IF(($A426="-"),"-",IF((ISBLANK('1B DonnéesActifs'!D429)=TRUE),"",'1B DonnéesActifs'!D429))</f>
        <v>-</v>
      </c>
      <c r="E426" s="213" t="str">
        <f>IF(($A426="-"),"-",IF((ISBLANK('1B DonnéesActifs'!E429)=TRUE),"",'1B DonnéesActifs'!E429))</f>
        <v>-</v>
      </c>
      <c r="F426" s="213" t="str">
        <f>IF(($A426="-"),"-",IF((ISBLANK('1B DonnéesActifs'!F429)=TRUE),"",'1B DonnéesActifs'!F429))</f>
        <v>-</v>
      </c>
      <c r="G426" s="213" t="str">
        <f>IF(($A426="-"),"-",IF((ISBLANK('1B DonnéesActifs'!G429)=TRUE),"",'1B DonnéesActifs'!G429))</f>
        <v>-</v>
      </c>
      <c r="H426" s="213" t="str">
        <f>IF(($A426="-"),"-",IF((ISBLANK('1B DonnéesActifs'!H429)=TRUE),"",'1B DonnéesActifs'!H429))</f>
        <v>-</v>
      </c>
      <c r="I426" s="213" t="str">
        <f>IF(($A426="-"),"-",IF((ISBLANK('1B DonnéesActifs'!I429)=TRUE),"",'1B DonnéesActifs'!I429))</f>
        <v>-</v>
      </c>
      <c r="J426" s="213" t="str">
        <f>IF(($A426="-"),"-",IF((ISBLANK('1B DonnéesActifs'!J429)=TRUE),"",'1B DonnéesActifs'!J429))</f>
        <v>-</v>
      </c>
      <c r="K426" s="213" t="str">
        <f>IF(($A426="-"),"-",IF((ISBLANK('1B DonnéesActifs'!K429)=TRUE),"",'1B DonnéesActifs'!K429))</f>
        <v>-</v>
      </c>
      <c r="L426" s="213" t="str">
        <f>IF(($A426="-"),"-",IF((ISBLANK('1B DonnéesActifs'!L429)=TRUE),"",'1B DonnéesActifs'!L429))</f>
        <v>-</v>
      </c>
      <c r="M426" s="213" t="str">
        <f>IF(($A426="-"),"-",IF((ISBLANK('1B DonnéesActifs'!M429)=TRUE),"",'1B DonnéesActifs'!M429))</f>
        <v>-</v>
      </c>
      <c r="N426" s="213" t="str">
        <f>IF(($A426="-"),"-",IF((ISBLANK('1B DonnéesActifs'!N429)=TRUE),"",'1B DonnéesActifs'!N429))</f>
        <v>-</v>
      </c>
      <c r="O426" s="213" t="str">
        <f>IF(($A426="-"),"-",IF((ISBLANK('1B DonnéesActifs'!O429)=TRUE),"",'1B DonnéesActifs'!O429))</f>
        <v>-</v>
      </c>
      <c r="P426" s="213" t="str">
        <f>IF(($A426="-"),"-",IF((ISBLANK('1B DonnéesActifs'!P429)=TRUE),"",'1B DonnéesActifs'!P429))</f>
        <v>-</v>
      </c>
      <c r="Q426" s="214" t="str">
        <f t="shared" si="64"/>
        <v>-</v>
      </c>
      <c r="R426" s="214" t="str">
        <f>IF($A426="-","-",(_xlfn.IFNA((VLOOKUP($D426,'2A HypothèsesRenouvellement'!$J$6:$K$10,2,FALSE)),"TypeChausséeN/D")))</f>
        <v>-</v>
      </c>
      <c r="S426" s="214" t="str">
        <f t="shared" si="65"/>
        <v>-</v>
      </c>
      <c r="T426" s="214" t="str">
        <f>IF($A426="-","-",(_xlfn.IFNA((VLOOKUP($M426,'2A HypothèsesRenouvellement'!$J$16:$K$25,2,FALSE)),"DernièreInterventionN/D")))</f>
        <v>-</v>
      </c>
      <c r="U426" s="214" t="str">
        <f t="shared" si="66"/>
        <v>-</v>
      </c>
      <c r="V426" s="215" t="str">
        <f t="shared" si="67"/>
        <v>-</v>
      </c>
      <c r="W426" s="215" t="str">
        <f>IF($A426="-","-",IF($O426="","ICG N/D",VLOOKUP($O426,'2A HypothèsesRenouvellement'!$B$33:$B$42,1,TRUE)))</f>
        <v>-</v>
      </c>
      <c r="X426" s="216" t="str">
        <f>IF($A426="-","-",(IF((ISNUMBER(W426)=TRUE),VLOOKUP(W426,'2A HypothèsesRenouvellement'!$B$33:$D$42,3,FALSE),"ICG N/D")))</f>
        <v>-</v>
      </c>
      <c r="Y426" s="216" t="str">
        <f>_xlfn.IFNA(IF($A426="-","-",(IF((P426=""),"Cote /5 N/D",VLOOKUP(P426,'2A HypothèsesRenouvellement'!$F$33:$G$37,2,FALSE)))),"%ParCote/5 Feuille2A N/D")</f>
        <v>-</v>
      </c>
      <c r="Z426" s="215" t="str">
        <f>IF($A426="-","-",IF('2A HypothèsesRenouvellement'!$F$20="  cotes d'état /100",(IF(ISNUMBER(X426)=TRUE,(X426*R426),"ICG N/D")),"N'est pas l'option choisie feuille 2A"))</f>
        <v>-</v>
      </c>
      <c r="AA426" s="215" t="str">
        <f t="shared" si="57"/>
        <v>-</v>
      </c>
      <c r="AB426" s="215" t="str">
        <f>IF($A426="-","-",IF('2A HypothèsesRenouvellement'!$F$20="  cotes d'état /5",(IF(ISNUMBER(Y426)=TRUE,(Y426*R426),"Etat/5 N/D")),"N'est pas l'option choisie feuille 2A"))</f>
        <v>-</v>
      </c>
      <c r="AC426" s="215" t="str">
        <f t="shared" si="58"/>
        <v>-</v>
      </c>
      <c r="AD426" s="217" t="str">
        <f>IF('2A HypothèsesRenouvellement'!$D$15="Option 1  ",'3A CalculsActifs'!V426,IF('2A HypothèsesRenouvellement'!$F$20="  Cotes d'état /100",'3A CalculsActifs'!AA426,IF('2A HypothèsesRenouvellement'!$F$20="  Cotes d'état /5",'3A CalculsActifs'!AC426,"ATT:ChoisirOptionFeuille2A")))</f>
        <v>ATT:ChoisirOptionFeuille2A</v>
      </c>
      <c r="AE426" s="209" t="str">
        <f>IF($A426="-","-",(H426/1000*(VLOOKUP(D426,'2A HypothèsesRenouvellement'!$J$6:$L$10,3,FALSE))))</f>
        <v>-</v>
      </c>
      <c r="AF426" s="312" t="str">
        <f t="shared" si="68"/>
        <v>-</v>
      </c>
      <c r="AG426" s="312" t="str">
        <f t="shared" si="69"/>
        <v>-</v>
      </c>
      <c r="AH426" s="218" t="str">
        <f t="shared" si="70"/>
        <v>-</v>
      </c>
      <c r="AI426" s="95"/>
      <c r="AJ426" s="95"/>
      <c r="AK426" s="95"/>
      <c r="AL426" s="95"/>
      <c r="AM426" s="95"/>
      <c r="AN426" s="95"/>
      <c r="AO426" s="95"/>
      <c r="AP426" s="95"/>
      <c r="AQ426" s="95"/>
      <c r="AR426" s="95"/>
      <c r="AS426" s="95"/>
      <c r="AT426" s="95"/>
      <c r="AU426" s="95"/>
      <c r="AV426" s="95"/>
      <c r="AW426" s="95"/>
      <c r="AX426" s="95"/>
      <c r="AY426" s="95"/>
      <c r="AZ426" s="95"/>
      <c r="BA426" s="95"/>
      <c r="BB426" s="95"/>
      <c r="BC426" s="95"/>
      <c r="BD426" s="95"/>
      <c r="BE426" s="95"/>
      <c r="BF426" s="95"/>
      <c r="BG426" s="95"/>
      <c r="BH426" s="95"/>
      <c r="BI426" s="95"/>
      <c r="BJ426" s="95"/>
      <c r="BK426" s="95"/>
      <c r="BL426" s="95"/>
      <c r="BM426" s="95"/>
      <c r="BN426" s="95"/>
      <c r="BO426" s="95"/>
      <c r="BP426" s="95"/>
      <c r="BQ426" s="95"/>
      <c r="BR426" s="95"/>
      <c r="BS426" s="95"/>
      <c r="BT426" s="95"/>
      <c r="BU426" s="95"/>
      <c r="BV426" s="95"/>
      <c r="BW426" s="95"/>
      <c r="BX426" s="95"/>
      <c r="BY426" s="95"/>
      <c r="BZ426" s="95"/>
      <c r="CA426" s="95"/>
      <c r="CB426" s="95"/>
      <c r="CC426" s="95"/>
      <c r="CD426" s="95"/>
      <c r="CE426" s="95"/>
      <c r="CF426" s="95"/>
      <c r="CG426" s="95"/>
      <c r="CH426" s="95"/>
      <c r="CI426" s="95"/>
      <c r="CJ426" s="95"/>
      <c r="CK426" s="95"/>
      <c r="CL426" s="95"/>
      <c r="CM426" s="95"/>
      <c r="CN426" s="95"/>
      <c r="CO426" s="95"/>
      <c r="CP426" s="95"/>
      <c r="CQ426" s="95"/>
      <c r="CR426" s="95"/>
      <c r="CS426" s="95"/>
      <c r="CT426" s="95"/>
      <c r="CU426" s="95"/>
      <c r="CV426" s="95"/>
      <c r="CW426" s="95"/>
      <c r="CX426" s="95"/>
      <c r="CY426" s="95"/>
      <c r="CZ426" s="95"/>
      <c r="DA426" s="95"/>
      <c r="DB426" s="95"/>
      <c r="DC426" s="95"/>
      <c r="DD426" s="95"/>
      <c r="DE426" s="95"/>
      <c r="DF426" s="95"/>
      <c r="DG426" s="95"/>
      <c r="DH426" s="95"/>
      <c r="DI426" s="95"/>
      <c r="DJ426" s="95"/>
      <c r="DK426" s="95"/>
      <c r="DL426" s="95"/>
      <c r="DM426" s="95"/>
      <c r="DN426" s="95"/>
      <c r="DO426" s="95"/>
      <c r="DP426" s="95"/>
      <c r="DQ426" s="95"/>
      <c r="DR426" s="95"/>
      <c r="DS426" s="95"/>
      <c r="DT426" s="95"/>
      <c r="DU426" s="95"/>
      <c r="DV426" s="95"/>
      <c r="DW426" s="95"/>
      <c r="DX426" s="95"/>
      <c r="DY426" s="95"/>
      <c r="DZ426" s="95"/>
      <c r="EA426" s="95"/>
      <c r="EB426" s="95"/>
      <c r="EC426" s="95"/>
      <c r="ED426" s="95"/>
      <c r="EE426" s="95"/>
      <c r="EF426" s="95"/>
      <c r="EG426" s="95"/>
      <c r="EH426" s="95"/>
      <c r="EI426" s="95"/>
      <c r="EJ426" s="95"/>
      <c r="EK426" s="95"/>
      <c r="EL426" s="95"/>
      <c r="EM426" s="95"/>
      <c r="EN426" s="95"/>
      <c r="EO426" s="95"/>
      <c r="EP426" s="95"/>
      <c r="EQ426" s="95"/>
      <c r="ER426" s="95"/>
      <c r="ES426" s="95"/>
      <c r="ET426" s="95"/>
      <c r="EU426" s="95"/>
      <c r="EV426" s="95"/>
      <c r="EW426" s="95"/>
      <c r="EX426" s="95"/>
      <c r="EY426" s="95"/>
      <c r="EZ426" s="95"/>
      <c r="FA426" s="95"/>
      <c r="FB426" s="95"/>
      <c r="FC426" s="95"/>
      <c r="FD426" s="95"/>
      <c r="FE426" s="95"/>
      <c r="FF426" s="95"/>
      <c r="FG426" s="95"/>
      <c r="FH426" s="95"/>
      <c r="FI426" s="95"/>
      <c r="FJ426" s="95"/>
      <c r="FK426" s="95"/>
      <c r="FL426" s="95"/>
      <c r="FM426" s="95"/>
      <c r="FN426" s="95"/>
      <c r="FO426" s="95"/>
      <c r="FP426" s="95"/>
      <c r="FQ426" s="95"/>
      <c r="FR426" s="95"/>
      <c r="FS426" s="95"/>
      <c r="FT426" s="95"/>
      <c r="FU426" s="95"/>
      <c r="FV426" s="95"/>
      <c r="FW426" s="95"/>
      <c r="FX426" s="95"/>
      <c r="FY426" s="95"/>
      <c r="FZ426" s="95"/>
      <c r="GA426" s="95"/>
      <c r="GB426" s="95"/>
      <c r="GC426" s="95"/>
      <c r="GD426" s="95"/>
      <c r="GE426" s="95"/>
      <c r="GF426" s="95"/>
      <c r="GG426" s="95"/>
      <c r="GH426" s="95"/>
      <c r="GI426" s="95"/>
      <c r="GJ426" s="95"/>
      <c r="GK426" s="95"/>
      <c r="GL426" s="95"/>
      <c r="GM426" s="95"/>
      <c r="GN426" s="95"/>
      <c r="GO426" s="95"/>
      <c r="GP426" s="95"/>
      <c r="GQ426" s="95"/>
      <c r="GR426" s="95"/>
      <c r="GS426" s="95"/>
      <c r="GT426" s="95"/>
      <c r="GU426" s="95"/>
      <c r="GV426" s="95"/>
      <c r="GW426" s="95"/>
      <c r="GX426" s="95"/>
      <c r="GY426" s="95"/>
      <c r="GZ426" s="95"/>
      <c r="HA426" s="95"/>
      <c r="HB426" s="95"/>
      <c r="HC426" s="95"/>
      <c r="HD426" s="95"/>
      <c r="HE426" s="95"/>
    </row>
    <row r="427" spans="1:213" x14ac:dyDescent="0.25">
      <c r="A427" s="212" t="str">
        <f>IF((ISBLANK('1B DonnéesActifs'!A430)=TRUE),"-",'1B DonnéesActifs'!A430)</f>
        <v>-</v>
      </c>
      <c r="B427" s="213" t="str">
        <f>IF(($A427="-"),"-",IF((ISBLANK('1B DonnéesActifs'!B430)=TRUE),"",'1B DonnéesActifs'!B430))</f>
        <v>-</v>
      </c>
      <c r="C427" s="213" t="str">
        <f>IF(($A427="-"),"-",IF((ISBLANK('1B DonnéesActifs'!C430)=TRUE),"",'1B DonnéesActifs'!C430))</f>
        <v>-</v>
      </c>
      <c r="D427" s="213" t="str">
        <f>IF(($A427="-"),"-",IF((ISBLANK('1B DonnéesActifs'!D430)=TRUE),"",'1B DonnéesActifs'!D430))</f>
        <v>-</v>
      </c>
      <c r="E427" s="213" t="str">
        <f>IF(($A427="-"),"-",IF((ISBLANK('1B DonnéesActifs'!E430)=TRUE),"",'1B DonnéesActifs'!E430))</f>
        <v>-</v>
      </c>
      <c r="F427" s="213" t="str">
        <f>IF(($A427="-"),"-",IF((ISBLANK('1B DonnéesActifs'!F430)=TRUE),"",'1B DonnéesActifs'!F430))</f>
        <v>-</v>
      </c>
      <c r="G427" s="213" t="str">
        <f>IF(($A427="-"),"-",IF((ISBLANK('1B DonnéesActifs'!G430)=TRUE),"",'1B DonnéesActifs'!G430))</f>
        <v>-</v>
      </c>
      <c r="H427" s="213" t="str">
        <f>IF(($A427="-"),"-",IF((ISBLANK('1B DonnéesActifs'!H430)=TRUE),"",'1B DonnéesActifs'!H430))</f>
        <v>-</v>
      </c>
      <c r="I427" s="213" t="str">
        <f>IF(($A427="-"),"-",IF((ISBLANK('1B DonnéesActifs'!I430)=TRUE),"",'1B DonnéesActifs'!I430))</f>
        <v>-</v>
      </c>
      <c r="J427" s="213" t="str">
        <f>IF(($A427="-"),"-",IF((ISBLANK('1B DonnéesActifs'!J430)=TRUE),"",'1B DonnéesActifs'!J430))</f>
        <v>-</v>
      </c>
      <c r="K427" s="213" t="str">
        <f>IF(($A427="-"),"-",IF((ISBLANK('1B DonnéesActifs'!K430)=TRUE),"",'1B DonnéesActifs'!K430))</f>
        <v>-</v>
      </c>
      <c r="L427" s="213" t="str">
        <f>IF(($A427="-"),"-",IF((ISBLANK('1B DonnéesActifs'!L430)=TRUE),"",'1B DonnéesActifs'!L430))</f>
        <v>-</v>
      </c>
      <c r="M427" s="213" t="str">
        <f>IF(($A427="-"),"-",IF((ISBLANK('1B DonnéesActifs'!M430)=TRUE),"",'1B DonnéesActifs'!M430))</f>
        <v>-</v>
      </c>
      <c r="N427" s="213" t="str">
        <f>IF(($A427="-"),"-",IF((ISBLANK('1B DonnéesActifs'!N430)=TRUE),"",'1B DonnéesActifs'!N430))</f>
        <v>-</v>
      </c>
      <c r="O427" s="213" t="str">
        <f>IF(($A427="-"),"-",IF((ISBLANK('1B DonnéesActifs'!O430)=TRUE),"",'1B DonnéesActifs'!O430))</f>
        <v>-</v>
      </c>
      <c r="P427" s="213" t="str">
        <f>IF(($A427="-"),"-",IF((ISBLANK('1B DonnéesActifs'!P430)=TRUE),"",'1B DonnéesActifs'!P430))</f>
        <v>-</v>
      </c>
      <c r="Q427" s="214" t="str">
        <f t="shared" si="64"/>
        <v>-</v>
      </c>
      <c r="R427" s="214" t="str">
        <f>IF($A427="-","-",(_xlfn.IFNA((VLOOKUP($D427,'2A HypothèsesRenouvellement'!$J$6:$K$10,2,FALSE)),"TypeChausséeN/D")))</f>
        <v>-</v>
      </c>
      <c r="S427" s="214" t="str">
        <f t="shared" si="65"/>
        <v>-</v>
      </c>
      <c r="T427" s="214" t="str">
        <f>IF($A427="-","-",(_xlfn.IFNA((VLOOKUP($M427,'2A HypothèsesRenouvellement'!$J$16:$K$25,2,FALSE)),"DernièreInterventionN/D")))</f>
        <v>-</v>
      </c>
      <c r="U427" s="214" t="str">
        <f t="shared" si="66"/>
        <v>-</v>
      </c>
      <c r="V427" s="215" t="str">
        <f t="shared" si="67"/>
        <v>-</v>
      </c>
      <c r="W427" s="215" t="str">
        <f>IF($A427="-","-",IF($O427="","ICG N/D",VLOOKUP($O427,'2A HypothèsesRenouvellement'!$B$33:$B$42,1,TRUE)))</f>
        <v>-</v>
      </c>
      <c r="X427" s="216" t="str">
        <f>IF($A427="-","-",(IF((ISNUMBER(W427)=TRUE),VLOOKUP(W427,'2A HypothèsesRenouvellement'!$B$33:$D$42,3,FALSE),"ICG N/D")))</f>
        <v>-</v>
      </c>
      <c r="Y427" s="216" t="str">
        <f>_xlfn.IFNA(IF($A427="-","-",(IF((P427=""),"Cote /5 N/D",VLOOKUP(P427,'2A HypothèsesRenouvellement'!$F$33:$G$37,2,FALSE)))),"%ParCote/5 Feuille2A N/D")</f>
        <v>-</v>
      </c>
      <c r="Z427" s="215" t="str">
        <f>IF($A427="-","-",IF('2A HypothèsesRenouvellement'!$F$20="  cotes d'état /100",(IF(ISNUMBER(X427)=TRUE,(X427*R427),"ICG N/D")),"N'est pas l'option choisie feuille 2A"))</f>
        <v>-</v>
      </c>
      <c r="AA427" s="215" t="str">
        <f t="shared" si="57"/>
        <v>-</v>
      </c>
      <c r="AB427" s="215" t="str">
        <f>IF($A427="-","-",IF('2A HypothèsesRenouvellement'!$F$20="  cotes d'état /5",(IF(ISNUMBER(Y427)=TRUE,(Y427*R427),"Etat/5 N/D")),"N'est pas l'option choisie feuille 2A"))</f>
        <v>-</v>
      </c>
      <c r="AC427" s="215" t="str">
        <f t="shared" si="58"/>
        <v>-</v>
      </c>
      <c r="AD427" s="217" t="str">
        <f>IF('2A HypothèsesRenouvellement'!$D$15="Option 1  ",'3A CalculsActifs'!V427,IF('2A HypothèsesRenouvellement'!$F$20="  Cotes d'état /100",'3A CalculsActifs'!AA427,IF('2A HypothèsesRenouvellement'!$F$20="  Cotes d'état /5",'3A CalculsActifs'!AC427,"ATT:ChoisirOptionFeuille2A")))</f>
        <v>ATT:ChoisirOptionFeuille2A</v>
      </c>
      <c r="AE427" s="209" t="str">
        <f>IF($A427="-","-",(H427/1000*(VLOOKUP(D427,'2A HypothèsesRenouvellement'!$J$6:$L$10,3,FALSE))))</f>
        <v>-</v>
      </c>
      <c r="AF427" s="312" t="str">
        <f t="shared" si="68"/>
        <v>-</v>
      </c>
      <c r="AG427" s="312" t="str">
        <f t="shared" si="69"/>
        <v>-</v>
      </c>
      <c r="AH427" s="218" t="str">
        <f t="shared" si="70"/>
        <v>-</v>
      </c>
      <c r="AI427" s="95"/>
      <c r="AJ427" s="95"/>
      <c r="AK427" s="95"/>
      <c r="AL427" s="95"/>
      <c r="AM427" s="95"/>
      <c r="AN427" s="95"/>
      <c r="AO427" s="95"/>
      <c r="AP427" s="95"/>
      <c r="AQ427" s="95"/>
      <c r="AR427" s="95"/>
      <c r="AS427" s="95"/>
      <c r="AT427" s="95"/>
      <c r="AU427" s="95"/>
      <c r="AV427" s="95"/>
      <c r="AW427" s="95"/>
      <c r="AX427" s="95"/>
      <c r="AY427" s="95"/>
      <c r="AZ427" s="95"/>
      <c r="BA427" s="95"/>
      <c r="BB427" s="95"/>
      <c r="BC427" s="95"/>
      <c r="BD427" s="95"/>
      <c r="BE427" s="95"/>
      <c r="BF427" s="95"/>
      <c r="BG427" s="95"/>
      <c r="BH427" s="95"/>
      <c r="BI427" s="95"/>
      <c r="BJ427" s="95"/>
      <c r="BK427" s="95"/>
      <c r="BL427" s="95"/>
      <c r="BM427" s="95"/>
      <c r="BN427" s="95"/>
      <c r="BO427" s="95"/>
      <c r="BP427" s="95"/>
      <c r="BQ427" s="95"/>
      <c r="BR427" s="95"/>
      <c r="BS427" s="95"/>
      <c r="BT427" s="95"/>
      <c r="BU427" s="95"/>
      <c r="BV427" s="95"/>
      <c r="BW427" s="95"/>
      <c r="BX427" s="95"/>
      <c r="BY427" s="95"/>
      <c r="BZ427" s="95"/>
      <c r="CA427" s="95"/>
      <c r="CB427" s="95"/>
      <c r="CC427" s="95"/>
      <c r="CD427" s="95"/>
      <c r="CE427" s="95"/>
      <c r="CF427" s="95"/>
      <c r="CG427" s="95"/>
      <c r="CH427" s="95"/>
      <c r="CI427" s="95"/>
      <c r="CJ427" s="95"/>
      <c r="CK427" s="95"/>
      <c r="CL427" s="95"/>
      <c r="CM427" s="95"/>
      <c r="CN427" s="95"/>
      <c r="CO427" s="95"/>
      <c r="CP427" s="95"/>
      <c r="CQ427" s="95"/>
      <c r="CR427" s="95"/>
      <c r="CS427" s="95"/>
      <c r="CT427" s="95"/>
      <c r="CU427" s="95"/>
      <c r="CV427" s="95"/>
      <c r="CW427" s="95"/>
      <c r="CX427" s="95"/>
      <c r="CY427" s="95"/>
      <c r="CZ427" s="95"/>
      <c r="DA427" s="95"/>
      <c r="DB427" s="95"/>
      <c r="DC427" s="95"/>
      <c r="DD427" s="95"/>
      <c r="DE427" s="95"/>
      <c r="DF427" s="95"/>
      <c r="DG427" s="95"/>
      <c r="DH427" s="95"/>
      <c r="DI427" s="95"/>
      <c r="DJ427" s="95"/>
      <c r="DK427" s="95"/>
      <c r="DL427" s="95"/>
      <c r="DM427" s="95"/>
      <c r="DN427" s="95"/>
      <c r="DO427" s="95"/>
      <c r="DP427" s="95"/>
      <c r="DQ427" s="95"/>
      <c r="DR427" s="95"/>
      <c r="DS427" s="95"/>
      <c r="DT427" s="95"/>
      <c r="DU427" s="95"/>
      <c r="DV427" s="95"/>
      <c r="DW427" s="95"/>
      <c r="DX427" s="95"/>
      <c r="DY427" s="95"/>
      <c r="DZ427" s="95"/>
      <c r="EA427" s="95"/>
      <c r="EB427" s="95"/>
      <c r="EC427" s="95"/>
      <c r="ED427" s="95"/>
      <c r="EE427" s="95"/>
      <c r="EF427" s="95"/>
      <c r="EG427" s="95"/>
      <c r="EH427" s="95"/>
      <c r="EI427" s="95"/>
      <c r="EJ427" s="95"/>
      <c r="EK427" s="95"/>
      <c r="EL427" s="95"/>
      <c r="EM427" s="95"/>
      <c r="EN427" s="95"/>
      <c r="EO427" s="95"/>
      <c r="EP427" s="95"/>
      <c r="EQ427" s="95"/>
      <c r="ER427" s="95"/>
      <c r="ES427" s="95"/>
      <c r="ET427" s="95"/>
      <c r="EU427" s="95"/>
      <c r="EV427" s="95"/>
      <c r="EW427" s="95"/>
      <c r="EX427" s="95"/>
      <c r="EY427" s="95"/>
      <c r="EZ427" s="95"/>
      <c r="FA427" s="95"/>
      <c r="FB427" s="95"/>
      <c r="FC427" s="95"/>
      <c r="FD427" s="95"/>
      <c r="FE427" s="95"/>
      <c r="FF427" s="95"/>
      <c r="FG427" s="95"/>
      <c r="FH427" s="95"/>
      <c r="FI427" s="95"/>
      <c r="FJ427" s="95"/>
      <c r="FK427" s="95"/>
      <c r="FL427" s="95"/>
      <c r="FM427" s="95"/>
      <c r="FN427" s="95"/>
      <c r="FO427" s="95"/>
      <c r="FP427" s="95"/>
      <c r="FQ427" s="95"/>
      <c r="FR427" s="95"/>
      <c r="FS427" s="95"/>
      <c r="FT427" s="95"/>
      <c r="FU427" s="95"/>
      <c r="FV427" s="95"/>
      <c r="FW427" s="95"/>
      <c r="FX427" s="95"/>
      <c r="FY427" s="95"/>
      <c r="FZ427" s="95"/>
      <c r="GA427" s="95"/>
      <c r="GB427" s="95"/>
      <c r="GC427" s="95"/>
      <c r="GD427" s="95"/>
      <c r="GE427" s="95"/>
      <c r="GF427" s="95"/>
      <c r="GG427" s="95"/>
      <c r="GH427" s="95"/>
      <c r="GI427" s="95"/>
      <c r="GJ427" s="95"/>
      <c r="GK427" s="95"/>
      <c r="GL427" s="95"/>
      <c r="GM427" s="95"/>
      <c r="GN427" s="95"/>
      <c r="GO427" s="95"/>
      <c r="GP427" s="95"/>
      <c r="GQ427" s="95"/>
      <c r="GR427" s="95"/>
      <c r="GS427" s="95"/>
      <c r="GT427" s="95"/>
      <c r="GU427" s="95"/>
      <c r="GV427" s="95"/>
      <c r="GW427" s="95"/>
      <c r="GX427" s="95"/>
      <c r="GY427" s="95"/>
      <c r="GZ427" s="95"/>
      <c r="HA427" s="95"/>
      <c r="HB427" s="95"/>
      <c r="HC427" s="95"/>
      <c r="HD427" s="95"/>
      <c r="HE427" s="95"/>
    </row>
    <row r="428" spans="1:213" x14ac:dyDescent="0.25">
      <c r="A428" s="212" t="str">
        <f>IF((ISBLANK('1B DonnéesActifs'!A431)=TRUE),"-",'1B DonnéesActifs'!A431)</f>
        <v>-</v>
      </c>
      <c r="B428" s="213" t="str">
        <f>IF(($A428="-"),"-",IF((ISBLANK('1B DonnéesActifs'!B431)=TRUE),"",'1B DonnéesActifs'!B431))</f>
        <v>-</v>
      </c>
      <c r="C428" s="213" t="str">
        <f>IF(($A428="-"),"-",IF((ISBLANK('1B DonnéesActifs'!C431)=TRUE),"",'1B DonnéesActifs'!C431))</f>
        <v>-</v>
      </c>
      <c r="D428" s="213" t="str">
        <f>IF(($A428="-"),"-",IF((ISBLANK('1B DonnéesActifs'!D431)=TRUE),"",'1B DonnéesActifs'!D431))</f>
        <v>-</v>
      </c>
      <c r="E428" s="213" t="str">
        <f>IF(($A428="-"),"-",IF((ISBLANK('1B DonnéesActifs'!E431)=TRUE),"",'1B DonnéesActifs'!E431))</f>
        <v>-</v>
      </c>
      <c r="F428" s="213" t="str">
        <f>IF(($A428="-"),"-",IF((ISBLANK('1B DonnéesActifs'!F431)=TRUE),"",'1B DonnéesActifs'!F431))</f>
        <v>-</v>
      </c>
      <c r="G428" s="213" t="str">
        <f>IF(($A428="-"),"-",IF((ISBLANK('1B DonnéesActifs'!G431)=TRUE),"",'1B DonnéesActifs'!G431))</f>
        <v>-</v>
      </c>
      <c r="H428" s="213" t="str">
        <f>IF(($A428="-"),"-",IF((ISBLANK('1B DonnéesActifs'!H431)=TRUE),"",'1B DonnéesActifs'!H431))</f>
        <v>-</v>
      </c>
      <c r="I428" s="213" t="str">
        <f>IF(($A428="-"),"-",IF((ISBLANK('1B DonnéesActifs'!I431)=TRUE),"",'1B DonnéesActifs'!I431))</f>
        <v>-</v>
      </c>
      <c r="J428" s="213" t="str">
        <f>IF(($A428="-"),"-",IF((ISBLANK('1B DonnéesActifs'!J431)=TRUE),"",'1B DonnéesActifs'!J431))</f>
        <v>-</v>
      </c>
      <c r="K428" s="213" t="str">
        <f>IF(($A428="-"),"-",IF((ISBLANK('1B DonnéesActifs'!K431)=TRUE),"",'1B DonnéesActifs'!K431))</f>
        <v>-</v>
      </c>
      <c r="L428" s="213" t="str">
        <f>IF(($A428="-"),"-",IF((ISBLANK('1B DonnéesActifs'!L431)=TRUE),"",'1B DonnéesActifs'!L431))</f>
        <v>-</v>
      </c>
      <c r="M428" s="213" t="str">
        <f>IF(($A428="-"),"-",IF((ISBLANK('1B DonnéesActifs'!M431)=TRUE),"",'1B DonnéesActifs'!M431))</f>
        <v>-</v>
      </c>
      <c r="N428" s="213" t="str">
        <f>IF(($A428="-"),"-",IF((ISBLANK('1B DonnéesActifs'!N431)=TRUE),"",'1B DonnéesActifs'!N431))</f>
        <v>-</v>
      </c>
      <c r="O428" s="213" t="str">
        <f>IF(($A428="-"),"-",IF((ISBLANK('1B DonnéesActifs'!O431)=TRUE),"",'1B DonnéesActifs'!O431))</f>
        <v>-</v>
      </c>
      <c r="P428" s="213" t="str">
        <f>IF(($A428="-"),"-",IF((ISBLANK('1B DonnéesActifs'!P431)=TRUE),"",'1B DonnéesActifs'!P431))</f>
        <v>-</v>
      </c>
      <c r="Q428" s="214" t="str">
        <f t="shared" si="64"/>
        <v>-</v>
      </c>
      <c r="R428" s="214" t="str">
        <f>IF($A428="-","-",(_xlfn.IFNA((VLOOKUP($D428,'2A HypothèsesRenouvellement'!$J$6:$K$10,2,FALSE)),"TypeChausséeN/D")))</f>
        <v>-</v>
      </c>
      <c r="S428" s="214" t="str">
        <f t="shared" si="65"/>
        <v>-</v>
      </c>
      <c r="T428" s="214" t="str">
        <f>IF($A428="-","-",(_xlfn.IFNA((VLOOKUP($M428,'2A HypothèsesRenouvellement'!$J$16:$K$25,2,FALSE)),"DernièreInterventionN/D")))</f>
        <v>-</v>
      </c>
      <c r="U428" s="214" t="str">
        <f t="shared" si="66"/>
        <v>-</v>
      </c>
      <c r="V428" s="215" t="str">
        <f t="shared" si="67"/>
        <v>-</v>
      </c>
      <c r="W428" s="215" t="str">
        <f>IF($A428="-","-",IF($O428="","ICG N/D",VLOOKUP($O428,'2A HypothèsesRenouvellement'!$B$33:$B$42,1,TRUE)))</f>
        <v>-</v>
      </c>
      <c r="X428" s="216" t="str">
        <f>IF($A428="-","-",(IF((ISNUMBER(W428)=TRUE),VLOOKUP(W428,'2A HypothèsesRenouvellement'!$B$33:$D$42,3,FALSE),"ICG N/D")))</f>
        <v>-</v>
      </c>
      <c r="Y428" s="216" t="str">
        <f>_xlfn.IFNA(IF($A428="-","-",(IF((P428=""),"Cote /5 N/D",VLOOKUP(P428,'2A HypothèsesRenouvellement'!$F$33:$G$37,2,FALSE)))),"%ParCote/5 Feuille2A N/D")</f>
        <v>-</v>
      </c>
      <c r="Z428" s="215" t="str">
        <f>IF($A428="-","-",IF('2A HypothèsesRenouvellement'!$F$20="  cotes d'état /100",(IF(ISNUMBER(X428)=TRUE,(X428*R428),"ICG N/D")),"N'est pas l'option choisie feuille 2A"))</f>
        <v>-</v>
      </c>
      <c r="AA428" s="215" t="str">
        <f t="shared" si="57"/>
        <v>-</v>
      </c>
      <c r="AB428" s="215" t="str">
        <f>IF($A428="-","-",IF('2A HypothèsesRenouvellement'!$F$20="  cotes d'état /5",(IF(ISNUMBER(Y428)=TRUE,(Y428*R428),"Etat/5 N/D")),"N'est pas l'option choisie feuille 2A"))</f>
        <v>-</v>
      </c>
      <c r="AC428" s="215" t="str">
        <f t="shared" si="58"/>
        <v>-</v>
      </c>
      <c r="AD428" s="217" t="str">
        <f>IF('2A HypothèsesRenouvellement'!$D$15="Option 1  ",'3A CalculsActifs'!V428,IF('2A HypothèsesRenouvellement'!$F$20="  Cotes d'état /100",'3A CalculsActifs'!AA428,IF('2A HypothèsesRenouvellement'!$F$20="  Cotes d'état /5",'3A CalculsActifs'!AC428,"ATT:ChoisirOptionFeuille2A")))</f>
        <v>ATT:ChoisirOptionFeuille2A</v>
      </c>
      <c r="AE428" s="209" t="str">
        <f>IF($A428="-","-",(H428/1000*(VLOOKUP(D428,'2A HypothèsesRenouvellement'!$J$6:$L$10,3,FALSE))))</f>
        <v>-</v>
      </c>
      <c r="AF428" s="312" t="str">
        <f t="shared" si="68"/>
        <v>-</v>
      </c>
      <c r="AG428" s="312" t="str">
        <f t="shared" si="69"/>
        <v>-</v>
      </c>
      <c r="AH428" s="218" t="str">
        <f t="shared" si="70"/>
        <v>-</v>
      </c>
      <c r="AI428" s="95"/>
      <c r="AJ428" s="95"/>
      <c r="AK428" s="95"/>
      <c r="AL428" s="95"/>
      <c r="AM428" s="95"/>
      <c r="AN428" s="95"/>
      <c r="AO428" s="95"/>
      <c r="AP428" s="95"/>
      <c r="AQ428" s="95"/>
      <c r="AR428" s="95"/>
      <c r="AS428" s="95"/>
      <c r="AT428" s="95"/>
      <c r="AU428" s="95"/>
      <c r="AV428" s="95"/>
      <c r="AW428" s="95"/>
      <c r="AX428" s="95"/>
      <c r="AY428" s="95"/>
      <c r="AZ428" s="95"/>
      <c r="BA428" s="95"/>
      <c r="BB428" s="95"/>
      <c r="BC428" s="95"/>
      <c r="BD428" s="95"/>
      <c r="BE428" s="95"/>
      <c r="BF428" s="95"/>
      <c r="BG428" s="95"/>
      <c r="BH428" s="95"/>
      <c r="BI428" s="95"/>
      <c r="BJ428" s="95"/>
      <c r="BK428" s="95"/>
      <c r="BL428" s="95"/>
      <c r="BM428" s="95"/>
      <c r="BN428" s="95"/>
      <c r="BO428" s="95"/>
      <c r="BP428" s="95"/>
      <c r="BQ428" s="95"/>
      <c r="BR428" s="95"/>
      <c r="BS428" s="95"/>
      <c r="BT428" s="95"/>
      <c r="BU428" s="95"/>
      <c r="BV428" s="95"/>
      <c r="BW428" s="95"/>
      <c r="BX428" s="95"/>
      <c r="BY428" s="95"/>
      <c r="BZ428" s="95"/>
      <c r="CA428" s="95"/>
      <c r="CB428" s="95"/>
      <c r="CC428" s="95"/>
      <c r="CD428" s="95"/>
      <c r="CE428" s="95"/>
      <c r="CF428" s="95"/>
      <c r="CG428" s="95"/>
      <c r="CH428" s="95"/>
      <c r="CI428" s="95"/>
      <c r="CJ428" s="95"/>
      <c r="CK428" s="95"/>
      <c r="CL428" s="95"/>
      <c r="CM428" s="95"/>
      <c r="CN428" s="95"/>
      <c r="CO428" s="95"/>
      <c r="CP428" s="95"/>
      <c r="CQ428" s="95"/>
      <c r="CR428" s="95"/>
      <c r="CS428" s="95"/>
      <c r="CT428" s="95"/>
      <c r="CU428" s="95"/>
      <c r="CV428" s="95"/>
      <c r="CW428" s="95"/>
      <c r="CX428" s="95"/>
      <c r="CY428" s="95"/>
      <c r="CZ428" s="95"/>
      <c r="DA428" s="95"/>
      <c r="DB428" s="95"/>
      <c r="DC428" s="95"/>
      <c r="DD428" s="95"/>
      <c r="DE428" s="95"/>
      <c r="DF428" s="95"/>
      <c r="DG428" s="95"/>
      <c r="DH428" s="95"/>
      <c r="DI428" s="95"/>
      <c r="DJ428" s="95"/>
      <c r="DK428" s="95"/>
      <c r="DL428" s="95"/>
      <c r="DM428" s="95"/>
      <c r="DN428" s="95"/>
      <c r="DO428" s="95"/>
      <c r="DP428" s="95"/>
      <c r="DQ428" s="95"/>
      <c r="DR428" s="95"/>
      <c r="DS428" s="95"/>
      <c r="DT428" s="95"/>
      <c r="DU428" s="95"/>
      <c r="DV428" s="95"/>
      <c r="DW428" s="95"/>
      <c r="DX428" s="95"/>
      <c r="DY428" s="95"/>
      <c r="DZ428" s="95"/>
      <c r="EA428" s="95"/>
      <c r="EB428" s="95"/>
      <c r="EC428" s="95"/>
      <c r="ED428" s="95"/>
      <c r="EE428" s="95"/>
      <c r="EF428" s="95"/>
      <c r="EG428" s="95"/>
      <c r="EH428" s="95"/>
      <c r="EI428" s="95"/>
      <c r="EJ428" s="95"/>
      <c r="EK428" s="95"/>
      <c r="EL428" s="95"/>
      <c r="EM428" s="95"/>
      <c r="EN428" s="95"/>
      <c r="EO428" s="95"/>
      <c r="EP428" s="95"/>
      <c r="EQ428" s="95"/>
      <c r="ER428" s="95"/>
      <c r="ES428" s="95"/>
      <c r="ET428" s="95"/>
      <c r="EU428" s="95"/>
      <c r="EV428" s="95"/>
      <c r="EW428" s="95"/>
      <c r="EX428" s="95"/>
      <c r="EY428" s="95"/>
      <c r="EZ428" s="95"/>
      <c r="FA428" s="95"/>
      <c r="FB428" s="95"/>
      <c r="FC428" s="95"/>
      <c r="FD428" s="95"/>
      <c r="FE428" s="95"/>
      <c r="FF428" s="95"/>
      <c r="FG428" s="95"/>
      <c r="FH428" s="95"/>
      <c r="FI428" s="95"/>
      <c r="FJ428" s="95"/>
      <c r="FK428" s="95"/>
      <c r="FL428" s="95"/>
      <c r="FM428" s="95"/>
      <c r="FN428" s="95"/>
      <c r="FO428" s="95"/>
      <c r="FP428" s="95"/>
      <c r="FQ428" s="95"/>
      <c r="FR428" s="95"/>
      <c r="FS428" s="95"/>
      <c r="FT428" s="95"/>
      <c r="FU428" s="95"/>
      <c r="FV428" s="95"/>
      <c r="FW428" s="95"/>
      <c r="FX428" s="95"/>
      <c r="FY428" s="95"/>
      <c r="FZ428" s="95"/>
      <c r="GA428" s="95"/>
      <c r="GB428" s="95"/>
      <c r="GC428" s="95"/>
      <c r="GD428" s="95"/>
      <c r="GE428" s="95"/>
      <c r="GF428" s="95"/>
      <c r="GG428" s="95"/>
      <c r="GH428" s="95"/>
      <c r="GI428" s="95"/>
      <c r="GJ428" s="95"/>
      <c r="GK428" s="95"/>
      <c r="GL428" s="95"/>
      <c r="GM428" s="95"/>
      <c r="GN428" s="95"/>
      <c r="GO428" s="95"/>
      <c r="GP428" s="95"/>
      <c r="GQ428" s="95"/>
      <c r="GR428" s="95"/>
      <c r="GS428" s="95"/>
      <c r="GT428" s="95"/>
      <c r="GU428" s="95"/>
      <c r="GV428" s="95"/>
      <c r="GW428" s="95"/>
      <c r="GX428" s="95"/>
      <c r="GY428" s="95"/>
      <c r="GZ428" s="95"/>
      <c r="HA428" s="95"/>
      <c r="HB428" s="95"/>
      <c r="HC428" s="95"/>
      <c r="HD428" s="95"/>
      <c r="HE428" s="95"/>
    </row>
    <row r="429" spans="1:213" x14ac:dyDescent="0.25">
      <c r="A429" s="212" t="str">
        <f>IF((ISBLANK('1B DonnéesActifs'!A432)=TRUE),"-",'1B DonnéesActifs'!A432)</f>
        <v>-</v>
      </c>
      <c r="B429" s="213" t="str">
        <f>IF(($A429="-"),"-",IF((ISBLANK('1B DonnéesActifs'!B432)=TRUE),"",'1B DonnéesActifs'!B432))</f>
        <v>-</v>
      </c>
      <c r="C429" s="213" t="str">
        <f>IF(($A429="-"),"-",IF((ISBLANK('1B DonnéesActifs'!C432)=TRUE),"",'1B DonnéesActifs'!C432))</f>
        <v>-</v>
      </c>
      <c r="D429" s="213" t="str">
        <f>IF(($A429="-"),"-",IF((ISBLANK('1B DonnéesActifs'!D432)=TRUE),"",'1B DonnéesActifs'!D432))</f>
        <v>-</v>
      </c>
      <c r="E429" s="213" t="str">
        <f>IF(($A429="-"),"-",IF((ISBLANK('1B DonnéesActifs'!E432)=TRUE),"",'1B DonnéesActifs'!E432))</f>
        <v>-</v>
      </c>
      <c r="F429" s="213" t="str">
        <f>IF(($A429="-"),"-",IF((ISBLANK('1B DonnéesActifs'!F432)=TRUE),"",'1B DonnéesActifs'!F432))</f>
        <v>-</v>
      </c>
      <c r="G429" s="213" t="str">
        <f>IF(($A429="-"),"-",IF((ISBLANK('1B DonnéesActifs'!G432)=TRUE),"",'1B DonnéesActifs'!G432))</f>
        <v>-</v>
      </c>
      <c r="H429" s="213" t="str">
        <f>IF(($A429="-"),"-",IF((ISBLANK('1B DonnéesActifs'!H432)=TRUE),"",'1B DonnéesActifs'!H432))</f>
        <v>-</v>
      </c>
      <c r="I429" s="213" t="str">
        <f>IF(($A429="-"),"-",IF((ISBLANK('1B DonnéesActifs'!I432)=TRUE),"",'1B DonnéesActifs'!I432))</f>
        <v>-</v>
      </c>
      <c r="J429" s="213" t="str">
        <f>IF(($A429="-"),"-",IF((ISBLANK('1B DonnéesActifs'!J432)=TRUE),"",'1B DonnéesActifs'!J432))</f>
        <v>-</v>
      </c>
      <c r="K429" s="213" t="str">
        <f>IF(($A429="-"),"-",IF((ISBLANK('1B DonnéesActifs'!K432)=TRUE),"",'1B DonnéesActifs'!K432))</f>
        <v>-</v>
      </c>
      <c r="L429" s="213" t="str">
        <f>IF(($A429="-"),"-",IF((ISBLANK('1B DonnéesActifs'!L432)=TRUE),"",'1B DonnéesActifs'!L432))</f>
        <v>-</v>
      </c>
      <c r="M429" s="213" t="str">
        <f>IF(($A429="-"),"-",IF((ISBLANK('1B DonnéesActifs'!M432)=TRUE),"",'1B DonnéesActifs'!M432))</f>
        <v>-</v>
      </c>
      <c r="N429" s="213" t="str">
        <f>IF(($A429="-"),"-",IF((ISBLANK('1B DonnéesActifs'!N432)=TRUE),"",'1B DonnéesActifs'!N432))</f>
        <v>-</v>
      </c>
      <c r="O429" s="213" t="str">
        <f>IF(($A429="-"),"-",IF((ISBLANK('1B DonnéesActifs'!O432)=TRUE),"",'1B DonnéesActifs'!O432))</f>
        <v>-</v>
      </c>
      <c r="P429" s="213" t="str">
        <f>IF(($A429="-"),"-",IF((ISBLANK('1B DonnéesActifs'!P432)=TRUE),"",'1B DonnéesActifs'!P432))</f>
        <v>-</v>
      </c>
      <c r="Q429" s="214" t="str">
        <f t="shared" si="64"/>
        <v>-</v>
      </c>
      <c r="R429" s="214" t="str">
        <f>IF($A429="-","-",(_xlfn.IFNA((VLOOKUP($D429,'2A HypothèsesRenouvellement'!$J$6:$K$10,2,FALSE)),"TypeChausséeN/D")))</f>
        <v>-</v>
      </c>
      <c r="S429" s="214" t="str">
        <f t="shared" si="65"/>
        <v>-</v>
      </c>
      <c r="T429" s="214" t="str">
        <f>IF($A429="-","-",(_xlfn.IFNA((VLOOKUP($M429,'2A HypothèsesRenouvellement'!$J$16:$K$25,2,FALSE)),"DernièreInterventionN/D")))</f>
        <v>-</v>
      </c>
      <c r="U429" s="214" t="str">
        <f t="shared" si="66"/>
        <v>-</v>
      </c>
      <c r="V429" s="215" t="str">
        <f t="shared" si="67"/>
        <v>-</v>
      </c>
      <c r="W429" s="215" t="str">
        <f>IF($A429="-","-",IF($O429="","ICG N/D",VLOOKUP($O429,'2A HypothèsesRenouvellement'!$B$33:$B$42,1,TRUE)))</f>
        <v>-</v>
      </c>
      <c r="X429" s="216" t="str">
        <f>IF($A429="-","-",(IF((ISNUMBER(W429)=TRUE),VLOOKUP(W429,'2A HypothèsesRenouvellement'!$B$33:$D$42,3,FALSE),"ICG N/D")))</f>
        <v>-</v>
      </c>
      <c r="Y429" s="216" t="str">
        <f>_xlfn.IFNA(IF($A429="-","-",(IF((P429=""),"Cote /5 N/D",VLOOKUP(P429,'2A HypothèsesRenouvellement'!$F$33:$G$37,2,FALSE)))),"%ParCote/5 Feuille2A N/D")</f>
        <v>-</v>
      </c>
      <c r="Z429" s="215" t="str">
        <f>IF($A429="-","-",IF('2A HypothèsesRenouvellement'!$F$20="  cotes d'état /100",(IF(ISNUMBER(X429)=TRUE,(X429*R429),"ICG N/D")),"N'est pas l'option choisie feuille 2A"))</f>
        <v>-</v>
      </c>
      <c r="AA429" s="215" t="str">
        <f t="shared" si="57"/>
        <v>-</v>
      </c>
      <c r="AB429" s="215" t="str">
        <f>IF($A429="-","-",IF('2A HypothèsesRenouvellement'!$F$20="  cotes d'état /5",(IF(ISNUMBER(Y429)=TRUE,(Y429*R429),"Etat/5 N/D")),"N'est pas l'option choisie feuille 2A"))</f>
        <v>-</v>
      </c>
      <c r="AC429" s="215" t="str">
        <f t="shared" si="58"/>
        <v>-</v>
      </c>
      <c r="AD429" s="217" t="str">
        <f>IF('2A HypothèsesRenouvellement'!$D$15="Option 1  ",'3A CalculsActifs'!V429,IF('2A HypothèsesRenouvellement'!$F$20="  Cotes d'état /100",'3A CalculsActifs'!AA429,IF('2A HypothèsesRenouvellement'!$F$20="  Cotes d'état /5",'3A CalculsActifs'!AC429,"ATT:ChoisirOptionFeuille2A")))</f>
        <v>ATT:ChoisirOptionFeuille2A</v>
      </c>
      <c r="AE429" s="209" t="str">
        <f>IF($A429="-","-",(H429/1000*(VLOOKUP(D429,'2A HypothèsesRenouvellement'!$J$6:$L$10,3,FALSE))))</f>
        <v>-</v>
      </c>
      <c r="AF429" s="312" t="str">
        <f t="shared" si="68"/>
        <v>-</v>
      </c>
      <c r="AG429" s="312" t="str">
        <f t="shared" si="69"/>
        <v>-</v>
      </c>
      <c r="AH429" s="218" t="str">
        <f t="shared" si="70"/>
        <v>-</v>
      </c>
      <c r="AI429" s="95"/>
      <c r="AJ429" s="95"/>
      <c r="AK429" s="95"/>
      <c r="AL429" s="95"/>
      <c r="AM429" s="95"/>
      <c r="AN429" s="95"/>
      <c r="AO429" s="95"/>
      <c r="AP429" s="95"/>
      <c r="AQ429" s="95"/>
      <c r="AR429" s="95"/>
      <c r="AS429" s="95"/>
      <c r="AT429" s="95"/>
      <c r="AU429" s="95"/>
      <c r="AV429" s="95"/>
      <c r="AW429" s="95"/>
      <c r="AX429" s="95"/>
      <c r="AY429" s="95"/>
      <c r="AZ429" s="95"/>
      <c r="BA429" s="95"/>
      <c r="BB429" s="95"/>
      <c r="BC429" s="95"/>
      <c r="BD429" s="95"/>
      <c r="BE429" s="95"/>
      <c r="BF429" s="95"/>
      <c r="BG429" s="95"/>
      <c r="BH429" s="95"/>
      <c r="BI429" s="95"/>
      <c r="BJ429" s="95"/>
      <c r="BK429" s="95"/>
      <c r="BL429" s="95"/>
      <c r="BM429" s="95"/>
      <c r="BN429" s="95"/>
      <c r="BO429" s="95"/>
      <c r="BP429" s="95"/>
      <c r="BQ429" s="95"/>
      <c r="BR429" s="95"/>
      <c r="BS429" s="95"/>
      <c r="BT429" s="95"/>
      <c r="BU429" s="95"/>
      <c r="BV429" s="95"/>
      <c r="BW429" s="95"/>
      <c r="BX429" s="95"/>
      <c r="BY429" s="95"/>
      <c r="BZ429" s="95"/>
      <c r="CA429" s="95"/>
      <c r="CB429" s="95"/>
      <c r="CC429" s="95"/>
      <c r="CD429" s="95"/>
      <c r="CE429" s="95"/>
      <c r="CF429" s="95"/>
      <c r="CG429" s="95"/>
      <c r="CH429" s="95"/>
      <c r="CI429" s="95"/>
      <c r="CJ429" s="95"/>
      <c r="CK429" s="95"/>
      <c r="CL429" s="95"/>
      <c r="CM429" s="95"/>
      <c r="CN429" s="95"/>
      <c r="CO429" s="95"/>
      <c r="CP429" s="95"/>
      <c r="CQ429" s="95"/>
      <c r="CR429" s="95"/>
      <c r="CS429" s="95"/>
      <c r="CT429" s="95"/>
      <c r="CU429" s="95"/>
      <c r="CV429" s="95"/>
      <c r="CW429" s="95"/>
      <c r="CX429" s="95"/>
      <c r="CY429" s="95"/>
      <c r="CZ429" s="95"/>
      <c r="DA429" s="95"/>
      <c r="DB429" s="95"/>
      <c r="DC429" s="95"/>
      <c r="DD429" s="95"/>
      <c r="DE429" s="95"/>
      <c r="DF429" s="95"/>
      <c r="DG429" s="95"/>
      <c r="DH429" s="95"/>
      <c r="DI429" s="95"/>
      <c r="DJ429" s="95"/>
      <c r="DK429" s="95"/>
      <c r="DL429" s="95"/>
      <c r="DM429" s="95"/>
      <c r="DN429" s="95"/>
      <c r="DO429" s="95"/>
      <c r="DP429" s="95"/>
      <c r="DQ429" s="95"/>
      <c r="DR429" s="95"/>
      <c r="DS429" s="95"/>
      <c r="DT429" s="95"/>
      <c r="DU429" s="95"/>
      <c r="DV429" s="95"/>
      <c r="DW429" s="95"/>
      <c r="DX429" s="95"/>
      <c r="DY429" s="95"/>
      <c r="DZ429" s="95"/>
      <c r="EA429" s="95"/>
      <c r="EB429" s="95"/>
      <c r="EC429" s="95"/>
      <c r="ED429" s="95"/>
      <c r="EE429" s="95"/>
      <c r="EF429" s="95"/>
      <c r="EG429" s="95"/>
      <c r="EH429" s="95"/>
      <c r="EI429" s="95"/>
      <c r="EJ429" s="95"/>
      <c r="EK429" s="95"/>
      <c r="EL429" s="95"/>
      <c r="EM429" s="95"/>
      <c r="EN429" s="95"/>
      <c r="EO429" s="95"/>
      <c r="EP429" s="95"/>
      <c r="EQ429" s="95"/>
      <c r="ER429" s="95"/>
      <c r="ES429" s="95"/>
      <c r="ET429" s="95"/>
      <c r="EU429" s="95"/>
      <c r="EV429" s="95"/>
      <c r="EW429" s="95"/>
      <c r="EX429" s="95"/>
      <c r="EY429" s="95"/>
      <c r="EZ429" s="95"/>
      <c r="FA429" s="95"/>
      <c r="FB429" s="95"/>
      <c r="FC429" s="95"/>
      <c r="FD429" s="95"/>
      <c r="FE429" s="95"/>
      <c r="FF429" s="95"/>
      <c r="FG429" s="95"/>
      <c r="FH429" s="95"/>
      <c r="FI429" s="95"/>
      <c r="FJ429" s="95"/>
      <c r="FK429" s="95"/>
      <c r="FL429" s="95"/>
      <c r="FM429" s="95"/>
      <c r="FN429" s="95"/>
      <c r="FO429" s="95"/>
      <c r="FP429" s="95"/>
      <c r="FQ429" s="95"/>
      <c r="FR429" s="95"/>
      <c r="FS429" s="95"/>
      <c r="FT429" s="95"/>
      <c r="FU429" s="95"/>
      <c r="FV429" s="95"/>
      <c r="FW429" s="95"/>
      <c r="FX429" s="95"/>
      <c r="FY429" s="95"/>
      <c r="FZ429" s="95"/>
      <c r="GA429" s="95"/>
      <c r="GB429" s="95"/>
      <c r="GC429" s="95"/>
      <c r="GD429" s="95"/>
      <c r="GE429" s="95"/>
      <c r="GF429" s="95"/>
      <c r="GG429" s="95"/>
      <c r="GH429" s="95"/>
      <c r="GI429" s="95"/>
      <c r="GJ429" s="95"/>
      <c r="GK429" s="95"/>
      <c r="GL429" s="95"/>
      <c r="GM429" s="95"/>
      <c r="GN429" s="95"/>
      <c r="GO429" s="95"/>
      <c r="GP429" s="95"/>
      <c r="GQ429" s="95"/>
      <c r="GR429" s="95"/>
      <c r="GS429" s="95"/>
      <c r="GT429" s="95"/>
      <c r="GU429" s="95"/>
      <c r="GV429" s="95"/>
      <c r="GW429" s="95"/>
      <c r="GX429" s="95"/>
      <c r="GY429" s="95"/>
      <c r="GZ429" s="95"/>
      <c r="HA429" s="95"/>
      <c r="HB429" s="95"/>
      <c r="HC429" s="95"/>
      <c r="HD429" s="95"/>
      <c r="HE429" s="95"/>
    </row>
    <row r="430" spans="1:213" x14ac:dyDescent="0.25">
      <c r="A430" s="212" t="str">
        <f>IF((ISBLANK('1B DonnéesActifs'!A433)=TRUE),"-",'1B DonnéesActifs'!A433)</f>
        <v>-</v>
      </c>
      <c r="B430" s="213" t="str">
        <f>IF(($A430="-"),"-",IF((ISBLANK('1B DonnéesActifs'!B433)=TRUE),"",'1B DonnéesActifs'!B433))</f>
        <v>-</v>
      </c>
      <c r="C430" s="213" t="str">
        <f>IF(($A430="-"),"-",IF((ISBLANK('1B DonnéesActifs'!C433)=TRUE),"",'1B DonnéesActifs'!C433))</f>
        <v>-</v>
      </c>
      <c r="D430" s="213" t="str">
        <f>IF(($A430="-"),"-",IF((ISBLANK('1B DonnéesActifs'!D433)=TRUE),"",'1B DonnéesActifs'!D433))</f>
        <v>-</v>
      </c>
      <c r="E430" s="213" t="str">
        <f>IF(($A430="-"),"-",IF((ISBLANK('1B DonnéesActifs'!E433)=TRUE),"",'1B DonnéesActifs'!E433))</f>
        <v>-</v>
      </c>
      <c r="F430" s="213" t="str">
        <f>IF(($A430="-"),"-",IF((ISBLANK('1B DonnéesActifs'!F433)=TRUE),"",'1B DonnéesActifs'!F433))</f>
        <v>-</v>
      </c>
      <c r="G430" s="213" t="str">
        <f>IF(($A430="-"),"-",IF((ISBLANK('1B DonnéesActifs'!G433)=TRUE),"",'1B DonnéesActifs'!G433))</f>
        <v>-</v>
      </c>
      <c r="H430" s="213" t="str">
        <f>IF(($A430="-"),"-",IF((ISBLANK('1B DonnéesActifs'!H433)=TRUE),"",'1B DonnéesActifs'!H433))</f>
        <v>-</v>
      </c>
      <c r="I430" s="213" t="str">
        <f>IF(($A430="-"),"-",IF((ISBLANK('1B DonnéesActifs'!I433)=TRUE),"",'1B DonnéesActifs'!I433))</f>
        <v>-</v>
      </c>
      <c r="J430" s="213" t="str">
        <f>IF(($A430="-"),"-",IF((ISBLANK('1B DonnéesActifs'!J433)=TRUE),"",'1B DonnéesActifs'!J433))</f>
        <v>-</v>
      </c>
      <c r="K430" s="213" t="str">
        <f>IF(($A430="-"),"-",IF((ISBLANK('1B DonnéesActifs'!K433)=TRUE),"",'1B DonnéesActifs'!K433))</f>
        <v>-</v>
      </c>
      <c r="L430" s="213" t="str">
        <f>IF(($A430="-"),"-",IF((ISBLANK('1B DonnéesActifs'!L433)=TRUE),"",'1B DonnéesActifs'!L433))</f>
        <v>-</v>
      </c>
      <c r="M430" s="213" t="str">
        <f>IF(($A430="-"),"-",IF((ISBLANK('1B DonnéesActifs'!M433)=TRUE),"",'1B DonnéesActifs'!M433))</f>
        <v>-</v>
      </c>
      <c r="N430" s="213" t="str">
        <f>IF(($A430="-"),"-",IF((ISBLANK('1B DonnéesActifs'!N433)=TRUE),"",'1B DonnéesActifs'!N433))</f>
        <v>-</v>
      </c>
      <c r="O430" s="213" t="str">
        <f>IF(($A430="-"),"-",IF((ISBLANK('1B DonnéesActifs'!O433)=TRUE),"",'1B DonnéesActifs'!O433))</f>
        <v>-</v>
      </c>
      <c r="P430" s="213" t="str">
        <f>IF(($A430="-"),"-",IF((ISBLANK('1B DonnéesActifs'!P433)=TRUE),"",'1B DonnéesActifs'!P433))</f>
        <v>-</v>
      </c>
      <c r="Q430" s="214" t="str">
        <f t="shared" si="64"/>
        <v>-</v>
      </c>
      <c r="R430" s="214" t="str">
        <f>IF($A430="-","-",(_xlfn.IFNA((VLOOKUP($D430,'2A HypothèsesRenouvellement'!$J$6:$K$10,2,FALSE)),"TypeChausséeN/D")))</f>
        <v>-</v>
      </c>
      <c r="S430" s="214" t="str">
        <f t="shared" si="65"/>
        <v>-</v>
      </c>
      <c r="T430" s="214" t="str">
        <f>IF($A430="-","-",(_xlfn.IFNA((VLOOKUP($M430,'2A HypothèsesRenouvellement'!$J$16:$K$25,2,FALSE)),"DernièreInterventionN/D")))</f>
        <v>-</v>
      </c>
      <c r="U430" s="214" t="str">
        <f t="shared" si="66"/>
        <v>-</v>
      </c>
      <c r="V430" s="215" t="str">
        <f t="shared" si="67"/>
        <v>-</v>
      </c>
      <c r="W430" s="215" t="str">
        <f>IF($A430="-","-",IF($O430="","ICG N/D",VLOOKUP($O430,'2A HypothèsesRenouvellement'!$B$33:$B$42,1,TRUE)))</f>
        <v>-</v>
      </c>
      <c r="X430" s="216" t="str">
        <f>IF($A430="-","-",(IF((ISNUMBER(W430)=TRUE),VLOOKUP(W430,'2A HypothèsesRenouvellement'!$B$33:$D$42,3,FALSE),"ICG N/D")))</f>
        <v>-</v>
      </c>
      <c r="Y430" s="216" t="str">
        <f>_xlfn.IFNA(IF($A430="-","-",(IF((P430=""),"Cote /5 N/D",VLOOKUP(P430,'2A HypothèsesRenouvellement'!$F$33:$G$37,2,FALSE)))),"%ParCote/5 Feuille2A N/D")</f>
        <v>-</v>
      </c>
      <c r="Z430" s="215" t="str">
        <f>IF($A430="-","-",IF('2A HypothèsesRenouvellement'!$F$20="  cotes d'état /100",(IF(ISNUMBER(X430)=TRUE,(X430*R430),"ICG N/D")),"N'est pas l'option choisie feuille 2A"))</f>
        <v>-</v>
      </c>
      <c r="AA430" s="215" t="str">
        <f t="shared" si="57"/>
        <v>-</v>
      </c>
      <c r="AB430" s="215" t="str">
        <f>IF($A430="-","-",IF('2A HypothèsesRenouvellement'!$F$20="  cotes d'état /5",(IF(ISNUMBER(Y430)=TRUE,(Y430*R430),"Etat/5 N/D")),"N'est pas l'option choisie feuille 2A"))</f>
        <v>-</v>
      </c>
      <c r="AC430" s="215" t="str">
        <f t="shared" si="58"/>
        <v>-</v>
      </c>
      <c r="AD430" s="217" t="str">
        <f>IF('2A HypothèsesRenouvellement'!$D$15="Option 1  ",'3A CalculsActifs'!V430,IF('2A HypothèsesRenouvellement'!$F$20="  Cotes d'état /100",'3A CalculsActifs'!AA430,IF('2A HypothèsesRenouvellement'!$F$20="  Cotes d'état /5",'3A CalculsActifs'!AC430,"ATT:ChoisirOptionFeuille2A")))</f>
        <v>ATT:ChoisirOptionFeuille2A</v>
      </c>
      <c r="AE430" s="209" t="str">
        <f>IF($A430="-","-",(H430/1000*(VLOOKUP(D430,'2A HypothèsesRenouvellement'!$J$6:$L$10,3,FALSE))))</f>
        <v>-</v>
      </c>
      <c r="AF430" s="312" t="str">
        <f t="shared" si="68"/>
        <v>-</v>
      </c>
      <c r="AG430" s="312" t="str">
        <f t="shared" si="69"/>
        <v>-</v>
      </c>
      <c r="AH430" s="218" t="str">
        <f t="shared" si="70"/>
        <v>-</v>
      </c>
      <c r="AI430" s="95"/>
      <c r="AJ430" s="95"/>
      <c r="AK430" s="95"/>
      <c r="AL430" s="95"/>
      <c r="AM430" s="95"/>
      <c r="AN430" s="95"/>
      <c r="AO430" s="95"/>
      <c r="AP430" s="95"/>
      <c r="AQ430" s="95"/>
      <c r="AR430" s="95"/>
      <c r="AS430" s="95"/>
      <c r="AT430" s="95"/>
      <c r="AU430" s="95"/>
      <c r="AV430" s="95"/>
      <c r="AW430" s="95"/>
      <c r="AX430" s="95"/>
      <c r="AY430" s="95"/>
      <c r="AZ430" s="95"/>
      <c r="BA430" s="95"/>
      <c r="BB430" s="95"/>
      <c r="BC430" s="95"/>
      <c r="BD430" s="95"/>
      <c r="BE430" s="95"/>
      <c r="BF430" s="95"/>
      <c r="BG430" s="95"/>
      <c r="BH430" s="95"/>
      <c r="BI430" s="95"/>
      <c r="BJ430" s="95"/>
      <c r="BK430" s="95"/>
      <c r="BL430" s="95"/>
      <c r="BM430" s="95"/>
      <c r="BN430" s="95"/>
      <c r="BO430" s="95"/>
      <c r="BP430" s="95"/>
      <c r="BQ430" s="95"/>
      <c r="BR430" s="95"/>
      <c r="BS430" s="95"/>
      <c r="BT430" s="95"/>
      <c r="BU430" s="95"/>
      <c r="BV430" s="95"/>
      <c r="BW430" s="95"/>
      <c r="BX430" s="95"/>
      <c r="BY430" s="95"/>
      <c r="BZ430" s="95"/>
      <c r="CA430" s="95"/>
      <c r="CB430" s="95"/>
      <c r="CC430" s="95"/>
      <c r="CD430" s="95"/>
      <c r="CE430" s="95"/>
      <c r="CF430" s="95"/>
      <c r="CG430" s="95"/>
      <c r="CH430" s="95"/>
      <c r="CI430" s="95"/>
      <c r="CJ430" s="95"/>
      <c r="CK430" s="95"/>
      <c r="CL430" s="95"/>
      <c r="CM430" s="95"/>
      <c r="CN430" s="95"/>
      <c r="CO430" s="95"/>
      <c r="CP430" s="95"/>
      <c r="CQ430" s="95"/>
      <c r="CR430" s="95"/>
      <c r="CS430" s="95"/>
      <c r="CT430" s="95"/>
      <c r="CU430" s="95"/>
      <c r="CV430" s="95"/>
      <c r="CW430" s="95"/>
      <c r="CX430" s="95"/>
      <c r="CY430" s="95"/>
      <c r="CZ430" s="95"/>
      <c r="DA430" s="95"/>
      <c r="DB430" s="95"/>
      <c r="DC430" s="95"/>
      <c r="DD430" s="95"/>
      <c r="DE430" s="95"/>
      <c r="DF430" s="95"/>
      <c r="DG430" s="95"/>
      <c r="DH430" s="95"/>
      <c r="DI430" s="95"/>
      <c r="DJ430" s="95"/>
      <c r="DK430" s="95"/>
      <c r="DL430" s="95"/>
      <c r="DM430" s="95"/>
      <c r="DN430" s="95"/>
      <c r="DO430" s="95"/>
      <c r="DP430" s="95"/>
      <c r="DQ430" s="95"/>
      <c r="DR430" s="95"/>
      <c r="DS430" s="95"/>
      <c r="DT430" s="95"/>
      <c r="DU430" s="95"/>
      <c r="DV430" s="95"/>
      <c r="DW430" s="95"/>
      <c r="DX430" s="95"/>
      <c r="DY430" s="95"/>
      <c r="DZ430" s="95"/>
      <c r="EA430" s="95"/>
      <c r="EB430" s="95"/>
      <c r="EC430" s="95"/>
      <c r="ED430" s="95"/>
      <c r="EE430" s="95"/>
      <c r="EF430" s="95"/>
      <c r="EG430" s="95"/>
      <c r="EH430" s="95"/>
      <c r="EI430" s="95"/>
      <c r="EJ430" s="95"/>
      <c r="EK430" s="95"/>
      <c r="EL430" s="95"/>
      <c r="EM430" s="95"/>
      <c r="EN430" s="95"/>
      <c r="EO430" s="95"/>
      <c r="EP430" s="95"/>
      <c r="EQ430" s="95"/>
      <c r="ER430" s="95"/>
      <c r="ES430" s="95"/>
      <c r="ET430" s="95"/>
      <c r="EU430" s="95"/>
      <c r="EV430" s="95"/>
      <c r="EW430" s="95"/>
      <c r="EX430" s="95"/>
      <c r="EY430" s="95"/>
      <c r="EZ430" s="95"/>
      <c r="FA430" s="95"/>
      <c r="FB430" s="95"/>
      <c r="FC430" s="95"/>
      <c r="FD430" s="95"/>
      <c r="FE430" s="95"/>
      <c r="FF430" s="95"/>
      <c r="FG430" s="95"/>
      <c r="FH430" s="95"/>
      <c r="FI430" s="95"/>
      <c r="FJ430" s="95"/>
      <c r="FK430" s="95"/>
      <c r="FL430" s="95"/>
      <c r="FM430" s="95"/>
      <c r="FN430" s="95"/>
      <c r="FO430" s="95"/>
      <c r="FP430" s="95"/>
      <c r="FQ430" s="95"/>
      <c r="FR430" s="95"/>
      <c r="FS430" s="95"/>
      <c r="FT430" s="95"/>
      <c r="FU430" s="95"/>
      <c r="FV430" s="95"/>
      <c r="FW430" s="95"/>
      <c r="FX430" s="95"/>
      <c r="FY430" s="95"/>
      <c r="FZ430" s="95"/>
      <c r="GA430" s="95"/>
      <c r="GB430" s="95"/>
      <c r="GC430" s="95"/>
      <c r="GD430" s="95"/>
      <c r="GE430" s="95"/>
      <c r="GF430" s="95"/>
      <c r="GG430" s="95"/>
      <c r="GH430" s="95"/>
      <c r="GI430" s="95"/>
      <c r="GJ430" s="95"/>
      <c r="GK430" s="95"/>
      <c r="GL430" s="95"/>
      <c r="GM430" s="95"/>
      <c r="GN430" s="95"/>
      <c r="GO430" s="95"/>
      <c r="GP430" s="95"/>
      <c r="GQ430" s="95"/>
      <c r="GR430" s="95"/>
      <c r="GS430" s="95"/>
      <c r="GT430" s="95"/>
      <c r="GU430" s="95"/>
      <c r="GV430" s="95"/>
      <c r="GW430" s="95"/>
      <c r="GX430" s="95"/>
      <c r="GY430" s="95"/>
      <c r="GZ430" s="95"/>
      <c r="HA430" s="95"/>
      <c r="HB430" s="95"/>
      <c r="HC430" s="95"/>
      <c r="HD430" s="95"/>
      <c r="HE430" s="95"/>
    </row>
    <row r="431" spans="1:213" x14ac:dyDescent="0.25">
      <c r="A431" s="212" t="str">
        <f>IF((ISBLANK('1B DonnéesActifs'!A434)=TRUE),"-",'1B DonnéesActifs'!A434)</f>
        <v>-</v>
      </c>
      <c r="B431" s="213" t="str">
        <f>IF(($A431="-"),"-",IF((ISBLANK('1B DonnéesActifs'!B434)=TRUE),"",'1B DonnéesActifs'!B434))</f>
        <v>-</v>
      </c>
      <c r="C431" s="213" t="str">
        <f>IF(($A431="-"),"-",IF((ISBLANK('1B DonnéesActifs'!C434)=TRUE),"",'1B DonnéesActifs'!C434))</f>
        <v>-</v>
      </c>
      <c r="D431" s="213" t="str">
        <f>IF(($A431="-"),"-",IF((ISBLANK('1B DonnéesActifs'!D434)=TRUE),"",'1B DonnéesActifs'!D434))</f>
        <v>-</v>
      </c>
      <c r="E431" s="213" t="str">
        <f>IF(($A431="-"),"-",IF((ISBLANK('1B DonnéesActifs'!E434)=TRUE),"",'1B DonnéesActifs'!E434))</f>
        <v>-</v>
      </c>
      <c r="F431" s="213" t="str">
        <f>IF(($A431="-"),"-",IF((ISBLANK('1B DonnéesActifs'!F434)=TRUE),"",'1B DonnéesActifs'!F434))</f>
        <v>-</v>
      </c>
      <c r="G431" s="213" t="str">
        <f>IF(($A431="-"),"-",IF((ISBLANK('1B DonnéesActifs'!G434)=TRUE),"",'1B DonnéesActifs'!G434))</f>
        <v>-</v>
      </c>
      <c r="H431" s="213" t="str">
        <f>IF(($A431="-"),"-",IF((ISBLANK('1B DonnéesActifs'!H434)=TRUE),"",'1B DonnéesActifs'!H434))</f>
        <v>-</v>
      </c>
      <c r="I431" s="213" t="str">
        <f>IF(($A431="-"),"-",IF((ISBLANK('1B DonnéesActifs'!I434)=TRUE),"",'1B DonnéesActifs'!I434))</f>
        <v>-</v>
      </c>
      <c r="J431" s="213" t="str">
        <f>IF(($A431="-"),"-",IF((ISBLANK('1B DonnéesActifs'!J434)=TRUE),"",'1B DonnéesActifs'!J434))</f>
        <v>-</v>
      </c>
      <c r="K431" s="213" t="str">
        <f>IF(($A431="-"),"-",IF((ISBLANK('1B DonnéesActifs'!K434)=TRUE),"",'1B DonnéesActifs'!K434))</f>
        <v>-</v>
      </c>
      <c r="L431" s="213" t="str">
        <f>IF(($A431="-"),"-",IF((ISBLANK('1B DonnéesActifs'!L434)=TRUE),"",'1B DonnéesActifs'!L434))</f>
        <v>-</v>
      </c>
      <c r="M431" s="213" t="str">
        <f>IF(($A431="-"),"-",IF((ISBLANK('1B DonnéesActifs'!M434)=TRUE),"",'1B DonnéesActifs'!M434))</f>
        <v>-</v>
      </c>
      <c r="N431" s="213" t="str">
        <f>IF(($A431="-"),"-",IF((ISBLANK('1B DonnéesActifs'!N434)=TRUE),"",'1B DonnéesActifs'!N434))</f>
        <v>-</v>
      </c>
      <c r="O431" s="213" t="str">
        <f>IF(($A431="-"),"-",IF((ISBLANK('1B DonnéesActifs'!O434)=TRUE),"",'1B DonnéesActifs'!O434))</f>
        <v>-</v>
      </c>
      <c r="P431" s="213" t="str">
        <f>IF(($A431="-"),"-",IF((ISBLANK('1B DonnéesActifs'!P434)=TRUE),"",'1B DonnéesActifs'!P434))</f>
        <v>-</v>
      </c>
      <c r="Q431" s="214" t="str">
        <f t="shared" si="64"/>
        <v>-</v>
      </c>
      <c r="R431" s="214" t="str">
        <f>IF($A431="-","-",(_xlfn.IFNA((VLOOKUP($D431,'2A HypothèsesRenouvellement'!$J$6:$K$10,2,FALSE)),"TypeChausséeN/D")))</f>
        <v>-</v>
      </c>
      <c r="S431" s="214" t="str">
        <f t="shared" si="65"/>
        <v>-</v>
      </c>
      <c r="T431" s="214" t="str">
        <f>IF($A431="-","-",(_xlfn.IFNA((VLOOKUP($M431,'2A HypothèsesRenouvellement'!$J$16:$K$25,2,FALSE)),"DernièreInterventionN/D")))</f>
        <v>-</v>
      </c>
      <c r="U431" s="214" t="str">
        <f t="shared" si="66"/>
        <v>-</v>
      </c>
      <c r="V431" s="215" t="str">
        <f t="shared" si="67"/>
        <v>-</v>
      </c>
      <c r="W431" s="215" t="str">
        <f>IF($A431="-","-",IF($O431="","ICG N/D",VLOOKUP($O431,'2A HypothèsesRenouvellement'!$B$33:$B$42,1,TRUE)))</f>
        <v>-</v>
      </c>
      <c r="X431" s="216" t="str">
        <f>IF($A431="-","-",(IF((ISNUMBER(W431)=TRUE),VLOOKUP(W431,'2A HypothèsesRenouvellement'!$B$33:$D$42,3,FALSE),"ICG N/D")))</f>
        <v>-</v>
      </c>
      <c r="Y431" s="216" t="str">
        <f>_xlfn.IFNA(IF($A431="-","-",(IF((P431=""),"Cote /5 N/D",VLOOKUP(P431,'2A HypothèsesRenouvellement'!$F$33:$G$37,2,FALSE)))),"%ParCote/5 Feuille2A N/D")</f>
        <v>-</v>
      </c>
      <c r="Z431" s="215" t="str">
        <f>IF($A431="-","-",IF('2A HypothèsesRenouvellement'!$F$20="  cotes d'état /100",(IF(ISNUMBER(X431)=TRUE,(X431*R431),"ICG N/D")),"N'est pas l'option choisie feuille 2A"))</f>
        <v>-</v>
      </c>
      <c r="AA431" s="215" t="str">
        <f t="shared" si="57"/>
        <v>-</v>
      </c>
      <c r="AB431" s="215" t="str">
        <f>IF($A431="-","-",IF('2A HypothèsesRenouvellement'!$F$20="  cotes d'état /5",(IF(ISNUMBER(Y431)=TRUE,(Y431*R431),"Etat/5 N/D")),"N'est pas l'option choisie feuille 2A"))</f>
        <v>-</v>
      </c>
      <c r="AC431" s="215" t="str">
        <f t="shared" si="58"/>
        <v>-</v>
      </c>
      <c r="AD431" s="217" t="str">
        <f>IF('2A HypothèsesRenouvellement'!$D$15="Option 1  ",'3A CalculsActifs'!V431,IF('2A HypothèsesRenouvellement'!$F$20="  Cotes d'état /100",'3A CalculsActifs'!AA431,IF('2A HypothèsesRenouvellement'!$F$20="  Cotes d'état /5",'3A CalculsActifs'!AC431,"ATT:ChoisirOptionFeuille2A")))</f>
        <v>ATT:ChoisirOptionFeuille2A</v>
      </c>
      <c r="AE431" s="209" t="str">
        <f>IF($A431="-","-",(H431/1000*(VLOOKUP(D431,'2A HypothèsesRenouvellement'!$J$6:$L$10,3,FALSE))))</f>
        <v>-</v>
      </c>
      <c r="AF431" s="312" t="str">
        <f t="shared" si="68"/>
        <v>-</v>
      </c>
      <c r="AG431" s="312" t="str">
        <f t="shared" si="69"/>
        <v>-</v>
      </c>
      <c r="AH431" s="218" t="str">
        <f t="shared" si="70"/>
        <v>-</v>
      </c>
      <c r="AI431" s="95"/>
      <c r="AJ431" s="95"/>
      <c r="AK431" s="95"/>
      <c r="AL431" s="95"/>
      <c r="AM431" s="95"/>
      <c r="AN431" s="95"/>
      <c r="AO431" s="95"/>
      <c r="AP431" s="95"/>
      <c r="AQ431" s="95"/>
      <c r="AR431" s="95"/>
      <c r="AS431" s="95"/>
      <c r="AT431" s="95"/>
      <c r="AU431" s="95"/>
      <c r="AV431" s="95"/>
      <c r="AW431" s="95"/>
      <c r="AX431" s="95"/>
      <c r="AY431" s="95"/>
      <c r="AZ431" s="95"/>
      <c r="BA431" s="95"/>
      <c r="BB431" s="95"/>
      <c r="BC431" s="95"/>
      <c r="BD431" s="95"/>
      <c r="BE431" s="95"/>
      <c r="BF431" s="95"/>
      <c r="BG431" s="95"/>
      <c r="BH431" s="95"/>
      <c r="BI431" s="95"/>
      <c r="BJ431" s="95"/>
      <c r="BK431" s="95"/>
      <c r="BL431" s="95"/>
      <c r="BM431" s="95"/>
      <c r="BN431" s="95"/>
      <c r="BO431" s="95"/>
      <c r="BP431" s="95"/>
      <c r="BQ431" s="95"/>
      <c r="BR431" s="95"/>
      <c r="BS431" s="95"/>
      <c r="BT431" s="95"/>
      <c r="BU431" s="95"/>
      <c r="BV431" s="95"/>
      <c r="BW431" s="95"/>
      <c r="BX431" s="95"/>
      <c r="BY431" s="95"/>
      <c r="BZ431" s="95"/>
      <c r="CA431" s="95"/>
      <c r="CB431" s="95"/>
      <c r="CC431" s="95"/>
      <c r="CD431" s="95"/>
      <c r="CE431" s="95"/>
      <c r="CF431" s="95"/>
      <c r="CG431" s="95"/>
      <c r="CH431" s="95"/>
      <c r="CI431" s="95"/>
      <c r="CJ431" s="95"/>
      <c r="CK431" s="95"/>
      <c r="CL431" s="95"/>
      <c r="CM431" s="95"/>
      <c r="CN431" s="95"/>
      <c r="CO431" s="95"/>
      <c r="CP431" s="95"/>
      <c r="CQ431" s="95"/>
      <c r="CR431" s="95"/>
      <c r="CS431" s="95"/>
      <c r="CT431" s="95"/>
      <c r="CU431" s="95"/>
      <c r="CV431" s="95"/>
      <c r="CW431" s="95"/>
      <c r="CX431" s="95"/>
      <c r="CY431" s="95"/>
      <c r="CZ431" s="95"/>
      <c r="DA431" s="95"/>
      <c r="DB431" s="95"/>
      <c r="DC431" s="95"/>
      <c r="DD431" s="95"/>
      <c r="DE431" s="95"/>
      <c r="DF431" s="95"/>
      <c r="DG431" s="95"/>
      <c r="DH431" s="95"/>
      <c r="DI431" s="95"/>
      <c r="DJ431" s="95"/>
      <c r="DK431" s="95"/>
      <c r="DL431" s="95"/>
      <c r="DM431" s="95"/>
      <c r="DN431" s="95"/>
      <c r="DO431" s="95"/>
      <c r="DP431" s="95"/>
      <c r="DQ431" s="95"/>
      <c r="DR431" s="95"/>
      <c r="DS431" s="95"/>
      <c r="DT431" s="95"/>
      <c r="DU431" s="95"/>
      <c r="DV431" s="95"/>
      <c r="DW431" s="95"/>
      <c r="DX431" s="95"/>
      <c r="DY431" s="95"/>
      <c r="DZ431" s="95"/>
      <c r="EA431" s="95"/>
      <c r="EB431" s="95"/>
      <c r="EC431" s="95"/>
      <c r="ED431" s="95"/>
      <c r="EE431" s="95"/>
      <c r="EF431" s="95"/>
      <c r="EG431" s="95"/>
      <c r="EH431" s="95"/>
      <c r="EI431" s="95"/>
      <c r="EJ431" s="95"/>
      <c r="EK431" s="95"/>
      <c r="EL431" s="95"/>
      <c r="EM431" s="95"/>
      <c r="EN431" s="95"/>
      <c r="EO431" s="95"/>
      <c r="EP431" s="95"/>
      <c r="EQ431" s="95"/>
      <c r="ER431" s="95"/>
      <c r="ES431" s="95"/>
      <c r="ET431" s="95"/>
      <c r="EU431" s="95"/>
      <c r="EV431" s="95"/>
      <c r="EW431" s="95"/>
      <c r="EX431" s="95"/>
      <c r="EY431" s="95"/>
      <c r="EZ431" s="95"/>
      <c r="FA431" s="95"/>
      <c r="FB431" s="95"/>
      <c r="FC431" s="95"/>
      <c r="FD431" s="95"/>
      <c r="FE431" s="95"/>
      <c r="FF431" s="95"/>
      <c r="FG431" s="95"/>
      <c r="FH431" s="95"/>
      <c r="FI431" s="95"/>
      <c r="FJ431" s="95"/>
      <c r="FK431" s="95"/>
      <c r="FL431" s="95"/>
      <c r="FM431" s="95"/>
      <c r="FN431" s="95"/>
      <c r="FO431" s="95"/>
      <c r="FP431" s="95"/>
      <c r="FQ431" s="95"/>
      <c r="FR431" s="95"/>
      <c r="FS431" s="95"/>
      <c r="FT431" s="95"/>
      <c r="FU431" s="95"/>
      <c r="FV431" s="95"/>
      <c r="FW431" s="95"/>
      <c r="FX431" s="95"/>
      <c r="FY431" s="95"/>
      <c r="FZ431" s="95"/>
      <c r="GA431" s="95"/>
      <c r="GB431" s="95"/>
      <c r="GC431" s="95"/>
      <c r="GD431" s="95"/>
      <c r="GE431" s="95"/>
      <c r="GF431" s="95"/>
      <c r="GG431" s="95"/>
      <c r="GH431" s="95"/>
      <c r="GI431" s="95"/>
      <c r="GJ431" s="95"/>
      <c r="GK431" s="95"/>
      <c r="GL431" s="95"/>
      <c r="GM431" s="95"/>
      <c r="GN431" s="95"/>
      <c r="GO431" s="95"/>
      <c r="GP431" s="95"/>
      <c r="GQ431" s="95"/>
      <c r="GR431" s="95"/>
      <c r="GS431" s="95"/>
      <c r="GT431" s="95"/>
      <c r="GU431" s="95"/>
      <c r="GV431" s="95"/>
      <c r="GW431" s="95"/>
      <c r="GX431" s="95"/>
      <c r="GY431" s="95"/>
      <c r="GZ431" s="95"/>
      <c r="HA431" s="95"/>
      <c r="HB431" s="95"/>
      <c r="HC431" s="95"/>
      <c r="HD431" s="95"/>
      <c r="HE431" s="95"/>
    </row>
    <row r="432" spans="1:213" x14ac:dyDescent="0.25">
      <c r="A432" s="212" t="str">
        <f>IF((ISBLANK('1B DonnéesActifs'!A435)=TRUE),"-",'1B DonnéesActifs'!A435)</f>
        <v>-</v>
      </c>
      <c r="B432" s="213" t="str">
        <f>IF(($A432="-"),"-",IF((ISBLANK('1B DonnéesActifs'!B435)=TRUE),"",'1B DonnéesActifs'!B435))</f>
        <v>-</v>
      </c>
      <c r="C432" s="213" t="str">
        <f>IF(($A432="-"),"-",IF((ISBLANK('1B DonnéesActifs'!C435)=TRUE),"",'1B DonnéesActifs'!C435))</f>
        <v>-</v>
      </c>
      <c r="D432" s="213" t="str">
        <f>IF(($A432="-"),"-",IF((ISBLANK('1B DonnéesActifs'!D435)=TRUE),"",'1B DonnéesActifs'!D435))</f>
        <v>-</v>
      </c>
      <c r="E432" s="213" t="str">
        <f>IF(($A432="-"),"-",IF((ISBLANK('1B DonnéesActifs'!E435)=TRUE),"",'1B DonnéesActifs'!E435))</f>
        <v>-</v>
      </c>
      <c r="F432" s="213" t="str">
        <f>IF(($A432="-"),"-",IF((ISBLANK('1B DonnéesActifs'!F435)=TRUE),"",'1B DonnéesActifs'!F435))</f>
        <v>-</v>
      </c>
      <c r="G432" s="213" t="str">
        <f>IF(($A432="-"),"-",IF((ISBLANK('1B DonnéesActifs'!G435)=TRUE),"",'1B DonnéesActifs'!G435))</f>
        <v>-</v>
      </c>
      <c r="H432" s="213" t="str">
        <f>IF(($A432="-"),"-",IF((ISBLANK('1B DonnéesActifs'!H435)=TRUE),"",'1B DonnéesActifs'!H435))</f>
        <v>-</v>
      </c>
      <c r="I432" s="213" t="str">
        <f>IF(($A432="-"),"-",IF((ISBLANK('1B DonnéesActifs'!I435)=TRUE),"",'1B DonnéesActifs'!I435))</f>
        <v>-</v>
      </c>
      <c r="J432" s="213" t="str">
        <f>IF(($A432="-"),"-",IF((ISBLANK('1B DonnéesActifs'!J435)=TRUE),"",'1B DonnéesActifs'!J435))</f>
        <v>-</v>
      </c>
      <c r="K432" s="213" t="str">
        <f>IF(($A432="-"),"-",IF((ISBLANK('1B DonnéesActifs'!K435)=TRUE),"",'1B DonnéesActifs'!K435))</f>
        <v>-</v>
      </c>
      <c r="L432" s="213" t="str">
        <f>IF(($A432="-"),"-",IF((ISBLANK('1B DonnéesActifs'!L435)=TRUE),"",'1B DonnéesActifs'!L435))</f>
        <v>-</v>
      </c>
      <c r="M432" s="213" t="str">
        <f>IF(($A432="-"),"-",IF((ISBLANK('1B DonnéesActifs'!M435)=TRUE),"",'1B DonnéesActifs'!M435))</f>
        <v>-</v>
      </c>
      <c r="N432" s="213" t="str">
        <f>IF(($A432="-"),"-",IF((ISBLANK('1B DonnéesActifs'!N435)=TRUE),"",'1B DonnéesActifs'!N435))</f>
        <v>-</v>
      </c>
      <c r="O432" s="213" t="str">
        <f>IF(($A432="-"),"-",IF((ISBLANK('1B DonnéesActifs'!O435)=TRUE),"",'1B DonnéesActifs'!O435))</f>
        <v>-</v>
      </c>
      <c r="P432" s="213" t="str">
        <f>IF(($A432="-"),"-",IF((ISBLANK('1B DonnéesActifs'!P435)=TRUE),"",'1B DonnéesActifs'!P435))</f>
        <v>-</v>
      </c>
      <c r="Q432" s="214" t="str">
        <f t="shared" si="64"/>
        <v>-</v>
      </c>
      <c r="R432" s="214" t="str">
        <f>IF($A432="-","-",(_xlfn.IFNA((VLOOKUP($D432,'2A HypothèsesRenouvellement'!$J$6:$K$10,2,FALSE)),"TypeChausséeN/D")))</f>
        <v>-</v>
      </c>
      <c r="S432" s="214" t="str">
        <f t="shared" si="65"/>
        <v>-</v>
      </c>
      <c r="T432" s="214" t="str">
        <f>IF($A432="-","-",(_xlfn.IFNA((VLOOKUP($M432,'2A HypothèsesRenouvellement'!$J$16:$K$25,2,FALSE)),"DernièreInterventionN/D")))</f>
        <v>-</v>
      </c>
      <c r="U432" s="214" t="str">
        <f t="shared" si="66"/>
        <v>-</v>
      </c>
      <c r="V432" s="215" t="str">
        <f t="shared" si="67"/>
        <v>-</v>
      </c>
      <c r="W432" s="215" t="str">
        <f>IF($A432="-","-",IF($O432="","ICG N/D",VLOOKUP($O432,'2A HypothèsesRenouvellement'!$B$33:$B$42,1,TRUE)))</f>
        <v>-</v>
      </c>
      <c r="X432" s="216" t="str">
        <f>IF($A432="-","-",(IF((ISNUMBER(W432)=TRUE),VLOOKUP(W432,'2A HypothèsesRenouvellement'!$B$33:$D$42,3,FALSE),"ICG N/D")))</f>
        <v>-</v>
      </c>
      <c r="Y432" s="216" t="str">
        <f>_xlfn.IFNA(IF($A432="-","-",(IF((P432=""),"Cote /5 N/D",VLOOKUP(P432,'2A HypothèsesRenouvellement'!$F$33:$G$37,2,FALSE)))),"%ParCote/5 Feuille2A N/D")</f>
        <v>-</v>
      </c>
      <c r="Z432" s="215" t="str">
        <f>IF($A432="-","-",IF('2A HypothèsesRenouvellement'!$F$20="  cotes d'état /100",(IF(ISNUMBER(X432)=TRUE,(X432*R432),"ICG N/D")),"N'est pas l'option choisie feuille 2A"))</f>
        <v>-</v>
      </c>
      <c r="AA432" s="215" t="str">
        <f t="shared" si="57"/>
        <v>-</v>
      </c>
      <c r="AB432" s="215" t="str">
        <f>IF($A432="-","-",IF('2A HypothèsesRenouvellement'!$F$20="  cotes d'état /5",(IF(ISNUMBER(Y432)=TRUE,(Y432*R432),"Etat/5 N/D")),"N'est pas l'option choisie feuille 2A"))</f>
        <v>-</v>
      </c>
      <c r="AC432" s="215" t="str">
        <f t="shared" si="58"/>
        <v>-</v>
      </c>
      <c r="AD432" s="217" t="str">
        <f>IF('2A HypothèsesRenouvellement'!$D$15="Option 1  ",'3A CalculsActifs'!V432,IF('2A HypothèsesRenouvellement'!$F$20="  Cotes d'état /100",'3A CalculsActifs'!AA432,IF('2A HypothèsesRenouvellement'!$F$20="  Cotes d'état /5",'3A CalculsActifs'!AC432,"ATT:ChoisirOptionFeuille2A")))</f>
        <v>ATT:ChoisirOptionFeuille2A</v>
      </c>
      <c r="AE432" s="209" t="str">
        <f>IF($A432="-","-",(H432/1000*(VLOOKUP(D432,'2A HypothèsesRenouvellement'!$J$6:$L$10,3,FALSE))))</f>
        <v>-</v>
      </c>
      <c r="AF432" s="312" t="str">
        <f t="shared" si="68"/>
        <v>-</v>
      </c>
      <c r="AG432" s="312" t="str">
        <f t="shared" si="69"/>
        <v>-</v>
      </c>
      <c r="AH432" s="218" t="str">
        <f t="shared" si="70"/>
        <v>-</v>
      </c>
      <c r="AI432" s="95"/>
      <c r="AJ432" s="95"/>
      <c r="AK432" s="95"/>
      <c r="AL432" s="95"/>
      <c r="AM432" s="95"/>
      <c r="AN432" s="95"/>
      <c r="AO432" s="95"/>
      <c r="AP432" s="95"/>
      <c r="AQ432" s="95"/>
      <c r="AR432" s="95"/>
      <c r="AS432" s="95"/>
      <c r="AT432" s="95"/>
      <c r="AU432" s="95"/>
      <c r="AV432" s="95"/>
      <c r="AW432" s="95"/>
      <c r="AX432" s="95"/>
      <c r="AY432" s="95"/>
      <c r="AZ432" s="95"/>
      <c r="BA432" s="95"/>
      <c r="BB432" s="95"/>
      <c r="BC432" s="95"/>
      <c r="BD432" s="95"/>
      <c r="BE432" s="95"/>
      <c r="BF432" s="95"/>
      <c r="BG432" s="95"/>
      <c r="BH432" s="95"/>
      <c r="BI432" s="95"/>
      <c r="BJ432" s="95"/>
      <c r="BK432" s="95"/>
      <c r="BL432" s="95"/>
      <c r="BM432" s="95"/>
      <c r="BN432" s="95"/>
      <c r="BO432" s="95"/>
      <c r="BP432" s="95"/>
      <c r="BQ432" s="95"/>
      <c r="BR432" s="95"/>
      <c r="BS432" s="95"/>
      <c r="BT432" s="95"/>
      <c r="BU432" s="95"/>
      <c r="BV432" s="95"/>
      <c r="BW432" s="95"/>
      <c r="BX432" s="95"/>
      <c r="BY432" s="95"/>
      <c r="BZ432" s="95"/>
      <c r="CA432" s="95"/>
      <c r="CB432" s="95"/>
      <c r="CC432" s="95"/>
      <c r="CD432" s="95"/>
      <c r="CE432" s="95"/>
      <c r="CF432" s="95"/>
      <c r="CG432" s="95"/>
      <c r="CH432" s="95"/>
      <c r="CI432" s="95"/>
      <c r="CJ432" s="95"/>
      <c r="CK432" s="95"/>
      <c r="CL432" s="95"/>
      <c r="CM432" s="95"/>
      <c r="CN432" s="95"/>
      <c r="CO432" s="95"/>
      <c r="CP432" s="95"/>
      <c r="CQ432" s="95"/>
      <c r="CR432" s="95"/>
      <c r="CS432" s="95"/>
      <c r="CT432" s="95"/>
      <c r="CU432" s="95"/>
      <c r="CV432" s="95"/>
      <c r="CW432" s="95"/>
      <c r="CX432" s="95"/>
      <c r="CY432" s="95"/>
      <c r="CZ432" s="95"/>
      <c r="DA432" s="95"/>
      <c r="DB432" s="95"/>
      <c r="DC432" s="95"/>
      <c r="DD432" s="95"/>
      <c r="DE432" s="95"/>
      <c r="DF432" s="95"/>
      <c r="DG432" s="95"/>
      <c r="DH432" s="95"/>
      <c r="DI432" s="95"/>
      <c r="DJ432" s="95"/>
      <c r="DK432" s="95"/>
      <c r="DL432" s="95"/>
      <c r="DM432" s="95"/>
      <c r="DN432" s="95"/>
      <c r="DO432" s="95"/>
      <c r="DP432" s="95"/>
      <c r="DQ432" s="95"/>
      <c r="DR432" s="95"/>
      <c r="DS432" s="95"/>
      <c r="DT432" s="95"/>
      <c r="DU432" s="95"/>
      <c r="DV432" s="95"/>
      <c r="DW432" s="95"/>
      <c r="DX432" s="95"/>
      <c r="DY432" s="95"/>
      <c r="DZ432" s="95"/>
      <c r="EA432" s="95"/>
      <c r="EB432" s="95"/>
      <c r="EC432" s="95"/>
      <c r="ED432" s="95"/>
      <c r="EE432" s="95"/>
      <c r="EF432" s="95"/>
      <c r="EG432" s="95"/>
      <c r="EH432" s="95"/>
      <c r="EI432" s="95"/>
      <c r="EJ432" s="95"/>
      <c r="EK432" s="95"/>
      <c r="EL432" s="95"/>
      <c r="EM432" s="95"/>
      <c r="EN432" s="95"/>
      <c r="EO432" s="95"/>
      <c r="EP432" s="95"/>
      <c r="EQ432" s="95"/>
      <c r="ER432" s="95"/>
      <c r="ES432" s="95"/>
      <c r="ET432" s="95"/>
      <c r="EU432" s="95"/>
      <c r="EV432" s="95"/>
      <c r="EW432" s="95"/>
      <c r="EX432" s="95"/>
      <c r="EY432" s="95"/>
      <c r="EZ432" s="95"/>
      <c r="FA432" s="95"/>
      <c r="FB432" s="95"/>
      <c r="FC432" s="95"/>
      <c r="FD432" s="95"/>
      <c r="FE432" s="95"/>
      <c r="FF432" s="95"/>
      <c r="FG432" s="95"/>
      <c r="FH432" s="95"/>
      <c r="FI432" s="95"/>
      <c r="FJ432" s="95"/>
      <c r="FK432" s="95"/>
      <c r="FL432" s="95"/>
      <c r="FM432" s="95"/>
      <c r="FN432" s="95"/>
      <c r="FO432" s="95"/>
      <c r="FP432" s="95"/>
      <c r="FQ432" s="95"/>
      <c r="FR432" s="95"/>
      <c r="FS432" s="95"/>
      <c r="FT432" s="95"/>
      <c r="FU432" s="95"/>
      <c r="FV432" s="95"/>
      <c r="FW432" s="95"/>
      <c r="FX432" s="95"/>
      <c r="FY432" s="95"/>
      <c r="FZ432" s="95"/>
      <c r="GA432" s="95"/>
      <c r="GB432" s="95"/>
      <c r="GC432" s="95"/>
      <c r="GD432" s="95"/>
      <c r="GE432" s="95"/>
      <c r="GF432" s="95"/>
      <c r="GG432" s="95"/>
      <c r="GH432" s="95"/>
      <c r="GI432" s="95"/>
      <c r="GJ432" s="95"/>
      <c r="GK432" s="95"/>
      <c r="GL432" s="95"/>
      <c r="GM432" s="95"/>
      <c r="GN432" s="95"/>
      <c r="GO432" s="95"/>
      <c r="GP432" s="95"/>
      <c r="GQ432" s="95"/>
      <c r="GR432" s="95"/>
      <c r="GS432" s="95"/>
      <c r="GT432" s="95"/>
      <c r="GU432" s="95"/>
      <c r="GV432" s="95"/>
      <c r="GW432" s="95"/>
      <c r="GX432" s="95"/>
      <c r="GY432" s="95"/>
      <c r="GZ432" s="95"/>
      <c r="HA432" s="95"/>
      <c r="HB432" s="95"/>
      <c r="HC432" s="95"/>
      <c r="HD432" s="95"/>
      <c r="HE432" s="95"/>
    </row>
    <row r="433" spans="1:213" x14ac:dyDescent="0.25">
      <c r="A433" s="212" t="str">
        <f>IF((ISBLANK('1B DonnéesActifs'!A436)=TRUE),"-",'1B DonnéesActifs'!A436)</f>
        <v>-</v>
      </c>
      <c r="B433" s="213" t="str">
        <f>IF(($A433="-"),"-",IF((ISBLANK('1B DonnéesActifs'!B436)=TRUE),"",'1B DonnéesActifs'!B436))</f>
        <v>-</v>
      </c>
      <c r="C433" s="213" t="str">
        <f>IF(($A433="-"),"-",IF((ISBLANK('1B DonnéesActifs'!C436)=TRUE),"",'1B DonnéesActifs'!C436))</f>
        <v>-</v>
      </c>
      <c r="D433" s="213" t="str">
        <f>IF(($A433="-"),"-",IF((ISBLANK('1B DonnéesActifs'!D436)=TRUE),"",'1B DonnéesActifs'!D436))</f>
        <v>-</v>
      </c>
      <c r="E433" s="213" t="str">
        <f>IF(($A433="-"),"-",IF((ISBLANK('1B DonnéesActifs'!E436)=TRUE),"",'1B DonnéesActifs'!E436))</f>
        <v>-</v>
      </c>
      <c r="F433" s="213" t="str">
        <f>IF(($A433="-"),"-",IF((ISBLANK('1B DonnéesActifs'!F436)=TRUE),"",'1B DonnéesActifs'!F436))</f>
        <v>-</v>
      </c>
      <c r="G433" s="213" t="str">
        <f>IF(($A433="-"),"-",IF((ISBLANK('1B DonnéesActifs'!G436)=TRUE),"",'1B DonnéesActifs'!G436))</f>
        <v>-</v>
      </c>
      <c r="H433" s="213" t="str">
        <f>IF(($A433="-"),"-",IF((ISBLANK('1B DonnéesActifs'!H436)=TRUE),"",'1B DonnéesActifs'!H436))</f>
        <v>-</v>
      </c>
      <c r="I433" s="213" t="str">
        <f>IF(($A433="-"),"-",IF((ISBLANK('1B DonnéesActifs'!I436)=TRUE),"",'1B DonnéesActifs'!I436))</f>
        <v>-</v>
      </c>
      <c r="J433" s="213" t="str">
        <f>IF(($A433="-"),"-",IF((ISBLANK('1B DonnéesActifs'!J436)=TRUE),"",'1B DonnéesActifs'!J436))</f>
        <v>-</v>
      </c>
      <c r="K433" s="213" t="str">
        <f>IF(($A433="-"),"-",IF((ISBLANK('1B DonnéesActifs'!K436)=TRUE),"",'1B DonnéesActifs'!K436))</f>
        <v>-</v>
      </c>
      <c r="L433" s="213" t="str">
        <f>IF(($A433="-"),"-",IF((ISBLANK('1B DonnéesActifs'!L436)=TRUE),"",'1B DonnéesActifs'!L436))</f>
        <v>-</v>
      </c>
      <c r="M433" s="213" t="str">
        <f>IF(($A433="-"),"-",IF((ISBLANK('1B DonnéesActifs'!M436)=TRUE),"",'1B DonnéesActifs'!M436))</f>
        <v>-</v>
      </c>
      <c r="N433" s="213" t="str">
        <f>IF(($A433="-"),"-",IF((ISBLANK('1B DonnéesActifs'!N436)=TRUE),"",'1B DonnéesActifs'!N436))</f>
        <v>-</v>
      </c>
      <c r="O433" s="213" t="str">
        <f>IF(($A433="-"),"-",IF((ISBLANK('1B DonnéesActifs'!O436)=TRUE),"",'1B DonnéesActifs'!O436))</f>
        <v>-</v>
      </c>
      <c r="P433" s="213" t="str">
        <f>IF(($A433="-"),"-",IF((ISBLANK('1B DonnéesActifs'!P436)=TRUE),"",'1B DonnéesActifs'!P436))</f>
        <v>-</v>
      </c>
      <c r="Q433" s="214" t="str">
        <f t="shared" si="64"/>
        <v>-</v>
      </c>
      <c r="R433" s="214" t="str">
        <f>IF($A433="-","-",(_xlfn.IFNA((VLOOKUP($D433,'2A HypothèsesRenouvellement'!$J$6:$K$10,2,FALSE)),"TypeChausséeN/D")))</f>
        <v>-</v>
      </c>
      <c r="S433" s="214" t="str">
        <f t="shared" si="65"/>
        <v>-</v>
      </c>
      <c r="T433" s="214" t="str">
        <f>IF($A433="-","-",(_xlfn.IFNA((VLOOKUP($M433,'2A HypothèsesRenouvellement'!$J$16:$K$25,2,FALSE)),"DernièreInterventionN/D")))</f>
        <v>-</v>
      </c>
      <c r="U433" s="214" t="str">
        <f t="shared" si="66"/>
        <v>-</v>
      </c>
      <c r="V433" s="215" t="str">
        <f t="shared" si="67"/>
        <v>-</v>
      </c>
      <c r="W433" s="215" t="str">
        <f>IF($A433="-","-",IF($O433="","ICG N/D",VLOOKUP($O433,'2A HypothèsesRenouvellement'!$B$33:$B$42,1,TRUE)))</f>
        <v>-</v>
      </c>
      <c r="X433" s="216" t="str">
        <f>IF($A433="-","-",(IF((ISNUMBER(W433)=TRUE),VLOOKUP(W433,'2A HypothèsesRenouvellement'!$B$33:$D$42,3,FALSE),"ICG N/D")))</f>
        <v>-</v>
      </c>
      <c r="Y433" s="216" t="str">
        <f>_xlfn.IFNA(IF($A433="-","-",(IF((P433=""),"Cote /5 N/D",VLOOKUP(P433,'2A HypothèsesRenouvellement'!$F$33:$G$37,2,FALSE)))),"%ParCote/5 Feuille2A N/D")</f>
        <v>-</v>
      </c>
      <c r="Z433" s="215" t="str">
        <f>IF($A433="-","-",IF('2A HypothèsesRenouvellement'!$F$20="  cotes d'état /100",(IF(ISNUMBER(X433)=TRUE,(X433*R433),"ICG N/D")),"N'est pas l'option choisie feuille 2A"))</f>
        <v>-</v>
      </c>
      <c r="AA433" s="215" t="str">
        <f t="shared" si="57"/>
        <v>-</v>
      </c>
      <c r="AB433" s="215" t="str">
        <f>IF($A433="-","-",IF('2A HypothèsesRenouvellement'!$F$20="  cotes d'état /5",(IF(ISNUMBER(Y433)=TRUE,(Y433*R433),"Etat/5 N/D")),"N'est pas l'option choisie feuille 2A"))</f>
        <v>-</v>
      </c>
      <c r="AC433" s="215" t="str">
        <f t="shared" si="58"/>
        <v>-</v>
      </c>
      <c r="AD433" s="217" t="str">
        <f>IF('2A HypothèsesRenouvellement'!$D$15="Option 1  ",'3A CalculsActifs'!V433,IF('2A HypothèsesRenouvellement'!$F$20="  Cotes d'état /100",'3A CalculsActifs'!AA433,IF('2A HypothèsesRenouvellement'!$F$20="  Cotes d'état /5",'3A CalculsActifs'!AC433,"ATT:ChoisirOptionFeuille2A")))</f>
        <v>ATT:ChoisirOptionFeuille2A</v>
      </c>
      <c r="AE433" s="209" t="str">
        <f>IF($A433="-","-",(H433/1000*(VLOOKUP(D433,'2A HypothèsesRenouvellement'!$J$6:$L$10,3,FALSE))))</f>
        <v>-</v>
      </c>
      <c r="AF433" s="312" t="str">
        <f t="shared" si="68"/>
        <v>-</v>
      </c>
      <c r="AG433" s="312" t="str">
        <f t="shared" si="69"/>
        <v>-</v>
      </c>
      <c r="AH433" s="218" t="str">
        <f t="shared" si="70"/>
        <v>-</v>
      </c>
      <c r="AI433" s="95"/>
      <c r="AJ433" s="95"/>
      <c r="AK433" s="95"/>
      <c r="AL433" s="95"/>
      <c r="AM433" s="95"/>
      <c r="AN433" s="95"/>
      <c r="AO433" s="95"/>
      <c r="AP433" s="95"/>
      <c r="AQ433" s="95"/>
      <c r="AR433" s="95"/>
      <c r="AS433" s="95"/>
      <c r="AT433" s="95"/>
      <c r="AU433" s="95"/>
      <c r="AV433" s="95"/>
      <c r="AW433" s="95"/>
      <c r="AX433" s="95"/>
      <c r="AY433" s="95"/>
      <c r="AZ433" s="95"/>
      <c r="BA433" s="95"/>
      <c r="BB433" s="95"/>
      <c r="BC433" s="95"/>
      <c r="BD433" s="95"/>
      <c r="BE433" s="95"/>
      <c r="BF433" s="95"/>
      <c r="BG433" s="95"/>
      <c r="BH433" s="95"/>
      <c r="BI433" s="95"/>
      <c r="BJ433" s="95"/>
      <c r="BK433" s="95"/>
      <c r="BL433" s="95"/>
      <c r="BM433" s="95"/>
      <c r="BN433" s="95"/>
      <c r="BO433" s="95"/>
      <c r="BP433" s="95"/>
      <c r="BQ433" s="95"/>
      <c r="BR433" s="95"/>
      <c r="BS433" s="95"/>
      <c r="BT433" s="95"/>
      <c r="BU433" s="95"/>
      <c r="BV433" s="95"/>
      <c r="BW433" s="95"/>
      <c r="BX433" s="95"/>
      <c r="BY433" s="95"/>
      <c r="BZ433" s="95"/>
      <c r="CA433" s="95"/>
      <c r="CB433" s="95"/>
      <c r="CC433" s="95"/>
      <c r="CD433" s="95"/>
      <c r="CE433" s="95"/>
      <c r="CF433" s="95"/>
      <c r="CG433" s="95"/>
      <c r="CH433" s="95"/>
      <c r="CI433" s="95"/>
      <c r="CJ433" s="95"/>
      <c r="CK433" s="95"/>
      <c r="CL433" s="95"/>
      <c r="CM433" s="95"/>
      <c r="CN433" s="95"/>
      <c r="CO433" s="95"/>
      <c r="CP433" s="95"/>
      <c r="CQ433" s="95"/>
      <c r="CR433" s="95"/>
      <c r="CS433" s="95"/>
      <c r="CT433" s="95"/>
      <c r="CU433" s="95"/>
      <c r="CV433" s="95"/>
      <c r="CW433" s="95"/>
      <c r="CX433" s="95"/>
      <c r="CY433" s="95"/>
      <c r="CZ433" s="95"/>
      <c r="DA433" s="95"/>
      <c r="DB433" s="95"/>
      <c r="DC433" s="95"/>
      <c r="DD433" s="95"/>
      <c r="DE433" s="95"/>
      <c r="DF433" s="95"/>
      <c r="DG433" s="95"/>
      <c r="DH433" s="95"/>
      <c r="DI433" s="95"/>
      <c r="DJ433" s="95"/>
      <c r="DK433" s="95"/>
      <c r="DL433" s="95"/>
      <c r="DM433" s="95"/>
      <c r="DN433" s="95"/>
      <c r="DO433" s="95"/>
      <c r="DP433" s="95"/>
      <c r="DQ433" s="95"/>
      <c r="DR433" s="95"/>
      <c r="DS433" s="95"/>
      <c r="DT433" s="95"/>
      <c r="DU433" s="95"/>
      <c r="DV433" s="95"/>
      <c r="DW433" s="95"/>
      <c r="DX433" s="95"/>
      <c r="DY433" s="95"/>
      <c r="DZ433" s="95"/>
      <c r="EA433" s="95"/>
      <c r="EB433" s="95"/>
      <c r="EC433" s="95"/>
      <c r="ED433" s="95"/>
      <c r="EE433" s="95"/>
      <c r="EF433" s="95"/>
      <c r="EG433" s="95"/>
      <c r="EH433" s="95"/>
      <c r="EI433" s="95"/>
      <c r="EJ433" s="95"/>
      <c r="EK433" s="95"/>
      <c r="EL433" s="95"/>
      <c r="EM433" s="95"/>
      <c r="EN433" s="95"/>
      <c r="EO433" s="95"/>
      <c r="EP433" s="95"/>
      <c r="EQ433" s="95"/>
      <c r="ER433" s="95"/>
      <c r="ES433" s="95"/>
      <c r="ET433" s="95"/>
      <c r="EU433" s="95"/>
      <c r="EV433" s="95"/>
      <c r="EW433" s="95"/>
      <c r="EX433" s="95"/>
      <c r="EY433" s="95"/>
      <c r="EZ433" s="95"/>
      <c r="FA433" s="95"/>
      <c r="FB433" s="95"/>
      <c r="FC433" s="95"/>
      <c r="FD433" s="95"/>
      <c r="FE433" s="95"/>
      <c r="FF433" s="95"/>
      <c r="FG433" s="95"/>
      <c r="FH433" s="95"/>
      <c r="FI433" s="95"/>
      <c r="FJ433" s="95"/>
      <c r="FK433" s="95"/>
      <c r="FL433" s="95"/>
      <c r="FM433" s="95"/>
      <c r="FN433" s="95"/>
      <c r="FO433" s="95"/>
      <c r="FP433" s="95"/>
      <c r="FQ433" s="95"/>
      <c r="FR433" s="95"/>
      <c r="FS433" s="95"/>
      <c r="FT433" s="95"/>
      <c r="FU433" s="95"/>
      <c r="FV433" s="95"/>
      <c r="FW433" s="95"/>
      <c r="FX433" s="95"/>
      <c r="FY433" s="95"/>
      <c r="FZ433" s="95"/>
      <c r="GA433" s="95"/>
      <c r="GB433" s="95"/>
      <c r="GC433" s="95"/>
      <c r="GD433" s="95"/>
      <c r="GE433" s="95"/>
      <c r="GF433" s="95"/>
      <c r="GG433" s="95"/>
      <c r="GH433" s="95"/>
      <c r="GI433" s="95"/>
      <c r="GJ433" s="95"/>
      <c r="GK433" s="95"/>
      <c r="GL433" s="95"/>
      <c r="GM433" s="95"/>
      <c r="GN433" s="95"/>
      <c r="GO433" s="95"/>
      <c r="GP433" s="95"/>
      <c r="GQ433" s="95"/>
      <c r="GR433" s="95"/>
      <c r="GS433" s="95"/>
      <c r="GT433" s="95"/>
      <c r="GU433" s="95"/>
      <c r="GV433" s="95"/>
      <c r="GW433" s="95"/>
      <c r="GX433" s="95"/>
      <c r="GY433" s="95"/>
      <c r="GZ433" s="95"/>
      <c r="HA433" s="95"/>
      <c r="HB433" s="95"/>
      <c r="HC433" s="95"/>
      <c r="HD433" s="95"/>
      <c r="HE433" s="95"/>
    </row>
    <row r="434" spans="1:213" x14ac:dyDescent="0.25">
      <c r="A434" s="212" t="str">
        <f>IF((ISBLANK('1B DonnéesActifs'!A437)=TRUE),"-",'1B DonnéesActifs'!A437)</f>
        <v>-</v>
      </c>
      <c r="B434" s="213" t="str">
        <f>IF(($A434="-"),"-",IF((ISBLANK('1B DonnéesActifs'!B437)=TRUE),"",'1B DonnéesActifs'!B437))</f>
        <v>-</v>
      </c>
      <c r="C434" s="213" t="str">
        <f>IF(($A434="-"),"-",IF((ISBLANK('1B DonnéesActifs'!C437)=TRUE),"",'1B DonnéesActifs'!C437))</f>
        <v>-</v>
      </c>
      <c r="D434" s="213" t="str">
        <f>IF(($A434="-"),"-",IF((ISBLANK('1B DonnéesActifs'!D437)=TRUE),"",'1B DonnéesActifs'!D437))</f>
        <v>-</v>
      </c>
      <c r="E434" s="213" t="str">
        <f>IF(($A434="-"),"-",IF((ISBLANK('1B DonnéesActifs'!E437)=TRUE),"",'1B DonnéesActifs'!E437))</f>
        <v>-</v>
      </c>
      <c r="F434" s="213" t="str">
        <f>IF(($A434="-"),"-",IF((ISBLANK('1B DonnéesActifs'!F437)=TRUE),"",'1B DonnéesActifs'!F437))</f>
        <v>-</v>
      </c>
      <c r="G434" s="213" t="str">
        <f>IF(($A434="-"),"-",IF((ISBLANK('1B DonnéesActifs'!G437)=TRUE),"",'1B DonnéesActifs'!G437))</f>
        <v>-</v>
      </c>
      <c r="H434" s="213" t="str">
        <f>IF(($A434="-"),"-",IF((ISBLANK('1B DonnéesActifs'!H437)=TRUE),"",'1B DonnéesActifs'!H437))</f>
        <v>-</v>
      </c>
      <c r="I434" s="213" t="str">
        <f>IF(($A434="-"),"-",IF((ISBLANK('1B DonnéesActifs'!I437)=TRUE),"",'1B DonnéesActifs'!I437))</f>
        <v>-</v>
      </c>
      <c r="J434" s="213" t="str">
        <f>IF(($A434="-"),"-",IF((ISBLANK('1B DonnéesActifs'!J437)=TRUE),"",'1B DonnéesActifs'!J437))</f>
        <v>-</v>
      </c>
      <c r="K434" s="213" t="str">
        <f>IF(($A434="-"),"-",IF((ISBLANK('1B DonnéesActifs'!K437)=TRUE),"",'1B DonnéesActifs'!K437))</f>
        <v>-</v>
      </c>
      <c r="L434" s="213" t="str">
        <f>IF(($A434="-"),"-",IF((ISBLANK('1B DonnéesActifs'!L437)=TRUE),"",'1B DonnéesActifs'!L437))</f>
        <v>-</v>
      </c>
      <c r="M434" s="213" t="str">
        <f>IF(($A434="-"),"-",IF((ISBLANK('1B DonnéesActifs'!M437)=TRUE),"",'1B DonnéesActifs'!M437))</f>
        <v>-</v>
      </c>
      <c r="N434" s="213" t="str">
        <f>IF(($A434="-"),"-",IF((ISBLANK('1B DonnéesActifs'!N437)=TRUE),"",'1B DonnéesActifs'!N437))</f>
        <v>-</v>
      </c>
      <c r="O434" s="213" t="str">
        <f>IF(($A434="-"),"-",IF((ISBLANK('1B DonnéesActifs'!O437)=TRUE),"",'1B DonnéesActifs'!O437))</f>
        <v>-</v>
      </c>
      <c r="P434" s="213" t="str">
        <f>IF(($A434="-"),"-",IF((ISBLANK('1B DonnéesActifs'!P437)=TRUE),"",'1B DonnéesActifs'!P437))</f>
        <v>-</v>
      </c>
      <c r="Q434" s="214" t="str">
        <f t="shared" si="64"/>
        <v>-</v>
      </c>
      <c r="R434" s="214" t="str">
        <f>IF($A434="-","-",(_xlfn.IFNA((VLOOKUP($D434,'2A HypothèsesRenouvellement'!$J$6:$K$10,2,FALSE)),"TypeChausséeN/D")))</f>
        <v>-</v>
      </c>
      <c r="S434" s="214" t="str">
        <f t="shared" si="65"/>
        <v>-</v>
      </c>
      <c r="T434" s="214" t="str">
        <f>IF($A434="-","-",(_xlfn.IFNA((VLOOKUP($M434,'2A HypothèsesRenouvellement'!$J$16:$K$25,2,FALSE)),"DernièreInterventionN/D")))</f>
        <v>-</v>
      </c>
      <c r="U434" s="214" t="str">
        <f t="shared" si="66"/>
        <v>-</v>
      </c>
      <c r="V434" s="215" t="str">
        <f t="shared" si="67"/>
        <v>-</v>
      </c>
      <c r="W434" s="215" t="str">
        <f>IF($A434="-","-",IF($O434="","ICG N/D",VLOOKUP($O434,'2A HypothèsesRenouvellement'!$B$33:$B$42,1,TRUE)))</f>
        <v>-</v>
      </c>
      <c r="X434" s="216" t="str">
        <f>IF($A434="-","-",(IF((ISNUMBER(W434)=TRUE),VLOOKUP(W434,'2A HypothèsesRenouvellement'!$B$33:$D$42,3,FALSE),"ICG N/D")))</f>
        <v>-</v>
      </c>
      <c r="Y434" s="216" t="str">
        <f>_xlfn.IFNA(IF($A434="-","-",(IF((P434=""),"Cote /5 N/D",VLOOKUP(P434,'2A HypothèsesRenouvellement'!$F$33:$G$37,2,FALSE)))),"%ParCote/5 Feuille2A N/D")</f>
        <v>-</v>
      </c>
      <c r="Z434" s="215" t="str">
        <f>IF($A434="-","-",IF('2A HypothèsesRenouvellement'!$F$20="  cotes d'état /100",(IF(ISNUMBER(X434)=TRUE,(X434*R434),"ICG N/D")),"N'est pas l'option choisie feuille 2A"))</f>
        <v>-</v>
      </c>
      <c r="AA434" s="215" t="str">
        <f t="shared" si="57"/>
        <v>-</v>
      </c>
      <c r="AB434" s="215" t="str">
        <f>IF($A434="-","-",IF('2A HypothèsesRenouvellement'!$F$20="  cotes d'état /5",(IF(ISNUMBER(Y434)=TRUE,(Y434*R434),"Etat/5 N/D")),"N'est pas l'option choisie feuille 2A"))</f>
        <v>-</v>
      </c>
      <c r="AC434" s="215" t="str">
        <f t="shared" si="58"/>
        <v>-</v>
      </c>
      <c r="AD434" s="217" t="str">
        <f>IF('2A HypothèsesRenouvellement'!$D$15="Option 1  ",'3A CalculsActifs'!V434,IF('2A HypothèsesRenouvellement'!$F$20="  Cotes d'état /100",'3A CalculsActifs'!AA434,IF('2A HypothèsesRenouvellement'!$F$20="  Cotes d'état /5",'3A CalculsActifs'!AC434,"ATT:ChoisirOptionFeuille2A")))</f>
        <v>ATT:ChoisirOptionFeuille2A</v>
      </c>
      <c r="AE434" s="209" t="str">
        <f>IF($A434="-","-",(H434/1000*(VLOOKUP(D434,'2A HypothèsesRenouvellement'!$J$6:$L$10,3,FALSE))))</f>
        <v>-</v>
      </c>
      <c r="AF434" s="312" t="str">
        <f t="shared" si="68"/>
        <v>-</v>
      </c>
      <c r="AG434" s="312" t="str">
        <f t="shared" si="69"/>
        <v>-</v>
      </c>
      <c r="AH434" s="218" t="str">
        <f t="shared" si="70"/>
        <v>-</v>
      </c>
      <c r="AI434" s="95"/>
      <c r="AJ434" s="95"/>
      <c r="AK434" s="95"/>
      <c r="AL434" s="95"/>
      <c r="AM434" s="95"/>
      <c r="AN434" s="95"/>
      <c r="AO434" s="95"/>
      <c r="AP434" s="95"/>
      <c r="AQ434" s="95"/>
      <c r="AR434" s="95"/>
      <c r="AS434" s="95"/>
      <c r="AT434" s="95"/>
      <c r="AU434" s="95"/>
      <c r="AV434" s="95"/>
      <c r="AW434" s="95"/>
      <c r="AX434" s="95"/>
      <c r="AY434" s="95"/>
      <c r="AZ434" s="95"/>
      <c r="BA434" s="95"/>
      <c r="BB434" s="95"/>
      <c r="BC434" s="95"/>
      <c r="BD434" s="95"/>
      <c r="BE434" s="95"/>
      <c r="BF434" s="95"/>
      <c r="BG434" s="95"/>
      <c r="BH434" s="95"/>
      <c r="BI434" s="95"/>
      <c r="BJ434" s="95"/>
      <c r="BK434" s="95"/>
      <c r="BL434" s="95"/>
      <c r="BM434" s="95"/>
      <c r="BN434" s="95"/>
      <c r="BO434" s="95"/>
      <c r="BP434" s="95"/>
      <c r="BQ434" s="95"/>
      <c r="BR434" s="95"/>
      <c r="BS434" s="95"/>
      <c r="BT434" s="95"/>
      <c r="BU434" s="95"/>
      <c r="BV434" s="95"/>
      <c r="BW434" s="95"/>
      <c r="BX434" s="95"/>
      <c r="BY434" s="95"/>
      <c r="BZ434" s="95"/>
      <c r="CA434" s="95"/>
      <c r="CB434" s="95"/>
      <c r="CC434" s="95"/>
      <c r="CD434" s="95"/>
      <c r="CE434" s="95"/>
      <c r="CF434" s="95"/>
      <c r="CG434" s="95"/>
      <c r="CH434" s="95"/>
      <c r="CI434" s="95"/>
      <c r="CJ434" s="95"/>
      <c r="CK434" s="95"/>
      <c r="CL434" s="95"/>
      <c r="CM434" s="95"/>
      <c r="CN434" s="95"/>
      <c r="CO434" s="95"/>
      <c r="CP434" s="95"/>
      <c r="CQ434" s="95"/>
      <c r="CR434" s="95"/>
      <c r="CS434" s="95"/>
      <c r="CT434" s="95"/>
      <c r="CU434" s="95"/>
      <c r="CV434" s="95"/>
      <c r="CW434" s="95"/>
      <c r="CX434" s="95"/>
      <c r="CY434" s="95"/>
      <c r="CZ434" s="95"/>
      <c r="DA434" s="95"/>
      <c r="DB434" s="95"/>
      <c r="DC434" s="95"/>
      <c r="DD434" s="95"/>
      <c r="DE434" s="95"/>
      <c r="DF434" s="95"/>
      <c r="DG434" s="95"/>
      <c r="DH434" s="95"/>
      <c r="DI434" s="95"/>
      <c r="DJ434" s="95"/>
      <c r="DK434" s="95"/>
      <c r="DL434" s="95"/>
      <c r="DM434" s="95"/>
      <c r="DN434" s="95"/>
      <c r="DO434" s="95"/>
      <c r="DP434" s="95"/>
      <c r="DQ434" s="95"/>
      <c r="DR434" s="95"/>
      <c r="DS434" s="95"/>
      <c r="DT434" s="95"/>
      <c r="DU434" s="95"/>
      <c r="DV434" s="95"/>
      <c r="DW434" s="95"/>
      <c r="DX434" s="95"/>
      <c r="DY434" s="95"/>
      <c r="DZ434" s="95"/>
      <c r="EA434" s="95"/>
      <c r="EB434" s="95"/>
      <c r="EC434" s="95"/>
      <c r="ED434" s="95"/>
      <c r="EE434" s="95"/>
      <c r="EF434" s="95"/>
      <c r="EG434" s="95"/>
      <c r="EH434" s="95"/>
      <c r="EI434" s="95"/>
      <c r="EJ434" s="95"/>
      <c r="EK434" s="95"/>
      <c r="EL434" s="95"/>
      <c r="EM434" s="95"/>
      <c r="EN434" s="95"/>
      <c r="EO434" s="95"/>
      <c r="EP434" s="95"/>
      <c r="EQ434" s="95"/>
      <c r="ER434" s="95"/>
      <c r="ES434" s="95"/>
      <c r="ET434" s="95"/>
      <c r="EU434" s="95"/>
      <c r="EV434" s="95"/>
      <c r="EW434" s="95"/>
      <c r="EX434" s="95"/>
      <c r="EY434" s="95"/>
      <c r="EZ434" s="95"/>
      <c r="FA434" s="95"/>
      <c r="FB434" s="95"/>
      <c r="FC434" s="95"/>
      <c r="FD434" s="95"/>
      <c r="FE434" s="95"/>
      <c r="FF434" s="95"/>
      <c r="FG434" s="95"/>
      <c r="FH434" s="95"/>
      <c r="FI434" s="95"/>
      <c r="FJ434" s="95"/>
      <c r="FK434" s="95"/>
      <c r="FL434" s="95"/>
      <c r="FM434" s="95"/>
      <c r="FN434" s="95"/>
      <c r="FO434" s="95"/>
      <c r="FP434" s="95"/>
      <c r="FQ434" s="95"/>
      <c r="FR434" s="95"/>
      <c r="FS434" s="95"/>
      <c r="FT434" s="95"/>
      <c r="FU434" s="95"/>
      <c r="FV434" s="95"/>
      <c r="FW434" s="95"/>
      <c r="FX434" s="95"/>
      <c r="FY434" s="95"/>
      <c r="FZ434" s="95"/>
      <c r="GA434" s="95"/>
      <c r="GB434" s="95"/>
      <c r="GC434" s="95"/>
      <c r="GD434" s="95"/>
      <c r="GE434" s="95"/>
      <c r="GF434" s="95"/>
      <c r="GG434" s="95"/>
      <c r="GH434" s="95"/>
      <c r="GI434" s="95"/>
      <c r="GJ434" s="95"/>
      <c r="GK434" s="95"/>
      <c r="GL434" s="95"/>
      <c r="GM434" s="95"/>
      <c r="GN434" s="95"/>
      <c r="GO434" s="95"/>
      <c r="GP434" s="95"/>
      <c r="GQ434" s="95"/>
      <c r="GR434" s="95"/>
      <c r="GS434" s="95"/>
      <c r="GT434" s="95"/>
      <c r="GU434" s="95"/>
      <c r="GV434" s="95"/>
      <c r="GW434" s="95"/>
      <c r="GX434" s="95"/>
      <c r="GY434" s="95"/>
      <c r="GZ434" s="95"/>
      <c r="HA434" s="95"/>
      <c r="HB434" s="95"/>
      <c r="HC434" s="95"/>
      <c r="HD434" s="95"/>
      <c r="HE434" s="95"/>
    </row>
    <row r="435" spans="1:213" x14ac:dyDescent="0.25">
      <c r="A435" s="212" t="str">
        <f>IF((ISBLANK('1B DonnéesActifs'!A438)=TRUE),"-",'1B DonnéesActifs'!A438)</f>
        <v>-</v>
      </c>
      <c r="B435" s="213" t="str">
        <f>IF(($A435="-"),"-",IF((ISBLANK('1B DonnéesActifs'!B438)=TRUE),"",'1B DonnéesActifs'!B438))</f>
        <v>-</v>
      </c>
      <c r="C435" s="213" t="str">
        <f>IF(($A435="-"),"-",IF((ISBLANK('1B DonnéesActifs'!C438)=TRUE),"",'1B DonnéesActifs'!C438))</f>
        <v>-</v>
      </c>
      <c r="D435" s="213" t="str">
        <f>IF(($A435="-"),"-",IF((ISBLANK('1B DonnéesActifs'!D438)=TRUE),"",'1B DonnéesActifs'!D438))</f>
        <v>-</v>
      </c>
      <c r="E435" s="213" t="str">
        <f>IF(($A435="-"),"-",IF((ISBLANK('1B DonnéesActifs'!E438)=TRUE),"",'1B DonnéesActifs'!E438))</f>
        <v>-</v>
      </c>
      <c r="F435" s="213" t="str">
        <f>IF(($A435="-"),"-",IF((ISBLANK('1B DonnéesActifs'!F438)=TRUE),"",'1B DonnéesActifs'!F438))</f>
        <v>-</v>
      </c>
      <c r="G435" s="213" t="str">
        <f>IF(($A435="-"),"-",IF((ISBLANK('1B DonnéesActifs'!G438)=TRUE),"",'1B DonnéesActifs'!G438))</f>
        <v>-</v>
      </c>
      <c r="H435" s="213" t="str">
        <f>IF(($A435="-"),"-",IF((ISBLANK('1B DonnéesActifs'!H438)=TRUE),"",'1B DonnéesActifs'!H438))</f>
        <v>-</v>
      </c>
      <c r="I435" s="213" t="str">
        <f>IF(($A435="-"),"-",IF((ISBLANK('1B DonnéesActifs'!I438)=TRUE),"",'1B DonnéesActifs'!I438))</f>
        <v>-</v>
      </c>
      <c r="J435" s="213" t="str">
        <f>IF(($A435="-"),"-",IF((ISBLANK('1B DonnéesActifs'!J438)=TRUE),"",'1B DonnéesActifs'!J438))</f>
        <v>-</v>
      </c>
      <c r="K435" s="213" t="str">
        <f>IF(($A435="-"),"-",IF((ISBLANK('1B DonnéesActifs'!K438)=TRUE),"",'1B DonnéesActifs'!K438))</f>
        <v>-</v>
      </c>
      <c r="L435" s="213" t="str">
        <f>IF(($A435="-"),"-",IF((ISBLANK('1B DonnéesActifs'!L438)=TRUE),"",'1B DonnéesActifs'!L438))</f>
        <v>-</v>
      </c>
      <c r="M435" s="213" t="str">
        <f>IF(($A435="-"),"-",IF((ISBLANK('1B DonnéesActifs'!M438)=TRUE),"",'1B DonnéesActifs'!M438))</f>
        <v>-</v>
      </c>
      <c r="N435" s="213" t="str">
        <f>IF(($A435="-"),"-",IF((ISBLANK('1B DonnéesActifs'!N438)=TRUE),"",'1B DonnéesActifs'!N438))</f>
        <v>-</v>
      </c>
      <c r="O435" s="213" t="str">
        <f>IF(($A435="-"),"-",IF((ISBLANK('1B DonnéesActifs'!O438)=TRUE),"",'1B DonnéesActifs'!O438))</f>
        <v>-</v>
      </c>
      <c r="P435" s="213" t="str">
        <f>IF(($A435="-"),"-",IF((ISBLANK('1B DonnéesActifs'!P438)=TRUE),"",'1B DonnéesActifs'!P438))</f>
        <v>-</v>
      </c>
      <c r="Q435" s="214" t="str">
        <f t="shared" si="64"/>
        <v>-</v>
      </c>
      <c r="R435" s="214" t="str">
        <f>IF($A435="-","-",(_xlfn.IFNA((VLOOKUP($D435,'2A HypothèsesRenouvellement'!$J$6:$K$10,2,FALSE)),"TypeChausséeN/D")))</f>
        <v>-</v>
      </c>
      <c r="S435" s="214" t="str">
        <f t="shared" si="65"/>
        <v>-</v>
      </c>
      <c r="T435" s="214" t="str">
        <f>IF($A435="-","-",(_xlfn.IFNA((VLOOKUP($M435,'2A HypothèsesRenouvellement'!$J$16:$K$25,2,FALSE)),"DernièreInterventionN/D")))</f>
        <v>-</v>
      </c>
      <c r="U435" s="214" t="str">
        <f t="shared" si="66"/>
        <v>-</v>
      </c>
      <c r="V435" s="215" t="str">
        <f t="shared" si="67"/>
        <v>-</v>
      </c>
      <c r="W435" s="215" t="str">
        <f>IF($A435="-","-",IF($O435="","ICG N/D",VLOOKUP($O435,'2A HypothèsesRenouvellement'!$B$33:$B$42,1,TRUE)))</f>
        <v>-</v>
      </c>
      <c r="X435" s="216" t="str">
        <f>IF($A435="-","-",(IF((ISNUMBER(W435)=TRUE),VLOOKUP(W435,'2A HypothèsesRenouvellement'!$B$33:$D$42,3,FALSE),"ICG N/D")))</f>
        <v>-</v>
      </c>
      <c r="Y435" s="216" t="str">
        <f>_xlfn.IFNA(IF($A435="-","-",(IF((P435=""),"Cote /5 N/D",VLOOKUP(P435,'2A HypothèsesRenouvellement'!$F$33:$G$37,2,FALSE)))),"%ParCote/5 Feuille2A N/D")</f>
        <v>-</v>
      </c>
      <c r="Z435" s="215" t="str">
        <f>IF($A435="-","-",IF('2A HypothèsesRenouvellement'!$F$20="  cotes d'état /100",(IF(ISNUMBER(X435)=TRUE,(X435*R435),"ICG N/D")),"N'est pas l'option choisie feuille 2A"))</f>
        <v>-</v>
      </c>
      <c r="AA435" s="215" t="str">
        <f t="shared" si="57"/>
        <v>-</v>
      </c>
      <c r="AB435" s="215" t="str">
        <f>IF($A435="-","-",IF('2A HypothèsesRenouvellement'!$F$20="  cotes d'état /5",(IF(ISNUMBER(Y435)=TRUE,(Y435*R435),"Etat/5 N/D")),"N'est pas l'option choisie feuille 2A"))</f>
        <v>-</v>
      </c>
      <c r="AC435" s="215" t="str">
        <f t="shared" si="58"/>
        <v>-</v>
      </c>
      <c r="AD435" s="217" t="str">
        <f>IF('2A HypothèsesRenouvellement'!$D$15="Option 1  ",'3A CalculsActifs'!V435,IF('2A HypothèsesRenouvellement'!$F$20="  Cotes d'état /100",'3A CalculsActifs'!AA435,IF('2A HypothèsesRenouvellement'!$F$20="  Cotes d'état /5",'3A CalculsActifs'!AC435,"ATT:ChoisirOptionFeuille2A")))</f>
        <v>ATT:ChoisirOptionFeuille2A</v>
      </c>
      <c r="AE435" s="209" t="str">
        <f>IF($A435="-","-",(H435/1000*(VLOOKUP(D435,'2A HypothèsesRenouvellement'!$J$6:$L$10,3,FALSE))))</f>
        <v>-</v>
      </c>
      <c r="AF435" s="312" t="str">
        <f t="shared" si="68"/>
        <v>-</v>
      </c>
      <c r="AG435" s="312" t="str">
        <f t="shared" si="69"/>
        <v>-</v>
      </c>
      <c r="AH435" s="218" t="str">
        <f t="shared" si="70"/>
        <v>-</v>
      </c>
      <c r="AI435" s="95"/>
      <c r="AJ435" s="95"/>
      <c r="AK435" s="95"/>
      <c r="AL435" s="95"/>
      <c r="AM435" s="95"/>
      <c r="AN435" s="95"/>
      <c r="AO435" s="95"/>
      <c r="AP435" s="95"/>
      <c r="AQ435" s="95"/>
      <c r="AR435" s="95"/>
      <c r="AS435" s="95"/>
      <c r="AT435" s="95"/>
      <c r="AU435" s="95"/>
      <c r="AV435" s="95"/>
      <c r="AW435" s="95"/>
      <c r="AX435" s="95"/>
      <c r="AY435" s="95"/>
      <c r="AZ435" s="95"/>
      <c r="BA435" s="95"/>
      <c r="BB435" s="95"/>
      <c r="BC435" s="95"/>
      <c r="BD435" s="95"/>
      <c r="BE435" s="95"/>
      <c r="BF435" s="95"/>
      <c r="BG435" s="95"/>
      <c r="BH435" s="95"/>
      <c r="BI435" s="95"/>
      <c r="BJ435" s="95"/>
      <c r="BK435" s="95"/>
      <c r="BL435" s="95"/>
      <c r="BM435" s="95"/>
      <c r="BN435" s="95"/>
      <c r="BO435" s="95"/>
      <c r="BP435" s="95"/>
      <c r="BQ435" s="95"/>
      <c r="BR435" s="95"/>
      <c r="BS435" s="95"/>
      <c r="BT435" s="95"/>
      <c r="BU435" s="95"/>
      <c r="BV435" s="95"/>
      <c r="BW435" s="95"/>
      <c r="BX435" s="95"/>
      <c r="BY435" s="95"/>
      <c r="BZ435" s="95"/>
      <c r="CA435" s="95"/>
      <c r="CB435" s="95"/>
      <c r="CC435" s="95"/>
      <c r="CD435" s="95"/>
      <c r="CE435" s="95"/>
      <c r="CF435" s="95"/>
      <c r="CG435" s="95"/>
      <c r="CH435" s="95"/>
      <c r="CI435" s="95"/>
      <c r="CJ435" s="95"/>
      <c r="CK435" s="95"/>
      <c r="CL435" s="95"/>
      <c r="CM435" s="95"/>
      <c r="CN435" s="95"/>
      <c r="CO435" s="95"/>
      <c r="CP435" s="95"/>
      <c r="CQ435" s="95"/>
      <c r="CR435" s="95"/>
      <c r="CS435" s="95"/>
      <c r="CT435" s="95"/>
      <c r="CU435" s="95"/>
      <c r="CV435" s="95"/>
      <c r="CW435" s="95"/>
      <c r="CX435" s="95"/>
      <c r="CY435" s="95"/>
      <c r="CZ435" s="95"/>
      <c r="DA435" s="95"/>
      <c r="DB435" s="95"/>
      <c r="DC435" s="95"/>
      <c r="DD435" s="95"/>
      <c r="DE435" s="95"/>
      <c r="DF435" s="95"/>
      <c r="DG435" s="95"/>
      <c r="DH435" s="95"/>
      <c r="DI435" s="95"/>
      <c r="DJ435" s="95"/>
      <c r="DK435" s="95"/>
      <c r="DL435" s="95"/>
      <c r="DM435" s="95"/>
      <c r="DN435" s="95"/>
      <c r="DO435" s="95"/>
      <c r="DP435" s="95"/>
      <c r="DQ435" s="95"/>
      <c r="DR435" s="95"/>
      <c r="DS435" s="95"/>
      <c r="DT435" s="95"/>
      <c r="DU435" s="95"/>
      <c r="DV435" s="95"/>
      <c r="DW435" s="95"/>
      <c r="DX435" s="95"/>
      <c r="DY435" s="95"/>
      <c r="DZ435" s="95"/>
      <c r="EA435" s="95"/>
      <c r="EB435" s="95"/>
      <c r="EC435" s="95"/>
      <c r="ED435" s="95"/>
      <c r="EE435" s="95"/>
      <c r="EF435" s="95"/>
      <c r="EG435" s="95"/>
      <c r="EH435" s="95"/>
      <c r="EI435" s="95"/>
      <c r="EJ435" s="95"/>
      <c r="EK435" s="95"/>
      <c r="EL435" s="95"/>
      <c r="EM435" s="95"/>
      <c r="EN435" s="95"/>
      <c r="EO435" s="95"/>
      <c r="EP435" s="95"/>
      <c r="EQ435" s="95"/>
      <c r="ER435" s="95"/>
      <c r="ES435" s="95"/>
      <c r="ET435" s="95"/>
      <c r="EU435" s="95"/>
      <c r="EV435" s="95"/>
      <c r="EW435" s="95"/>
      <c r="EX435" s="95"/>
      <c r="EY435" s="95"/>
      <c r="EZ435" s="95"/>
      <c r="FA435" s="95"/>
      <c r="FB435" s="95"/>
      <c r="FC435" s="95"/>
      <c r="FD435" s="95"/>
      <c r="FE435" s="95"/>
      <c r="FF435" s="95"/>
      <c r="FG435" s="95"/>
      <c r="FH435" s="95"/>
      <c r="FI435" s="95"/>
      <c r="FJ435" s="95"/>
      <c r="FK435" s="95"/>
      <c r="FL435" s="95"/>
      <c r="FM435" s="95"/>
      <c r="FN435" s="95"/>
      <c r="FO435" s="95"/>
      <c r="FP435" s="95"/>
      <c r="FQ435" s="95"/>
      <c r="FR435" s="95"/>
      <c r="FS435" s="95"/>
      <c r="FT435" s="95"/>
      <c r="FU435" s="95"/>
      <c r="FV435" s="95"/>
      <c r="FW435" s="95"/>
      <c r="FX435" s="95"/>
      <c r="FY435" s="95"/>
      <c r="FZ435" s="95"/>
      <c r="GA435" s="95"/>
      <c r="GB435" s="95"/>
      <c r="GC435" s="95"/>
      <c r="GD435" s="95"/>
      <c r="GE435" s="95"/>
      <c r="GF435" s="95"/>
      <c r="GG435" s="95"/>
      <c r="GH435" s="95"/>
      <c r="GI435" s="95"/>
      <c r="GJ435" s="95"/>
      <c r="GK435" s="95"/>
      <c r="GL435" s="95"/>
      <c r="GM435" s="95"/>
      <c r="GN435" s="95"/>
      <c r="GO435" s="95"/>
      <c r="GP435" s="95"/>
      <c r="GQ435" s="95"/>
      <c r="GR435" s="95"/>
      <c r="GS435" s="95"/>
      <c r="GT435" s="95"/>
      <c r="GU435" s="95"/>
      <c r="GV435" s="95"/>
      <c r="GW435" s="95"/>
      <c r="GX435" s="95"/>
      <c r="GY435" s="95"/>
      <c r="GZ435" s="95"/>
      <c r="HA435" s="95"/>
      <c r="HB435" s="95"/>
      <c r="HC435" s="95"/>
      <c r="HD435" s="95"/>
      <c r="HE435" s="95"/>
    </row>
    <row r="436" spans="1:213" x14ac:dyDescent="0.25">
      <c r="A436" s="212" t="str">
        <f>IF((ISBLANK('1B DonnéesActifs'!A439)=TRUE),"-",'1B DonnéesActifs'!A439)</f>
        <v>-</v>
      </c>
      <c r="B436" s="213" t="str">
        <f>IF(($A436="-"),"-",IF((ISBLANK('1B DonnéesActifs'!B439)=TRUE),"",'1B DonnéesActifs'!B439))</f>
        <v>-</v>
      </c>
      <c r="C436" s="213" t="str">
        <f>IF(($A436="-"),"-",IF((ISBLANK('1B DonnéesActifs'!C439)=TRUE),"",'1B DonnéesActifs'!C439))</f>
        <v>-</v>
      </c>
      <c r="D436" s="213" t="str">
        <f>IF(($A436="-"),"-",IF((ISBLANK('1B DonnéesActifs'!D439)=TRUE),"",'1B DonnéesActifs'!D439))</f>
        <v>-</v>
      </c>
      <c r="E436" s="213" t="str">
        <f>IF(($A436="-"),"-",IF((ISBLANK('1B DonnéesActifs'!E439)=TRUE),"",'1B DonnéesActifs'!E439))</f>
        <v>-</v>
      </c>
      <c r="F436" s="213" t="str">
        <f>IF(($A436="-"),"-",IF((ISBLANK('1B DonnéesActifs'!F439)=TRUE),"",'1B DonnéesActifs'!F439))</f>
        <v>-</v>
      </c>
      <c r="G436" s="213" t="str">
        <f>IF(($A436="-"),"-",IF((ISBLANK('1B DonnéesActifs'!G439)=TRUE),"",'1B DonnéesActifs'!G439))</f>
        <v>-</v>
      </c>
      <c r="H436" s="213" t="str">
        <f>IF(($A436="-"),"-",IF((ISBLANK('1B DonnéesActifs'!H439)=TRUE),"",'1B DonnéesActifs'!H439))</f>
        <v>-</v>
      </c>
      <c r="I436" s="213" t="str">
        <f>IF(($A436="-"),"-",IF((ISBLANK('1B DonnéesActifs'!I439)=TRUE),"",'1B DonnéesActifs'!I439))</f>
        <v>-</v>
      </c>
      <c r="J436" s="213" t="str">
        <f>IF(($A436="-"),"-",IF((ISBLANK('1B DonnéesActifs'!J439)=TRUE),"",'1B DonnéesActifs'!J439))</f>
        <v>-</v>
      </c>
      <c r="K436" s="213" t="str">
        <f>IF(($A436="-"),"-",IF((ISBLANK('1B DonnéesActifs'!K439)=TRUE),"",'1B DonnéesActifs'!K439))</f>
        <v>-</v>
      </c>
      <c r="L436" s="213" t="str">
        <f>IF(($A436="-"),"-",IF((ISBLANK('1B DonnéesActifs'!L439)=TRUE),"",'1B DonnéesActifs'!L439))</f>
        <v>-</v>
      </c>
      <c r="M436" s="213" t="str">
        <f>IF(($A436="-"),"-",IF((ISBLANK('1B DonnéesActifs'!M439)=TRUE),"",'1B DonnéesActifs'!M439))</f>
        <v>-</v>
      </c>
      <c r="N436" s="213" t="str">
        <f>IF(($A436="-"),"-",IF((ISBLANK('1B DonnéesActifs'!N439)=TRUE),"",'1B DonnéesActifs'!N439))</f>
        <v>-</v>
      </c>
      <c r="O436" s="213" t="str">
        <f>IF(($A436="-"),"-",IF((ISBLANK('1B DonnéesActifs'!O439)=TRUE),"",'1B DonnéesActifs'!O439))</f>
        <v>-</v>
      </c>
      <c r="P436" s="213" t="str">
        <f>IF(($A436="-"),"-",IF((ISBLANK('1B DonnéesActifs'!P439)=TRUE),"",'1B DonnéesActifs'!P439))</f>
        <v>-</v>
      </c>
      <c r="Q436" s="214" t="str">
        <f t="shared" si="64"/>
        <v>-</v>
      </c>
      <c r="R436" s="214" t="str">
        <f>IF($A436="-","-",(_xlfn.IFNA((VLOOKUP($D436,'2A HypothèsesRenouvellement'!$J$6:$K$10,2,FALSE)),"TypeChausséeN/D")))</f>
        <v>-</v>
      </c>
      <c r="S436" s="214" t="str">
        <f t="shared" si="65"/>
        <v>-</v>
      </c>
      <c r="T436" s="214" t="str">
        <f>IF($A436="-","-",(_xlfn.IFNA((VLOOKUP($M436,'2A HypothèsesRenouvellement'!$J$16:$K$25,2,FALSE)),"DernièreInterventionN/D")))</f>
        <v>-</v>
      </c>
      <c r="U436" s="214" t="str">
        <f t="shared" si="66"/>
        <v>-</v>
      </c>
      <c r="V436" s="215" t="str">
        <f t="shared" si="67"/>
        <v>-</v>
      </c>
      <c r="W436" s="215" t="str">
        <f>IF($A436="-","-",IF($O436="","ICG N/D",VLOOKUP($O436,'2A HypothèsesRenouvellement'!$B$33:$B$42,1,TRUE)))</f>
        <v>-</v>
      </c>
      <c r="X436" s="216" t="str">
        <f>IF($A436="-","-",(IF((ISNUMBER(W436)=TRUE),VLOOKUP(W436,'2A HypothèsesRenouvellement'!$B$33:$D$42,3,FALSE),"ICG N/D")))</f>
        <v>-</v>
      </c>
      <c r="Y436" s="216" t="str">
        <f>_xlfn.IFNA(IF($A436="-","-",(IF((P436=""),"Cote /5 N/D",VLOOKUP(P436,'2A HypothèsesRenouvellement'!$F$33:$G$37,2,FALSE)))),"%ParCote/5 Feuille2A N/D")</f>
        <v>-</v>
      </c>
      <c r="Z436" s="215" t="str">
        <f>IF($A436="-","-",IF('2A HypothèsesRenouvellement'!$F$20="  cotes d'état /100",(IF(ISNUMBER(X436)=TRUE,(X436*R436),"ICG N/D")),"N'est pas l'option choisie feuille 2A"))</f>
        <v>-</v>
      </c>
      <c r="AA436" s="215" t="str">
        <f t="shared" si="57"/>
        <v>-</v>
      </c>
      <c r="AB436" s="215" t="str">
        <f>IF($A436="-","-",IF('2A HypothèsesRenouvellement'!$F$20="  cotes d'état /5",(IF(ISNUMBER(Y436)=TRUE,(Y436*R436),"Etat/5 N/D")),"N'est pas l'option choisie feuille 2A"))</f>
        <v>-</v>
      </c>
      <c r="AC436" s="215" t="str">
        <f t="shared" si="58"/>
        <v>-</v>
      </c>
      <c r="AD436" s="217" t="str">
        <f>IF('2A HypothèsesRenouvellement'!$D$15="Option 1  ",'3A CalculsActifs'!V436,IF('2A HypothèsesRenouvellement'!$F$20="  Cotes d'état /100",'3A CalculsActifs'!AA436,IF('2A HypothèsesRenouvellement'!$F$20="  Cotes d'état /5",'3A CalculsActifs'!AC436,"ATT:ChoisirOptionFeuille2A")))</f>
        <v>ATT:ChoisirOptionFeuille2A</v>
      </c>
      <c r="AE436" s="209" t="str">
        <f>IF($A436="-","-",(H436/1000*(VLOOKUP(D436,'2A HypothèsesRenouvellement'!$J$6:$L$10,3,FALSE))))</f>
        <v>-</v>
      </c>
      <c r="AF436" s="312" t="str">
        <f t="shared" si="68"/>
        <v>-</v>
      </c>
      <c r="AG436" s="312" t="str">
        <f t="shared" si="69"/>
        <v>-</v>
      </c>
      <c r="AH436" s="218" t="str">
        <f t="shared" si="70"/>
        <v>-</v>
      </c>
      <c r="AI436" s="95"/>
      <c r="AJ436" s="95"/>
      <c r="AK436" s="95"/>
      <c r="AL436" s="95"/>
      <c r="AM436" s="95"/>
      <c r="AN436" s="95"/>
      <c r="AO436" s="95"/>
      <c r="AP436" s="95"/>
      <c r="AQ436" s="95"/>
      <c r="AR436" s="95"/>
      <c r="AS436" s="95"/>
      <c r="AT436" s="95"/>
      <c r="AU436" s="95"/>
      <c r="AV436" s="95"/>
      <c r="AW436" s="95"/>
      <c r="AX436" s="95"/>
      <c r="AY436" s="95"/>
      <c r="AZ436" s="95"/>
      <c r="BA436" s="95"/>
      <c r="BB436" s="95"/>
      <c r="BC436" s="95"/>
      <c r="BD436" s="95"/>
      <c r="BE436" s="95"/>
      <c r="BF436" s="95"/>
      <c r="BG436" s="95"/>
      <c r="BH436" s="95"/>
      <c r="BI436" s="95"/>
      <c r="BJ436" s="95"/>
      <c r="BK436" s="95"/>
      <c r="BL436" s="95"/>
      <c r="BM436" s="95"/>
      <c r="BN436" s="95"/>
      <c r="BO436" s="95"/>
      <c r="BP436" s="95"/>
      <c r="BQ436" s="95"/>
      <c r="BR436" s="95"/>
      <c r="BS436" s="95"/>
      <c r="BT436" s="95"/>
      <c r="BU436" s="95"/>
      <c r="BV436" s="95"/>
      <c r="BW436" s="95"/>
      <c r="BX436" s="95"/>
      <c r="BY436" s="95"/>
      <c r="BZ436" s="95"/>
      <c r="CA436" s="95"/>
      <c r="CB436" s="95"/>
      <c r="CC436" s="95"/>
      <c r="CD436" s="95"/>
      <c r="CE436" s="95"/>
      <c r="CF436" s="95"/>
      <c r="CG436" s="95"/>
      <c r="CH436" s="95"/>
      <c r="CI436" s="95"/>
      <c r="CJ436" s="95"/>
      <c r="CK436" s="95"/>
      <c r="CL436" s="95"/>
      <c r="CM436" s="95"/>
      <c r="CN436" s="95"/>
      <c r="CO436" s="95"/>
      <c r="CP436" s="95"/>
      <c r="CQ436" s="95"/>
      <c r="CR436" s="95"/>
      <c r="CS436" s="95"/>
      <c r="CT436" s="95"/>
      <c r="CU436" s="95"/>
      <c r="CV436" s="95"/>
      <c r="CW436" s="95"/>
      <c r="CX436" s="95"/>
      <c r="CY436" s="95"/>
      <c r="CZ436" s="95"/>
      <c r="DA436" s="95"/>
      <c r="DB436" s="95"/>
      <c r="DC436" s="95"/>
      <c r="DD436" s="95"/>
      <c r="DE436" s="95"/>
      <c r="DF436" s="95"/>
      <c r="DG436" s="95"/>
      <c r="DH436" s="95"/>
      <c r="DI436" s="95"/>
      <c r="DJ436" s="95"/>
      <c r="DK436" s="95"/>
      <c r="DL436" s="95"/>
      <c r="DM436" s="95"/>
      <c r="DN436" s="95"/>
      <c r="DO436" s="95"/>
      <c r="DP436" s="95"/>
      <c r="DQ436" s="95"/>
      <c r="DR436" s="95"/>
      <c r="DS436" s="95"/>
      <c r="DT436" s="95"/>
      <c r="DU436" s="95"/>
      <c r="DV436" s="95"/>
      <c r="DW436" s="95"/>
      <c r="DX436" s="95"/>
      <c r="DY436" s="95"/>
      <c r="DZ436" s="95"/>
      <c r="EA436" s="95"/>
      <c r="EB436" s="95"/>
      <c r="EC436" s="95"/>
      <c r="ED436" s="95"/>
      <c r="EE436" s="95"/>
      <c r="EF436" s="95"/>
      <c r="EG436" s="95"/>
      <c r="EH436" s="95"/>
      <c r="EI436" s="95"/>
      <c r="EJ436" s="95"/>
      <c r="EK436" s="95"/>
      <c r="EL436" s="95"/>
      <c r="EM436" s="95"/>
      <c r="EN436" s="95"/>
      <c r="EO436" s="95"/>
      <c r="EP436" s="95"/>
      <c r="EQ436" s="95"/>
      <c r="ER436" s="95"/>
      <c r="ES436" s="95"/>
      <c r="ET436" s="95"/>
      <c r="EU436" s="95"/>
      <c r="EV436" s="95"/>
      <c r="EW436" s="95"/>
      <c r="EX436" s="95"/>
      <c r="EY436" s="95"/>
      <c r="EZ436" s="95"/>
      <c r="FA436" s="95"/>
      <c r="FB436" s="95"/>
      <c r="FC436" s="95"/>
      <c r="FD436" s="95"/>
      <c r="FE436" s="95"/>
      <c r="FF436" s="95"/>
      <c r="FG436" s="95"/>
      <c r="FH436" s="95"/>
      <c r="FI436" s="95"/>
      <c r="FJ436" s="95"/>
      <c r="FK436" s="95"/>
      <c r="FL436" s="95"/>
      <c r="FM436" s="95"/>
      <c r="FN436" s="95"/>
      <c r="FO436" s="95"/>
      <c r="FP436" s="95"/>
      <c r="FQ436" s="95"/>
      <c r="FR436" s="95"/>
      <c r="FS436" s="95"/>
      <c r="FT436" s="95"/>
      <c r="FU436" s="95"/>
      <c r="FV436" s="95"/>
      <c r="FW436" s="95"/>
      <c r="FX436" s="95"/>
      <c r="FY436" s="95"/>
      <c r="FZ436" s="95"/>
      <c r="GA436" s="95"/>
      <c r="GB436" s="95"/>
      <c r="GC436" s="95"/>
      <c r="GD436" s="95"/>
      <c r="GE436" s="95"/>
      <c r="GF436" s="95"/>
      <c r="GG436" s="95"/>
      <c r="GH436" s="95"/>
      <c r="GI436" s="95"/>
      <c r="GJ436" s="95"/>
      <c r="GK436" s="95"/>
      <c r="GL436" s="95"/>
      <c r="GM436" s="95"/>
      <c r="GN436" s="95"/>
      <c r="GO436" s="95"/>
      <c r="GP436" s="95"/>
      <c r="GQ436" s="95"/>
      <c r="GR436" s="95"/>
      <c r="GS436" s="95"/>
      <c r="GT436" s="95"/>
      <c r="GU436" s="95"/>
      <c r="GV436" s="95"/>
      <c r="GW436" s="95"/>
      <c r="GX436" s="95"/>
      <c r="GY436" s="95"/>
      <c r="GZ436" s="95"/>
      <c r="HA436" s="95"/>
      <c r="HB436" s="95"/>
      <c r="HC436" s="95"/>
      <c r="HD436" s="95"/>
      <c r="HE436" s="95"/>
    </row>
    <row r="437" spans="1:213" x14ac:dyDescent="0.25">
      <c r="A437" s="212" t="str">
        <f>IF((ISBLANK('1B DonnéesActifs'!A440)=TRUE),"-",'1B DonnéesActifs'!A440)</f>
        <v>-</v>
      </c>
      <c r="B437" s="213" t="str">
        <f>IF(($A437="-"),"-",IF((ISBLANK('1B DonnéesActifs'!B440)=TRUE),"",'1B DonnéesActifs'!B440))</f>
        <v>-</v>
      </c>
      <c r="C437" s="213" t="str">
        <f>IF(($A437="-"),"-",IF((ISBLANK('1B DonnéesActifs'!C440)=TRUE),"",'1B DonnéesActifs'!C440))</f>
        <v>-</v>
      </c>
      <c r="D437" s="213" t="str">
        <f>IF(($A437="-"),"-",IF((ISBLANK('1B DonnéesActifs'!D440)=TRUE),"",'1B DonnéesActifs'!D440))</f>
        <v>-</v>
      </c>
      <c r="E437" s="213" t="str">
        <f>IF(($A437="-"),"-",IF((ISBLANK('1B DonnéesActifs'!E440)=TRUE),"",'1B DonnéesActifs'!E440))</f>
        <v>-</v>
      </c>
      <c r="F437" s="213" t="str">
        <f>IF(($A437="-"),"-",IF((ISBLANK('1B DonnéesActifs'!F440)=TRUE),"",'1B DonnéesActifs'!F440))</f>
        <v>-</v>
      </c>
      <c r="G437" s="213" t="str">
        <f>IF(($A437="-"),"-",IF((ISBLANK('1B DonnéesActifs'!G440)=TRUE),"",'1B DonnéesActifs'!G440))</f>
        <v>-</v>
      </c>
      <c r="H437" s="213" t="str">
        <f>IF(($A437="-"),"-",IF((ISBLANK('1B DonnéesActifs'!H440)=TRUE),"",'1B DonnéesActifs'!H440))</f>
        <v>-</v>
      </c>
      <c r="I437" s="213" t="str">
        <f>IF(($A437="-"),"-",IF((ISBLANK('1B DonnéesActifs'!I440)=TRUE),"",'1B DonnéesActifs'!I440))</f>
        <v>-</v>
      </c>
      <c r="J437" s="213" t="str">
        <f>IF(($A437="-"),"-",IF((ISBLANK('1B DonnéesActifs'!J440)=TRUE),"",'1B DonnéesActifs'!J440))</f>
        <v>-</v>
      </c>
      <c r="K437" s="213" t="str">
        <f>IF(($A437="-"),"-",IF((ISBLANK('1B DonnéesActifs'!K440)=TRUE),"",'1B DonnéesActifs'!K440))</f>
        <v>-</v>
      </c>
      <c r="L437" s="213" t="str">
        <f>IF(($A437="-"),"-",IF((ISBLANK('1B DonnéesActifs'!L440)=TRUE),"",'1B DonnéesActifs'!L440))</f>
        <v>-</v>
      </c>
      <c r="M437" s="213" t="str">
        <f>IF(($A437="-"),"-",IF((ISBLANK('1B DonnéesActifs'!M440)=TRUE),"",'1B DonnéesActifs'!M440))</f>
        <v>-</v>
      </c>
      <c r="N437" s="213" t="str">
        <f>IF(($A437="-"),"-",IF((ISBLANK('1B DonnéesActifs'!N440)=TRUE),"",'1B DonnéesActifs'!N440))</f>
        <v>-</v>
      </c>
      <c r="O437" s="213" t="str">
        <f>IF(($A437="-"),"-",IF((ISBLANK('1B DonnéesActifs'!O440)=TRUE),"",'1B DonnéesActifs'!O440))</f>
        <v>-</v>
      </c>
      <c r="P437" s="213" t="str">
        <f>IF(($A437="-"),"-",IF((ISBLANK('1B DonnéesActifs'!P440)=TRUE),"",'1B DonnéesActifs'!P440))</f>
        <v>-</v>
      </c>
      <c r="Q437" s="214" t="str">
        <f t="shared" si="64"/>
        <v>-</v>
      </c>
      <c r="R437" s="214" t="str">
        <f>IF($A437="-","-",(_xlfn.IFNA((VLOOKUP($D437,'2A HypothèsesRenouvellement'!$J$6:$K$10,2,FALSE)),"TypeChausséeN/D")))</f>
        <v>-</v>
      </c>
      <c r="S437" s="214" t="str">
        <f t="shared" si="65"/>
        <v>-</v>
      </c>
      <c r="T437" s="214" t="str">
        <f>IF($A437="-","-",(_xlfn.IFNA((VLOOKUP($M437,'2A HypothèsesRenouvellement'!$J$16:$K$25,2,FALSE)),"DernièreInterventionN/D")))</f>
        <v>-</v>
      </c>
      <c r="U437" s="214" t="str">
        <f t="shared" si="66"/>
        <v>-</v>
      </c>
      <c r="V437" s="215" t="str">
        <f t="shared" si="67"/>
        <v>-</v>
      </c>
      <c r="W437" s="215" t="str">
        <f>IF($A437="-","-",IF($O437="","ICG N/D",VLOOKUP($O437,'2A HypothèsesRenouvellement'!$B$33:$B$42,1,TRUE)))</f>
        <v>-</v>
      </c>
      <c r="X437" s="216" t="str">
        <f>IF($A437="-","-",(IF((ISNUMBER(W437)=TRUE),VLOOKUP(W437,'2A HypothèsesRenouvellement'!$B$33:$D$42,3,FALSE),"ICG N/D")))</f>
        <v>-</v>
      </c>
      <c r="Y437" s="216" t="str">
        <f>_xlfn.IFNA(IF($A437="-","-",(IF((P437=""),"Cote /5 N/D",VLOOKUP(P437,'2A HypothèsesRenouvellement'!$F$33:$G$37,2,FALSE)))),"%ParCote/5 Feuille2A N/D")</f>
        <v>-</v>
      </c>
      <c r="Z437" s="215" t="str">
        <f>IF($A437="-","-",IF('2A HypothèsesRenouvellement'!$F$20="  cotes d'état /100",(IF(ISNUMBER(X437)=TRUE,(X437*R437),"ICG N/D")),"N'est pas l'option choisie feuille 2A"))</f>
        <v>-</v>
      </c>
      <c r="AA437" s="215" t="str">
        <f t="shared" si="57"/>
        <v>-</v>
      </c>
      <c r="AB437" s="215" t="str">
        <f>IF($A437="-","-",IF('2A HypothèsesRenouvellement'!$F$20="  cotes d'état /5",(IF(ISNUMBER(Y437)=TRUE,(Y437*R437),"Etat/5 N/D")),"N'est pas l'option choisie feuille 2A"))</f>
        <v>-</v>
      </c>
      <c r="AC437" s="215" t="str">
        <f t="shared" si="58"/>
        <v>-</v>
      </c>
      <c r="AD437" s="217" t="str">
        <f>IF('2A HypothèsesRenouvellement'!$D$15="Option 1  ",'3A CalculsActifs'!V437,IF('2A HypothèsesRenouvellement'!$F$20="  Cotes d'état /100",'3A CalculsActifs'!AA437,IF('2A HypothèsesRenouvellement'!$F$20="  Cotes d'état /5",'3A CalculsActifs'!AC437,"ATT:ChoisirOptionFeuille2A")))</f>
        <v>ATT:ChoisirOptionFeuille2A</v>
      </c>
      <c r="AE437" s="209" t="str">
        <f>IF($A437="-","-",(H437/1000*(VLOOKUP(D437,'2A HypothèsesRenouvellement'!$J$6:$L$10,3,FALSE))))</f>
        <v>-</v>
      </c>
      <c r="AF437" s="312" t="str">
        <f t="shared" si="68"/>
        <v>-</v>
      </c>
      <c r="AG437" s="312" t="str">
        <f t="shared" si="69"/>
        <v>-</v>
      </c>
      <c r="AH437" s="218" t="str">
        <f t="shared" si="70"/>
        <v>-</v>
      </c>
      <c r="AI437" s="95"/>
      <c r="AJ437" s="95"/>
      <c r="AK437" s="95"/>
      <c r="AL437" s="95"/>
      <c r="AM437" s="95"/>
      <c r="AN437" s="95"/>
      <c r="AO437" s="95"/>
      <c r="AP437" s="95"/>
      <c r="AQ437" s="95"/>
      <c r="AR437" s="95"/>
      <c r="AS437" s="95"/>
      <c r="AT437" s="95"/>
      <c r="AU437" s="95"/>
      <c r="AV437" s="95"/>
      <c r="AW437" s="95"/>
      <c r="AX437" s="95"/>
      <c r="AY437" s="95"/>
      <c r="AZ437" s="95"/>
      <c r="BA437" s="95"/>
      <c r="BB437" s="95"/>
      <c r="BC437" s="95"/>
      <c r="BD437" s="95"/>
      <c r="BE437" s="95"/>
      <c r="BF437" s="95"/>
      <c r="BG437" s="95"/>
      <c r="BH437" s="95"/>
      <c r="BI437" s="95"/>
      <c r="BJ437" s="95"/>
      <c r="BK437" s="95"/>
      <c r="BL437" s="95"/>
      <c r="BM437" s="95"/>
      <c r="BN437" s="95"/>
      <c r="BO437" s="95"/>
      <c r="BP437" s="95"/>
      <c r="BQ437" s="95"/>
      <c r="BR437" s="95"/>
      <c r="BS437" s="95"/>
      <c r="BT437" s="95"/>
      <c r="BU437" s="95"/>
      <c r="BV437" s="95"/>
      <c r="BW437" s="95"/>
      <c r="BX437" s="95"/>
      <c r="BY437" s="95"/>
      <c r="BZ437" s="95"/>
      <c r="CA437" s="95"/>
      <c r="CB437" s="95"/>
      <c r="CC437" s="95"/>
      <c r="CD437" s="95"/>
      <c r="CE437" s="95"/>
      <c r="CF437" s="95"/>
      <c r="CG437" s="95"/>
      <c r="CH437" s="95"/>
      <c r="CI437" s="95"/>
      <c r="CJ437" s="95"/>
      <c r="CK437" s="95"/>
      <c r="CL437" s="95"/>
      <c r="CM437" s="95"/>
      <c r="CN437" s="95"/>
      <c r="CO437" s="95"/>
      <c r="CP437" s="95"/>
      <c r="CQ437" s="95"/>
      <c r="CR437" s="95"/>
      <c r="CS437" s="95"/>
      <c r="CT437" s="95"/>
      <c r="CU437" s="95"/>
      <c r="CV437" s="95"/>
      <c r="CW437" s="95"/>
      <c r="CX437" s="95"/>
      <c r="CY437" s="95"/>
      <c r="CZ437" s="95"/>
      <c r="DA437" s="95"/>
      <c r="DB437" s="95"/>
      <c r="DC437" s="95"/>
      <c r="DD437" s="95"/>
      <c r="DE437" s="95"/>
      <c r="DF437" s="95"/>
      <c r="DG437" s="95"/>
      <c r="DH437" s="95"/>
      <c r="DI437" s="95"/>
      <c r="DJ437" s="95"/>
      <c r="DK437" s="95"/>
      <c r="DL437" s="95"/>
      <c r="DM437" s="95"/>
      <c r="DN437" s="95"/>
      <c r="DO437" s="95"/>
      <c r="DP437" s="95"/>
      <c r="DQ437" s="95"/>
      <c r="DR437" s="95"/>
      <c r="DS437" s="95"/>
      <c r="DT437" s="95"/>
      <c r="DU437" s="95"/>
      <c r="DV437" s="95"/>
      <c r="DW437" s="95"/>
      <c r="DX437" s="95"/>
      <c r="DY437" s="95"/>
      <c r="DZ437" s="95"/>
      <c r="EA437" s="95"/>
      <c r="EB437" s="95"/>
      <c r="EC437" s="95"/>
      <c r="ED437" s="95"/>
      <c r="EE437" s="95"/>
      <c r="EF437" s="95"/>
      <c r="EG437" s="95"/>
      <c r="EH437" s="95"/>
      <c r="EI437" s="95"/>
      <c r="EJ437" s="95"/>
      <c r="EK437" s="95"/>
      <c r="EL437" s="95"/>
      <c r="EM437" s="95"/>
      <c r="EN437" s="95"/>
      <c r="EO437" s="95"/>
      <c r="EP437" s="95"/>
      <c r="EQ437" s="95"/>
      <c r="ER437" s="95"/>
      <c r="ES437" s="95"/>
      <c r="ET437" s="95"/>
      <c r="EU437" s="95"/>
      <c r="EV437" s="95"/>
      <c r="EW437" s="95"/>
      <c r="EX437" s="95"/>
      <c r="EY437" s="95"/>
      <c r="EZ437" s="95"/>
      <c r="FA437" s="95"/>
      <c r="FB437" s="95"/>
      <c r="FC437" s="95"/>
      <c r="FD437" s="95"/>
      <c r="FE437" s="95"/>
      <c r="FF437" s="95"/>
      <c r="FG437" s="95"/>
      <c r="FH437" s="95"/>
      <c r="FI437" s="95"/>
      <c r="FJ437" s="95"/>
      <c r="FK437" s="95"/>
      <c r="FL437" s="95"/>
      <c r="FM437" s="95"/>
      <c r="FN437" s="95"/>
      <c r="FO437" s="95"/>
      <c r="FP437" s="95"/>
      <c r="FQ437" s="95"/>
      <c r="FR437" s="95"/>
      <c r="FS437" s="95"/>
      <c r="FT437" s="95"/>
      <c r="FU437" s="95"/>
      <c r="FV437" s="95"/>
      <c r="FW437" s="95"/>
      <c r="FX437" s="95"/>
      <c r="FY437" s="95"/>
      <c r="FZ437" s="95"/>
      <c r="GA437" s="95"/>
      <c r="GB437" s="95"/>
      <c r="GC437" s="95"/>
      <c r="GD437" s="95"/>
      <c r="GE437" s="95"/>
      <c r="GF437" s="95"/>
      <c r="GG437" s="95"/>
      <c r="GH437" s="95"/>
      <c r="GI437" s="95"/>
      <c r="GJ437" s="95"/>
      <c r="GK437" s="95"/>
      <c r="GL437" s="95"/>
      <c r="GM437" s="95"/>
      <c r="GN437" s="95"/>
      <c r="GO437" s="95"/>
      <c r="GP437" s="95"/>
      <c r="GQ437" s="95"/>
      <c r="GR437" s="95"/>
      <c r="GS437" s="95"/>
      <c r="GT437" s="95"/>
      <c r="GU437" s="95"/>
      <c r="GV437" s="95"/>
      <c r="GW437" s="95"/>
      <c r="GX437" s="95"/>
      <c r="GY437" s="95"/>
      <c r="GZ437" s="95"/>
      <c r="HA437" s="95"/>
      <c r="HB437" s="95"/>
      <c r="HC437" s="95"/>
      <c r="HD437" s="95"/>
      <c r="HE437" s="95"/>
    </row>
    <row r="438" spans="1:213" x14ac:dyDescent="0.25">
      <c r="A438" s="212" t="str">
        <f>IF((ISBLANK('1B DonnéesActifs'!A441)=TRUE),"-",'1B DonnéesActifs'!A441)</f>
        <v>-</v>
      </c>
      <c r="B438" s="213" t="str">
        <f>IF(($A438="-"),"-",IF((ISBLANK('1B DonnéesActifs'!B441)=TRUE),"",'1B DonnéesActifs'!B441))</f>
        <v>-</v>
      </c>
      <c r="C438" s="213" t="str">
        <f>IF(($A438="-"),"-",IF((ISBLANK('1B DonnéesActifs'!C441)=TRUE),"",'1B DonnéesActifs'!C441))</f>
        <v>-</v>
      </c>
      <c r="D438" s="213" t="str">
        <f>IF(($A438="-"),"-",IF((ISBLANK('1B DonnéesActifs'!D441)=TRUE),"",'1B DonnéesActifs'!D441))</f>
        <v>-</v>
      </c>
      <c r="E438" s="213" t="str">
        <f>IF(($A438="-"),"-",IF((ISBLANK('1B DonnéesActifs'!E441)=TRUE),"",'1B DonnéesActifs'!E441))</f>
        <v>-</v>
      </c>
      <c r="F438" s="213" t="str">
        <f>IF(($A438="-"),"-",IF((ISBLANK('1B DonnéesActifs'!F441)=TRUE),"",'1B DonnéesActifs'!F441))</f>
        <v>-</v>
      </c>
      <c r="G438" s="213" t="str">
        <f>IF(($A438="-"),"-",IF((ISBLANK('1B DonnéesActifs'!G441)=TRUE),"",'1B DonnéesActifs'!G441))</f>
        <v>-</v>
      </c>
      <c r="H438" s="213" t="str">
        <f>IF(($A438="-"),"-",IF((ISBLANK('1B DonnéesActifs'!H441)=TRUE),"",'1B DonnéesActifs'!H441))</f>
        <v>-</v>
      </c>
      <c r="I438" s="213" t="str">
        <f>IF(($A438="-"),"-",IF((ISBLANK('1B DonnéesActifs'!I441)=TRUE),"",'1B DonnéesActifs'!I441))</f>
        <v>-</v>
      </c>
      <c r="J438" s="213" t="str">
        <f>IF(($A438="-"),"-",IF((ISBLANK('1B DonnéesActifs'!J441)=TRUE),"",'1B DonnéesActifs'!J441))</f>
        <v>-</v>
      </c>
      <c r="K438" s="213" t="str">
        <f>IF(($A438="-"),"-",IF((ISBLANK('1B DonnéesActifs'!K441)=TRUE),"",'1B DonnéesActifs'!K441))</f>
        <v>-</v>
      </c>
      <c r="L438" s="213" t="str">
        <f>IF(($A438="-"),"-",IF((ISBLANK('1B DonnéesActifs'!L441)=TRUE),"",'1B DonnéesActifs'!L441))</f>
        <v>-</v>
      </c>
      <c r="M438" s="213" t="str">
        <f>IF(($A438="-"),"-",IF((ISBLANK('1B DonnéesActifs'!M441)=TRUE),"",'1B DonnéesActifs'!M441))</f>
        <v>-</v>
      </c>
      <c r="N438" s="213" t="str">
        <f>IF(($A438="-"),"-",IF((ISBLANK('1B DonnéesActifs'!N441)=TRUE),"",'1B DonnéesActifs'!N441))</f>
        <v>-</v>
      </c>
      <c r="O438" s="213" t="str">
        <f>IF(($A438="-"),"-",IF((ISBLANK('1B DonnéesActifs'!O441)=TRUE),"",'1B DonnéesActifs'!O441))</f>
        <v>-</v>
      </c>
      <c r="P438" s="213" t="str">
        <f>IF(($A438="-"),"-",IF((ISBLANK('1B DonnéesActifs'!P441)=TRUE),"",'1B DonnéesActifs'!P441))</f>
        <v>-</v>
      </c>
      <c r="Q438" s="214" t="str">
        <f t="shared" si="64"/>
        <v>-</v>
      </c>
      <c r="R438" s="214" t="str">
        <f>IF($A438="-","-",(_xlfn.IFNA((VLOOKUP($D438,'2A HypothèsesRenouvellement'!$J$6:$K$10,2,FALSE)),"TypeChausséeN/D")))</f>
        <v>-</v>
      </c>
      <c r="S438" s="214" t="str">
        <f t="shared" si="65"/>
        <v>-</v>
      </c>
      <c r="T438" s="214" t="str">
        <f>IF($A438="-","-",(_xlfn.IFNA((VLOOKUP($M438,'2A HypothèsesRenouvellement'!$J$16:$K$25,2,FALSE)),"DernièreInterventionN/D")))</f>
        <v>-</v>
      </c>
      <c r="U438" s="214" t="str">
        <f t="shared" si="66"/>
        <v>-</v>
      </c>
      <c r="V438" s="215" t="str">
        <f t="shared" si="67"/>
        <v>-</v>
      </c>
      <c r="W438" s="215" t="str">
        <f>IF($A438="-","-",IF($O438="","ICG N/D",VLOOKUP($O438,'2A HypothèsesRenouvellement'!$B$33:$B$42,1,TRUE)))</f>
        <v>-</v>
      </c>
      <c r="X438" s="216" t="str">
        <f>IF($A438="-","-",(IF((ISNUMBER(W438)=TRUE),VLOOKUP(W438,'2A HypothèsesRenouvellement'!$B$33:$D$42,3,FALSE),"ICG N/D")))</f>
        <v>-</v>
      </c>
      <c r="Y438" s="216" t="str">
        <f>_xlfn.IFNA(IF($A438="-","-",(IF((P438=""),"Cote /5 N/D",VLOOKUP(P438,'2A HypothèsesRenouvellement'!$F$33:$G$37,2,FALSE)))),"%ParCote/5 Feuille2A N/D")</f>
        <v>-</v>
      </c>
      <c r="Z438" s="215" t="str">
        <f>IF($A438="-","-",IF('2A HypothèsesRenouvellement'!$F$20="  cotes d'état /100",(IF(ISNUMBER(X438)=TRUE,(X438*R438),"ICG N/D")),"N'est pas l'option choisie feuille 2A"))</f>
        <v>-</v>
      </c>
      <c r="AA438" s="215" t="str">
        <f t="shared" si="57"/>
        <v>-</v>
      </c>
      <c r="AB438" s="215" t="str">
        <f>IF($A438="-","-",IF('2A HypothèsesRenouvellement'!$F$20="  cotes d'état /5",(IF(ISNUMBER(Y438)=TRUE,(Y438*R438),"Etat/5 N/D")),"N'est pas l'option choisie feuille 2A"))</f>
        <v>-</v>
      </c>
      <c r="AC438" s="215" t="str">
        <f t="shared" si="58"/>
        <v>-</v>
      </c>
      <c r="AD438" s="217" t="str">
        <f>IF('2A HypothèsesRenouvellement'!$D$15="Option 1  ",'3A CalculsActifs'!V438,IF('2A HypothèsesRenouvellement'!$F$20="  Cotes d'état /100",'3A CalculsActifs'!AA438,IF('2A HypothèsesRenouvellement'!$F$20="  Cotes d'état /5",'3A CalculsActifs'!AC438,"ATT:ChoisirOptionFeuille2A")))</f>
        <v>ATT:ChoisirOptionFeuille2A</v>
      </c>
      <c r="AE438" s="209" t="str">
        <f>IF($A438="-","-",(H438/1000*(VLOOKUP(D438,'2A HypothèsesRenouvellement'!$J$6:$L$10,3,FALSE))))</f>
        <v>-</v>
      </c>
      <c r="AF438" s="312" t="str">
        <f t="shared" si="68"/>
        <v>-</v>
      </c>
      <c r="AG438" s="312" t="str">
        <f t="shared" si="69"/>
        <v>-</v>
      </c>
      <c r="AH438" s="218" t="str">
        <f t="shared" si="70"/>
        <v>-</v>
      </c>
      <c r="AI438" s="95"/>
      <c r="AJ438" s="95"/>
      <c r="AK438" s="95"/>
      <c r="AL438" s="95"/>
      <c r="AM438" s="95"/>
      <c r="AN438" s="95"/>
      <c r="AO438" s="95"/>
      <c r="AP438" s="95"/>
      <c r="AQ438" s="95"/>
      <c r="AR438" s="95"/>
      <c r="AS438" s="95"/>
      <c r="AT438" s="95"/>
      <c r="AU438" s="95"/>
      <c r="AV438" s="95"/>
      <c r="AW438" s="95"/>
      <c r="AX438" s="95"/>
      <c r="AY438" s="95"/>
      <c r="AZ438" s="95"/>
      <c r="BA438" s="95"/>
      <c r="BB438" s="95"/>
      <c r="BC438" s="95"/>
      <c r="BD438" s="95"/>
      <c r="BE438" s="95"/>
      <c r="BF438" s="95"/>
      <c r="BG438" s="95"/>
      <c r="BH438" s="95"/>
      <c r="BI438" s="95"/>
      <c r="BJ438" s="95"/>
      <c r="BK438" s="95"/>
      <c r="BL438" s="95"/>
      <c r="BM438" s="95"/>
      <c r="BN438" s="95"/>
      <c r="BO438" s="95"/>
      <c r="BP438" s="95"/>
      <c r="BQ438" s="95"/>
      <c r="BR438" s="95"/>
      <c r="BS438" s="95"/>
      <c r="BT438" s="95"/>
      <c r="BU438" s="95"/>
      <c r="BV438" s="95"/>
      <c r="BW438" s="95"/>
      <c r="BX438" s="95"/>
      <c r="BY438" s="95"/>
      <c r="BZ438" s="95"/>
      <c r="CA438" s="95"/>
      <c r="CB438" s="95"/>
      <c r="CC438" s="95"/>
      <c r="CD438" s="95"/>
      <c r="CE438" s="95"/>
      <c r="CF438" s="95"/>
      <c r="CG438" s="95"/>
      <c r="CH438" s="95"/>
      <c r="CI438" s="95"/>
      <c r="CJ438" s="95"/>
      <c r="CK438" s="95"/>
      <c r="CL438" s="95"/>
      <c r="CM438" s="95"/>
      <c r="CN438" s="95"/>
      <c r="CO438" s="95"/>
      <c r="CP438" s="95"/>
      <c r="CQ438" s="95"/>
      <c r="CR438" s="95"/>
      <c r="CS438" s="95"/>
      <c r="CT438" s="95"/>
      <c r="CU438" s="95"/>
      <c r="CV438" s="95"/>
      <c r="CW438" s="95"/>
      <c r="CX438" s="95"/>
      <c r="CY438" s="95"/>
      <c r="CZ438" s="95"/>
      <c r="DA438" s="95"/>
      <c r="DB438" s="95"/>
      <c r="DC438" s="95"/>
      <c r="DD438" s="95"/>
      <c r="DE438" s="95"/>
      <c r="DF438" s="95"/>
      <c r="DG438" s="95"/>
      <c r="DH438" s="95"/>
      <c r="DI438" s="95"/>
      <c r="DJ438" s="95"/>
      <c r="DK438" s="95"/>
      <c r="DL438" s="95"/>
      <c r="DM438" s="95"/>
      <c r="DN438" s="95"/>
      <c r="DO438" s="95"/>
      <c r="DP438" s="95"/>
      <c r="DQ438" s="95"/>
      <c r="DR438" s="95"/>
      <c r="DS438" s="95"/>
      <c r="DT438" s="95"/>
      <c r="DU438" s="95"/>
      <c r="DV438" s="95"/>
      <c r="DW438" s="95"/>
      <c r="DX438" s="95"/>
      <c r="DY438" s="95"/>
      <c r="DZ438" s="95"/>
      <c r="EA438" s="95"/>
      <c r="EB438" s="95"/>
      <c r="EC438" s="95"/>
      <c r="ED438" s="95"/>
      <c r="EE438" s="95"/>
      <c r="EF438" s="95"/>
      <c r="EG438" s="95"/>
      <c r="EH438" s="95"/>
      <c r="EI438" s="95"/>
      <c r="EJ438" s="95"/>
      <c r="EK438" s="95"/>
      <c r="EL438" s="95"/>
      <c r="EM438" s="95"/>
      <c r="EN438" s="95"/>
      <c r="EO438" s="95"/>
      <c r="EP438" s="95"/>
      <c r="EQ438" s="95"/>
      <c r="ER438" s="95"/>
      <c r="ES438" s="95"/>
      <c r="ET438" s="95"/>
      <c r="EU438" s="95"/>
      <c r="EV438" s="95"/>
      <c r="EW438" s="95"/>
      <c r="EX438" s="95"/>
      <c r="EY438" s="95"/>
      <c r="EZ438" s="95"/>
      <c r="FA438" s="95"/>
      <c r="FB438" s="95"/>
      <c r="FC438" s="95"/>
      <c r="FD438" s="95"/>
      <c r="FE438" s="95"/>
      <c r="FF438" s="95"/>
      <c r="FG438" s="95"/>
      <c r="FH438" s="95"/>
      <c r="FI438" s="95"/>
      <c r="FJ438" s="95"/>
      <c r="FK438" s="95"/>
      <c r="FL438" s="95"/>
      <c r="FM438" s="95"/>
      <c r="FN438" s="95"/>
      <c r="FO438" s="95"/>
      <c r="FP438" s="95"/>
      <c r="FQ438" s="95"/>
      <c r="FR438" s="95"/>
      <c r="FS438" s="95"/>
      <c r="FT438" s="95"/>
      <c r="FU438" s="95"/>
      <c r="FV438" s="95"/>
      <c r="FW438" s="95"/>
      <c r="FX438" s="95"/>
      <c r="FY438" s="95"/>
      <c r="FZ438" s="95"/>
      <c r="GA438" s="95"/>
      <c r="GB438" s="95"/>
      <c r="GC438" s="95"/>
      <c r="GD438" s="95"/>
      <c r="GE438" s="95"/>
      <c r="GF438" s="95"/>
      <c r="GG438" s="95"/>
      <c r="GH438" s="95"/>
      <c r="GI438" s="95"/>
      <c r="GJ438" s="95"/>
      <c r="GK438" s="95"/>
      <c r="GL438" s="95"/>
      <c r="GM438" s="95"/>
      <c r="GN438" s="95"/>
      <c r="GO438" s="95"/>
      <c r="GP438" s="95"/>
      <c r="GQ438" s="95"/>
      <c r="GR438" s="95"/>
      <c r="GS438" s="95"/>
      <c r="GT438" s="95"/>
      <c r="GU438" s="95"/>
      <c r="GV438" s="95"/>
      <c r="GW438" s="95"/>
      <c r="GX438" s="95"/>
      <c r="GY438" s="95"/>
      <c r="GZ438" s="95"/>
      <c r="HA438" s="95"/>
      <c r="HB438" s="95"/>
      <c r="HC438" s="95"/>
      <c r="HD438" s="95"/>
      <c r="HE438" s="95"/>
    </row>
    <row r="439" spans="1:213" x14ac:dyDescent="0.25">
      <c r="A439" s="212" t="str">
        <f>IF((ISBLANK('1B DonnéesActifs'!A442)=TRUE),"-",'1B DonnéesActifs'!A442)</f>
        <v>-</v>
      </c>
      <c r="B439" s="213" t="str">
        <f>IF(($A439="-"),"-",IF((ISBLANK('1B DonnéesActifs'!B442)=TRUE),"",'1B DonnéesActifs'!B442))</f>
        <v>-</v>
      </c>
      <c r="C439" s="213" t="str">
        <f>IF(($A439="-"),"-",IF((ISBLANK('1B DonnéesActifs'!C442)=TRUE),"",'1B DonnéesActifs'!C442))</f>
        <v>-</v>
      </c>
      <c r="D439" s="213" t="str">
        <f>IF(($A439="-"),"-",IF((ISBLANK('1B DonnéesActifs'!D442)=TRUE),"",'1B DonnéesActifs'!D442))</f>
        <v>-</v>
      </c>
      <c r="E439" s="213" t="str">
        <f>IF(($A439="-"),"-",IF((ISBLANK('1B DonnéesActifs'!E442)=TRUE),"",'1B DonnéesActifs'!E442))</f>
        <v>-</v>
      </c>
      <c r="F439" s="213" t="str">
        <f>IF(($A439="-"),"-",IF((ISBLANK('1B DonnéesActifs'!F442)=TRUE),"",'1B DonnéesActifs'!F442))</f>
        <v>-</v>
      </c>
      <c r="G439" s="213" t="str">
        <f>IF(($A439="-"),"-",IF((ISBLANK('1B DonnéesActifs'!G442)=TRUE),"",'1B DonnéesActifs'!G442))</f>
        <v>-</v>
      </c>
      <c r="H439" s="213" t="str">
        <f>IF(($A439="-"),"-",IF((ISBLANK('1B DonnéesActifs'!H442)=TRUE),"",'1B DonnéesActifs'!H442))</f>
        <v>-</v>
      </c>
      <c r="I439" s="213" t="str">
        <f>IF(($A439="-"),"-",IF((ISBLANK('1B DonnéesActifs'!I442)=TRUE),"",'1B DonnéesActifs'!I442))</f>
        <v>-</v>
      </c>
      <c r="J439" s="213" t="str">
        <f>IF(($A439="-"),"-",IF((ISBLANK('1B DonnéesActifs'!J442)=TRUE),"",'1B DonnéesActifs'!J442))</f>
        <v>-</v>
      </c>
      <c r="K439" s="213" t="str">
        <f>IF(($A439="-"),"-",IF((ISBLANK('1B DonnéesActifs'!K442)=TRUE),"",'1B DonnéesActifs'!K442))</f>
        <v>-</v>
      </c>
      <c r="L439" s="213" t="str">
        <f>IF(($A439="-"),"-",IF((ISBLANK('1B DonnéesActifs'!L442)=TRUE),"",'1B DonnéesActifs'!L442))</f>
        <v>-</v>
      </c>
      <c r="M439" s="213" t="str">
        <f>IF(($A439="-"),"-",IF((ISBLANK('1B DonnéesActifs'!M442)=TRUE),"",'1B DonnéesActifs'!M442))</f>
        <v>-</v>
      </c>
      <c r="N439" s="213" t="str">
        <f>IF(($A439="-"),"-",IF((ISBLANK('1B DonnéesActifs'!N442)=TRUE),"",'1B DonnéesActifs'!N442))</f>
        <v>-</v>
      </c>
      <c r="O439" s="213" t="str">
        <f>IF(($A439="-"),"-",IF((ISBLANK('1B DonnéesActifs'!O442)=TRUE),"",'1B DonnéesActifs'!O442))</f>
        <v>-</v>
      </c>
      <c r="P439" s="213" t="str">
        <f>IF(($A439="-"),"-",IF((ISBLANK('1B DonnéesActifs'!P442)=TRUE),"",'1B DonnéesActifs'!P442))</f>
        <v>-</v>
      </c>
      <c r="Q439" s="214" t="str">
        <f t="shared" si="64"/>
        <v>-</v>
      </c>
      <c r="R439" s="214" t="str">
        <f>IF($A439="-","-",(_xlfn.IFNA((VLOOKUP($D439,'2A HypothèsesRenouvellement'!$J$6:$K$10,2,FALSE)),"TypeChausséeN/D")))</f>
        <v>-</v>
      </c>
      <c r="S439" s="214" t="str">
        <f t="shared" si="65"/>
        <v>-</v>
      </c>
      <c r="T439" s="214" t="str">
        <f>IF($A439="-","-",(_xlfn.IFNA((VLOOKUP($M439,'2A HypothèsesRenouvellement'!$J$16:$K$25,2,FALSE)),"DernièreInterventionN/D")))</f>
        <v>-</v>
      </c>
      <c r="U439" s="214" t="str">
        <f t="shared" si="66"/>
        <v>-</v>
      </c>
      <c r="V439" s="215" t="str">
        <f t="shared" si="67"/>
        <v>-</v>
      </c>
      <c r="W439" s="215" t="str">
        <f>IF($A439="-","-",IF($O439="","ICG N/D",VLOOKUP($O439,'2A HypothèsesRenouvellement'!$B$33:$B$42,1,TRUE)))</f>
        <v>-</v>
      </c>
      <c r="X439" s="216" t="str">
        <f>IF($A439="-","-",(IF((ISNUMBER(W439)=TRUE),VLOOKUP(W439,'2A HypothèsesRenouvellement'!$B$33:$D$42,3,FALSE),"ICG N/D")))</f>
        <v>-</v>
      </c>
      <c r="Y439" s="216" t="str">
        <f>_xlfn.IFNA(IF($A439="-","-",(IF((P439=""),"Cote /5 N/D",VLOOKUP(P439,'2A HypothèsesRenouvellement'!$F$33:$G$37,2,FALSE)))),"%ParCote/5 Feuille2A N/D")</f>
        <v>-</v>
      </c>
      <c r="Z439" s="215" t="str">
        <f>IF($A439="-","-",IF('2A HypothèsesRenouvellement'!$F$20="  cotes d'état /100",(IF(ISNUMBER(X439)=TRUE,(X439*R439),"ICG N/D")),"N'est pas l'option choisie feuille 2A"))</f>
        <v>-</v>
      </c>
      <c r="AA439" s="215" t="str">
        <f t="shared" si="57"/>
        <v>-</v>
      </c>
      <c r="AB439" s="215" t="str">
        <f>IF($A439="-","-",IF('2A HypothèsesRenouvellement'!$F$20="  cotes d'état /5",(IF(ISNUMBER(Y439)=TRUE,(Y439*R439),"Etat/5 N/D")),"N'est pas l'option choisie feuille 2A"))</f>
        <v>-</v>
      </c>
      <c r="AC439" s="215" t="str">
        <f t="shared" si="58"/>
        <v>-</v>
      </c>
      <c r="AD439" s="217" t="str">
        <f>IF('2A HypothèsesRenouvellement'!$D$15="Option 1  ",'3A CalculsActifs'!V439,IF('2A HypothèsesRenouvellement'!$F$20="  Cotes d'état /100",'3A CalculsActifs'!AA439,IF('2A HypothèsesRenouvellement'!$F$20="  Cotes d'état /5",'3A CalculsActifs'!AC439,"ATT:ChoisirOptionFeuille2A")))</f>
        <v>ATT:ChoisirOptionFeuille2A</v>
      </c>
      <c r="AE439" s="209" t="str">
        <f>IF($A439="-","-",(H439/1000*(VLOOKUP(D439,'2A HypothèsesRenouvellement'!$J$6:$L$10,3,FALSE))))</f>
        <v>-</v>
      </c>
      <c r="AF439" s="312" t="str">
        <f t="shared" si="68"/>
        <v>-</v>
      </c>
      <c r="AG439" s="312" t="str">
        <f t="shared" si="69"/>
        <v>-</v>
      </c>
      <c r="AH439" s="218" t="str">
        <f t="shared" si="70"/>
        <v>-</v>
      </c>
      <c r="AI439" s="95"/>
      <c r="AJ439" s="95"/>
      <c r="AK439" s="95"/>
      <c r="AL439" s="95"/>
      <c r="AM439" s="95"/>
      <c r="AN439" s="95"/>
      <c r="AO439" s="95"/>
      <c r="AP439" s="95"/>
      <c r="AQ439" s="95"/>
      <c r="AR439" s="95"/>
      <c r="AS439" s="95"/>
      <c r="AT439" s="95"/>
      <c r="AU439" s="95"/>
      <c r="AV439" s="95"/>
      <c r="AW439" s="95"/>
      <c r="AX439" s="95"/>
      <c r="AY439" s="95"/>
      <c r="AZ439" s="95"/>
      <c r="BA439" s="95"/>
      <c r="BB439" s="95"/>
      <c r="BC439" s="95"/>
      <c r="BD439" s="95"/>
      <c r="BE439" s="95"/>
      <c r="BF439" s="95"/>
      <c r="BG439" s="95"/>
      <c r="BH439" s="95"/>
      <c r="BI439" s="95"/>
      <c r="BJ439" s="95"/>
      <c r="BK439" s="95"/>
      <c r="BL439" s="95"/>
      <c r="BM439" s="95"/>
      <c r="BN439" s="95"/>
      <c r="BO439" s="95"/>
      <c r="BP439" s="95"/>
      <c r="BQ439" s="95"/>
      <c r="BR439" s="95"/>
      <c r="BS439" s="95"/>
      <c r="BT439" s="95"/>
      <c r="BU439" s="95"/>
      <c r="BV439" s="95"/>
      <c r="BW439" s="95"/>
      <c r="BX439" s="95"/>
      <c r="BY439" s="95"/>
      <c r="BZ439" s="95"/>
      <c r="CA439" s="95"/>
      <c r="CB439" s="95"/>
      <c r="CC439" s="95"/>
      <c r="CD439" s="95"/>
      <c r="CE439" s="95"/>
      <c r="CF439" s="95"/>
      <c r="CG439" s="95"/>
      <c r="CH439" s="95"/>
      <c r="CI439" s="95"/>
      <c r="CJ439" s="95"/>
      <c r="CK439" s="95"/>
      <c r="CL439" s="95"/>
      <c r="CM439" s="95"/>
      <c r="CN439" s="95"/>
      <c r="CO439" s="95"/>
      <c r="CP439" s="95"/>
      <c r="CQ439" s="95"/>
      <c r="CR439" s="95"/>
      <c r="CS439" s="95"/>
      <c r="CT439" s="95"/>
      <c r="CU439" s="95"/>
      <c r="CV439" s="95"/>
      <c r="CW439" s="95"/>
      <c r="CX439" s="95"/>
      <c r="CY439" s="95"/>
      <c r="CZ439" s="95"/>
      <c r="DA439" s="95"/>
      <c r="DB439" s="95"/>
      <c r="DC439" s="95"/>
      <c r="DD439" s="95"/>
      <c r="DE439" s="95"/>
      <c r="DF439" s="95"/>
      <c r="DG439" s="95"/>
      <c r="DH439" s="95"/>
      <c r="DI439" s="95"/>
      <c r="DJ439" s="95"/>
      <c r="DK439" s="95"/>
      <c r="DL439" s="95"/>
      <c r="DM439" s="95"/>
      <c r="DN439" s="95"/>
      <c r="DO439" s="95"/>
      <c r="DP439" s="95"/>
      <c r="DQ439" s="95"/>
      <c r="DR439" s="95"/>
      <c r="DS439" s="95"/>
      <c r="DT439" s="95"/>
      <c r="DU439" s="95"/>
      <c r="DV439" s="95"/>
      <c r="DW439" s="95"/>
      <c r="DX439" s="95"/>
      <c r="DY439" s="95"/>
      <c r="DZ439" s="95"/>
      <c r="EA439" s="95"/>
      <c r="EB439" s="95"/>
      <c r="EC439" s="95"/>
      <c r="ED439" s="95"/>
      <c r="EE439" s="95"/>
      <c r="EF439" s="95"/>
      <c r="EG439" s="95"/>
      <c r="EH439" s="95"/>
      <c r="EI439" s="95"/>
      <c r="EJ439" s="95"/>
      <c r="EK439" s="95"/>
      <c r="EL439" s="95"/>
      <c r="EM439" s="95"/>
      <c r="EN439" s="95"/>
      <c r="EO439" s="95"/>
      <c r="EP439" s="95"/>
      <c r="EQ439" s="95"/>
      <c r="ER439" s="95"/>
      <c r="ES439" s="95"/>
      <c r="ET439" s="95"/>
      <c r="EU439" s="95"/>
      <c r="EV439" s="95"/>
      <c r="EW439" s="95"/>
      <c r="EX439" s="95"/>
      <c r="EY439" s="95"/>
      <c r="EZ439" s="95"/>
      <c r="FA439" s="95"/>
      <c r="FB439" s="95"/>
      <c r="FC439" s="95"/>
      <c r="FD439" s="95"/>
      <c r="FE439" s="95"/>
      <c r="FF439" s="95"/>
      <c r="FG439" s="95"/>
      <c r="FH439" s="95"/>
      <c r="FI439" s="95"/>
      <c r="FJ439" s="95"/>
      <c r="FK439" s="95"/>
      <c r="FL439" s="95"/>
      <c r="FM439" s="95"/>
      <c r="FN439" s="95"/>
      <c r="FO439" s="95"/>
      <c r="FP439" s="95"/>
      <c r="FQ439" s="95"/>
      <c r="FR439" s="95"/>
      <c r="FS439" s="95"/>
      <c r="FT439" s="95"/>
      <c r="FU439" s="95"/>
      <c r="FV439" s="95"/>
      <c r="FW439" s="95"/>
      <c r="FX439" s="95"/>
      <c r="FY439" s="95"/>
      <c r="FZ439" s="95"/>
      <c r="GA439" s="95"/>
      <c r="GB439" s="95"/>
      <c r="GC439" s="95"/>
      <c r="GD439" s="95"/>
      <c r="GE439" s="95"/>
      <c r="GF439" s="95"/>
      <c r="GG439" s="95"/>
      <c r="GH439" s="95"/>
      <c r="GI439" s="95"/>
      <c r="GJ439" s="95"/>
      <c r="GK439" s="95"/>
      <c r="GL439" s="95"/>
      <c r="GM439" s="95"/>
      <c r="GN439" s="95"/>
      <c r="GO439" s="95"/>
      <c r="GP439" s="95"/>
      <c r="GQ439" s="95"/>
      <c r="GR439" s="95"/>
      <c r="GS439" s="95"/>
      <c r="GT439" s="95"/>
      <c r="GU439" s="95"/>
      <c r="GV439" s="95"/>
      <c r="GW439" s="95"/>
      <c r="GX439" s="95"/>
      <c r="GY439" s="95"/>
      <c r="GZ439" s="95"/>
      <c r="HA439" s="95"/>
      <c r="HB439" s="95"/>
      <c r="HC439" s="95"/>
      <c r="HD439" s="95"/>
      <c r="HE439" s="95"/>
    </row>
    <row r="440" spans="1:213" x14ac:dyDescent="0.25">
      <c r="A440" s="212" t="str">
        <f>IF((ISBLANK('1B DonnéesActifs'!A443)=TRUE),"-",'1B DonnéesActifs'!A443)</f>
        <v>-</v>
      </c>
      <c r="B440" s="213" t="str">
        <f>IF(($A440="-"),"-",IF((ISBLANK('1B DonnéesActifs'!B443)=TRUE),"",'1B DonnéesActifs'!B443))</f>
        <v>-</v>
      </c>
      <c r="C440" s="213" t="str">
        <f>IF(($A440="-"),"-",IF((ISBLANK('1B DonnéesActifs'!C443)=TRUE),"",'1B DonnéesActifs'!C443))</f>
        <v>-</v>
      </c>
      <c r="D440" s="213" t="str">
        <f>IF(($A440="-"),"-",IF((ISBLANK('1B DonnéesActifs'!D443)=TRUE),"",'1B DonnéesActifs'!D443))</f>
        <v>-</v>
      </c>
      <c r="E440" s="213" t="str">
        <f>IF(($A440="-"),"-",IF((ISBLANK('1B DonnéesActifs'!E443)=TRUE),"",'1B DonnéesActifs'!E443))</f>
        <v>-</v>
      </c>
      <c r="F440" s="213" t="str">
        <f>IF(($A440="-"),"-",IF((ISBLANK('1B DonnéesActifs'!F443)=TRUE),"",'1B DonnéesActifs'!F443))</f>
        <v>-</v>
      </c>
      <c r="G440" s="213" t="str">
        <f>IF(($A440="-"),"-",IF((ISBLANK('1B DonnéesActifs'!G443)=TRUE),"",'1B DonnéesActifs'!G443))</f>
        <v>-</v>
      </c>
      <c r="H440" s="213" t="str">
        <f>IF(($A440="-"),"-",IF((ISBLANK('1B DonnéesActifs'!H443)=TRUE),"",'1B DonnéesActifs'!H443))</f>
        <v>-</v>
      </c>
      <c r="I440" s="213" t="str">
        <f>IF(($A440="-"),"-",IF((ISBLANK('1B DonnéesActifs'!I443)=TRUE),"",'1B DonnéesActifs'!I443))</f>
        <v>-</v>
      </c>
      <c r="J440" s="213" t="str">
        <f>IF(($A440="-"),"-",IF((ISBLANK('1B DonnéesActifs'!J443)=TRUE),"",'1B DonnéesActifs'!J443))</f>
        <v>-</v>
      </c>
      <c r="K440" s="213" t="str">
        <f>IF(($A440="-"),"-",IF((ISBLANK('1B DonnéesActifs'!K443)=TRUE),"",'1B DonnéesActifs'!K443))</f>
        <v>-</v>
      </c>
      <c r="L440" s="213" t="str">
        <f>IF(($A440="-"),"-",IF((ISBLANK('1B DonnéesActifs'!L443)=TRUE),"",'1B DonnéesActifs'!L443))</f>
        <v>-</v>
      </c>
      <c r="M440" s="213" t="str">
        <f>IF(($A440="-"),"-",IF((ISBLANK('1B DonnéesActifs'!M443)=TRUE),"",'1B DonnéesActifs'!M443))</f>
        <v>-</v>
      </c>
      <c r="N440" s="213" t="str">
        <f>IF(($A440="-"),"-",IF((ISBLANK('1B DonnéesActifs'!N443)=TRUE),"",'1B DonnéesActifs'!N443))</f>
        <v>-</v>
      </c>
      <c r="O440" s="213" t="str">
        <f>IF(($A440="-"),"-",IF((ISBLANK('1B DonnéesActifs'!O443)=TRUE),"",'1B DonnéesActifs'!O443))</f>
        <v>-</v>
      </c>
      <c r="P440" s="213" t="str">
        <f>IF(($A440="-"),"-",IF((ISBLANK('1B DonnéesActifs'!P443)=TRUE),"",'1B DonnéesActifs'!P443))</f>
        <v>-</v>
      </c>
      <c r="Q440" s="214" t="str">
        <f t="shared" si="64"/>
        <v>-</v>
      </c>
      <c r="R440" s="214" t="str">
        <f>IF($A440="-","-",(_xlfn.IFNA((VLOOKUP($D440,'2A HypothèsesRenouvellement'!$J$6:$K$10,2,FALSE)),"TypeChausséeN/D")))</f>
        <v>-</v>
      </c>
      <c r="S440" s="214" t="str">
        <f t="shared" si="65"/>
        <v>-</v>
      </c>
      <c r="T440" s="214" t="str">
        <f>IF($A440="-","-",(_xlfn.IFNA((VLOOKUP($M440,'2A HypothèsesRenouvellement'!$J$16:$K$25,2,FALSE)),"DernièreInterventionN/D")))</f>
        <v>-</v>
      </c>
      <c r="U440" s="214" t="str">
        <f t="shared" si="66"/>
        <v>-</v>
      </c>
      <c r="V440" s="215" t="str">
        <f t="shared" si="67"/>
        <v>-</v>
      </c>
      <c r="W440" s="215" t="str">
        <f>IF($A440="-","-",IF($O440="","ICG N/D",VLOOKUP($O440,'2A HypothèsesRenouvellement'!$B$33:$B$42,1,TRUE)))</f>
        <v>-</v>
      </c>
      <c r="X440" s="216" t="str">
        <f>IF($A440="-","-",(IF((ISNUMBER(W440)=TRUE),VLOOKUP(W440,'2A HypothèsesRenouvellement'!$B$33:$D$42,3,FALSE),"ICG N/D")))</f>
        <v>-</v>
      </c>
      <c r="Y440" s="216" t="str">
        <f>_xlfn.IFNA(IF($A440="-","-",(IF((P440=""),"Cote /5 N/D",VLOOKUP(P440,'2A HypothèsesRenouvellement'!$F$33:$G$37,2,FALSE)))),"%ParCote/5 Feuille2A N/D")</f>
        <v>-</v>
      </c>
      <c r="Z440" s="215" t="str">
        <f>IF($A440="-","-",IF('2A HypothèsesRenouvellement'!$F$20="  cotes d'état /100",(IF(ISNUMBER(X440)=TRUE,(X440*R440),"ICG N/D")),"N'est pas l'option choisie feuille 2A"))</f>
        <v>-</v>
      </c>
      <c r="AA440" s="215" t="str">
        <f t="shared" si="57"/>
        <v>-</v>
      </c>
      <c r="AB440" s="215" t="str">
        <f>IF($A440="-","-",IF('2A HypothèsesRenouvellement'!$F$20="  cotes d'état /5",(IF(ISNUMBER(Y440)=TRUE,(Y440*R440),"Etat/5 N/D")),"N'est pas l'option choisie feuille 2A"))</f>
        <v>-</v>
      </c>
      <c r="AC440" s="215" t="str">
        <f t="shared" si="58"/>
        <v>-</v>
      </c>
      <c r="AD440" s="217" t="str">
        <f>IF('2A HypothèsesRenouvellement'!$D$15="Option 1  ",'3A CalculsActifs'!V440,IF('2A HypothèsesRenouvellement'!$F$20="  Cotes d'état /100",'3A CalculsActifs'!AA440,IF('2A HypothèsesRenouvellement'!$F$20="  Cotes d'état /5",'3A CalculsActifs'!AC440,"ATT:ChoisirOptionFeuille2A")))</f>
        <v>ATT:ChoisirOptionFeuille2A</v>
      </c>
      <c r="AE440" s="209" t="str">
        <f>IF($A440="-","-",(H440/1000*(VLOOKUP(D440,'2A HypothèsesRenouvellement'!$J$6:$L$10,3,FALSE))))</f>
        <v>-</v>
      </c>
      <c r="AF440" s="312" t="str">
        <f t="shared" si="68"/>
        <v>-</v>
      </c>
      <c r="AG440" s="312" t="str">
        <f t="shared" si="69"/>
        <v>-</v>
      </c>
      <c r="AH440" s="218" t="str">
        <f t="shared" si="70"/>
        <v>-</v>
      </c>
      <c r="AI440" s="95"/>
      <c r="AJ440" s="95"/>
      <c r="AK440" s="95"/>
      <c r="AL440" s="95"/>
      <c r="AM440" s="95"/>
      <c r="AN440" s="95"/>
      <c r="AO440" s="95"/>
      <c r="AP440" s="95"/>
      <c r="AQ440" s="95"/>
      <c r="AR440" s="95"/>
      <c r="AS440" s="95"/>
      <c r="AT440" s="95"/>
      <c r="AU440" s="95"/>
      <c r="AV440" s="95"/>
      <c r="AW440" s="95"/>
      <c r="AX440" s="95"/>
      <c r="AY440" s="95"/>
      <c r="AZ440" s="95"/>
      <c r="BA440" s="95"/>
      <c r="BB440" s="95"/>
      <c r="BC440" s="95"/>
      <c r="BD440" s="95"/>
      <c r="BE440" s="95"/>
      <c r="BF440" s="95"/>
      <c r="BG440" s="95"/>
      <c r="BH440" s="95"/>
      <c r="BI440" s="95"/>
      <c r="BJ440" s="95"/>
      <c r="BK440" s="95"/>
      <c r="BL440" s="95"/>
      <c r="BM440" s="95"/>
      <c r="BN440" s="95"/>
      <c r="BO440" s="95"/>
      <c r="BP440" s="95"/>
      <c r="BQ440" s="95"/>
      <c r="BR440" s="95"/>
      <c r="BS440" s="95"/>
      <c r="BT440" s="95"/>
      <c r="BU440" s="95"/>
      <c r="BV440" s="95"/>
      <c r="BW440" s="95"/>
      <c r="BX440" s="95"/>
      <c r="BY440" s="95"/>
      <c r="BZ440" s="95"/>
      <c r="CA440" s="95"/>
      <c r="CB440" s="95"/>
      <c r="CC440" s="95"/>
      <c r="CD440" s="95"/>
      <c r="CE440" s="95"/>
      <c r="CF440" s="95"/>
      <c r="CG440" s="95"/>
      <c r="CH440" s="95"/>
      <c r="CI440" s="95"/>
      <c r="CJ440" s="95"/>
      <c r="CK440" s="95"/>
      <c r="CL440" s="95"/>
      <c r="CM440" s="95"/>
      <c r="CN440" s="95"/>
      <c r="CO440" s="95"/>
      <c r="CP440" s="95"/>
      <c r="CQ440" s="95"/>
      <c r="CR440" s="95"/>
      <c r="CS440" s="95"/>
      <c r="CT440" s="95"/>
      <c r="CU440" s="95"/>
      <c r="CV440" s="95"/>
      <c r="CW440" s="95"/>
      <c r="CX440" s="95"/>
      <c r="CY440" s="95"/>
      <c r="CZ440" s="95"/>
      <c r="DA440" s="95"/>
      <c r="DB440" s="95"/>
      <c r="DC440" s="95"/>
      <c r="DD440" s="95"/>
      <c r="DE440" s="95"/>
      <c r="DF440" s="95"/>
      <c r="DG440" s="95"/>
      <c r="DH440" s="95"/>
      <c r="DI440" s="95"/>
      <c r="DJ440" s="95"/>
      <c r="DK440" s="95"/>
      <c r="DL440" s="95"/>
      <c r="DM440" s="95"/>
      <c r="DN440" s="95"/>
      <c r="DO440" s="95"/>
      <c r="DP440" s="95"/>
      <c r="DQ440" s="95"/>
      <c r="DR440" s="95"/>
      <c r="DS440" s="95"/>
      <c r="DT440" s="95"/>
      <c r="DU440" s="95"/>
      <c r="DV440" s="95"/>
      <c r="DW440" s="95"/>
      <c r="DX440" s="95"/>
      <c r="DY440" s="95"/>
      <c r="DZ440" s="95"/>
      <c r="EA440" s="95"/>
      <c r="EB440" s="95"/>
      <c r="EC440" s="95"/>
      <c r="ED440" s="95"/>
      <c r="EE440" s="95"/>
      <c r="EF440" s="95"/>
      <c r="EG440" s="95"/>
      <c r="EH440" s="95"/>
      <c r="EI440" s="95"/>
      <c r="EJ440" s="95"/>
      <c r="EK440" s="95"/>
      <c r="EL440" s="95"/>
      <c r="EM440" s="95"/>
      <c r="EN440" s="95"/>
      <c r="EO440" s="95"/>
      <c r="EP440" s="95"/>
      <c r="EQ440" s="95"/>
      <c r="ER440" s="95"/>
      <c r="ES440" s="95"/>
      <c r="ET440" s="95"/>
      <c r="EU440" s="95"/>
      <c r="EV440" s="95"/>
      <c r="EW440" s="95"/>
      <c r="EX440" s="95"/>
      <c r="EY440" s="95"/>
      <c r="EZ440" s="95"/>
      <c r="FA440" s="95"/>
      <c r="FB440" s="95"/>
      <c r="FC440" s="95"/>
      <c r="FD440" s="95"/>
      <c r="FE440" s="95"/>
      <c r="FF440" s="95"/>
      <c r="FG440" s="95"/>
      <c r="FH440" s="95"/>
      <c r="FI440" s="95"/>
      <c r="FJ440" s="95"/>
      <c r="FK440" s="95"/>
      <c r="FL440" s="95"/>
      <c r="FM440" s="95"/>
      <c r="FN440" s="95"/>
      <c r="FO440" s="95"/>
      <c r="FP440" s="95"/>
      <c r="FQ440" s="95"/>
      <c r="FR440" s="95"/>
      <c r="FS440" s="95"/>
      <c r="FT440" s="95"/>
      <c r="FU440" s="95"/>
      <c r="FV440" s="95"/>
      <c r="FW440" s="95"/>
      <c r="FX440" s="95"/>
      <c r="FY440" s="95"/>
      <c r="FZ440" s="95"/>
      <c r="GA440" s="95"/>
      <c r="GB440" s="95"/>
      <c r="GC440" s="95"/>
      <c r="GD440" s="95"/>
      <c r="GE440" s="95"/>
      <c r="GF440" s="95"/>
      <c r="GG440" s="95"/>
      <c r="GH440" s="95"/>
      <c r="GI440" s="95"/>
      <c r="GJ440" s="95"/>
      <c r="GK440" s="95"/>
      <c r="GL440" s="95"/>
      <c r="GM440" s="95"/>
      <c r="GN440" s="95"/>
      <c r="GO440" s="95"/>
      <c r="GP440" s="95"/>
      <c r="GQ440" s="95"/>
      <c r="GR440" s="95"/>
      <c r="GS440" s="95"/>
      <c r="GT440" s="95"/>
      <c r="GU440" s="95"/>
      <c r="GV440" s="95"/>
      <c r="GW440" s="95"/>
      <c r="GX440" s="95"/>
      <c r="GY440" s="95"/>
      <c r="GZ440" s="95"/>
      <c r="HA440" s="95"/>
      <c r="HB440" s="95"/>
      <c r="HC440" s="95"/>
      <c r="HD440" s="95"/>
      <c r="HE440" s="95"/>
    </row>
    <row r="441" spans="1:213" x14ac:dyDescent="0.25">
      <c r="A441" s="212" t="str">
        <f>IF((ISBLANK('1B DonnéesActifs'!A444)=TRUE),"-",'1B DonnéesActifs'!A444)</f>
        <v>-</v>
      </c>
      <c r="B441" s="213" t="str">
        <f>IF(($A441="-"),"-",IF((ISBLANK('1B DonnéesActifs'!B444)=TRUE),"",'1B DonnéesActifs'!B444))</f>
        <v>-</v>
      </c>
      <c r="C441" s="213" t="str">
        <f>IF(($A441="-"),"-",IF((ISBLANK('1B DonnéesActifs'!C444)=TRUE),"",'1B DonnéesActifs'!C444))</f>
        <v>-</v>
      </c>
      <c r="D441" s="213" t="str">
        <f>IF(($A441="-"),"-",IF((ISBLANK('1B DonnéesActifs'!D444)=TRUE),"",'1B DonnéesActifs'!D444))</f>
        <v>-</v>
      </c>
      <c r="E441" s="213" t="str">
        <f>IF(($A441="-"),"-",IF((ISBLANK('1B DonnéesActifs'!E444)=TRUE),"",'1B DonnéesActifs'!E444))</f>
        <v>-</v>
      </c>
      <c r="F441" s="213" t="str">
        <f>IF(($A441="-"),"-",IF((ISBLANK('1B DonnéesActifs'!F444)=TRUE),"",'1B DonnéesActifs'!F444))</f>
        <v>-</v>
      </c>
      <c r="G441" s="213" t="str">
        <f>IF(($A441="-"),"-",IF((ISBLANK('1B DonnéesActifs'!G444)=TRUE),"",'1B DonnéesActifs'!G444))</f>
        <v>-</v>
      </c>
      <c r="H441" s="213" t="str">
        <f>IF(($A441="-"),"-",IF((ISBLANK('1B DonnéesActifs'!H444)=TRUE),"",'1B DonnéesActifs'!H444))</f>
        <v>-</v>
      </c>
      <c r="I441" s="213" t="str">
        <f>IF(($A441="-"),"-",IF((ISBLANK('1B DonnéesActifs'!I444)=TRUE),"",'1B DonnéesActifs'!I444))</f>
        <v>-</v>
      </c>
      <c r="J441" s="213" t="str">
        <f>IF(($A441="-"),"-",IF((ISBLANK('1B DonnéesActifs'!J444)=TRUE),"",'1B DonnéesActifs'!J444))</f>
        <v>-</v>
      </c>
      <c r="K441" s="213" t="str">
        <f>IF(($A441="-"),"-",IF((ISBLANK('1B DonnéesActifs'!K444)=TRUE),"",'1B DonnéesActifs'!K444))</f>
        <v>-</v>
      </c>
      <c r="L441" s="213" t="str">
        <f>IF(($A441="-"),"-",IF((ISBLANK('1B DonnéesActifs'!L444)=TRUE),"",'1B DonnéesActifs'!L444))</f>
        <v>-</v>
      </c>
      <c r="M441" s="213" t="str">
        <f>IF(($A441="-"),"-",IF((ISBLANK('1B DonnéesActifs'!M444)=TRUE),"",'1B DonnéesActifs'!M444))</f>
        <v>-</v>
      </c>
      <c r="N441" s="213" t="str">
        <f>IF(($A441="-"),"-",IF((ISBLANK('1B DonnéesActifs'!N444)=TRUE),"",'1B DonnéesActifs'!N444))</f>
        <v>-</v>
      </c>
      <c r="O441" s="213" t="str">
        <f>IF(($A441="-"),"-",IF((ISBLANK('1B DonnéesActifs'!O444)=TRUE),"",'1B DonnéesActifs'!O444))</f>
        <v>-</v>
      </c>
      <c r="P441" s="213" t="str">
        <f>IF(($A441="-"),"-",IF((ISBLANK('1B DonnéesActifs'!P444)=TRUE),"",'1B DonnéesActifs'!P444))</f>
        <v>-</v>
      </c>
      <c r="Q441" s="214" t="str">
        <f t="shared" si="64"/>
        <v>-</v>
      </c>
      <c r="R441" s="214" t="str">
        <f>IF($A441="-","-",(_xlfn.IFNA((VLOOKUP($D441,'2A HypothèsesRenouvellement'!$J$6:$K$10,2,FALSE)),"TypeChausséeN/D")))</f>
        <v>-</v>
      </c>
      <c r="S441" s="214" t="str">
        <f t="shared" si="65"/>
        <v>-</v>
      </c>
      <c r="T441" s="214" t="str">
        <f>IF($A441="-","-",(_xlfn.IFNA((VLOOKUP($M441,'2A HypothèsesRenouvellement'!$J$16:$K$25,2,FALSE)),"DernièreInterventionN/D")))</f>
        <v>-</v>
      </c>
      <c r="U441" s="214" t="str">
        <f t="shared" si="66"/>
        <v>-</v>
      </c>
      <c r="V441" s="215" t="str">
        <f t="shared" si="67"/>
        <v>-</v>
      </c>
      <c r="W441" s="215" t="str">
        <f>IF($A441="-","-",IF($O441="","ICG N/D",VLOOKUP($O441,'2A HypothèsesRenouvellement'!$B$33:$B$42,1,TRUE)))</f>
        <v>-</v>
      </c>
      <c r="X441" s="216" t="str">
        <f>IF($A441="-","-",(IF((ISNUMBER(W441)=TRUE),VLOOKUP(W441,'2A HypothèsesRenouvellement'!$B$33:$D$42,3,FALSE),"ICG N/D")))</f>
        <v>-</v>
      </c>
      <c r="Y441" s="216" t="str">
        <f>_xlfn.IFNA(IF($A441="-","-",(IF((P441=""),"Cote /5 N/D",VLOOKUP(P441,'2A HypothèsesRenouvellement'!$F$33:$G$37,2,FALSE)))),"%ParCote/5 Feuille2A N/D")</f>
        <v>-</v>
      </c>
      <c r="Z441" s="215" t="str">
        <f>IF($A441="-","-",IF('2A HypothèsesRenouvellement'!$F$20="  cotes d'état /100",(IF(ISNUMBER(X441)=TRUE,(X441*R441),"ICG N/D")),"N'est pas l'option choisie feuille 2A"))</f>
        <v>-</v>
      </c>
      <c r="AA441" s="215" t="str">
        <f t="shared" si="57"/>
        <v>-</v>
      </c>
      <c r="AB441" s="215" t="str">
        <f>IF($A441="-","-",IF('2A HypothèsesRenouvellement'!$F$20="  cotes d'état /5",(IF(ISNUMBER(Y441)=TRUE,(Y441*R441),"Etat/5 N/D")),"N'est pas l'option choisie feuille 2A"))</f>
        <v>-</v>
      </c>
      <c r="AC441" s="215" t="str">
        <f t="shared" si="58"/>
        <v>-</v>
      </c>
      <c r="AD441" s="217" t="str">
        <f>IF('2A HypothèsesRenouvellement'!$D$15="Option 1  ",'3A CalculsActifs'!V441,IF('2A HypothèsesRenouvellement'!$F$20="  Cotes d'état /100",'3A CalculsActifs'!AA441,IF('2A HypothèsesRenouvellement'!$F$20="  Cotes d'état /5",'3A CalculsActifs'!AC441,"ATT:ChoisirOptionFeuille2A")))</f>
        <v>ATT:ChoisirOptionFeuille2A</v>
      </c>
      <c r="AE441" s="209" t="str">
        <f>IF($A441="-","-",(H441/1000*(VLOOKUP(D441,'2A HypothèsesRenouvellement'!$J$6:$L$10,3,FALSE))))</f>
        <v>-</v>
      </c>
      <c r="AF441" s="312" t="str">
        <f t="shared" si="68"/>
        <v>-</v>
      </c>
      <c r="AG441" s="312" t="str">
        <f t="shared" si="69"/>
        <v>-</v>
      </c>
      <c r="AH441" s="218" t="str">
        <f t="shared" si="70"/>
        <v>-</v>
      </c>
      <c r="AI441" s="95"/>
      <c r="AJ441" s="95"/>
      <c r="AK441" s="95"/>
      <c r="AL441" s="95"/>
      <c r="AM441" s="95"/>
      <c r="AN441" s="95"/>
      <c r="AO441" s="95"/>
      <c r="AP441" s="95"/>
      <c r="AQ441" s="95"/>
      <c r="AR441" s="95"/>
      <c r="AS441" s="95"/>
      <c r="AT441" s="95"/>
      <c r="AU441" s="95"/>
      <c r="AV441" s="95"/>
      <c r="AW441" s="95"/>
      <c r="AX441" s="95"/>
      <c r="AY441" s="95"/>
      <c r="AZ441" s="95"/>
      <c r="BA441" s="95"/>
      <c r="BB441" s="95"/>
      <c r="BC441" s="95"/>
      <c r="BD441" s="95"/>
      <c r="BE441" s="95"/>
      <c r="BF441" s="95"/>
      <c r="BG441" s="95"/>
      <c r="BH441" s="95"/>
      <c r="BI441" s="95"/>
      <c r="BJ441" s="95"/>
      <c r="BK441" s="95"/>
      <c r="BL441" s="95"/>
      <c r="BM441" s="95"/>
      <c r="BN441" s="95"/>
      <c r="BO441" s="95"/>
      <c r="BP441" s="95"/>
      <c r="BQ441" s="95"/>
      <c r="BR441" s="95"/>
      <c r="BS441" s="95"/>
      <c r="BT441" s="95"/>
      <c r="BU441" s="95"/>
      <c r="BV441" s="95"/>
      <c r="BW441" s="95"/>
      <c r="BX441" s="95"/>
      <c r="BY441" s="95"/>
      <c r="BZ441" s="95"/>
      <c r="CA441" s="95"/>
      <c r="CB441" s="95"/>
      <c r="CC441" s="95"/>
      <c r="CD441" s="95"/>
      <c r="CE441" s="95"/>
      <c r="CF441" s="95"/>
      <c r="CG441" s="95"/>
      <c r="CH441" s="95"/>
      <c r="CI441" s="95"/>
      <c r="CJ441" s="95"/>
      <c r="CK441" s="95"/>
      <c r="CL441" s="95"/>
      <c r="CM441" s="95"/>
      <c r="CN441" s="95"/>
      <c r="CO441" s="95"/>
      <c r="CP441" s="95"/>
      <c r="CQ441" s="95"/>
      <c r="CR441" s="95"/>
      <c r="CS441" s="95"/>
      <c r="CT441" s="95"/>
      <c r="CU441" s="95"/>
      <c r="CV441" s="95"/>
      <c r="CW441" s="95"/>
      <c r="CX441" s="95"/>
      <c r="CY441" s="95"/>
      <c r="CZ441" s="95"/>
      <c r="DA441" s="95"/>
      <c r="DB441" s="95"/>
      <c r="DC441" s="95"/>
      <c r="DD441" s="95"/>
      <c r="DE441" s="95"/>
      <c r="DF441" s="95"/>
      <c r="DG441" s="95"/>
      <c r="DH441" s="95"/>
      <c r="DI441" s="95"/>
      <c r="DJ441" s="95"/>
      <c r="DK441" s="95"/>
      <c r="DL441" s="95"/>
      <c r="DM441" s="95"/>
      <c r="DN441" s="95"/>
      <c r="DO441" s="95"/>
      <c r="DP441" s="95"/>
      <c r="DQ441" s="95"/>
      <c r="DR441" s="95"/>
      <c r="DS441" s="95"/>
      <c r="DT441" s="95"/>
      <c r="DU441" s="95"/>
      <c r="DV441" s="95"/>
      <c r="DW441" s="95"/>
      <c r="DX441" s="95"/>
      <c r="DY441" s="95"/>
      <c r="DZ441" s="95"/>
      <c r="EA441" s="95"/>
      <c r="EB441" s="95"/>
      <c r="EC441" s="95"/>
      <c r="ED441" s="95"/>
      <c r="EE441" s="95"/>
      <c r="EF441" s="95"/>
      <c r="EG441" s="95"/>
      <c r="EH441" s="95"/>
      <c r="EI441" s="95"/>
      <c r="EJ441" s="95"/>
      <c r="EK441" s="95"/>
      <c r="EL441" s="95"/>
      <c r="EM441" s="95"/>
      <c r="EN441" s="95"/>
      <c r="EO441" s="95"/>
      <c r="EP441" s="95"/>
      <c r="EQ441" s="95"/>
      <c r="ER441" s="95"/>
      <c r="ES441" s="95"/>
      <c r="ET441" s="95"/>
      <c r="EU441" s="95"/>
      <c r="EV441" s="95"/>
      <c r="EW441" s="95"/>
      <c r="EX441" s="95"/>
      <c r="EY441" s="95"/>
      <c r="EZ441" s="95"/>
      <c r="FA441" s="95"/>
      <c r="FB441" s="95"/>
      <c r="FC441" s="95"/>
      <c r="FD441" s="95"/>
      <c r="FE441" s="95"/>
      <c r="FF441" s="95"/>
      <c r="FG441" s="95"/>
      <c r="FH441" s="95"/>
      <c r="FI441" s="95"/>
      <c r="FJ441" s="95"/>
      <c r="FK441" s="95"/>
      <c r="FL441" s="95"/>
      <c r="FM441" s="95"/>
      <c r="FN441" s="95"/>
      <c r="FO441" s="95"/>
      <c r="FP441" s="95"/>
      <c r="FQ441" s="95"/>
      <c r="FR441" s="95"/>
      <c r="FS441" s="95"/>
      <c r="FT441" s="95"/>
      <c r="FU441" s="95"/>
      <c r="FV441" s="95"/>
      <c r="FW441" s="95"/>
      <c r="FX441" s="95"/>
      <c r="FY441" s="95"/>
      <c r="FZ441" s="95"/>
      <c r="GA441" s="95"/>
      <c r="GB441" s="95"/>
      <c r="GC441" s="95"/>
      <c r="GD441" s="95"/>
      <c r="GE441" s="95"/>
      <c r="GF441" s="95"/>
      <c r="GG441" s="95"/>
      <c r="GH441" s="95"/>
      <c r="GI441" s="95"/>
      <c r="GJ441" s="95"/>
      <c r="GK441" s="95"/>
      <c r="GL441" s="95"/>
      <c r="GM441" s="95"/>
      <c r="GN441" s="95"/>
      <c r="GO441" s="95"/>
      <c r="GP441" s="95"/>
      <c r="GQ441" s="95"/>
      <c r="GR441" s="95"/>
      <c r="GS441" s="95"/>
      <c r="GT441" s="95"/>
      <c r="GU441" s="95"/>
      <c r="GV441" s="95"/>
      <c r="GW441" s="95"/>
      <c r="GX441" s="95"/>
      <c r="GY441" s="95"/>
      <c r="GZ441" s="95"/>
      <c r="HA441" s="95"/>
      <c r="HB441" s="95"/>
      <c r="HC441" s="95"/>
      <c r="HD441" s="95"/>
      <c r="HE441" s="95"/>
    </row>
    <row r="442" spans="1:213" x14ac:dyDescent="0.25">
      <c r="A442" s="212" t="str">
        <f>IF((ISBLANK('1B DonnéesActifs'!A445)=TRUE),"-",'1B DonnéesActifs'!A445)</f>
        <v>-</v>
      </c>
      <c r="B442" s="213" t="str">
        <f>IF(($A442="-"),"-",IF((ISBLANK('1B DonnéesActifs'!B445)=TRUE),"",'1B DonnéesActifs'!B445))</f>
        <v>-</v>
      </c>
      <c r="C442" s="213" t="str">
        <f>IF(($A442="-"),"-",IF((ISBLANK('1B DonnéesActifs'!C445)=TRUE),"",'1B DonnéesActifs'!C445))</f>
        <v>-</v>
      </c>
      <c r="D442" s="213" t="str">
        <f>IF(($A442="-"),"-",IF((ISBLANK('1B DonnéesActifs'!D445)=TRUE),"",'1B DonnéesActifs'!D445))</f>
        <v>-</v>
      </c>
      <c r="E442" s="213" t="str">
        <f>IF(($A442="-"),"-",IF((ISBLANK('1B DonnéesActifs'!E445)=TRUE),"",'1B DonnéesActifs'!E445))</f>
        <v>-</v>
      </c>
      <c r="F442" s="213" t="str">
        <f>IF(($A442="-"),"-",IF((ISBLANK('1B DonnéesActifs'!F445)=TRUE),"",'1B DonnéesActifs'!F445))</f>
        <v>-</v>
      </c>
      <c r="G442" s="213" t="str">
        <f>IF(($A442="-"),"-",IF((ISBLANK('1B DonnéesActifs'!G445)=TRUE),"",'1B DonnéesActifs'!G445))</f>
        <v>-</v>
      </c>
      <c r="H442" s="213" t="str">
        <f>IF(($A442="-"),"-",IF((ISBLANK('1B DonnéesActifs'!H445)=TRUE),"",'1B DonnéesActifs'!H445))</f>
        <v>-</v>
      </c>
      <c r="I442" s="213" t="str">
        <f>IF(($A442="-"),"-",IF((ISBLANK('1B DonnéesActifs'!I445)=TRUE),"",'1B DonnéesActifs'!I445))</f>
        <v>-</v>
      </c>
      <c r="J442" s="213" t="str">
        <f>IF(($A442="-"),"-",IF((ISBLANK('1B DonnéesActifs'!J445)=TRUE),"",'1B DonnéesActifs'!J445))</f>
        <v>-</v>
      </c>
      <c r="K442" s="213" t="str">
        <f>IF(($A442="-"),"-",IF((ISBLANK('1B DonnéesActifs'!K445)=TRUE),"",'1B DonnéesActifs'!K445))</f>
        <v>-</v>
      </c>
      <c r="L442" s="213" t="str">
        <f>IF(($A442="-"),"-",IF((ISBLANK('1B DonnéesActifs'!L445)=TRUE),"",'1B DonnéesActifs'!L445))</f>
        <v>-</v>
      </c>
      <c r="M442" s="213" t="str">
        <f>IF(($A442="-"),"-",IF((ISBLANK('1B DonnéesActifs'!M445)=TRUE),"",'1B DonnéesActifs'!M445))</f>
        <v>-</v>
      </c>
      <c r="N442" s="213" t="str">
        <f>IF(($A442="-"),"-",IF((ISBLANK('1B DonnéesActifs'!N445)=TRUE),"",'1B DonnéesActifs'!N445))</f>
        <v>-</v>
      </c>
      <c r="O442" s="213" t="str">
        <f>IF(($A442="-"),"-",IF((ISBLANK('1B DonnéesActifs'!O445)=TRUE),"",'1B DonnéesActifs'!O445))</f>
        <v>-</v>
      </c>
      <c r="P442" s="213" t="str">
        <f>IF(($A442="-"),"-",IF((ISBLANK('1B DonnéesActifs'!P445)=TRUE),"",'1B DonnéesActifs'!P445))</f>
        <v>-</v>
      </c>
      <c r="Q442" s="214" t="str">
        <f t="shared" si="64"/>
        <v>-</v>
      </c>
      <c r="R442" s="214" t="str">
        <f>IF($A442="-","-",(_xlfn.IFNA((VLOOKUP($D442,'2A HypothèsesRenouvellement'!$J$6:$K$10,2,FALSE)),"TypeChausséeN/D")))</f>
        <v>-</v>
      </c>
      <c r="S442" s="214" t="str">
        <f t="shared" si="65"/>
        <v>-</v>
      </c>
      <c r="T442" s="214" t="str">
        <f>IF($A442="-","-",(_xlfn.IFNA((VLOOKUP($M442,'2A HypothèsesRenouvellement'!$J$16:$K$25,2,FALSE)),"DernièreInterventionN/D")))</f>
        <v>-</v>
      </c>
      <c r="U442" s="214" t="str">
        <f t="shared" si="66"/>
        <v>-</v>
      </c>
      <c r="V442" s="215" t="str">
        <f t="shared" si="67"/>
        <v>-</v>
      </c>
      <c r="W442" s="215" t="str">
        <f>IF($A442="-","-",IF($O442="","ICG N/D",VLOOKUP($O442,'2A HypothèsesRenouvellement'!$B$33:$B$42,1,TRUE)))</f>
        <v>-</v>
      </c>
      <c r="X442" s="216" t="str">
        <f>IF($A442="-","-",(IF((ISNUMBER(W442)=TRUE),VLOOKUP(W442,'2A HypothèsesRenouvellement'!$B$33:$D$42,3,FALSE),"ICG N/D")))</f>
        <v>-</v>
      </c>
      <c r="Y442" s="216" t="str">
        <f>_xlfn.IFNA(IF($A442="-","-",(IF((P442=""),"Cote /5 N/D",VLOOKUP(P442,'2A HypothèsesRenouvellement'!$F$33:$G$37,2,FALSE)))),"%ParCote/5 Feuille2A N/D")</f>
        <v>-</v>
      </c>
      <c r="Z442" s="215" t="str">
        <f>IF($A442="-","-",IF('2A HypothèsesRenouvellement'!$F$20="  cotes d'état /100",(IF(ISNUMBER(X442)=TRUE,(X442*R442),"ICG N/D")),"N'est pas l'option choisie feuille 2A"))</f>
        <v>-</v>
      </c>
      <c r="AA442" s="215" t="str">
        <f t="shared" si="57"/>
        <v>-</v>
      </c>
      <c r="AB442" s="215" t="str">
        <f>IF($A442="-","-",IF('2A HypothèsesRenouvellement'!$F$20="  cotes d'état /5",(IF(ISNUMBER(Y442)=TRUE,(Y442*R442),"Etat/5 N/D")),"N'est pas l'option choisie feuille 2A"))</f>
        <v>-</v>
      </c>
      <c r="AC442" s="215" t="str">
        <f t="shared" si="58"/>
        <v>-</v>
      </c>
      <c r="AD442" s="217" t="str">
        <f>IF('2A HypothèsesRenouvellement'!$D$15="Option 1  ",'3A CalculsActifs'!V442,IF('2A HypothèsesRenouvellement'!$F$20="  Cotes d'état /100",'3A CalculsActifs'!AA442,IF('2A HypothèsesRenouvellement'!$F$20="  Cotes d'état /5",'3A CalculsActifs'!AC442,"ATT:ChoisirOptionFeuille2A")))</f>
        <v>ATT:ChoisirOptionFeuille2A</v>
      </c>
      <c r="AE442" s="209" t="str">
        <f>IF($A442="-","-",(H442/1000*(VLOOKUP(D442,'2A HypothèsesRenouvellement'!$J$6:$L$10,3,FALSE))))</f>
        <v>-</v>
      </c>
      <c r="AF442" s="312" t="str">
        <f t="shared" si="68"/>
        <v>-</v>
      </c>
      <c r="AG442" s="312" t="str">
        <f t="shared" si="69"/>
        <v>-</v>
      </c>
      <c r="AH442" s="218" t="str">
        <f t="shared" si="70"/>
        <v>-</v>
      </c>
      <c r="AI442" s="95"/>
      <c r="AJ442" s="95"/>
      <c r="AK442" s="95"/>
      <c r="AL442" s="95"/>
      <c r="AM442" s="95"/>
      <c r="AN442" s="95"/>
      <c r="AO442" s="95"/>
      <c r="AP442" s="95"/>
      <c r="AQ442" s="95"/>
      <c r="AR442" s="95"/>
      <c r="AS442" s="95"/>
      <c r="AT442" s="95"/>
      <c r="AU442" s="95"/>
      <c r="AV442" s="95"/>
      <c r="AW442" s="95"/>
      <c r="AX442" s="95"/>
      <c r="AY442" s="95"/>
      <c r="AZ442" s="95"/>
      <c r="BA442" s="95"/>
      <c r="BB442" s="95"/>
      <c r="BC442" s="95"/>
      <c r="BD442" s="95"/>
      <c r="BE442" s="95"/>
      <c r="BF442" s="95"/>
      <c r="BG442" s="95"/>
      <c r="BH442" s="95"/>
      <c r="BI442" s="95"/>
      <c r="BJ442" s="95"/>
      <c r="BK442" s="95"/>
      <c r="BL442" s="95"/>
      <c r="BM442" s="95"/>
      <c r="BN442" s="95"/>
      <c r="BO442" s="95"/>
      <c r="BP442" s="95"/>
      <c r="BQ442" s="95"/>
      <c r="BR442" s="95"/>
      <c r="BS442" s="95"/>
      <c r="BT442" s="95"/>
      <c r="BU442" s="95"/>
      <c r="BV442" s="95"/>
      <c r="BW442" s="95"/>
      <c r="BX442" s="95"/>
      <c r="BY442" s="95"/>
      <c r="BZ442" s="95"/>
      <c r="CA442" s="95"/>
      <c r="CB442" s="95"/>
      <c r="CC442" s="95"/>
      <c r="CD442" s="95"/>
      <c r="CE442" s="95"/>
      <c r="CF442" s="95"/>
      <c r="CG442" s="95"/>
      <c r="CH442" s="95"/>
      <c r="CI442" s="95"/>
      <c r="CJ442" s="95"/>
      <c r="CK442" s="95"/>
      <c r="CL442" s="95"/>
      <c r="CM442" s="95"/>
      <c r="CN442" s="95"/>
      <c r="CO442" s="95"/>
      <c r="CP442" s="95"/>
      <c r="CQ442" s="95"/>
      <c r="CR442" s="95"/>
      <c r="CS442" s="95"/>
      <c r="CT442" s="95"/>
      <c r="CU442" s="95"/>
      <c r="CV442" s="95"/>
      <c r="CW442" s="95"/>
      <c r="CX442" s="95"/>
      <c r="CY442" s="95"/>
      <c r="CZ442" s="95"/>
      <c r="DA442" s="95"/>
      <c r="DB442" s="95"/>
      <c r="DC442" s="95"/>
      <c r="DD442" s="95"/>
      <c r="DE442" s="95"/>
      <c r="DF442" s="95"/>
      <c r="DG442" s="95"/>
      <c r="DH442" s="95"/>
      <c r="DI442" s="95"/>
      <c r="DJ442" s="95"/>
      <c r="DK442" s="95"/>
      <c r="DL442" s="95"/>
      <c r="DM442" s="95"/>
      <c r="DN442" s="95"/>
      <c r="DO442" s="95"/>
      <c r="DP442" s="95"/>
      <c r="DQ442" s="95"/>
      <c r="DR442" s="95"/>
      <c r="DS442" s="95"/>
      <c r="DT442" s="95"/>
      <c r="DU442" s="95"/>
      <c r="DV442" s="95"/>
      <c r="DW442" s="95"/>
      <c r="DX442" s="95"/>
      <c r="DY442" s="95"/>
      <c r="DZ442" s="95"/>
      <c r="EA442" s="95"/>
      <c r="EB442" s="95"/>
      <c r="EC442" s="95"/>
      <c r="ED442" s="95"/>
      <c r="EE442" s="95"/>
      <c r="EF442" s="95"/>
      <c r="EG442" s="95"/>
      <c r="EH442" s="95"/>
      <c r="EI442" s="95"/>
      <c r="EJ442" s="95"/>
      <c r="EK442" s="95"/>
      <c r="EL442" s="95"/>
      <c r="EM442" s="95"/>
      <c r="EN442" s="95"/>
      <c r="EO442" s="95"/>
      <c r="EP442" s="95"/>
      <c r="EQ442" s="95"/>
      <c r="ER442" s="95"/>
      <c r="ES442" s="95"/>
      <c r="ET442" s="95"/>
      <c r="EU442" s="95"/>
      <c r="EV442" s="95"/>
      <c r="EW442" s="95"/>
      <c r="EX442" s="95"/>
      <c r="EY442" s="95"/>
      <c r="EZ442" s="95"/>
      <c r="FA442" s="95"/>
      <c r="FB442" s="95"/>
      <c r="FC442" s="95"/>
      <c r="FD442" s="95"/>
      <c r="FE442" s="95"/>
      <c r="FF442" s="95"/>
      <c r="FG442" s="95"/>
      <c r="FH442" s="95"/>
      <c r="FI442" s="95"/>
      <c r="FJ442" s="95"/>
      <c r="FK442" s="95"/>
      <c r="FL442" s="95"/>
      <c r="FM442" s="95"/>
      <c r="FN442" s="95"/>
      <c r="FO442" s="95"/>
      <c r="FP442" s="95"/>
      <c r="FQ442" s="95"/>
      <c r="FR442" s="95"/>
      <c r="FS442" s="95"/>
      <c r="FT442" s="95"/>
      <c r="FU442" s="95"/>
      <c r="FV442" s="95"/>
      <c r="FW442" s="95"/>
      <c r="FX442" s="95"/>
      <c r="FY442" s="95"/>
      <c r="FZ442" s="95"/>
      <c r="GA442" s="95"/>
      <c r="GB442" s="95"/>
      <c r="GC442" s="95"/>
      <c r="GD442" s="95"/>
      <c r="GE442" s="95"/>
      <c r="GF442" s="95"/>
      <c r="GG442" s="95"/>
      <c r="GH442" s="95"/>
      <c r="GI442" s="95"/>
      <c r="GJ442" s="95"/>
      <c r="GK442" s="95"/>
      <c r="GL442" s="95"/>
      <c r="GM442" s="95"/>
      <c r="GN442" s="95"/>
      <c r="GO442" s="95"/>
      <c r="GP442" s="95"/>
      <c r="GQ442" s="95"/>
      <c r="GR442" s="95"/>
      <c r="GS442" s="95"/>
      <c r="GT442" s="95"/>
      <c r="GU442" s="95"/>
      <c r="GV442" s="95"/>
      <c r="GW442" s="95"/>
      <c r="GX442" s="95"/>
      <c r="GY442" s="95"/>
      <c r="GZ442" s="95"/>
      <c r="HA442" s="95"/>
      <c r="HB442" s="95"/>
      <c r="HC442" s="95"/>
      <c r="HD442" s="95"/>
      <c r="HE442" s="95"/>
    </row>
    <row r="443" spans="1:213" x14ac:dyDescent="0.25">
      <c r="A443" s="212" t="str">
        <f>IF((ISBLANK('1B DonnéesActifs'!A446)=TRUE),"-",'1B DonnéesActifs'!A446)</f>
        <v>-</v>
      </c>
      <c r="B443" s="213" t="str">
        <f>IF(($A443="-"),"-",IF((ISBLANK('1B DonnéesActifs'!B446)=TRUE),"",'1B DonnéesActifs'!B446))</f>
        <v>-</v>
      </c>
      <c r="C443" s="213" t="str">
        <f>IF(($A443="-"),"-",IF((ISBLANK('1B DonnéesActifs'!C446)=TRUE),"",'1B DonnéesActifs'!C446))</f>
        <v>-</v>
      </c>
      <c r="D443" s="213" t="str">
        <f>IF(($A443="-"),"-",IF((ISBLANK('1B DonnéesActifs'!D446)=TRUE),"",'1B DonnéesActifs'!D446))</f>
        <v>-</v>
      </c>
      <c r="E443" s="213" t="str">
        <f>IF(($A443="-"),"-",IF((ISBLANK('1B DonnéesActifs'!E446)=TRUE),"",'1B DonnéesActifs'!E446))</f>
        <v>-</v>
      </c>
      <c r="F443" s="213" t="str">
        <f>IF(($A443="-"),"-",IF((ISBLANK('1B DonnéesActifs'!F446)=TRUE),"",'1B DonnéesActifs'!F446))</f>
        <v>-</v>
      </c>
      <c r="G443" s="213" t="str">
        <f>IF(($A443="-"),"-",IF((ISBLANK('1B DonnéesActifs'!G446)=TRUE),"",'1B DonnéesActifs'!G446))</f>
        <v>-</v>
      </c>
      <c r="H443" s="213" t="str">
        <f>IF(($A443="-"),"-",IF((ISBLANK('1B DonnéesActifs'!H446)=TRUE),"",'1B DonnéesActifs'!H446))</f>
        <v>-</v>
      </c>
      <c r="I443" s="213" t="str">
        <f>IF(($A443="-"),"-",IF((ISBLANK('1B DonnéesActifs'!I446)=TRUE),"",'1B DonnéesActifs'!I446))</f>
        <v>-</v>
      </c>
      <c r="J443" s="213" t="str">
        <f>IF(($A443="-"),"-",IF((ISBLANK('1B DonnéesActifs'!J446)=TRUE),"",'1B DonnéesActifs'!J446))</f>
        <v>-</v>
      </c>
      <c r="K443" s="213" t="str">
        <f>IF(($A443="-"),"-",IF((ISBLANK('1B DonnéesActifs'!K446)=TRUE),"",'1B DonnéesActifs'!K446))</f>
        <v>-</v>
      </c>
      <c r="L443" s="213" t="str">
        <f>IF(($A443="-"),"-",IF((ISBLANK('1B DonnéesActifs'!L446)=TRUE),"",'1B DonnéesActifs'!L446))</f>
        <v>-</v>
      </c>
      <c r="M443" s="213" t="str">
        <f>IF(($A443="-"),"-",IF((ISBLANK('1B DonnéesActifs'!M446)=TRUE),"",'1B DonnéesActifs'!M446))</f>
        <v>-</v>
      </c>
      <c r="N443" s="213" t="str">
        <f>IF(($A443="-"),"-",IF((ISBLANK('1B DonnéesActifs'!N446)=TRUE),"",'1B DonnéesActifs'!N446))</f>
        <v>-</v>
      </c>
      <c r="O443" s="213" t="str">
        <f>IF(($A443="-"),"-",IF((ISBLANK('1B DonnéesActifs'!O446)=TRUE),"",'1B DonnéesActifs'!O446))</f>
        <v>-</v>
      </c>
      <c r="P443" s="213" t="str">
        <f>IF(($A443="-"),"-",IF((ISBLANK('1B DonnéesActifs'!P446)=TRUE),"",'1B DonnéesActifs'!P446))</f>
        <v>-</v>
      </c>
      <c r="Q443" s="214" t="str">
        <f t="shared" si="64"/>
        <v>-</v>
      </c>
      <c r="R443" s="214" t="str">
        <f>IF($A443="-","-",(_xlfn.IFNA((VLOOKUP($D443,'2A HypothèsesRenouvellement'!$J$6:$K$10,2,FALSE)),"TypeChausséeN/D")))</f>
        <v>-</v>
      </c>
      <c r="S443" s="214" t="str">
        <f t="shared" si="65"/>
        <v>-</v>
      </c>
      <c r="T443" s="214" t="str">
        <f>IF($A443="-","-",(_xlfn.IFNA((VLOOKUP($M443,'2A HypothèsesRenouvellement'!$J$16:$K$25,2,FALSE)),"DernièreInterventionN/D")))</f>
        <v>-</v>
      </c>
      <c r="U443" s="214" t="str">
        <f t="shared" si="66"/>
        <v>-</v>
      </c>
      <c r="V443" s="215" t="str">
        <f t="shared" si="67"/>
        <v>-</v>
      </c>
      <c r="W443" s="215" t="str">
        <f>IF($A443="-","-",IF($O443="","ICG N/D",VLOOKUP($O443,'2A HypothèsesRenouvellement'!$B$33:$B$42,1,TRUE)))</f>
        <v>-</v>
      </c>
      <c r="X443" s="216" t="str">
        <f>IF($A443="-","-",(IF((ISNUMBER(W443)=TRUE),VLOOKUP(W443,'2A HypothèsesRenouvellement'!$B$33:$D$42,3,FALSE),"ICG N/D")))</f>
        <v>-</v>
      </c>
      <c r="Y443" s="216" t="str">
        <f>_xlfn.IFNA(IF($A443="-","-",(IF((P443=""),"Cote /5 N/D",VLOOKUP(P443,'2A HypothèsesRenouvellement'!$F$33:$G$37,2,FALSE)))),"%ParCote/5 Feuille2A N/D")</f>
        <v>-</v>
      </c>
      <c r="Z443" s="215" t="str">
        <f>IF($A443="-","-",IF('2A HypothèsesRenouvellement'!$F$20="  cotes d'état /100",(IF(ISNUMBER(X443)=TRUE,(X443*R443),"ICG N/D")),"N'est pas l'option choisie feuille 2A"))</f>
        <v>-</v>
      </c>
      <c r="AA443" s="215" t="str">
        <f t="shared" si="57"/>
        <v>-</v>
      </c>
      <c r="AB443" s="215" t="str">
        <f>IF($A443="-","-",IF('2A HypothèsesRenouvellement'!$F$20="  cotes d'état /5",(IF(ISNUMBER(Y443)=TRUE,(Y443*R443),"Etat/5 N/D")),"N'est pas l'option choisie feuille 2A"))</f>
        <v>-</v>
      </c>
      <c r="AC443" s="215" t="str">
        <f t="shared" si="58"/>
        <v>-</v>
      </c>
      <c r="AD443" s="217" t="str">
        <f>IF('2A HypothèsesRenouvellement'!$D$15="Option 1  ",'3A CalculsActifs'!V443,IF('2A HypothèsesRenouvellement'!$F$20="  Cotes d'état /100",'3A CalculsActifs'!AA443,IF('2A HypothèsesRenouvellement'!$F$20="  Cotes d'état /5",'3A CalculsActifs'!AC443,"ATT:ChoisirOptionFeuille2A")))</f>
        <v>ATT:ChoisirOptionFeuille2A</v>
      </c>
      <c r="AE443" s="209" t="str">
        <f>IF($A443="-","-",(H443/1000*(VLOOKUP(D443,'2A HypothèsesRenouvellement'!$J$6:$L$10,3,FALSE))))</f>
        <v>-</v>
      </c>
      <c r="AF443" s="312" t="str">
        <f t="shared" si="68"/>
        <v>-</v>
      </c>
      <c r="AG443" s="312" t="str">
        <f t="shared" si="69"/>
        <v>-</v>
      </c>
      <c r="AH443" s="218" t="str">
        <f t="shared" si="70"/>
        <v>-</v>
      </c>
      <c r="AI443" s="95"/>
      <c r="AJ443" s="95"/>
      <c r="AK443" s="95"/>
      <c r="AL443" s="95"/>
      <c r="AM443" s="95"/>
      <c r="AN443" s="95"/>
      <c r="AO443" s="95"/>
      <c r="AP443" s="95"/>
      <c r="AQ443" s="95"/>
      <c r="AR443" s="95"/>
      <c r="AS443" s="95"/>
      <c r="AT443" s="95"/>
      <c r="AU443" s="95"/>
      <c r="AV443" s="95"/>
      <c r="AW443" s="95"/>
      <c r="AX443" s="95"/>
      <c r="AY443" s="95"/>
      <c r="AZ443" s="95"/>
      <c r="BA443" s="95"/>
      <c r="BB443" s="95"/>
      <c r="BC443" s="95"/>
      <c r="BD443" s="95"/>
      <c r="BE443" s="95"/>
      <c r="BF443" s="95"/>
      <c r="BG443" s="95"/>
      <c r="BH443" s="95"/>
      <c r="BI443" s="95"/>
      <c r="BJ443" s="95"/>
      <c r="BK443" s="95"/>
      <c r="BL443" s="95"/>
      <c r="BM443" s="95"/>
      <c r="BN443" s="95"/>
      <c r="BO443" s="95"/>
      <c r="BP443" s="95"/>
      <c r="BQ443" s="95"/>
      <c r="BR443" s="95"/>
      <c r="BS443" s="95"/>
      <c r="BT443" s="95"/>
      <c r="BU443" s="95"/>
      <c r="BV443" s="95"/>
      <c r="BW443" s="95"/>
      <c r="BX443" s="95"/>
      <c r="BY443" s="95"/>
      <c r="BZ443" s="95"/>
      <c r="CA443" s="95"/>
      <c r="CB443" s="95"/>
      <c r="CC443" s="95"/>
      <c r="CD443" s="95"/>
      <c r="CE443" s="95"/>
      <c r="CF443" s="95"/>
      <c r="CG443" s="95"/>
      <c r="CH443" s="95"/>
      <c r="CI443" s="95"/>
      <c r="CJ443" s="95"/>
      <c r="CK443" s="95"/>
      <c r="CL443" s="95"/>
      <c r="CM443" s="95"/>
      <c r="CN443" s="95"/>
      <c r="CO443" s="95"/>
      <c r="CP443" s="95"/>
      <c r="CQ443" s="95"/>
      <c r="CR443" s="95"/>
      <c r="CS443" s="95"/>
      <c r="CT443" s="95"/>
      <c r="CU443" s="95"/>
      <c r="CV443" s="95"/>
      <c r="CW443" s="95"/>
      <c r="CX443" s="95"/>
      <c r="CY443" s="95"/>
      <c r="CZ443" s="95"/>
      <c r="DA443" s="95"/>
      <c r="DB443" s="95"/>
      <c r="DC443" s="95"/>
      <c r="DD443" s="95"/>
      <c r="DE443" s="95"/>
      <c r="DF443" s="95"/>
      <c r="DG443" s="95"/>
      <c r="DH443" s="95"/>
      <c r="DI443" s="95"/>
      <c r="DJ443" s="95"/>
      <c r="DK443" s="95"/>
      <c r="DL443" s="95"/>
      <c r="DM443" s="95"/>
      <c r="DN443" s="95"/>
      <c r="DO443" s="95"/>
      <c r="DP443" s="95"/>
      <c r="DQ443" s="95"/>
      <c r="DR443" s="95"/>
      <c r="DS443" s="95"/>
      <c r="DT443" s="95"/>
      <c r="DU443" s="95"/>
      <c r="DV443" s="95"/>
      <c r="DW443" s="95"/>
      <c r="DX443" s="95"/>
      <c r="DY443" s="95"/>
      <c r="DZ443" s="95"/>
      <c r="EA443" s="95"/>
      <c r="EB443" s="95"/>
      <c r="EC443" s="95"/>
      <c r="ED443" s="95"/>
      <c r="EE443" s="95"/>
      <c r="EF443" s="95"/>
      <c r="EG443" s="95"/>
      <c r="EH443" s="95"/>
      <c r="EI443" s="95"/>
      <c r="EJ443" s="95"/>
      <c r="EK443" s="95"/>
      <c r="EL443" s="95"/>
      <c r="EM443" s="95"/>
      <c r="EN443" s="95"/>
      <c r="EO443" s="95"/>
      <c r="EP443" s="95"/>
      <c r="EQ443" s="95"/>
      <c r="ER443" s="95"/>
      <c r="ES443" s="95"/>
      <c r="ET443" s="95"/>
      <c r="EU443" s="95"/>
      <c r="EV443" s="95"/>
      <c r="EW443" s="95"/>
      <c r="EX443" s="95"/>
      <c r="EY443" s="95"/>
      <c r="EZ443" s="95"/>
      <c r="FA443" s="95"/>
      <c r="FB443" s="95"/>
      <c r="FC443" s="95"/>
      <c r="FD443" s="95"/>
      <c r="FE443" s="95"/>
      <c r="FF443" s="95"/>
      <c r="FG443" s="95"/>
      <c r="FH443" s="95"/>
      <c r="FI443" s="95"/>
      <c r="FJ443" s="95"/>
      <c r="FK443" s="95"/>
      <c r="FL443" s="95"/>
      <c r="FM443" s="95"/>
      <c r="FN443" s="95"/>
      <c r="FO443" s="95"/>
      <c r="FP443" s="95"/>
      <c r="FQ443" s="95"/>
      <c r="FR443" s="95"/>
      <c r="FS443" s="95"/>
      <c r="FT443" s="95"/>
      <c r="FU443" s="95"/>
      <c r="FV443" s="95"/>
      <c r="FW443" s="95"/>
      <c r="FX443" s="95"/>
      <c r="FY443" s="95"/>
      <c r="FZ443" s="95"/>
      <c r="GA443" s="95"/>
      <c r="GB443" s="95"/>
      <c r="GC443" s="95"/>
      <c r="GD443" s="95"/>
      <c r="GE443" s="95"/>
      <c r="GF443" s="95"/>
      <c r="GG443" s="95"/>
      <c r="GH443" s="95"/>
      <c r="GI443" s="95"/>
      <c r="GJ443" s="95"/>
      <c r="GK443" s="95"/>
      <c r="GL443" s="95"/>
      <c r="GM443" s="95"/>
      <c r="GN443" s="95"/>
      <c r="GO443" s="95"/>
      <c r="GP443" s="95"/>
      <c r="GQ443" s="95"/>
      <c r="GR443" s="95"/>
      <c r="GS443" s="95"/>
      <c r="GT443" s="95"/>
      <c r="GU443" s="95"/>
      <c r="GV443" s="95"/>
      <c r="GW443" s="95"/>
      <c r="GX443" s="95"/>
      <c r="GY443" s="95"/>
      <c r="GZ443" s="95"/>
      <c r="HA443" s="95"/>
      <c r="HB443" s="95"/>
      <c r="HC443" s="95"/>
      <c r="HD443" s="95"/>
      <c r="HE443" s="95"/>
    </row>
    <row r="444" spans="1:213" x14ac:dyDescent="0.25">
      <c r="A444" s="212" t="str">
        <f>IF((ISBLANK('1B DonnéesActifs'!A447)=TRUE),"-",'1B DonnéesActifs'!A447)</f>
        <v>-</v>
      </c>
      <c r="B444" s="213" t="str">
        <f>IF(($A444="-"),"-",IF((ISBLANK('1B DonnéesActifs'!B447)=TRUE),"",'1B DonnéesActifs'!B447))</f>
        <v>-</v>
      </c>
      <c r="C444" s="213" t="str">
        <f>IF(($A444="-"),"-",IF((ISBLANK('1B DonnéesActifs'!C447)=TRUE),"",'1B DonnéesActifs'!C447))</f>
        <v>-</v>
      </c>
      <c r="D444" s="213" t="str">
        <f>IF(($A444="-"),"-",IF((ISBLANK('1B DonnéesActifs'!D447)=TRUE),"",'1B DonnéesActifs'!D447))</f>
        <v>-</v>
      </c>
      <c r="E444" s="213" t="str">
        <f>IF(($A444="-"),"-",IF((ISBLANK('1B DonnéesActifs'!E447)=TRUE),"",'1B DonnéesActifs'!E447))</f>
        <v>-</v>
      </c>
      <c r="F444" s="213" t="str">
        <f>IF(($A444="-"),"-",IF((ISBLANK('1B DonnéesActifs'!F447)=TRUE),"",'1B DonnéesActifs'!F447))</f>
        <v>-</v>
      </c>
      <c r="G444" s="213" t="str">
        <f>IF(($A444="-"),"-",IF((ISBLANK('1B DonnéesActifs'!G447)=TRUE),"",'1B DonnéesActifs'!G447))</f>
        <v>-</v>
      </c>
      <c r="H444" s="213" t="str">
        <f>IF(($A444="-"),"-",IF((ISBLANK('1B DonnéesActifs'!H447)=TRUE),"",'1B DonnéesActifs'!H447))</f>
        <v>-</v>
      </c>
      <c r="I444" s="213" t="str">
        <f>IF(($A444="-"),"-",IF((ISBLANK('1B DonnéesActifs'!I447)=TRUE),"",'1B DonnéesActifs'!I447))</f>
        <v>-</v>
      </c>
      <c r="J444" s="213" t="str">
        <f>IF(($A444="-"),"-",IF((ISBLANK('1B DonnéesActifs'!J447)=TRUE),"",'1B DonnéesActifs'!J447))</f>
        <v>-</v>
      </c>
      <c r="K444" s="213" t="str">
        <f>IF(($A444="-"),"-",IF((ISBLANK('1B DonnéesActifs'!K447)=TRUE),"",'1B DonnéesActifs'!K447))</f>
        <v>-</v>
      </c>
      <c r="L444" s="213" t="str">
        <f>IF(($A444="-"),"-",IF((ISBLANK('1B DonnéesActifs'!L447)=TRUE),"",'1B DonnéesActifs'!L447))</f>
        <v>-</v>
      </c>
      <c r="M444" s="213" t="str">
        <f>IF(($A444="-"),"-",IF((ISBLANK('1B DonnéesActifs'!M447)=TRUE),"",'1B DonnéesActifs'!M447))</f>
        <v>-</v>
      </c>
      <c r="N444" s="213" t="str">
        <f>IF(($A444="-"),"-",IF((ISBLANK('1B DonnéesActifs'!N447)=TRUE),"",'1B DonnéesActifs'!N447))</f>
        <v>-</v>
      </c>
      <c r="O444" s="213" t="str">
        <f>IF(($A444="-"),"-",IF((ISBLANK('1B DonnéesActifs'!O447)=TRUE),"",'1B DonnéesActifs'!O447))</f>
        <v>-</v>
      </c>
      <c r="P444" s="213" t="str">
        <f>IF(($A444="-"),"-",IF((ISBLANK('1B DonnéesActifs'!P447)=TRUE),"",'1B DonnéesActifs'!P447))</f>
        <v>-</v>
      </c>
      <c r="Q444" s="214" t="str">
        <f t="shared" si="64"/>
        <v>-</v>
      </c>
      <c r="R444" s="214" t="str">
        <f>IF($A444="-","-",(_xlfn.IFNA((VLOOKUP($D444,'2A HypothèsesRenouvellement'!$J$6:$K$10,2,FALSE)),"TypeChausséeN/D")))</f>
        <v>-</v>
      </c>
      <c r="S444" s="214" t="str">
        <f t="shared" si="65"/>
        <v>-</v>
      </c>
      <c r="T444" s="214" t="str">
        <f>IF($A444="-","-",(_xlfn.IFNA((VLOOKUP($M444,'2A HypothèsesRenouvellement'!$J$16:$K$25,2,FALSE)),"DernièreInterventionN/D")))</f>
        <v>-</v>
      </c>
      <c r="U444" s="214" t="str">
        <f t="shared" si="66"/>
        <v>-</v>
      </c>
      <c r="V444" s="215" t="str">
        <f t="shared" si="67"/>
        <v>-</v>
      </c>
      <c r="W444" s="215" t="str">
        <f>IF($A444="-","-",IF($O444="","ICG N/D",VLOOKUP($O444,'2A HypothèsesRenouvellement'!$B$33:$B$42,1,TRUE)))</f>
        <v>-</v>
      </c>
      <c r="X444" s="216" t="str">
        <f>IF($A444="-","-",(IF((ISNUMBER(W444)=TRUE),VLOOKUP(W444,'2A HypothèsesRenouvellement'!$B$33:$D$42,3,FALSE),"ICG N/D")))</f>
        <v>-</v>
      </c>
      <c r="Y444" s="216" t="str">
        <f>_xlfn.IFNA(IF($A444="-","-",(IF((P444=""),"Cote /5 N/D",VLOOKUP(P444,'2A HypothèsesRenouvellement'!$F$33:$G$37,2,FALSE)))),"%ParCote/5 Feuille2A N/D")</f>
        <v>-</v>
      </c>
      <c r="Z444" s="215" t="str">
        <f>IF($A444="-","-",IF('2A HypothèsesRenouvellement'!$F$20="  cotes d'état /100",(IF(ISNUMBER(X444)=TRUE,(X444*R444),"ICG N/D")),"N'est pas l'option choisie feuille 2A"))</f>
        <v>-</v>
      </c>
      <c r="AA444" s="215" t="str">
        <f t="shared" si="57"/>
        <v>-</v>
      </c>
      <c r="AB444" s="215" t="str">
        <f>IF($A444="-","-",IF('2A HypothèsesRenouvellement'!$F$20="  cotes d'état /5",(IF(ISNUMBER(Y444)=TRUE,(Y444*R444),"Etat/5 N/D")),"N'est pas l'option choisie feuille 2A"))</f>
        <v>-</v>
      </c>
      <c r="AC444" s="215" t="str">
        <f t="shared" si="58"/>
        <v>-</v>
      </c>
      <c r="AD444" s="217" t="str">
        <f>IF('2A HypothèsesRenouvellement'!$D$15="Option 1  ",'3A CalculsActifs'!V444,IF('2A HypothèsesRenouvellement'!$F$20="  Cotes d'état /100",'3A CalculsActifs'!AA444,IF('2A HypothèsesRenouvellement'!$F$20="  Cotes d'état /5",'3A CalculsActifs'!AC444,"ATT:ChoisirOptionFeuille2A")))</f>
        <v>ATT:ChoisirOptionFeuille2A</v>
      </c>
      <c r="AE444" s="209" t="str">
        <f>IF($A444="-","-",(H444/1000*(VLOOKUP(D444,'2A HypothèsesRenouvellement'!$J$6:$L$10,3,FALSE))))</f>
        <v>-</v>
      </c>
      <c r="AF444" s="312" t="str">
        <f t="shared" si="68"/>
        <v>-</v>
      </c>
      <c r="AG444" s="312" t="str">
        <f t="shared" si="69"/>
        <v>-</v>
      </c>
      <c r="AH444" s="218" t="str">
        <f t="shared" si="70"/>
        <v>-</v>
      </c>
      <c r="AI444" s="95"/>
      <c r="AJ444" s="95"/>
      <c r="AK444" s="95"/>
      <c r="AL444" s="95"/>
      <c r="AM444" s="95"/>
      <c r="AN444" s="95"/>
      <c r="AO444" s="95"/>
      <c r="AP444" s="95"/>
      <c r="AQ444" s="95"/>
      <c r="AR444" s="95"/>
      <c r="AS444" s="95"/>
      <c r="AT444" s="95"/>
      <c r="AU444" s="95"/>
      <c r="AV444" s="95"/>
      <c r="AW444" s="95"/>
      <c r="AX444" s="95"/>
      <c r="AY444" s="95"/>
      <c r="AZ444" s="95"/>
      <c r="BA444" s="95"/>
      <c r="BB444" s="95"/>
      <c r="BC444" s="95"/>
      <c r="BD444" s="95"/>
      <c r="BE444" s="95"/>
      <c r="BF444" s="95"/>
      <c r="BG444" s="95"/>
      <c r="BH444" s="95"/>
      <c r="BI444" s="95"/>
      <c r="BJ444" s="95"/>
      <c r="BK444" s="95"/>
      <c r="BL444" s="95"/>
      <c r="BM444" s="95"/>
      <c r="BN444" s="95"/>
      <c r="BO444" s="95"/>
      <c r="BP444" s="95"/>
      <c r="BQ444" s="95"/>
      <c r="BR444" s="95"/>
      <c r="BS444" s="95"/>
      <c r="BT444" s="95"/>
      <c r="BU444" s="95"/>
      <c r="BV444" s="95"/>
      <c r="BW444" s="95"/>
      <c r="BX444" s="95"/>
      <c r="BY444" s="95"/>
      <c r="BZ444" s="95"/>
      <c r="CA444" s="95"/>
      <c r="CB444" s="95"/>
      <c r="CC444" s="95"/>
      <c r="CD444" s="95"/>
      <c r="CE444" s="95"/>
      <c r="CF444" s="95"/>
      <c r="CG444" s="95"/>
      <c r="CH444" s="95"/>
      <c r="CI444" s="95"/>
      <c r="CJ444" s="95"/>
      <c r="CK444" s="95"/>
      <c r="CL444" s="95"/>
      <c r="CM444" s="95"/>
      <c r="CN444" s="95"/>
      <c r="CO444" s="95"/>
      <c r="CP444" s="95"/>
      <c r="CQ444" s="95"/>
      <c r="CR444" s="95"/>
      <c r="CS444" s="95"/>
      <c r="CT444" s="95"/>
      <c r="CU444" s="95"/>
      <c r="CV444" s="95"/>
      <c r="CW444" s="95"/>
      <c r="CX444" s="95"/>
      <c r="CY444" s="95"/>
      <c r="CZ444" s="95"/>
      <c r="DA444" s="95"/>
      <c r="DB444" s="95"/>
      <c r="DC444" s="95"/>
      <c r="DD444" s="95"/>
      <c r="DE444" s="95"/>
      <c r="DF444" s="95"/>
      <c r="DG444" s="95"/>
      <c r="DH444" s="95"/>
      <c r="DI444" s="95"/>
      <c r="DJ444" s="95"/>
      <c r="DK444" s="95"/>
      <c r="DL444" s="95"/>
      <c r="DM444" s="95"/>
      <c r="DN444" s="95"/>
      <c r="DO444" s="95"/>
      <c r="DP444" s="95"/>
      <c r="DQ444" s="95"/>
      <c r="DR444" s="95"/>
      <c r="DS444" s="95"/>
      <c r="DT444" s="95"/>
      <c r="DU444" s="95"/>
      <c r="DV444" s="95"/>
      <c r="DW444" s="95"/>
      <c r="DX444" s="95"/>
      <c r="DY444" s="95"/>
      <c r="DZ444" s="95"/>
      <c r="EA444" s="95"/>
      <c r="EB444" s="95"/>
      <c r="EC444" s="95"/>
      <c r="ED444" s="95"/>
      <c r="EE444" s="95"/>
      <c r="EF444" s="95"/>
      <c r="EG444" s="95"/>
      <c r="EH444" s="95"/>
      <c r="EI444" s="95"/>
      <c r="EJ444" s="95"/>
      <c r="EK444" s="95"/>
      <c r="EL444" s="95"/>
      <c r="EM444" s="95"/>
      <c r="EN444" s="95"/>
      <c r="EO444" s="95"/>
      <c r="EP444" s="95"/>
      <c r="EQ444" s="95"/>
      <c r="ER444" s="95"/>
      <c r="ES444" s="95"/>
      <c r="ET444" s="95"/>
      <c r="EU444" s="95"/>
      <c r="EV444" s="95"/>
      <c r="EW444" s="95"/>
      <c r="EX444" s="95"/>
      <c r="EY444" s="95"/>
      <c r="EZ444" s="95"/>
      <c r="FA444" s="95"/>
      <c r="FB444" s="95"/>
      <c r="FC444" s="95"/>
      <c r="FD444" s="95"/>
      <c r="FE444" s="95"/>
      <c r="FF444" s="95"/>
      <c r="FG444" s="95"/>
      <c r="FH444" s="95"/>
      <c r="FI444" s="95"/>
      <c r="FJ444" s="95"/>
      <c r="FK444" s="95"/>
      <c r="FL444" s="95"/>
      <c r="FM444" s="95"/>
      <c r="FN444" s="95"/>
      <c r="FO444" s="95"/>
      <c r="FP444" s="95"/>
      <c r="FQ444" s="95"/>
      <c r="FR444" s="95"/>
      <c r="FS444" s="95"/>
      <c r="FT444" s="95"/>
      <c r="FU444" s="95"/>
      <c r="FV444" s="95"/>
      <c r="FW444" s="95"/>
      <c r="FX444" s="95"/>
      <c r="FY444" s="95"/>
      <c r="FZ444" s="95"/>
      <c r="GA444" s="95"/>
      <c r="GB444" s="95"/>
      <c r="GC444" s="95"/>
      <c r="GD444" s="95"/>
      <c r="GE444" s="95"/>
      <c r="GF444" s="95"/>
      <c r="GG444" s="95"/>
      <c r="GH444" s="95"/>
      <c r="GI444" s="95"/>
      <c r="GJ444" s="95"/>
      <c r="GK444" s="95"/>
      <c r="GL444" s="95"/>
      <c r="GM444" s="95"/>
      <c r="GN444" s="95"/>
      <c r="GO444" s="95"/>
      <c r="GP444" s="95"/>
      <c r="GQ444" s="95"/>
      <c r="GR444" s="95"/>
      <c r="GS444" s="95"/>
      <c r="GT444" s="95"/>
      <c r="GU444" s="95"/>
      <c r="GV444" s="95"/>
      <c r="GW444" s="95"/>
      <c r="GX444" s="95"/>
      <c r="GY444" s="95"/>
      <c r="GZ444" s="95"/>
      <c r="HA444" s="95"/>
      <c r="HB444" s="95"/>
      <c r="HC444" s="95"/>
      <c r="HD444" s="95"/>
      <c r="HE444" s="95"/>
    </row>
    <row r="445" spans="1:213" x14ac:dyDescent="0.25">
      <c r="A445" s="212" t="str">
        <f>IF((ISBLANK('1B DonnéesActifs'!A448)=TRUE),"-",'1B DonnéesActifs'!A448)</f>
        <v>-</v>
      </c>
      <c r="B445" s="213" t="str">
        <f>IF(($A445="-"),"-",IF((ISBLANK('1B DonnéesActifs'!B448)=TRUE),"",'1B DonnéesActifs'!B448))</f>
        <v>-</v>
      </c>
      <c r="C445" s="213" t="str">
        <f>IF(($A445="-"),"-",IF((ISBLANK('1B DonnéesActifs'!C448)=TRUE),"",'1B DonnéesActifs'!C448))</f>
        <v>-</v>
      </c>
      <c r="D445" s="213" t="str">
        <f>IF(($A445="-"),"-",IF((ISBLANK('1B DonnéesActifs'!D448)=TRUE),"",'1B DonnéesActifs'!D448))</f>
        <v>-</v>
      </c>
      <c r="E445" s="213" t="str">
        <f>IF(($A445="-"),"-",IF((ISBLANK('1B DonnéesActifs'!E448)=TRUE),"",'1B DonnéesActifs'!E448))</f>
        <v>-</v>
      </c>
      <c r="F445" s="213" t="str">
        <f>IF(($A445="-"),"-",IF((ISBLANK('1B DonnéesActifs'!F448)=TRUE),"",'1B DonnéesActifs'!F448))</f>
        <v>-</v>
      </c>
      <c r="G445" s="213" t="str">
        <f>IF(($A445="-"),"-",IF((ISBLANK('1B DonnéesActifs'!G448)=TRUE),"",'1B DonnéesActifs'!G448))</f>
        <v>-</v>
      </c>
      <c r="H445" s="213" t="str">
        <f>IF(($A445="-"),"-",IF((ISBLANK('1B DonnéesActifs'!H448)=TRUE),"",'1B DonnéesActifs'!H448))</f>
        <v>-</v>
      </c>
      <c r="I445" s="213" t="str">
        <f>IF(($A445="-"),"-",IF((ISBLANK('1B DonnéesActifs'!I448)=TRUE),"",'1B DonnéesActifs'!I448))</f>
        <v>-</v>
      </c>
      <c r="J445" s="213" t="str">
        <f>IF(($A445="-"),"-",IF((ISBLANK('1B DonnéesActifs'!J448)=TRUE),"",'1B DonnéesActifs'!J448))</f>
        <v>-</v>
      </c>
      <c r="K445" s="213" t="str">
        <f>IF(($A445="-"),"-",IF((ISBLANK('1B DonnéesActifs'!K448)=TRUE),"",'1B DonnéesActifs'!K448))</f>
        <v>-</v>
      </c>
      <c r="L445" s="213" t="str">
        <f>IF(($A445="-"),"-",IF((ISBLANK('1B DonnéesActifs'!L448)=TRUE),"",'1B DonnéesActifs'!L448))</f>
        <v>-</v>
      </c>
      <c r="M445" s="213" t="str">
        <f>IF(($A445="-"),"-",IF((ISBLANK('1B DonnéesActifs'!M448)=TRUE),"",'1B DonnéesActifs'!M448))</f>
        <v>-</v>
      </c>
      <c r="N445" s="213" t="str">
        <f>IF(($A445="-"),"-",IF((ISBLANK('1B DonnéesActifs'!N448)=TRUE),"",'1B DonnéesActifs'!N448))</f>
        <v>-</v>
      </c>
      <c r="O445" s="213" t="str">
        <f>IF(($A445="-"),"-",IF((ISBLANK('1B DonnéesActifs'!O448)=TRUE),"",'1B DonnéesActifs'!O448))</f>
        <v>-</v>
      </c>
      <c r="P445" s="213" t="str">
        <f>IF(($A445="-"),"-",IF((ISBLANK('1B DonnéesActifs'!P448)=TRUE),"",'1B DonnéesActifs'!P448))</f>
        <v>-</v>
      </c>
      <c r="Q445" s="214" t="str">
        <f t="shared" si="64"/>
        <v>-</v>
      </c>
      <c r="R445" s="214" t="str">
        <f>IF($A445="-","-",(_xlfn.IFNA((VLOOKUP($D445,'2A HypothèsesRenouvellement'!$J$6:$K$10,2,FALSE)),"TypeChausséeN/D")))</f>
        <v>-</v>
      </c>
      <c r="S445" s="214" t="str">
        <f t="shared" si="65"/>
        <v>-</v>
      </c>
      <c r="T445" s="214" t="str">
        <f>IF($A445="-","-",(_xlfn.IFNA((VLOOKUP($M445,'2A HypothèsesRenouvellement'!$J$16:$K$25,2,FALSE)),"DernièreInterventionN/D")))</f>
        <v>-</v>
      </c>
      <c r="U445" s="214" t="str">
        <f t="shared" si="66"/>
        <v>-</v>
      </c>
      <c r="V445" s="215" t="str">
        <f t="shared" si="67"/>
        <v>-</v>
      </c>
      <c r="W445" s="215" t="str">
        <f>IF($A445="-","-",IF($O445="","ICG N/D",VLOOKUP($O445,'2A HypothèsesRenouvellement'!$B$33:$B$42,1,TRUE)))</f>
        <v>-</v>
      </c>
      <c r="X445" s="216" t="str">
        <f>IF($A445="-","-",(IF((ISNUMBER(W445)=TRUE),VLOOKUP(W445,'2A HypothèsesRenouvellement'!$B$33:$D$42,3,FALSE),"ICG N/D")))</f>
        <v>-</v>
      </c>
      <c r="Y445" s="216" t="str">
        <f>_xlfn.IFNA(IF($A445="-","-",(IF((P445=""),"Cote /5 N/D",VLOOKUP(P445,'2A HypothèsesRenouvellement'!$F$33:$G$37,2,FALSE)))),"%ParCote/5 Feuille2A N/D")</f>
        <v>-</v>
      </c>
      <c r="Z445" s="215" t="str">
        <f>IF($A445="-","-",IF('2A HypothèsesRenouvellement'!$F$20="  cotes d'état /100",(IF(ISNUMBER(X445)=TRUE,(X445*R445),"ICG N/D")),"N'est pas l'option choisie feuille 2A"))</f>
        <v>-</v>
      </c>
      <c r="AA445" s="215" t="str">
        <f t="shared" si="57"/>
        <v>-</v>
      </c>
      <c r="AB445" s="215" t="str">
        <f>IF($A445="-","-",IF('2A HypothèsesRenouvellement'!$F$20="  cotes d'état /5",(IF(ISNUMBER(Y445)=TRUE,(Y445*R445),"Etat/5 N/D")),"N'est pas l'option choisie feuille 2A"))</f>
        <v>-</v>
      </c>
      <c r="AC445" s="215" t="str">
        <f t="shared" si="58"/>
        <v>-</v>
      </c>
      <c r="AD445" s="217" t="str">
        <f>IF('2A HypothèsesRenouvellement'!$D$15="Option 1  ",'3A CalculsActifs'!V445,IF('2A HypothèsesRenouvellement'!$F$20="  Cotes d'état /100",'3A CalculsActifs'!AA445,IF('2A HypothèsesRenouvellement'!$F$20="  Cotes d'état /5",'3A CalculsActifs'!AC445,"ATT:ChoisirOptionFeuille2A")))</f>
        <v>ATT:ChoisirOptionFeuille2A</v>
      </c>
      <c r="AE445" s="209" t="str">
        <f>IF($A445="-","-",(H445/1000*(VLOOKUP(D445,'2A HypothèsesRenouvellement'!$J$6:$L$10,3,FALSE))))</f>
        <v>-</v>
      </c>
      <c r="AF445" s="312" t="str">
        <f t="shared" si="68"/>
        <v>-</v>
      </c>
      <c r="AG445" s="312" t="str">
        <f t="shared" si="69"/>
        <v>-</v>
      </c>
      <c r="AH445" s="218" t="str">
        <f t="shared" si="70"/>
        <v>-</v>
      </c>
      <c r="AI445" s="95"/>
      <c r="AJ445" s="95"/>
      <c r="AK445" s="95"/>
      <c r="AL445" s="95"/>
      <c r="AM445" s="95"/>
      <c r="AN445" s="95"/>
      <c r="AO445" s="95"/>
      <c r="AP445" s="95"/>
      <c r="AQ445" s="95"/>
      <c r="AR445" s="95"/>
      <c r="AS445" s="95"/>
      <c r="AT445" s="95"/>
      <c r="AU445" s="95"/>
      <c r="AV445" s="95"/>
      <c r="AW445" s="95"/>
      <c r="AX445" s="95"/>
      <c r="AY445" s="95"/>
      <c r="AZ445" s="95"/>
      <c r="BA445" s="95"/>
      <c r="BB445" s="95"/>
      <c r="BC445" s="95"/>
      <c r="BD445" s="95"/>
      <c r="BE445" s="95"/>
      <c r="BF445" s="95"/>
      <c r="BG445" s="95"/>
      <c r="BH445" s="95"/>
      <c r="BI445" s="95"/>
      <c r="BJ445" s="95"/>
      <c r="BK445" s="95"/>
      <c r="BL445" s="95"/>
      <c r="BM445" s="95"/>
      <c r="BN445" s="95"/>
      <c r="BO445" s="95"/>
      <c r="BP445" s="95"/>
      <c r="BQ445" s="95"/>
      <c r="BR445" s="95"/>
      <c r="BS445" s="95"/>
      <c r="BT445" s="95"/>
      <c r="BU445" s="95"/>
      <c r="BV445" s="95"/>
      <c r="BW445" s="95"/>
      <c r="BX445" s="95"/>
      <c r="BY445" s="95"/>
      <c r="BZ445" s="95"/>
      <c r="CA445" s="95"/>
      <c r="CB445" s="95"/>
      <c r="CC445" s="95"/>
      <c r="CD445" s="95"/>
      <c r="CE445" s="95"/>
      <c r="CF445" s="95"/>
      <c r="CG445" s="95"/>
      <c r="CH445" s="95"/>
      <c r="CI445" s="95"/>
      <c r="CJ445" s="95"/>
      <c r="CK445" s="95"/>
      <c r="CL445" s="95"/>
      <c r="CM445" s="95"/>
      <c r="CN445" s="95"/>
      <c r="CO445" s="95"/>
      <c r="CP445" s="95"/>
      <c r="CQ445" s="95"/>
      <c r="CR445" s="95"/>
      <c r="CS445" s="95"/>
      <c r="CT445" s="95"/>
      <c r="CU445" s="95"/>
      <c r="CV445" s="95"/>
      <c r="CW445" s="95"/>
      <c r="CX445" s="95"/>
      <c r="CY445" s="95"/>
      <c r="CZ445" s="95"/>
      <c r="DA445" s="95"/>
      <c r="DB445" s="95"/>
      <c r="DC445" s="95"/>
      <c r="DD445" s="95"/>
      <c r="DE445" s="95"/>
      <c r="DF445" s="95"/>
      <c r="DG445" s="95"/>
      <c r="DH445" s="95"/>
      <c r="DI445" s="95"/>
      <c r="DJ445" s="95"/>
      <c r="DK445" s="95"/>
      <c r="DL445" s="95"/>
      <c r="DM445" s="95"/>
      <c r="DN445" s="95"/>
      <c r="DO445" s="95"/>
      <c r="DP445" s="95"/>
      <c r="DQ445" s="95"/>
      <c r="DR445" s="95"/>
      <c r="DS445" s="95"/>
      <c r="DT445" s="95"/>
      <c r="DU445" s="95"/>
      <c r="DV445" s="95"/>
      <c r="DW445" s="95"/>
      <c r="DX445" s="95"/>
      <c r="DY445" s="95"/>
      <c r="DZ445" s="95"/>
      <c r="EA445" s="95"/>
      <c r="EB445" s="95"/>
      <c r="EC445" s="95"/>
      <c r="ED445" s="95"/>
      <c r="EE445" s="95"/>
      <c r="EF445" s="95"/>
      <c r="EG445" s="95"/>
      <c r="EH445" s="95"/>
      <c r="EI445" s="95"/>
      <c r="EJ445" s="95"/>
      <c r="EK445" s="95"/>
      <c r="EL445" s="95"/>
      <c r="EM445" s="95"/>
      <c r="EN445" s="95"/>
      <c r="EO445" s="95"/>
      <c r="EP445" s="95"/>
      <c r="EQ445" s="95"/>
      <c r="ER445" s="95"/>
      <c r="ES445" s="95"/>
      <c r="ET445" s="95"/>
      <c r="EU445" s="95"/>
      <c r="EV445" s="95"/>
      <c r="EW445" s="95"/>
      <c r="EX445" s="95"/>
      <c r="EY445" s="95"/>
      <c r="EZ445" s="95"/>
      <c r="FA445" s="95"/>
      <c r="FB445" s="95"/>
      <c r="FC445" s="95"/>
      <c r="FD445" s="95"/>
      <c r="FE445" s="95"/>
      <c r="FF445" s="95"/>
      <c r="FG445" s="95"/>
      <c r="FH445" s="95"/>
      <c r="FI445" s="95"/>
      <c r="FJ445" s="95"/>
      <c r="FK445" s="95"/>
      <c r="FL445" s="95"/>
      <c r="FM445" s="95"/>
      <c r="FN445" s="95"/>
      <c r="FO445" s="95"/>
      <c r="FP445" s="95"/>
      <c r="FQ445" s="95"/>
      <c r="FR445" s="95"/>
      <c r="FS445" s="95"/>
      <c r="FT445" s="95"/>
      <c r="FU445" s="95"/>
      <c r="FV445" s="95"/>
      <c r="FW445" s="95"/>
      <c r="FX445" s="95"/>
      <c r="FY445" s="95"/>
      <c r="FZ445" s="95"/>
      <c r="GA445" s="95"/>
      <c r="GB445" s="95"/>
      <c r="GC445" s="95"/>
      <c r="GD445" s="95"/>
      <c r="GE445" s="95"/>
      <c r="GF445" s="95"/>
      <c r="GG445" s="95"/>
      <c r="GH445" s="95"/>
      <c r="GI445" s="95"/>
      <c r="GJ445" s="95"/>
      <c r="GK445" s="95"/>
      <c r="GL445" s="95"/>
      <c r="GM445" s="95"/>
      <c r="GN445" s="95"/>
      <c r="GO445" s="95"/>
      <c r="GP445" s="95"/>
      <c r="GQ445" s="95"/>
      <c r="GR445" s="95"/>
      <c r="GS445" s="95"/>
      <c r="GT445" s="95"/>
      <c r="GU445" s="95"/>
      <c r="GV445" s="95"/>
      <c r="GW445" s="95"/>
      <c r="GX445" s="95"/>
      <c r="GY445" s="95"/>
      <c r="GZ445" s="95"/>
      <c r="HA445" s="95"/>
      <c r="HB445" s="95"/>
      <c r="HC445" s="95"/>
      <c r="HD445" s="95"/>
      <c r="HE445" s="95"/>
    </row>
    <row r="446" spans="1:213" x14ac:dyDescent="0.25">
      <c r="A446" s="212" t="str">
        <f>IF((ISBLANK('1B DonnéesActifs'!A449)=TRUE),"-",'1B DonnéesActifs'!A449)</f>
        <v>-</v>
      </c>
      <c r="B446" s="213" t="str">
        <f>IF(($A446="-"),"-",IF((ISBLANK('1B DonnéesActifs'!B449)=TRUE),"",'1B DonnéesActifs'!B449))</f>
        <v>-</v>
      </c>
      <c r="C446" s="213" t="str">
        <f>IF(($A446="-"),"-",IF((ISBLANK('1B DonnéesActifs'!C449)=TRUE),"",'1B DonnéesActifs'!C449))</f>
        <v>-</v>
      </c>
      <c r="D446" s="213" t="str">
        <f>IF(($A446="-"),"-",IF((ISBLANK('1B DonnéesActifs'!D449)=TRUE),"",'1B DonnéesActifs'!D449))</f>
        <v>-</v>
      </c>
      <c r="E446" s="213" t="str">
        <f>IF(($A446="-"),"-",IF((ISBLANK('1B DonnéesActifs'!E449)=TRUE),"",'1B DonnéesActifs'!E449))</f>
        <v>-</v>
      </c>
      <c r="F446" s="213" t="str">
        <f>IF(($A446="-"),"-",IF((ISBLANK('1B DonnéesActifs'!F449)=TRUE),"",'1B DonnéesActifs'!F449))</f>
        <v>-</v>
      </c>
      <c r="G446" s="213" t="str">
        <f>IF(($A446="-"),"-",IF((ISBLANK('1B DonnéesActifs'!G449)=TRUE),"",'1B DonnéesActifs'!G449))</f>
        <v>-</v>
      </c>
      <c r="H446" s="213" t="str">
        <f>IF(($A446="-"),"-",IF((ISBLANK('1B DonnéesActifs'!H449)=TRUE),"",'1B DonnéesActifs'!H449))</f>
        <v>-</v>
      </c>
      <c r="I446" s="213" t="str">
        <f>IF(($A446="-"),"-",IF((ISBLANK('1B DonnéesActifs'!I449)=TRUE),"",'1B DonnéesActifs'!I449))</f>
        <v>-</v>
      </c>
      <c r="J446" s="213" t="str">
        <f>IF(($A446="-"),"-",IF((ISBLANK('1B DonnéesActifs'!J449)=TRUE),"",'1B DonnéesActifs'!J449))</f>
        <v>-</v>
      </c>
      <c r="K446" s="213" t="str">
        <f>IF(($A446="-"),"-",IF((ISBLANK('1B DonnéesActifs'!K449)=TRUE),"",'1B DonnéesActifs'!K449))</f>
        <v>-</v>
      </c>
      <c r="L446" s="213" t="str">
        <f>IF(($A446="-"),"-",IF((ISBLANK('1B DonnéesActifs'!L449)=TRUE),"",'1B DonnéesActifs'!L449))</f>
        <v>-</v>
      </c>
      <c r="M446" s="213" t="str">
        <f>IF(($A446="-"),"-",IF((ISBLANK('1B DonnéesActifs'!M449)=TRUE),"",'1B DonnéesActifs'!M449))</f>
        <v>-</v>
      </c>
      <c r="N446" s="213" t="str">
        <f>IF(($A446="-"),"-",IF((ISBLANK('1B DonnéesActifs'!N449)=TRUE),"",'1B DonnéesActifs'!N449))</f>
        <v>-</v>
      </c>
      <c r="O446" s="213" t="str">
        <f>IF(($A446="-"),"-",IF((ISBLANK('1B DonnéesActifs'!O449)=TRUE),"",'1B DonnéesActifs'!O449))</f>
        <v>-</v>
      </c>
      <c r="P446" s="213" t="str">
        <f>IF(($A446="-"),"-",IF((ISBLANK('1B DonnéesActifs'!P449)=TRUE),"",'1B DonnéesActifs'!P449))</f>
        <v>-</v>
      </c>
      <c r="Q446" s="214" t="str">
        <f t="shared" si="64"/>
        <v>-</v>
      </c>
      <c r="R446" s="214" t="str">
        <f>IF($A446="-","-",(_xlfn.IFNA((VLOOKUP($D446,'2A HypothèsesRenouvellement'!$J$6:$K$10,2,FALSE)),"TypeChausséeN/D")))</f>
        <v>-</v>
      </c>
      <c r="S446" s="214" t="str">
        <f t="shared" si="65"/>
        <v>-</v>
      </c>
      <c r="T446" s="214" t="str">
        <f>IF($A446="-","-",(_xlfn.IFNA((VLOOKUP($M446,'2A HypothèsesRenouvellement'!$J$16:$K$25,2,FALSE)),"DernièreInterventionN/D")))</f>
        <v>-</v>
      </c>
      <c r="U446" s="214" t="str">
        <f t="shared" si="66"/>
        <v>-</v>
      </c>
      <c r="V446" s="215" t="str">
        <f t="shared" si="67"/>
        <v>-</v>
      </c>
      <c r="W446" s="215" t="str">
        <f>IF($A446="-","-",IF($O446="","ICG N/D",VLOOKUP($O446,'2A HypothèsesRenouvellement'!$B$33:$B$42,1,TRUE)))</f>
        <v>-</v>
      </c>
      <c r="X446" s="216" t="str">
        <f>IF($A446="-","-",(IF((ISNUMBER(W446)=TRUE),VLOOKUP(W446,'2A HypothèsesRenouvellement'!$B$33:$D$42,3,FALSE),"ICG N/D")))</f>
        <v>-</v>
      </c>
      <c r="Y446" s="216" t="str">
        <f>_xlfn.IFNA(IF($A446="-","-",(IF((P446=""),"Cote /5 N/D",VLOOKUP(P446,'2A HypothèsesRenouvellement'!$F$33:$G$37,2,FALSE)))),"%ParCote/5 Feuille2A N/D")</f>
        <v>-</v>
      </c>
      <c r="Z446" s="215" t="str">
        <f>IF($A446="-","-",IF('2A HypothèsesRenouvellement'!$F$20="  cotes d'état /100",(IF(ISNUMBER(X446)=TRUE,(X446*R446),"ICG N/D")),"N'est pas l'option choisie feuille 2A"))</f>
        <v>-</v>
      </c>
      <c r="AA446" s="215" t="str">
        <f t="shared" si="57"/>
        <v>-</v>
      </c>
      <c r="AB446" s="215" t="str">
        <f>IF($A446="-","-",IF('2A HypothèsesRenouvellement'!$F$20="  cotes d'état /5",(IF(ISNUMBER(Y446)=TRUE,(Y446*R446),"Etat/5 N/D")),"N'est pas l'option choisie feuille 2A"))</f>
        <v>-</v>
      </c>
      <c r="AC446" s="215" t="str">
        <f t="shared" si="58"/>
        <v>-</v>
      </c>
      <c r="AD446" s="217" t="str">
        <f>IF('2A HypothèsesRenouvellement'!$D$15="Option 1  ",'3A CalculsActifs'!V446,IF('2A HypothèsesRenouvellement'!$F$20="  Cotes d'état /100",'3A CalculsActifs'!AA446,IF('2A HypothèsesRenouvellement'!$F$20="  Cotes d'état /5",'3A CalculsActifs'!AC446,"ATT:ChoisirOptionFeuille2A")))</f>
        <v>ATT:ChoisirOptionFeuille2A</v>
      </c>
      <c r="AE446" s="209" t="str">
        <f>IF($A446="-","-",(H446/1000*(VLOOKUP(D446,'2A HypothèsesRenouvellement'!$J$6:$L$10,3,FALSE))))</f>
        <v>-</v>
      </c>
      <c r="AF446" s="312" t="str">
        <f t="shared" si="68"/>
        <v>-</v>
      </c>
      <c r="AG446" s="312" t="str">
        <f t="shared" si="69"/>
        <v>-</v>
      </c>
      <c r="AH446" s="218" t="str">
        <f t="shared" si="70"/>
        <v>-</v>
      </c>
      <c r="AI446" s="95"/>
      <c r="AJ446" s="95"/>
      <c r="AK446" s="95"/>
      <c r="AL446" s="95"/>
      <c r="AM446" s="95"/>
      <c r="AN446" s="95"/>
      <c r="AO446" s="95"/>
      <c r="AP446" s="95"/>
      <c r="AQ446" s="95"/>
      <c r="AR446" s="95"/>
      <c r="AS446" s="95"/>
      <c r="AT446" s="95"/>
      <c r="AU446" s="95"/>
      <c r="AV446" s="95"/>
      <c r="AW446" s="95"/>
      <c r="AX446" s="95"/>
      <c r="AY446" s="95"/>
      <c r="AZ446" s="95"/>
      <c r="BA446" s="95"/>
      <c r="BB446" s="95"/>
      <c r="BC446" s="95"/>
      <c r="BD446" s="95"/>
      <c r="BE446" s="95"/>
      <c r="BF446" s="95"/>
      <c r="BG446" s="95"/>
      <c r="BH446" s="95"/>
      <c r="BI446" s="95"/>
      <c r="BJ446" s="95"/>
      <c r="BK446" s="95"/>
      <c r="BL446" s="95"/>
      <c r="BM446" s="95"/>
      <c r="BN446" s="95"/>
      <c r="BO446" s="95"/>
      <c r="BP446" s="95"/>
      <c r="BQ446" s="95"/>
      <c r="BR446" s="95"/>
      <c r="BS446" s="95"/>
      <c r="BT446" s="95"/>
      <c r="BU446" s="95"/>
      <c r="BV446" s="95"/>
      <c r="BW446" s="95"/>
      <c r="BX446" s="95"/>
      <c r="BY446" s="95"/>
      <c r="BZ446" s="95"/>
      <c r="CA446" s="95"/>
      <c r="CB446" s="95"/>
      <c r="CC446" s="95"/>
      <c r="CD446" s="95"/>
      <c r="CE446" s="95"/>
      <c r="CF446" s="95"/>
      <c r="CG446" s="95"/>
      <c r="CH446" s="95"/>
      <c r="CI446" s="95"/>
      <c r="CJ446" s="95"/>
      <c r="CK446" s="95"/>
      <c r="CL446" s="95"/>
      <c r="CM446" s="95"/>
      <c r="CN446" s="95"/>
      <c r="CO446" s="95"/>
      <c r="CP446" s="95"/>
      <c r="CQ446" s="95"/>
      <c r="CR446" s="95"/>
      <c r="CS446" s="95"/>
      <c r="CT446" s="95"/>
      <c r="CU446" s="95"/>
      <c r="CV446" s="95"/>
      <c r="CW446" s="95"/>
      <c r="CX446" s="95"/>
      <c r="CY446" s="95"/>
      <c r="CZ446" s="95"/>
      <c r="DA446" s="95"/>
      <c r="DB446" s="95"/>
      <c r="DC446" s="95"/>
      <c r="DD446" s="95"/>
      <c r="DE446" s="95"/>
      <c r="DF446" s="95"/>
      <c r="DG446" s="95"/>
      <c r="DH446" s="95"/>
      <c r="DI446" s="95"/>
      <c r="DJ446" s="95"/>
      <c r="DK446" s="95"/>
      <c r="DL446" s="95"/>
      <c r="DM446" s="95"/>
      <c r="DN446" s="95"/>
      <c r="DO446" s="95"/>
      <c r="DP446" s="95"/>
      <c r="DQ446" s="95"/>
      <c r="DR446" s="95"/>
      <c r="DS446" s="95"/>
      <c r="DT446" s="95"/>
      <c r="DU446" s="95"/>
      <c r="DV446" s="95"/>
      <c r="DW446" s="95"/>
      <c r="DX446" s="95"/>
      <c r="DY446" s="95"/>
      <c r="DZ446" s="95"/>
      <c r="EA446" s="95"/>
      <c r="EB446" s="95"/>
      <c r="EC446" s="95"/>
      <c r="ED446" s="95"/>
      <c r="EE446" s="95"/>
      <c r="EF446" s="95"/>
      <c r="EG446" s="95"/>
      <c r="EH446" s="95"/>
      <c r="EI446" s="95"/>
      <c r="EJ446" s="95"/>
      <c r="EK446" s="95"/>
      <c r="EL446" s="95"/>
      <c r="EM446" s="95"/>
      <c r="EN446" s="95"/>
      <c r="EO446" s="95"/>
      <c r="EP446" s="95"/>
      <c r="EQ446" s="95"/>
      <c r="ER446" s="95"/>
      <c r="ES446" s="95"/>
      <c r="ET446" s="95"/>
      <c r="EU446" s="95"/>
      <c r="EV446" s="95"/>
      <c r="EW446" s="95"/>
      <c r="EX446" s="95"/>
      <c r="EY446" s="95"/>
      <c r="EZ446" s="95"/>
      <c r="FA446" s="95"/>
      <c r="FB446" s="95"/>
      <c r="FC446" s="95"/>
      <c r="FD446" s="95"/>
      <c r="FE446" s="95"/>
      <c r="FF446" s="95"/>
      <c r="FG446" s="95"/>
      <c r="FH446" s="95"/>
      <c r="FI446" s="95"/>
      <c r="FJ446" s="95"/>
      <c r="FK446" s="95"/>
      <c r="FL446" s="95"/>
      <c r="FM446" s="95"/>
      <c r="FN446" s="95"/>
      <c r="FO446" s="95"/>
      <c r="FP446" s="95"/>
      <c r="FQ446" s="95"/>
      <c r="FR446" s="95"/>
      <c r="FS446" s="95"/>
      <c r="FT446" s="95"/>
      <c r="FU446" s="95"/>
      <c r="FV446" s="95"/>
      <c r="FW446" s="95"/>
      <c r="FX446" s="95"/>
      <c r="FY446" s="95"/>
      <c r="FZ446" s="95"/>
      <c r="GA446" s="95"/>
      <c r="GB446" s="95"/>
      <c r="GC446" s="95"/>
      <c r="GD446" s="95"/>
      <c r="GE446" s="95"/>
      <c r="GF446" s="95"/>
      <c r="GG446" s="95"/>
      <c r="GH446" s="95"/>
      <c r="GI446" s="95"/>
      <c r="GJ446" s="95"/>
      <c r="GK446" s="95"/>
      <c r="GL446" s="95"/>
      <c r="GM446" s="95"/>
      <c r="GN446" s="95"/>
      <c r="GO446" s="95"/>
      <c r="GP446" s="95"/>
      <c r="GQ446" s="95"/>
      <c r="GR446" s="95"/>
      <c r="GS446" s="95"/>
      <c r="GT446" s="95"/>
      <c r="GU446" s="95"/>
      <c r="GV446" s="95"/>
      <c r="GW446" s="95"/>
      <c r="GX446" s="95"/>
      <c r="GY446" s="95"/>
      <c r="GZ446" s="95"/>
      <c r="HA446" s="95"/>
      <c r="HB446" s="95"/>
      <c r="HC446" s="95"/>
      <c r="HD446" s="95"/>
      <c r="HE446" s="95"/>
    </row>
    <row r="447" spans="1:213" x14ac:dyDescent="0.25">
      <c r="A447" s="212" t="str">
        <f>IF((ISBLANK('1B DonnéesActifs'!A450)=TRUE),"-",'1B DonnéesActifs'!A450)</f>
        <v>-</v>
      </c>
      <c r="B447" s="213" t="str">
        <f>IF(($A447="-"),"-",IF((ISBLANK('1B DonnéesActifs'!B450)=TRUE),"",'1B DonnéesActifs'!B450))</f>
        <v>-</v>
      </c>
      <c r="C447" s="213" t="str">
        <f>IF(($A447="-"),"-",IF((ISBLANK('1B DonnéesActifs'!C450)=TRUE),"",'1B DonnéesActifs'!C450))</f>
        <v>-</v>
      </c>
      <c r="D447" s="213" t="str">
        <f>IF(($A447="-"),"-",IF((ISBLANK('1B DonnéesActifs'!D450)=TRUE),"",'1B DonnéesActifs'!D450))</f>
        <v>-</v>
      </c>
      <c r="E447" s="213" t="str">
        <f>IF(($A447="-"),"-",IF((ISBLANK('1B DonnéesActifs'!E450)=TRUE),"",'1B DonnéesActifs'!E450))</f>
        <v>-</v>
      </c>
      <c r="F447" s="213" t="str">
        <f>IF(($A447="-"),"-",IF((ISBLANK('1B DonnéesActifs'!F450)=TRUE),"",'1B DonnéesActifs'!F450))</f>
        <v>-</v>
      </c>
      <c r="G447" s="213" t="str">
        <f>IF(($A447="-"),"-",IF((ISBLANK('1B DonnéesActifs'!G450)=TRUE),"",'1B DonnéesActifs'!G450))</f>
        <v>-</v>
      </c>
      <c r="H447" s="213" t="str">
        <f>IF(($A447="-"),"-",IF((ISBLANK('1B DonnéesActifs'!H450)=TRUE),"",'1B DonnéesActifs'!H450))</f>
        <v>-</v>
      </c>
      <c r="I447" s="213" t="str">
        <f>IF(($A447="-"),"-",IF((ISBLANK('1B DonnéesActifs'!I450)=TRUE),"",'1B DonnéesActifs'!I450))</f>
        <v>-</v>
      </c>
      <c r="J447" s="213" t="str">
        <f>IF(($A447="-"),"-",IF((ISBLANK('1B DonnéesActifs'!J450)=TRUE),"",'1B DonnéesActifs'!J450))</f>
        <v>-</v>
      </c>
      <c r="K447" s="213" t="str">
        <f>IF(($A447="-"),"-",IF((ISBLANK('1B DonnéesActifs'!K450)=TRUE),"",'1B DonnéesActifs'!K450))</f>
        <v>-</v>
      </c>
      <c r="L447" s="213" t="str">
        <f>IF(($A447="-"),"-",IF((ISBLANK('1B DonnéesActifs'!L450)=TRUE),"",'1B DonnéesActifs'!L450))</f>
        <v>-</v>
      </c>
      <c r="M447" s="213" t="str">
        <f>IF(($A447="-"),"-",IF((ISBLANK('1B DonnéesActifs'!M450)=TRUE),"",'1B DonnéesActifs'!M450))</f>
        <v>-</v>
      </c>
      <c r="N447" s="213" t="str">
        <f>IF(($A447="-"),"-",IF((ISBLANK('1B DonnéesActifs'!N450)=TRUE),"",'1B DonnéesActifs'!N450))</f>
        <v>-</v>
      </c>
      <c r="O447" s="213" t="str">
        <f>IF(($A447="-"),"-",IF((ISBLANK('1B DonnéesActifs'!O450)=TRUE),"",'1B DonnéesActifs'!O450))</f>
        <v>-</v>
      </c>
      <c r="P447" s="213" t="str">
        <f>IF(($A447="-"),"-",IF((ISBLANK('1B DonnéesActifs'!P450)=TRUE),"",'1B DonnéesActifs'!P450))</f>
        <v>-</v>
      </c>
      <c r="Q447" s="214" t="str">
        <f t="shared" si="64"/>
        <v>-</v>
      </c>
      <c r="R447" s="214" t="str">
        <f>IF($A447="-","-",(_xlfn.IFNA((VLOOKUP($D447,'2A HypothèsesRenouvellement'!$J$6:$K$10,2,FALSE)),"TypeChausséeN/D")))</f>
        <v>-</v>
      </c>
      <c r="S447" s="214" t="str">
        <f t="shared" si="65"/>
        <v>-</v>
      </c>
      <c r="T447" s="214" t="str">
        <f>IF($A447="-","-",(_xlfn.IFNA((VLOOKUP($M447,'2A HypothèsesRenouvellement'!$J$16:$K$25,2,FALSE)),"DernièreInterventionN/D")))</f>
        <v>-</v>
      </c>
      <c r="U447" s="214" t="str">
        <f t="shared" si="66"/>
        <v>-</v>
      </c>
      <c r="V447" s="215" t="str">
        <f t="shared" si="67"/>
        <v>-</v>
      </c>
      <c r="W447" s="215" t="str">
        <f>IF($A447="-","-",IF($O447="","ICG N/D",VLOOKUP($O447,'2A HypothèsesRenouvellement'!$B$33:$B$42,1,TRUE)))</f>
        <v>-</v>
      </c>
      <c r="X447" s="216" t="str">
        <f>IF($A447="-","-",(IF((ISNUMBER(W447)=TRUE),VLOOKUP(W447,'2A HypothèsesRenouvellement'!$B$33:$D$42,3,FALSE),"ICG N/D")))</f>
        <v>-</v>
      </c>
      <c r="Y447" s="216" t="str">
        <f>_xlfn.IFNA(IF($A447="-","-",(IF((P447=""),"Cote /5 N/D",VLOOKUP(P447,'2A HypothèsesRenouvellement'!$F$33:$G$37,2,FALSE)))),"%ParCote/5 Feuille2A N/D")</f>
        <v>-</v>
      </c>
      <c r="Z447" s="215" t="str">
        <f>IF($A447="-","-",IF('2A HypothèsesRenouvellement'!$F$20="  cotes d'état /100",(IF(ISNUMBER(X447)=TRUE,(X447*R447),"ICG N/D")),"N'est pas l'option choisie feuille 2A"))</f>
        <v>-</v>
      </c>
      <c r="AA447" s="215" t="str">
        <f t="shared" si="57"/>
        <v>-</v>
      </c>
      <c r="AB447" s="215" t="str">
        <f>IF($A447="-","-",IF('2A HypothèsesRenouvellement'!$F$20="  cotes d'état /5",(IF(ISNUMBER(Y447)=TRUE,(Y447*R447),"Etat/5 N/D")),"N'est pas l'option choisie feuille 2A"))</f>
        <v>-</v>
      </c>
      <c r="AC447" s="215" t="str">
        <f t="shared" si="58"/>
        <v>-</v>
      </c>
      <c r="AD447" s="217" t="str">
        <f>IF('2A HypothèsesRenouvellement'!$D$15="Option 1  ",'3A CalculsActifs'!V447,IF('2A HypothèsesRenouvellement'!$F$20="  Cotes d'état /100",'3A CalculsActifs'!AA447,IF('2A HypothèsesRenouvellement'!$F$20="  Cotes d'état /5",'3A CalculsActifs'!AC447,"ATT:ChoisirOptionFeuille2A")))</f>
        <v>ATT:ChoisirOptionFeuille2A</v>
      </c>
      <c r="AE447" s="209" t="str">
        <f>IF($A447="-","-",(H447/1000*(VLOOKUP(D447,'2A HypothèsesRenouvellement'!$J$6:$L$10,3,FALSE))))</f>
        <v>-</v>
      </c>
      <c r="AF447" s="312" t="str">
        <f t="shared" si="68"/>
        <v>-</v>
      </c>
      <c r="AG447" s="312" t="str">
        <f t="shared" si="69"/>
        <v>-</v>
      </c>
      <c r="AH447" s="218" t="str">
        <f t="shared" si="70"/>
        <v>-</v>
      </c>
      <c r="AI447" s="95"/>
      <c r="AJ447" s="95"/>
      <c r="AK447" s="95"/>
      <c r="AL447" s="95"/>
      <c r="AM447" s="95"/>
      <c r="AN447" s="95"/>
      <c r="AO447" s="95"/>
      <c r="AP447" s="95"/>
      <c r="AQ447" s="95"/>
      <c r="AR447" s="95"/>
      <c r="AS447" s="95"/>
      <c r="AT447" s="95"/>
      <c r="AU447" s="95"/>
      <c r="AV447" s="95"/>
      <c r="AW447" s="95"/>
      <c r="AX447" s="95"/>
      <c r="AY447" s="95"/>
      <c r="AZ447" s="95"/>
      <c r="BA447" s="95"/>
      <c r="BB447" s="95"/>
      <c r="BC447" s="95"/>
      <c r="BD447" s="95"/>
      <c r="BE447" s="95"/>
      <c r="BF447" s="95"/>
      <c r="BG447" s="95"/>
      <c r="BH447" s="95"/>
      <c r="BI447" s="95"/>
      <c r="BJ447" s="95"/>
      <c r="BK447" s="95"/>
      <c r="BL447" s="95"/>
      <c r="BM447" s="95"/>
      <c r="BN447" s="95"/>
      <c r="BO447" s="95"/>
      <c r="BP447" s="95"/>
      <c r="BQ447" s="95"/>
      <c r="BR447" s="95"/>
      <c r="BS447" s="95"/>
      <c r="BT447" s="95"/>
      <c r="BU447" s="95"/>
      <c r="BV447" s="95"/>
      <c r="BW447" s="95"/>
      <c r="BX447" s="95"/>
      <c r="BY447" s="95"/>
      <c r="BZ447" s="95"/>
      <c r="CA447" s="95"/>
      <c r="CB447" s="95"/>
      <c r="CC447" s="95"/>
      <c r="CD447" s="95"/>
      <c r="CE447" s="95"/>
      <c r="CF447" s="95"/>
      <c r="CG447" s="95"/>
      <c r="CH447" s="95"/>
      <c r="CI447" s="95"/>
      <c r="CJ447" s="95"/>
      <c r="CK447" s="95"/>
      <c r="CL447" s="95"/>
      <c r="CM447" s="95"/>
      <c r="CN447" s="95"/>
      <c r="CO447" s="95"/>
      <c r="CP447" s="95"/>
      <c r="CQ447" s="95"/>
      <c r="CR447" s="95"/>
      <c r="CS447" s="95"/>
      <c r="CT447" s="95"/>
      <c r="CU447" s="95"/>
      <c r="CV447" s="95"/>
      <c r="CW447" s="95"/>
      <c r="CX447" s="95"/>
      <c r="CY447" s="95"/>
      <c r="CZ447" s="95"/>
      <c r="DA447" s="95"/>
      <c r="DB447" s="95"/>
      <c r="DC447" s="95"/>
      <c r="DD447" s="95"/>
      <c r="DE447" s="95"/>
      <c r="DF447" s="95"/>
      <c r="DG447" s="95"/>
      <c r="DH447" s="95"/>
      <c r="DI447" s="95"/>
      <c r="DJ447" s="95"/>
      <c r="DK447" s="95"/>
      <c r="DL447" s="95"/>
      <c r="DM447" s="95"/>
      <c r="DN447" s="95"/>
      <c r="DO447" s="95"/>
      <c r="DP447" s="95"/>
      <c r="DQ447" s="95"/>
      <c r="DR447" s="95"/>
      <c r="DS447" s="95"/>
      <c r="DT447" s="95"/>
      <c r="DU447" s="95"/>
      <c r="DV447" s="95"/>
      <c r="DW447" s="95"/>
      <c r="DX447" s="95"/>
      <c r="DY447" s="95"/>
      <c r="DZ447" s="95"/>
      <c r="EA447" s="95"/>
      <c r="EB447" s="95"/>
      <c r="EC447" s="95"/>
      <c r="ED447" s="95"/>
      <c r="EE447" s="95"/>
      <c r="EF447" s="95"/>
      <c r="EG447" s="95"/>
      <c r="EH447" s="95"/>
      <c r="EI447" s="95"/>
      <c r="EJ447" s="95"/>
      <c r="EK447" s="95"/>
      <c r="EL447" s="95"/>
      <c r="EM447" s="95"/>
      <c r="EN447" s="95"/>
      <c r="EO447" s="95"/>
      <c r="EP447" s="95"/>
      <c r="EQ447" s="95"/>
      <c r="ER447" s="95"/>
      <c r="ES447" s="95"/>
      <c r="ET447" s="95"/>
      <c r="EU447" s="95"/>
      <c r="EV447" s="95"/>
      <c r="EW447" s="95"/>
      <c r="EX447" s="95"/>
      <c r="EY447" s="95"/>
      <c r="EZ447" s="95"/>
      <c r="FA447" s="95"/>
      <c r="FB447" s="95"/>
      <c r="FC447" s="95"/>
      <c r="FD447" s="95"/>
      <c r="FE447" s="95"/>
      <c r="FF447" s="95"/>
      <c r="FG447" s="95"/>
      <c r="FH447" s="95"/>
      <c r="FI447" s="95"/>
      <c r="FJ447" s="95"/>
      <c r="FK447" s="95"/>
      <c r="FL447" s="95"/>
      <c r="FM447" s="95"/>
      <c r="FN447" s="95"/>
      <c r="FO447" s="95"/>
      <c r="FP447" s="95"/>
      <c r="FQ447" s="95"/>
      <c r="FR447" s="95"/>
      <c r="FS447" s="95"/>
      <c r="FT447" s="95"/>
      <c r="FU447" s="95"/>
      <c r="FV447" s="95"/>
      <c r="FW447" s="95"/>
      <c r="FX447" s="95"/>
      <c r="FY447" s="95"/>
      <c r="FZ447" s="95"/>
      <c r="GA447" s="95"/>
      <c r="GB447" s="95"/>
      <c r="GC447" s="95"/>
      <c r="GD447" s="95"/>
      <c r="GE447" s="95"/>
      <c r="GF447" s="95"/>
      <c r="GG447" s="95"/>
      <c r="GH447" s="95"/>
      <c r="GI447" s="95"/>
      <c r="GJ447" s="95"/>
      <c r="GK447" s="95"/>
      <c r="GL447" s="95"/>
      <c r="GM447" s="95"/>
      <c r="GN447" s="95"/>
      <c r="GO447" s="95"/>
      <c r="GP447" s="95"/>
      <c r="GQ447" s="95"/>
      <c r="GR447" s="95"/>
      <c r="GS447" s="95"/>
      <c r="GT447" s="95"/>
      <c r="GU447" s="95"/>
      <c r="GV447" s="95"/>
      <c r="GW447" s="95"/>
      <c r="GX447" s="95"/>
      <c r="GY447" s="95"/>
      <c r="GZ447" s="95"/>
      <c r="HA447" s="95"/>
      <c r="HB447" s="95"/>
      <c r="HC447" s="95"/>
      <c r="HD447" s="95"/>
      <c r="HE447" s="95"/>
    </row>
    <row r="448" spans="1:213" x14ac:dyDescent="0.25">
      <c r="A448" s="212" t="str">
        <f>IF((ISBLANK('1B DonnéesActifs'!A451)=TRUE),"-",'1B DonnéesActifs'!A451)</f>
        <v>-</v>
      </c>
      <c r="B448" s="213" t="str">
        <f>IF(($A448="-"),"-",IF((ISBLANK('1B DonnéesActifs'!B451)=TRUE),"",'1B DonnéesActifs'!B451))</f>
        <v>-</v>
      </c>
      <c r="C448" s="213" t="str">
        <f>IF(($A448="-"),"-",IF((ISBLANK('1B DonnéesActifs'!C451)=TRUE),"",'1B DonnéesActifs'!C451))</f>
        <v>-</v>
      </c>
      <c r="D448" s="213" t="str">
        <f>IF(($A448="-"),"-",IF((ISBLANK('1B DonnéesActifs'!D451)=TRUE),"",'1B DonnéesActifs'!D451))</f>
        <v>-</v>
      </c>
      <c r="E448" s="213" t="str">
        <f>IF(($A448="-"),"-",IF((ISBLANK('1B DonnéesActifs'!E451)=TRUE),"",'1B DonnéesActifs'!E451))</f>
        <v>-</v>
      </c>
      <c r="F448" s="213" t="str">
        <f>IF(($A448="-"),"-",IF((ISBLANK('1B DonnéesActifs'!F451)=TRUE),"",'1B DonnéesActifs'!F451))</f>
        <v>-</v>
      </c>
      <c r="G448" s="213" t="str">
        <f>IF(($A448="-"),"-",IF((ISBLANK('1B DonnéesActifs'!G451)=TRUE),"",'1B DonnéesActifs'!G451))</f>
        <v>-</v>
      </c>
      <c r="H448" s="213" t="str">
        <f>IF(($A448="-"),"-",IF((ISBLANK('1B DonnéesActifs'!H451)=TRUE),"",'1B DonnéesActifs'!H451))</f>
        <v>-</v>
      </c>
      <c r="I448" s="213" t="str">
        <f>IF(($A448="-"),"-",IF((ISBLANK('1B DonnéesActifs'!I451)=TRUE),"",'1B DonnéesActifs'!I451))</f>
        <v>-</v>
      </c>
      <c r="J448" s="213" t="str">
        <f>IF(($A448="-"),"-",IF((ISBLANK('1B DonnéesActifs'!J451)=TRUE),"",'1B DonnéesActifs'!J451))</f>
        <v>-</v>
      </c>
      <c r="K448" s="213" t="str">
        <f>IF(($A448="-"),"-",IF((ISBLANK('1B DonnéesActifs'!K451)=TRUE),"",'1B DonnéesActifs'!K451))</f>
        <v>-</v>
      </c>
      <c r="L448" s="213" t="str">
        <f>IF(($A448="-"),"-",IF((ISBLANK('1B DonnéesActifs'!L451)=TRUE),"",'1B DonnéesActifs'!L451))</f>
        <v>-</v>
      </c>
      <c r="M448" s="213" t="str">
        <f>IF(($A448="-"),"-",IF((ISBLANK('1B DonnéesActifs'!M451)=TRUE),"",'1B DonnéesActifs'!M451))</f>
        <v>-</v>
      </c>
      <c r="N448" s="213" t="str">
        <f>IF(($A448="-"),"-",IF((ISBLANK('1B DonnéesActifs'!N451)=TRUE),"",'1B DonnéesActifs'!N451))</f>
        <v>-</v>
      </c>
      <c r="O448" s="213" t="str">
        <f>IF(($A448="-"),"-",IF((ISBLANK('1B DonnéesActifs'!O451)=TRUE),"",'1B DonnéesActifs'!O451))</f>
        <v>-</v>
      </c>
      <c r="P448" s="213" t="str">
        <f>IF(($A448="-"),"-",IF((ISBLANK('1B DonnéesActifs'!P451)=TRUE),"",'1B DonnéesActifs'!P451))</f>
        <v>-</v>
      </c>
      <c r="Q448" s="214" t="str">
        <f t="shared" si="64"/>
        <v>-</v>
      </c>
      <c r="R448" s="214" t="str">
        <f>IF($A448="-","-",(_xlfn.IFNA((VLOOKUP($D448,'2A HypothèsesRenouvellement'!$J$6:$K$10,2,FALSE)),"TypeChausséeN/D")))</f>
        <v>-</v>
      </c>
      <c r="S448" s="214" t="str">
        <f t="shared" si="65"/>
        <v>-</v>
      </c>
      <c r="T448" s="214" t="str">
        <f>IF($A448="-","-",(_xlfn.IFNA((VLOOKUP($M448,'2A HypothèsesRenouvellement'!$J$16:$K$25,2,FALSE)),"DernièreInterventionN/D")))</f>
        <v>-</v>
      </c>
      <c r="U448" s="214" t="str">
        <f t="shared" si="66"/>
        <v>-</v>
      </c>
      <c r="V448" s="215" t="str">
        <f t="shared" si="67"/>
        <v>-</v>
      </c>
      <c r="W448" s="215" t="str">
        <f>IF($A448="-","-",IF($O448="","ICG N/D",VLOOKUP($O448,'2A HypothèsesRenouvellement'!$B$33:$B$42,1,TRUE)))</f>
        <v>-</v>
      </c>
      <c r="X448" s="216" t="str">
        <f>IF($A448="-","-",(IF((ISNUMBER(W448)=TRUE),VLOOKUP(W448,'2A HypothèsesRenouvellement'!$B$33:$D$42,3,FALSE),"ICG N/D")))</f>
        <v>-</v>
      </c>
      <c r="Y448" s="216" t="str">
        <f>_xlfn.IFNA(IF($A448="-","-",(IF((P448=""),"Cote /5 N/D",VLOOKUP(P448,'2A HypothèsesRenouvellement'!$F$33:$G$37,2,FALSE)))),"%ParCote/5 Feuille2A N/D")</f>
        <v>-</v>
      </c>
      <c r="Z448" s="215" t="str">
        <f>IF($A448="-","-",IF('2A HypothèsesRenouvellement'!$F$20="  cotes d'état /100",(IF(ISNUMBER(X448)=TRUE,(X448*R448),"ICG N/D")),"N'est pas l'option choisie feuille 2A"))</f>
        <v>-</v>
      </c>
      <c r="AA448" s="215" t="str">
        <f t="shared" si="57"/>
        <v>-</v>
      </c>
      <c r="AB448" s="215" t="str">
        <f>IF($A448="-","-",IF('2A HypothèsesRenouvellement'!$F$20="  cotes d'état /5",(IF(ISNUMBER(Y448)=TRUE,(Y448*R448),"Etat/5 N/D")),"N'est pas l'option choisie feuille 2A"))</f>
        <v>-</v>
      </c>
      <c r="AC448" s="215" t="str">
        <f t="shared" si="58"/>
        <v>-</v>
      </c>
      <c r="AD448" s="217" t="str">
        <f>IF('2A HypothèsesRenouvellement'!$D$15="Option 1  ",'3A CalculsActifs'!V448,IF('2A HypothèsesRenouvellement'!$F$20="  Cotes d'état /100",'3A CalculsActifs'!AA448,IF('2A HypothèsesRenouvellement'!$F$20="  Cotes d'état /5",'3A CalculsActifs'!AC448,"ATT:ChoisirOptionFeuille2A")))</f>
        <v>ATT:ChoisirOptionFeuille2A</v>
      </c>
      <c r="AE448" s="209" t="str">
        <f>IF($A448="-","-",(H448/1000*(VLOOKUP(D448,'2A HypothèsesRenouvellement'!$J$6:$L$10,3,FALSE))))</f>
        <v>-</v>
      </c>
      <c r="AF448" s="312" t="str">
        <f t="shared" si="68"/>
        <v>-</v>
      </c>
      <c r="AG448" s="312" t="str">
        <f t="shared" si="69"/>
        <v>-</v>
      </c>
      <c r="AH448" s="218" t="str">
        <f t="shared" si="70"/>
        <v>-</v>
      </c>
      <c r="AI448" s="95"/>
      <c r="AJ448" s="95"/>
      <c r="AK448" s="95"/>
      <c r="AL448" s="95"/>
      <c r="AM448" s="95"/>
      <c r="AN448" s="95"/>
      <c r="AO448" s="95"/>
      <c r="AP448" s="95"/>
      <c r="AQ448" s="95"/>
      <c r="AR448" s="95"/>
      <c r="AS448" s="95"/>
      <c r="AT448" s="95"/>
      <c r="AU448" s="95"/>
      <c r="AV448" s="95"/>
      <c r="AW448" s="95"/>
      <c r="AX448" s="95"/>
      <c r="AY448" s="95"/>
      <c r="AZ448" s="95"/>
      <c r="BA448" s="95"/>
      <c r="BB448" s="95"/>
      <c r="BC448" s="95"/>
      <c r="BD448" s="95"/>
      <c r="BE448" s="95"/>
      <c r="BF448" s="95"/>
      <c r="BG448" s="95"/>
      <c r="BH448" s="95"/>
      <c r="BI448" s="95"/>
      <c r="BJ448" s="95"/>
      <c r="BK448" s="95"/>
      <c r="BL448" s="95"/>
      <c r="BM448" s="95"/>
      <c r="BN448" s="95"/>
      <c r="BO448" s="95"/>
      <c r="BP448" s="95"/>
      <c r="BQ448" s="95"/>
      <c r="BR448" s="95"/>
      <c r="BS448" s="95"/>
      <c r="BT448" s="95"/>
      <c r="BU448" s="95"/>
      <c r="BV448" s="95"/>
      <c r="BW448" s="95"/>
      <c r="BX448" s="95"/>
      <c r="BY448" s="95"/>
      <c r="BZ448" s="95"/>
      <c r="CA448" s="95"/>
      <c r="CB448" s="95"/>
      <c r="CC448" s="95"/>
      <c r="CD448" s="95"/>
      <c r="CE448" s="95"/>
      <c r="CF448" s="95"/>
      <c r="CG448" s="95"/>
      <c r="CH448" s="95"/>
      <c r="CI448" s="95"/>
      <c r="CJ448" s="95"/>
      <c r="CK448" s="95"/>
      <c r="CL448" s="95"/>
      <c r="CM448" s="95"/>
      <c r="CN448" s="95"/>
      <c r="CO448" s="95"/>
      <c r="CP448" s="95"/>
      <c r="CQ448" s="95"/>
      <c r="CR448" s="95"/>
      <c r="CS448" s="95"/>
      <c r="CT448" s="95"/>
      <c r="CU448" s="95"/>
      <c r="CV448" s="95"/>
      <c r="CW448" s="95"/>
      <c r="CX448" s="95"/>
      <c r="CY448" s="95"/>
      <c r="CZ448" s="95"/>
      <c r="DA448" s="95"/>
      <c r="DB448" s="95"/>
      <c r="DC448" s="95"/>
      <c r="DD448" s="95"/>
      <c r="DE448" s="95"/>
      <c r="DF448" s="95"/>
      <c r="DG448" s="95"/>
      <c r="DH448" s="95"/>
      <c r="DI448" s="95"/>
      <c r="DJ448" s="95"/>
      <c r="DK448" s="95"/>
      <c r="DL448" s="95"/>
      <c r="DM448" s="95"/>
      <c r="DN448" s="95"/>
      <c r="DO448" s="95"/>
      <c r="DP448" s="95"/>
      <c r="DQ448" s="95"/>
      <c r="DR448" s="95"/>
      <c r="DS448" s="95"/>
      <c r="DT448" s="95"/>
      <c r="DU448" s="95"/>
      <c r="DV448" s="95"/>
      <c r="DW448" s="95"/>
      <c r="DX448" s="95"/>
      <c r="DY448" s="95"/>
      <c r="DZ448" s="95"/>
      <c r="EA448" s="95"/>
      <c r="EB448" s="95"/>
      <c r="EC448" s="95"/>
      <c r="ED448" s="95"/>
      <c r="EE448" s="95"/>
      <c r="EF448" s="95"/>
      <c r="EG448" s="95"/>
      <c r="EH448" s="95"/>
      <c r="EI448" s="95"/>
      <c r="EJ448" s="95"/>
      <c r="EK448" s="95"/>
      <c r="EL448" s="95"/>
      <c r="EM448" s="95"/>
      <c r="EN448" s="95"/>
      <c r="EO448" s="95"/>
      <c r="EP448" s="95"/>
      <c r="EQ448" s="95"/>
      <c r="ER448" s="95"/>
      <c r="ES448" s="95"/>
      <c r="ET448" s="95"/>
      <c r="EU448" s="95"/>
      <c r="EV448" s="95"/>
      <c r="EW448" s="95"/>
      <c r="EX448" s="95"/>
      <c r="EY448" s="95"/>
      <c r="EZ448" s="95"/>
      <c r="FA448" s="95"/>
      <c r="FB448" s="95"/>
      <c r="FC448" s="95"/>
      <c r="FD448" s="95"/>
      <c r="FE448" s="95"/>
      <c r="FF448" s="95"/>
      <c r="FG448" s="95"/>
      <c r="FH448" s="95"/>
      <c r="FI448" s="95"/>
      <c r="FJ448" s="95"/>
      <c r="FK448" s="95"/>
      <c r="FL448" s="95"/>
      <c r="FM448" s="95"/>
      <c r="FN448" s="95"/>
      <c r="FO448" s="95"/>
      <c r="FP448" s="95"/>
      <c r="FQ448" s="95"/>
      <c r="FR448" s="95"/>
      <c r="FS448" s="95"/>
      <c r="FT448" s="95"/>
      <c r="FU448" s="95"/>
      <c r="FV448" s="95"/>
      <c r="FW448" s="95"/>
      <c r="FX448" s="95"/>
      <c r="FY448" s="95"/>
      <c r="FZ448" s="95"/>
      <c r="GA448" s="95"/>
      <c r="GB448" s="95"/>
      <c r="GC448" s="95"/>
      <c r="GD448" s="95"/>
      <c r="GE448" s="95"/>
      <c r="GF448" s="95"/>
      <c r="GG448" s="95"/>
      <c r="GH448" s="95"/>
      <c r="GI448" s="95"/>
      <c r="GJ448" s="95"/>
      <c r="GK448" s="95"/>
      <c r="GL448" s="95"/>
      <c r="GM448" s="95"/>
      <c r="GN448" s="95"/>
      <c r="GO448" s="95"/>
      <c r="GP448" s="95"/>
      <c r="GQ448" s="95"/>
      <c r="GR448" s="95"/>
      <c r="GS448" s="95"/>
      <c r="GT448" s="95"/>
      <c r="GU448" s="95"/>
      <c r="GV448" s="95"/>
      <c r="GW448" s="95"/>
      <c r="GX448" s="95"/>
      <c r="GY448" s="95"/>
      <c r="GZ448" s="95"/>
      <c r="HA448" s="95"/>
      <c r="HB448" s="95"/>
      <c r="HC448" s="95"/>
      <c r="HD448" s="95"/>
      <c r="HE448" s="95"/>
    </row>
    <row r="449" spans="1:213" x14ac:dyDescent="0.25">
      <c r="A449" s="212" t="str">
        <f>IF((ISBLANK('1B DonnéesActifs'!A452)=TRUE),"-",'1B DonnéesActifs'!A452)</f>
        <v>-</v>
      </c>
      <c r="B449" s="213" t="str">
        <f>IF(($A449="-"),"-",IF((ISBLANK('1B DonnéesActifs'!B452)=TRUE),"",'1B DonnéesActifs'!B452))</f>
        <v>-</v>
      </c>
      <c r="C449" s="213" t="str">
        <f>IF(($A449="-"),"-",IF((ISBLANK('1B DonnéesActifs'!C452)=TRUE),"",'1B DonnéesActifs'!C452))</f>
        <v>-</v>
      </c>
      <c r="D449" s="213" t="str">
        <f>IF(($A449="-"),"-",IF((ISBLANK('1B DonnéesActifs'!D452)=TRUE),"",'1B DonnéesActifs'!D452))</f>
        <v>-</v>
      </c>
      <c r="E449" s="213" t="str">
        <f>IF(($A449="-"),"-",IF((ISBLANK('1B DonnéesActifs'!E452)=TRUE),"",'1B DonnéesActifs'!E452))</f>
        <v>-</v>
      </c>
      <c r="F449" s="213" t="str">
        <f>IF(($A449="-"),"-",IF((ISBLANK('1B DonnéesActifs'!F452)=TRUE),"",'1B DonnéesActifs'!F452))</f>
        <v>-</v>
      </c>
      <c r="G449" s="213" t="str">
        <f>IF(($A449="-"),"-",IF((ISBLANK('1B DonnéesActifs'!G452)=TRUE),"",'1B DonnéesActifs'!G452))</f>
        <v>-</v>
      </c>
      <c r="H449" s="213" t="str">
        <f>IF(($A449="-"),"-",IF((ISBLANK('1B DonnéesActifs'!H452)=TRUE),"",'1B DonnéesActifs'!H452))</f>
        <v>-</v>
      </c>
      <c r="I449" s="213" t="str">
        <f>IF(($A449="-"),"-",IF((ISBLANK('1B DonnéesActifs'!I452)=TRUE),"",'1B DonnéesActifs'!I452))</f>
        <v>-</v>
      </c>
      <c r="J449" s="213" t="str">
        <f>IF(($A449="-"),"-",IF((ISBLANK('1B DonnéesActifs'!J452)=TRUE),"",'1B DonnéesActifs'!J452))</f>
        <v>-</v>
      </c>
      <c r="K449" s="213" t="str">
        <f>IF(($A449="-"),"-",IF((ISBLANK('1B DonnéesActifs'!K452)=TRUE),"",'1B DonnéesActifs'!K452))</f>
        <v>-</v>
      </c>
      <c r="L449" s="213" t="str">
        <f>IF(($A449="-"),"-",IF((ISBLANK('1B DonnéesActifs'!L452)=TRUE),"",'1B DonnéesActifs'!L452))</f>
        <v>-</v>
      </c>
      <c r="M449" s="213" t="str">
        <f>IF(($A449="-"),"-",IF((ISBLANK('1B DonnéesActifs'!M452)=TRUE),"",'1B DonnéesActifs'!M452))</f>
        <v>-</v>
      </c>
      <c r="N449" s="213" t="str">
        <f>IF(($A449="-"),"-",IF((ISBLANK('1B DonnéesActifs'!N452)=TRUE),"",'1B DonnéesActifs'!N452))</f>
        <v>-</v>
      </c>
      <c r="O449" s="213" t="str">
        <f>IF(($A449="-"),"-",IF((ISBLANK('1B DonnéesActifs'!O452)=TRUE),"",'1B DonnéesActifs'!O452))</f>
        <v>-</v>
      </c>
      <c r="P449" s="213" t="str">
        <f>IF(($A449="-"),"-",IF((ISBLANK('1B DonnéesActifs'!P452)=TRUE),"",'1B DonnéesActifs'!P452))</f>
        <v>-</v>
      </c>
      <c r="Q449" s="214" t="str">
        <f t="shared" si="64"/>
        <v>-</v>
      </c>
      <c r="R449" s="214" t="str">
        <f>IF($A449="-","-",(_xlfn.IFNA((VLOOKUP($D449,'2A HypothèsesRenouvellement'!$J$6:$K$10,2,FALSE)),"TypeChausséeN/D")))</f>
        <v>-</v>
      </c>
      <c r="S449" s="214" t="str">
        <f t="shared" si="65"/>
        <v>-</v>
      </c>
      <c r="T449" s="214" t="str">
        <f>IF($A449="-","-",(_xlfn.IFNA((VLOOKUP($M449,'2A HypothèsesRenouvellement'!$J$16:$K$25,2,FALSE)),"DernièreInterventionN/D")))</f>
        <v>-</v>
      </c>
      <c r="U449" s="214" t="str">
        <f t="shared" si="66"/>
        <v>-</v>
      </c>
      <c r="V449" s="215" t="str">
        <f t="shared" si="67"/>
        <v>-</v>
      </c>
      <c r="W449" s="215" t="str">
        <f>IF($A449="-","-",IF($O449="","ICG N/D",VLOOKUP($O449,'2A HypothèsesRenouvellement'!$B$33:$B$42,1,TRUE)))</f>
        <v>-</v>
      </c>
      <c r="X449" s="216" t="str">
        <f>IF($A449="-","-",(IF((ISNUMBER(W449)=TRUE),VLOOKUP(W449,'2A HypothèsesRenouvellement'!$B$33:$D$42,3,FALSE),"ICG N/D")))</f>
        <v>-</v>
      </c>
      <c r="Y449" s="216" t="str">
        <f>_xlfn.IFNA(IF($A449="-","-",(IF((P449=""),"Cote /5 N/D",VLOOKUP(P449,'2A HypothèsesRenouvellement'!$F$33:$G$37,2,FALSE)))),"%ParCote/5 Feuille2A N/D")</f>
        <v>-</v>
      </c>
      <c r="Z449" s="215" t="str">
        <f>IF($A449="-","-",IF('2A HypothèsesRenouvellement'!$F$20="  cotes d'état /100",(IF(ISNUMBER(X449)=TRUE,(X449*R449),"ICG N/D")),"N'est pas l'option choisie feuille 2A"))</f>
        <v>-</v>
      </c>
      <c r="AA449" s="215" t="str">
        <f t="shared" si="57"/>
        <v>-</v>
      </c>
      <c r="AB449" s="215" t="str">
        <f>IF($A449="-","-",IF('2A HypothèsesRenouvellement'!$F$20="  cotes d'état /5",(IF(ISNUMBER(Y449)=TRUE,(Y449*R449),"Etat/5 N/D")),"N'est pas l'option choisie feuille 2A"))</f>
        <v>-</v>
      </c>
      <c r="AC449" s="215" t="str">
        <f t="shared" si="58"/>
        <v>-</v>
      </c>
      <c r="AD449" s="217" t="str">
        <f>IF('2A HypothèsesRenouvellement'!$D$15="Option 1  ",'3A CalculsActifs'!V449,IF('2A HypothèsesRenouvellement'!$F$20="  Cotes d'état /100",'3A CalculsActifs'!AA449,IF('2A HypothèsesRenouvellement'!$F$20="  Cotes d'état /5",'3A CalculsActifs'!AC449,"ATT:ChoisirOptionFeuille2A")))</f>
        <v>ATT:ChoisirOptionFeuille2A</v>
      </c>
      <c r="AE449" s="209" t="str">
        <f>IF($A449="-","-",(H449/1000*(VLOOKUP(D449,'2A HypothèsesRenouvellement'!$J$6:$L$10,3,FALSE))))</f>
        <v>-</v>
      </c>
      <c r="AF449" s="312" t="str">
        <f t="shared" si="68"/>
        <v>-</v>
      </c>
      <c r="AG449" s="312" t="str">
        <f t="shared" si="69"/>
        <v>-</v>
      </c>
      <c r="AH449" s="218" t="str">
        <f t="shared" si="70"/>
        <v>-</v>
      </c>
      <c r="AI449" s="95"/>
      <c r="AJ449" s="95"/>
      <c r="AK449" s="95"/>
      <c r="AL449" s="95"/>
      <c r="AM449" s="95"/>
      <c r="AN449" s="95"/>
      <c r="AO449" s="95"/>
      <c r="AP449" s="95"/>
      <c r="AQ449" s="95"/>
      <c r="AR449" s="95"/>
      <c r="AS449" s="95"/>
      <c r="AT449" s="95"/>
      <c r="AU449" s="95"/>
      <c r="AV449" s="95"/>
      <c r="AW449" s="95"/>
      <c r="AX449" s="95"/>
      <c r="AY449" s="95"/>
      <c r="AZ449" s="95"/>
      <c r="BA449" s="95"/>
      <c r="BB449" s="95"/>
      <c r="BC449" s="95"/>
      <c r="BD449" s="95"/>
      <c r="BE449" s="95"/>
      <c r="BF449" s="95"/>
      <c r="BG449" s="95"/>
      <c r="BH449" s="95"/>
      <c r="BI449" s="95"/>
      <c r="BJ449" s="95"/>
      <c r="BK449" s="95"/>
      <c r="BL449" s="95"/>
      <c r="BM449" s="95"/>
      <c r="BN449" s="95"/>
      <c r="BO449" s="95"/>
      <c r="BP449" s="95"/>
      <c r="BQ449" s="95"/>
      <c r="BR449" s="95"/>
      <c r="BS449" s="95"/>
      <c r="BT449" s="95"/>
      <c r="BU449" s="95"/>
      <c r="BV449" s="95"/>
      <c r="BW449" s="95"/>
      <c r="BX449" s="95"/>
      <c r="BY449" s="95"/>
      <c r="BZ449" s="95"/>
      <c r="CA449" s="95"/>
      <c r="CB449" s="95"/>
      <c r="CC449" s="95"/>
      <c r="CD449" s="95"/>
      <c r="CE449" s="95"/>
      <c r="CF449" s="95"/>
      <c r="CG449" s="95"/>
      <c r="CH449" s="95"/>
      <c r="CI449" s="95"/>
      <c r="CJ449" s="95"/>
      <c r="CK449" s="95"/>
      <c r="CL449" s="95"/>
      <c r="CM449" s="95"/>
      <c r="CN449" s="95"/>
      <c r="CO449" s="95"/>
      <c r="CP449" s="95"/>
      <c r="CQ449" s="95"/>
      <c r="CR449" s="95"/>
      <c r="CS449" s="95"/>
      <c r="CT449" s="95"/>
      <c r="CU449" s="95"/>
      <c r="CV449" s="95"/>
      <c r="CW449" s="95"/>
      <c r="CX449" s="95"/>
      <c r="CY449" s="95"/>
      <c r="CZ449" s="95"/>
      <c r="DA449" s="95"/>
      <c r="DB449" s="95"/>
      <c r="DC449" s="95"/>
      <c r="DD449" s="95"/>
      <c r="DE449" s="95"/>
      <c r="DF449" s="95"/>
      <c r="DG449" s="95"/>
      <c r="DH449" s="95"/>
      <c r="DI449" s="95"/>
      <c r="DJ449" s="95"/>
      <c r="DK449" s="95"/>
      <c r="DL449" s="95"/>
      <c r="DM449" s="95"/>
      <c r="DN449" s="95"/>
      <c r="DO449" s="95"/>
      <c r="DP449" s="95"/>
      <c r="DQ449" s="95"/>
      <c r="DR449" s="95"/>
      <c r="DS449" s="95"/>
      <c r="DT449" s="95"/>
      <c r="DU449" s="95"/>
      <c r="DV449" s="95"/>
      <c r="DW449" s="95"/>
      <c r="DX449" s="95"/>
      <c r="DY449" s="95"/>
      <c r="DZ449" s="95"/>
      <c r="EA449" s="95"/>
      <c r="EB449" s="95"/>
      <c r="EC449" s="95"/>
      <c r="ED449" s="95"/>
      <c r="EE449" s="95"/>
      <c r="EF449" s="95"/>
      <c r="EG449" s="95"/>
      <c r="EH449" s="95"/>
      <c r="EI449" s="95"/>
      <c r="EJ449" s="95"/>
      <c r="EK449" s="95"/>
      <c r="EL449" s="95"/>
      <c r="EM449" s="95"/>
      <c r="EN449" s="95"/>
      <c r="EO449" s="95"/>
      <c r="EP449" s="95"/>
      <c r="EQ449" s="95"/>
      <c r="ER449" s="95"/>
      <c r="ES449" s="95"/>
      <c r="ET449" s="95"/>
      <c r="EU449" s="95"/>
      <c r="EV449" s="95"/>
      <c r="EW449" s="95"/>
      <c r="EX449" s="95"/>
      <c r="EY449" s="95"/>
      <c r="EZ449" s="95"/>
      <c r="FA449" s="95"/>
      <c r="FB449" s="95"/>
      <c r="FC449" s="95"/>
      <c r="FD449" s="95"/>
      <c r="FE449" s="95"/>
      <c r="FF449" s="95"/>
      <c r="FG449" s="95"/>
      <c r="FH449" s="95"/>
      <c r="FI449" s="95"/>
      <c r="FJ449" s="95"/>
      <c r="FK449" s="95"/>
      <c r="FL449" s="95"/>
      <c r="FM449" s="95"/>
      <c r="FN449" s="95"/>
      <c r="FO449" s="95"/>
      <c r="FP449" s="95"/>
      <c r="FQ449" s="95"/>
      <c r="FR449" s="95"/>
      <c r="FS449" s="95"/>
      <c r="FT449" s="95"/>
      <c r="FU449" s="95"/>
      <c r="FV449" s="95"/>
      <c r="FW449" s="95"/>
      <c r="FX449" s="95"/>
      <c r="FY449" s="95"/>
      <c r="FZ449" s="95"/>
      <c r="GA449" s="95"/>
      <c r="GB449" s="95"/>
      <c r="GC449" s="95"/>
      <c r="GD449" s="95"/>
      <c r="GE449" s="95"/>
      <c r="GF449" s="95"/>
      <c r="GG449" s="95"/>
      <c r="GH449" s="95"/>
      <c r="GI449" s="95"/>
      <c r="GJ449" s="95"/>
      <c r="GK449" s="95"/>
      <c r="GL449" s="95"/>
      <c r="GM449" s="95"/>
      <c r="GN449" s="95"/>
      <c r="GO449" s="95"/>
      <c r="GP449" s="95"/>
      <c r="GQ449" s="95"/>
      <c r="GR449" s="95"/>
      <c r="GS449" s="95"/>
      <c r="GT449" s="95"/>
      <c r="GU449" s="95"/>
      <c r="GV449" s="95"/>
      <c r="GW449" s="95"/>
      <c r="GX449" s="95"/>
      <c r="GY449" s="95"/>
      <c r="GZ449" s="95"/>
      <c r="HA449" s="95"/>
      <c r="HB449" s="95"/>
      <c r="HC449" s="95"/>
      <c r="HD449" s="95"/>
      <c r="HE449" s="95"/>
    </row>
    <row r="450" spans="1:213" x14ac:dyDescent="0.25">
      <c r="A450" s="212" t="str">
        <f>IF((ISBLANK('1B DonnéesActifs'!A453)=TRUE),"-",'1B DonnéesActifs'!A453)</f>
        <v>-</v>
      </c>
      <c r="B450" s="213" t="str">
        <f>IF(($A450="-"),"-",IF((ISBLANK('1B DonnéesActifs'!B453)=TRUE),"",'1B DonnéesActifs'!B453))</f>
        <v>-</v>
      </c>
      <c r="C450" s="213" t="str">
        <f>IF(($A450="-"),"-",IF((ISBLANK('1B DonnéesActifs'!C453)=TRUE),"",'1B DonnéesActifs'!C453))</f>
        <v>-</v>
      </c>
      <c r="D450" s="213" t="str">
        <f>IF(($A450="-"),"-",IF((ISBLANK('1B DonnéesActifs'!D453)=TRUE),"",'1B DonnéesActifs'!D453))</f>
        <v>-</v>
      </c>
      <c r="E450" s="213" t="str">
        <f>IF(($A450="-"),"-",IF((ISBLANK('1B DonnéesActifs'!E453)=TRUE),"",'1B DonnéesActifs'!E453))</f>
        <v>-</v>
      </c>
      <c r="F450" s="213" t="str">
        <f>IF(($A450="-"),"-",IF((ISBLANK('1B DonnéesActifs'!F453)=TRUE),"",'1B DonnéesActifs'!F453))</f>
        <v>-</v>
      </c>
      <c r="G450" s="213" t="str">
        <f>IF(($A450="-"),"-",IF((ISBLANK('1B DonnéesActifs'!G453)=TRUE),"",'1B DonnéesActifs'!G453))</f>
        <v>-</v>
      </c>
      <c r="H450" s="213" t="str">
        <f>IF(($A450="-"),"-",IF((ISBLANK('1B DonnéesActifs'!H453)=TRUE),"",'1B DonnéesActifs'!H453))</f>
        <v>-</v>
      </c>
      <c r="I450" s="213" t="str">
        <f>IF(($A450="-"),"-",IF((ISBLANK('1B DonnéesActifs'!I453)=TRUE),"",'1B DonnéesActifs'!I453))</f>
        <v>-</v>
      </c>
      <c r="J450" s="213" t="str">
        <f>IF(($A450="-"),"-",IF((ISBLANK('1B DonnéesActifs'!J453)=TRUE),"",'1B DonnéesActifs'!J453))</f>
        <v>-</v>
      </c>
      <c r="K450" s="213" t="str">
        <f>IF(($A450="-"),"-",IF((ISBLANK('1B DonnéesActifs'!K453)=TRUE),"",'1B DonnéesActifs'!K453))</f>
        <v>-</v>
      </c>
      <c r="L450" s="213" t="str">
        <f>IF(($A450="-"),"-",IF((ISBLANK('1B DonnéesActifs'!L453)=TRUE),"",'1B DonnéesActifs'!L453))</f>
        <v>-</v>
      </c>
      <c r="M450" s="213" t="str">
        <f>IF(($A450="-"),"-",IF((ISBLANK('1B DonnéesActifs'!M453)=TRUE),"",'1B DonnéesActifs'!M453))</f>
        <v>-</v>
      </c>
      <c r="N450" s="213" t="str">
        <f>IF(($A450="-"),"-",IF((ISBLANK('1B DonnéesActifs'!N453)=TRUE),"",'1B DonnéesActifs'!N453))</f>
        <v>-</v>
      </c>
      <c r="O450" s="213" t="str">
        <f>IF(($A450="-"),"-",IF((ISBLANK('1B DonnéesActifs'!O453)=TRUE),"",'1B DonnéesActifs'!O453))</f>
        <v>-</v>
      </c>
      <c r="P450" s="213" t="str">
        <f>IF(($A450="-"),"-",IF((ISBLANK('1B DonnéesActifs'!P453)=TRUE),"",'1B DonnéesActifs'!P453))</f>
        <v>-</v>
      </c>
      <c r="Q450" s="214" t="str">
        <f t="shared" si="64"/>
        <v>-</v>
      </c>
      <c r="R450" s="214" t="str">
        <f>IF($A450="-","-",(_xlfn.IFNA((VLOOKUP($D450,'2A HypothèsesRenouvellement'!$J$6:$K$10,2,FALSE)),"TypeChausséeN/D")))</f>
        <v>-</v>
      </c>
      <c r="S450" s="214" t="str">
        <f t="shared" si="65"/>
        <v>-</v>
      </c>
      <c r="T450" s="214" t="str">
        <f>IF($A450="-","-",(_xlfn.IFNA((VLOOKUP($M450,'2A HypothèsesRenouvellement'!$J$16:$K$25,2,FALSE)),"DernièreInterventionN/D")))</f>
        <v>-</v>
      </c>
      <c r="U450" s="214" t="str">
        <f t="shared" si="66"/>
        <v>-</v>
      </c>
      <c r="V450" s="215" t="str">
        <f t="shared" si="67"/>
        <v>-</v>
      </c>
      <c r="W450" s="215" t="str">
        <f>IF($A450="-","-",IF($O450="","ICG N/D",VLOOKUP($O450,'2A HypothèsesRenouvellement'!$B$33:$B$42,1,TRUE)))</f>
        <v>-</v>
      </c>
      <c r="X450" s="216" t="str">
        <f>IF($A450="-","-",(IF((ISNUMBER(W450)=TRUE),VLOOKUP(W450,'2A HypothèsesRenouvellement'!$B$33:$D$42,3,FALSE),"ICG N/D")))</f>
        <v>-</v>
      </c>
      <c r="Y450" s="216" t="str">
        <f>_xlfn.IFNA(IF($A450="-","-",(IF((P450=""),"Cote /5 N/D",VLOOKUP(P450,'2A HypothèsesRenouvellement'!$F$33:$G$37,2,FALSE)))),"%ParCote/5 Feuille2A N/D")</f>
        <v>-</v>
      </c>
      <c r="Z450" s="215" t="str">
        <f>IF($A450="-","-",IF('2A HypothèsesRenouvellement'!$F$20="  cotes d'état /100",(IF(ISNUMBER(X450)=TRUE,(X450*R450),"ICG N/D")),"N'est pas l'option choisie feuille 2A"))</f>
        <v>-</v>
      </c>
      <c r="AA450" s="215" t="str">
        <f t="shared" si="57"/>
        <v>-</v>
      </c>
      <c r="AB450" s="215" t="str">
        <f>IF($A450="-","-",IF('2A HypothèsesRenouvellement'!$F$20="  cotes d'état /5",(IF(ISNUMBER(Y450)=TRUE,(Y450*R450),"Etat/5 N/D")),"N'est pas l'option choisie feuille 2A"))</f>
        <v>-</v>
      </c>
      <c r="AC450" s="215" t="str">
        <f t="shared" si="58"/>
        <v>-</v>
      </c>
      <c r="AD450" s="217" t="str">
        <f>IF('2A HypothèsesRenouvellement'!$D$15="Option 1  ",'3A CalculsActifs'!V450,IF('2A HypothèsesRenouvellement'!$F$20="  Cotes d'état /100",'3A CalculsActifs'!AA450,IF('2A HypothèsesRenouvellement'!$F$20="  Cotes d'état /5",'3A CalculsActifs'!AC450,"ATT:ChoisirOptionFeuille2A")))</f>
        <v>ATT:ChoisirOptionFeuille2A</v>
      </c>
      <c r="AE450" s="209" t="str">
        <f>IF($A450="-","-",(H450/1000*(VLOOKUP(D450,'2A HypothèsesRenouvellement'!$J$6:$L$10,3,FALSE))))</f>
        <v>-</v>
      </c>
      <c r="AF450" s="312" t="str">
        <f t="shared" si="68"/>
        <v>-</v>
      </c>
      <c r="AG450" s="312" t="str">
        <f t="shared" si="69"/>
        <v>-</v>
      </c>
      <c r="AH450" s="218" t="str">
        <f t="shared" si="70"/>
        <v>-</v>
      </c>
      <c r="AI450" s="95"/>
      <c r="AJ450" s="95"/>
      <c r="AK450" s="95"/>
      <c r="AL450" s="95"/>
      <c r="AM450" s="95"/>
      <c r="AN450" s="95"/>
      <c r="AO450" s="95"/>
      <c r="AP450" s="95"/>
      <c r="AQ450" s="95"/>
      <c r="AR450" s="95"/>
      <c r="AS450" s="95"/>
      <c r="AT450" s="95"/>
      <c r="AU450" s="95"/>
      <c r="AV450" s="95"/>
      <c r="AW450" s="95"/>
      <c r="AX450" s="95"/>
      <c r="AY450" s="95"/>
      <c r="AZ450" s="95"/>
      <c r="BA450" s="95"/>
      <c r="BB450" s="95"/>
      <c r="BC450" s="95"/>
      <c r="BD450" s="95"/>
      <c r="BE450" s="95"/>
      <c r="BF450" s="95"/>
      <c r="BG450" s="95"/>
      <c r="BH450" s="95"/>
      <c r="BI450" s="95"/>
      <c r="BJ450" s="95"/>
      <c r="BK450" s="95"/>
      <c r="BL450" s="95"/>
      <c r="BM450" s="95"/>
      <c r="BN450" s="95"/>
      <c r="BO450" s="95"/>
      <c r="BP450" s="95"/>
      <c r="BQ450" s="95"/>
      <c r="BR450" s="95"/>
      <c r="BS450" s="95"/>
      <c r="BT450" s="95"/>
      <c r="BU450" s="95"/>
      <c r="BV450" s="95"/>
      <c r="BW450" s="95"/>
      <c r="BX450" s="95"/>
      <c r="BY450" s="95"/>
      <c r="BZ450" s="95"/>
      <c r="CA450" s="95"/>
      <c r="CB450" s="95"/>
      <c r="CC450" s="95"/>
      <c r="CD450" s="95"/>
      <c r="CE450" s="95"/>
      <c r="CF450" s="95"/>
      <c r="CG450" s="95"/>
      <c r="CH450" s="95"/>
      <c r="CI450" s="95"/>
      <c r="CJ450" s="95"/>
      <c r="CK450" s="95"/>
      <c r="CL450" s="95"/>
      <c r="CM450" s="95"/>
      <c r="CN450" s="95"/>
      <c r="CO450" s="95"/>
      <c r="CP450" s="95"/>
      <c r="CQ450" s="95"/>
      <c r="CR450" s="95"/>
      <c r="CS450" s="95"/>
      <c r="CT450" s="95"/>
      <c r="CU450" s="95"/>
      <c r="CV450" s="95"/>
      <c r="CW450" s="95"/>
      <c r="CX450" s="95"/>
      <c r="CY450" s="95"/>
      <c r="CZ450" s="95"/>
      <c r="DA450" s="95"/>
      <c r="DB450" s="95"/>
      <c r="DC450" s="95"/>
      <c r="DD450" s="95"/>
      <c r="DE450" s="95"/>
      <c r="DF450" s="95"/>
      <c r="DG450" s="95"/>
      <c r="DH450" s="95"/>
      <c r="DI450" s="95"/>
      <c r="DJ450" s="95"/>
      <c r="DK450" s="95"/>
      <c r="DL450" s="95"/>
      <c r="DM450" s="95"/>
      <c r="DN450" s="95"/>
      <c r="DO450" s="95"/>
      <c r="DP450" s="95"/>
      <c r="DQ450" s="95"/>
      <c r="DR450" s="95"/>
      <c r="DS450" s="95"/>
      <c r="DT450" s="95"/>
      <c r="DU450" s="95"/>
      <c r="DV450" s="95"/>
      <c r="DW450" s="95"/>
      <c r="DX450" s="95"/>
      <c r="DY450" s="95"/>
      <c r="DZ450" s="95"/>
      <c r="EA450" s="95"/>
      <c r="EB450" s="95"/>
      <c r="EC450" s="95"/>
      <c r="ED450" s="95"/>
      <c r="EE450" s="95"/>
      <c r="EF450" s="95"/>
      <c r="EG450" s="95"/>
      <c r="EH450" s="95"/>
      <c r="EI450" s="95"/>
      <c r="EJ450" s="95"/>
      <c r="EK450" s="95"/>
      <c r="EL450" s="95"/>
      <c r="EM450" s="95"/>
      <c r="EN450" s="95"/>
      <c r="EO450" s="95"/>
      <c r="EP450" s="95"/>
      <c r="EQ450" s="95"/>
      <c r="ER450" s="95"/>
      <c r="ES450" s="95"/>
      <c r="ET450" s="95"/>
      <c r="EU450" s="95"/>
      <c r="EV450" s="95"/>
      <c r="EW450" s="95"/>
      <c r="EX450" s="95"/>
      <c r="EY450" s="95"/>
      <c r="EZ450" s="95"/>
      <c r="FA450" s="95"/>
      <c r="FB450" s="95"/>
      <c r="FC450" s="95"/>
      <c r="FD450" s="95"/>
      <c r="FE450" s="95"/>
      <c r="FF450" s="95"/>
      <c r="FG450" s="95"/>
      <c r="FH450" s="95"/>
      <c r="FI450" s="95"/>
      <c r="FJ450" s="95"/>
      <c r="FK450" s="95"/>
      <c r="FL450" s="95"/>
      <c r="FM450" s="95"/>
      <c r="FN450" s="95"/>
      <c r="FO450" s="95"/>
      <c r="FP450" s="95"/>
      <c r="FQ450" s="95"/>
      <c r="FR450" s="95"/>
      <c r="FS450" s="95"/>
      <c r="FT450" s="95"/>
      <c r="FU450" s="95"/>
      <c r="FV450" s="95"/>
      <c r="FW450" s="95"/>
      <c r="FX450" s="95"/>
      <c r="FY450" s="95"/>
      <c r="FZ450" s="95"/>
      <c r="GA450" s="95"/>
      <c r="GB450" s="95"/>
      <c r="GC450" s="95"/>
      <c r="GD450" s="95"/>
      <c r="GE450" s="95"/>
      <c r="GF450" s="95"/>
      <c r="GG450" s="95"/>
      <c r="GH450" s="95"/>
      <c r="GI450" s="95"/>
      <c r="GJ450" s="95"/>
      <c r="GK450" s="95"/>
      <c r="GL450" s="95"/>
      <c r="GM450" s="95"/>
      <c r="GN450" s="95"/>
      <c r="GO450" s="95"/>
      <c r="GP450" s="95"/>
      <c r="GQ450" s="95"/>
      <c r="GR450" s="95"/>
      <c r="GS450" s="95"/>
      <c r="GT450" s="95"/>
      <c r="GU450" s="95"/>
      <c r="GV450" s="95"/>
      <c r="GW450" s="95"/>
      <c r="GX450" s="95"/>
      <c r="GY450" s="95"/>
      <c r="GZ450" s="95"/>
      <c r="HA450" s="95"/>
      <c r="HB450" s="95"/>
      <c r="HC450" s="95"/>
      <c r="HD450" s="95"/>
      <c r="HE450" s="95"/>
    </row>
    <row r="451" spans="1:213" x14ac:dyDescent="0.25">
      <c r="A451" s="212" t="str">
        <f>IF((ISBLANK('1B DonnéesActifs'!A454)=TRUE),"-",'1B DonnéesActifs'!A454)</f>
        <v>-</v>
      </c>
      <c r="B451" s="213" t="str">
        <f>IF(($A451="-"),"-",IF((ISBLANK('1B DonnéesActifs'!B454)=TRUE),"",'1B DonnéesActifs'!B454))</f>
        <v>-</v>
      </c>
      <c r="C451" s="213" t="str">
        <f>IF(($A451="-"),"-",IF((ISBLANK('1B DonnéesActifs'!C454)=TRUE),"",'1B DonnéesActifs'!C454))</f>
        <v>-</v>
      </c>
      <c r="D451" s="213" t="str">
        <f>IF(($A451="-"),"-",IF((ISBLANK('1B DonnéesActifs'!D454)=TRUE),"",'1B DonnéesActifs'!D454))</f>
        <v>-</v>
      </c>
      <c r="E451" s="213" t="str">
        <f>IF(($A451="-"),"-",IF((ISBLANK('1B DonnéesActifs'!E454)=TRUE),"",'1B DonnéesActifs'!E454))</f>
        <v>-</v>
      </c>
      <c r="F451" s="213" t="str">
        <f>IF(($A451="-"),"-",IF((ISBLANK('1B DonnéesActifs'!F454)=TRUE),"",'1B DonnéesActifs'!F454))</f>
        <v>-</v>
      </c>
      <c r="G451" s="213" t="str">
        <f>IF(($A451="-"),"-",IF((ISBLANK('1B DonnéesActifs'!G454)=TRUE),"",'1B DonnéesActifs'!G454))</f>
        <v>-</v>
      </c>
      <c r="H451" s="213" t="str">
        <f>IF(($A451="-"),"-",IF((ISBLANK('1B DonnéesActifs'!H454)=TRUE),"",'1B DonnéesActifs'!H454))</f>
        <v>-</v>
      </c>
      <c r="I451" s="213" t="str">
        <f>IF(($A451="-"),"-",IF((ISBLANK('1B DonnéesActifs'!I454)=TRUE),"",'1B DonnéesActifs'!I454))</f>
        <v>-</v>
      </c>
      <c r="J451" s="213" t="str">
        <f>IF(($A451="-"),"-",IF((ISBLANK('1B DonnéesActifs'!J454)=TRUE),"",'1B DonnéesActifs'!J454))</f>
        <v>-</v>
      </c>
      <c r="K451" s="213" t="str">
        <f>IF(($A451="-"),"-",IF((ISBLANK('1B DonnéesActifs'!K454)=TRUE),"",'1B DonnéesActifs'!K454))</f>
        <v>-</v>
      </c>
      <c r="L451" s="213" t="str">
        <f>IF(($A451="-"),"-",IF((ISBLANK('1B DonnéesActifs'!L454)=TRUE),"",'1B DonnéesActifs'!L454))</f>
        <v>-</v>
      </c>
      <c r="M451" s="213" t="str">
        <f>IF(($A451="-"),"-",IF((ISBLANK('1B DonnéesActifs'!M454)=TRUE),"",'1B DonnéesActifs'!M454))</f>
        <v>-</v>
      </c>
      <c r="N451" s="213" t="str">
        <f>IF(($A451="-"),"-",IF((ISBLANK('1B DonnéesActifs'!N454)=TRUE),"",'1B DonnéesActifs'!N454))</f>
        <v>-</v>
      </c>
      <c r="O451" s="213" t="str">
        <f>IF(($A451="-"),"-",IF((ISBLANK('1B DonnéesActifs'!O454)=TRUE),"",'1B DonnéesActifs'!O454))</f>
        <v>-</v>
      </c>
      <c r="P451" s="213" t="str">
        <f>IF(($A451="-"),"-",IF((ISBLANK('1B DonnéesActifs'!P454)=TRUE),"",'1B DonnéesActifs'!P454))</f>
        <v>-</v>
      </c>
      <c r="Q451" s="214" t="str">
        <f t="shared" si="64"/>
        <v>-</v>
      </c>
      <c r="R451" s="214" t="str">
        <f>IF($A451="-","-",(_xlfn.IFNA((VLOOKUP($D451,'2A HypothèsesRenouvellement'!$J$6:$K$10,2,FALSE)),"TypeChausséeN/D")))</f>
        <v>-</v>
      </c>
      <c r="S451" s="214" t="str">
        <f t="shared" si="65"/>
        <v>-</v>
      </c>
      <c r="T451" s="214" t="str">
        <f>IF($A451="-","-",(_xlfn.IFNA((VLOOKUP($M451,'2A HypothèsesRenouvellement'!$J$16:$K$25,2,FALSE)),"DernièreInterventionN/D")))</f>
        <v>-</v>
      </c>
      <c r="U451" s="214" t="str">
        <f t="shared" si="66"/>
        <v>-</v>
      </c>
      <c r="V451" s="215" t="str">
        <f t="shared" si="67"/>
        <v>-</v>
      </c>
      <c r="W451" s="215" t="str">
        <f>IF($A451="-","-",IF($O451="","ICG N/D",VLOOKUP($O451,'2A HypothèsesRenouvellement'!$B$33:$B$42,1,TRUE)))</f>
        <v>-</v>
      </c>
      <c r="X451" s="216" t="str">
        <f>IF($A451="-","-",(IF((ISNUMBER(W451)=TRUE),VLOOKUP(W451,'2A HypothèsesRenouvellement'!$B$33:$D$42,3,FALSE),"ICG N/D")))</f>
        <v>-</v>
      </c>
      <c r="Y451" s="216" t="str">
        <f>_xlfn.IFNA(IF($A451="-","-",(IF((P451=""),"Cote /5 N/D",VLOOKUP(P451,'2A HypothèsesRenouvellement'!$F$33:$G$37,2,FALSE)))),"%ParCote/5 Feuille2A N/D")</f>
        <v>-</v>
      </c>
      <c r="Z451" s="215" t="str">
        <f>IF($A451="-","-",IF('2A HypothèsesRenouvellement'!$F$20="  cotes d'état /100",(IF(ISNUMBER(X451)=TRUE,(X451*R451),"ICG N/D")),"N'est pas l'option choisie feuille 2A"))</f>
        <v>-</v>
      </c>
      <c r="AA451" s="215" t="str">
        <f t="shared" ref="AA451:AA514" si="71">IF($A451="-","-",IF(Annee_d_analyse="","SaisirAnnéeAnalyseFeuille1A",IF(ISNUMBER(Z451)=FALSE,"N'est pas l'option choisie feuille 2A",IF(Annee_eval_etat="","SaisirAnnéeÉval.ÉtatFeuille2A",IF((Z451-(Annee_d_analyse-Annee_eval_etat))&gt;0,ROUND((Z451-(Annee_d_analyse-Annee_eval_etat)),0),0)))))</f>
        <v>-</v>
      </c>
      <c r="AB451" s="215" t="str">
        <f>IF($A451="-","-",IF('2A HypothèsesRenouvellement'!$F$20="  cotes d'état /5",(IF(ISNUMBER(Y451)=TRUE,(Y451*R451),"Etat/5 N/D")),"N'est pas l'option choisie feuille 2A"))</f>
        <v>-</v>
      </c>
      <c r="AC451" s="215" t="str">
        <f t="shared" ref="AC451:AC514" si="72">IF($A451="-","-",IF(Annee_d_analyse="","SaisirAnnéeAnalyseFeuille1A",IF(ISNUMBER(AB451)=FALSE,"N'est pas l'option choisie feuille 2A",IF(Annee_eval_etat="","SaisirAnnéeÉval.ÉtatFeuille2A",IF((AB451-(Annee_d_analyse-Annee_eval_etat))&gt;0,ROUND((AB451-(Annee_d_analyse-Annee_eval_etat)),0),0)))))</f>
        <v>-</v>
      </c>
      <c r="AD451" s="217" t="str">
        <f>IF('2A HypothèsesRenouvellement'!$D$15="Option 1  ",'3A CalculsActifs'!V451,IF('2A HypothèsesRenouvellement'!$F$20="  Cotes d'état /100",'3A CalculsActifs'!AA451,IF('2A HypothèsesRenouvellement'!$F$20="  Cotes d'état /5",'3A CalculsActifs'!AC451,"ATT:ChoisirOptionFeuille2A")))</f>
        <v>ATT:ChoisirOptionFeuille2A</v>
      </c>
      <c r="AE451" s="209" t="str">
        <f>IF($A451="-","-",(H451/1000*(VLOOKUP(D451,'2A HypothèsesRenouvellement'!$J$6:$L$10,3,FALSE))))</f>
        <v>-</v>
      </c>
      <c r="AF451" s="312" t="str">
        <f t="shared" si="68"/>
        <v>-</v>
      </c>
      <c r="AG451" s="312" t="str">
        <f t="shared" si="69"/>
        <v>-</v>
      </c>
      <c r="AH451" s="218" t="str">
        <f t="shared" si="70"/>
        <v>-</v>
      </c>
      <c r="AI451" s="95"/>
      <c r="AJ451" s="95"/>
      <c r="AK451" s="95"/>
      <c r="AL451" s="95"/>
      <c r="AM451" s="95"/>
      <c r="AN451" s="95"/>
      <c r="AO451" s="95"/>
      <c r="AP451" s="95"/>
      <c r="AQ451" s="95"/>
      <c r="AR451" s="95"/>
      <c r="AS451" s="95"/>
      <c r="AT451" s="95"/>
      <c r="AU451" s="95"/>
      <c r="AV451" s="95"/>
      <c r="AW451" s="95"/>
      <c r="AX451" s="95"/>
      <c r="AY451" s="95"/>
      <c r="AZ451" s="95"/>
      <c r="BA451" s="95"/>
      <c r="BB451" s="95"/>
      <c r="BC451" s="95"/>
      <c r="BD451" s="95"/>
      <c r="BE451" s="95"/>
      <c r="BF451" s="95"/>
      <c r="BG451" s="95"/>
      <c r="BH451" s="95"/>
      <c r="BI451" s="95"/>
      <c r="BJ451" s="95"/>
      <c r="BK451" s="95"/>
      <c r="BL451" s="95"/>
      <c r="BM451" s="95"/>
      <c r="BN451" s="95"/>
      <c r="BO451" s="95"/>
      <c r="BP451" s="95"/>
      <c r="BQ451" s="95"/>
      <c r="BR451" s="95"/>
      <c r="BS451" s="95"/>
      <c r="BT451" s="95"/>
      <c r="BU451" s="95"/>
      <c r="BV451" s="95"/>
      <c r="BW451" s="95"/>
      <c r="BX451" s="95"/>
      <c r="BY451" s="95"/>
      <c r="BZ451" s="95"/>
      <c r="CA451" s="95"/>
      <c r="CB451" s="95"/>
      <c r="CC451" s="95"/>
      <c r="CD451" s="95"/>
      <c r="CE451" s="95"/>
      <c r="CF451" s="95"/>
      <c r="CG451" s="95"/>
      <c r="CH451" s="95"/>
      <c r="CI451" s="95"/>
      <c r="CJ451" s="95"/>
      <c r="CK451" s="95"/>
      <c r="CL451" s="95"/>
      <c r="CM451" s="95"/>
      <c r="CN451" s="95"/>
      <c r="CO451" s="95"/>
      <c r="CP451" s="95"/>
      <c r="CQ451" s="95"/>
      <c r="CR451" s="95"/>
      <c r="CS451" s="95"/>
      <c r="CT451" s="95"/>
      <c r="CU451" s="95"/>
      <c r="CV451" s="95"/>
      <c r="CW451" s="95"/>
      <c r="CX451" s="95"/>
      <c r="CY451" s="95"/>
      <c r="CZ451" s="95"/>
      <c r="DA451" s="95"/>
      <c r="DB451" s="95"/>
      <c r="DC451" s="95"/>
      <c r="DD451" s="95"/>
      <c r="DE451" s="95"/>
      <c r="DF451" s="95"/>
      <c r="DG451" s="95"/>
      <c r="DH451" s="95"/>
      <c r="DI451" s="95"/>
      <c r="DJ451" s="95"/>
      <c r="DK451" s="95"/>
      <c r="DL451" s="95"/>
      <c r="DM451" s="95"/>
      <c r="DN451" s="95"/>
      <c r="DO451" s="95"/>
      <c r="DP451" s="95"/>
      <c r="DQ451" s="95"/>
      <c r="DR451" s="95"/>
      <c r="DS451" s="95"/>
      <c r="DT451" s="95"/>
      <c r="DU451" s="95"/>
      <c r="DV451" s="95"/>
      <c r="DW451" s="95"/>
      <c r="DX451" s="95"/>
      <c r="DY451" s="95"/>
      <c r="DZ451" s="95"/>
      <c r="EA451" s="95"/>
      <c r="EB451" s="95"/>
      <c r="EC451" s="95"/>
      <c r="ED451" s="95"/>
      <c r="EE451" s="95"/>
      <c r="EF451" s="95"/>
      <c r="EG451" s="95"/>
      <c r="EH451" s="95"/>
      <c r="EI451" s="95"/>
      <c r="EJ451" s="95"/>
      <c r="EK451" s="95"/>
      <c r="EL451" s="95"/>
      <c r="EM451" s="95"/>
      <c r="EN451" s="95"/>
      <c r="EO451" s="95"/>
      <c r="EP451" s="95"/>
      <c r="EQ451" s="95"/>
      <c r="ER451" s="95"/>
      <c r="ES451" s="95"/>
      <c r="ET451" s="95"/>
      <c r="EU451" s="95"/>
      <c r="EV451" s="95"/>
      <c r="EW451" s="95"/>
      <c r="EX451" s="95"/>
      <c r="EY451" s="95"/>
      <c r="EZ451" s="95"/>
      <c r="FA451" s="95"/>
      <c r="FB451" s="95"/>
      <c r="FC451" s="95"/>
      <c r="FD451" s="95"/>
      <c r="FE451" s="95"/>
      <c r="FF451" s="95"/>
      <c r="FG451" s="95"/>
      <c r="FH451" s="95"/>
      <c r="FI451" s="95"/>
      <c r="FJ451" s="95"/>
      <c r="FK451" s="95"/>
      <c r="FL451" s="95"/>
      <c r="FM451" s="95"/>
      <c r="FN451" s="95"/>
      <c r="FO451" s="95"/>
      <c r="FP451" s="95"/>
      <c r="FQ451" s="95"/>
      <c r="FR451" s="95"/>
      <c r="FS451" s="95"/>
      <c r="FT451" s="95"/>
      <c r="FU451" s="95"/>
      <c r="FV451" s="95"/>
      <c r="FW451" s="95"/>
      <c r="FX451" s="95"/>
      <c r="FY451" s="95"/>
      <c r="FZ451" s="95"/>
      <c r="GA451" s="95"/>
      <c r="GB451" s="95"/>
      <c r="GC451" s="95"/>
      <c r="GD451" s="95"/>
      <c r="GE451" s="95"/>
      <c r="GF451" s="95"/>
      <c r="GG451" s="95"/>
      <c r="GH451" s="95"/>
      <c r="GI451" s="95"/>
      <c r="GJ451" s="95"/>
      <c r="GK451" s="95"/>
      <c r="GL451" s="95"/>
      <c r="GM451" s="95"/>
      <c r="GN451" s="95"/>
      <c r="GO451" s="95"/>
      <c r="GP451" s="95"/>
      <c r="GQ451" s="95"/>
      <c r="GR451" s="95"/>
      <c r="GS451" s="95"/>
      <c r="GT451" s="95"/>
      <c r="GU451" s="95"/>
      <c r="GV451" s="95"/>
      <c r="GW451" s="95"/>
      <c r="GX451" s="95"/>
      <c r="GY451" s="95"/>
      <c r="GZ451" s="95"/>
      <c r="HA451" s="95"/>
      <c r="HB451" s="95"/>
      <c r="HC451" s="95"/>
      <c r="HD451" s="95"/>
      <c r="HE451" s="95"/>
    </row>
    <row r="452" spans="1:213" x14ac:dyDescent="0.25">
      <c r="A452" s="212" t="str">
        <f>IF((ISBLANK('1B DonnéesActifs'!A455)=TRUE),"-",'1B DonnéesActifs'!A455)</f>
        <v>-</v>
      </c>
      <c r="B452" s="213" t="str">
        <f>IF(($A452="-"),"-",IF((ISBLANK('1B DonnéesActifs'!B455)=TRUE),"",'1B DonnéesActifs'!B455))</f>
        <v>-</v>
      </c>
      <c r="C452" s="213" t="str">
        <f>IF(($A452="-"),"-",IF((ISBLANK('1B DonnéesActifs'!C455)=TRUE),"",'1B DonnéesActifs'!C455))</f>
        <v>-</v>
      </c>
      <c r="D452" s="213" t="str">
        <f>IF(($A452="-"),"-",IF((ISBLANK('1B DonnéesActifs'!D455)=TRUE),"",'1B DonnéesActifs'!D455))</f>
        <v>-</v>
      </c>
      <c r="E452" s="213" t="str">
        <f>IF(($A452="-"),"-",IF((ISBLANK('1B DonnéesActifs'!E455)=TRUE),"",'1B DonnéesActifs'!E455))</f>
        <v>-</v>
      </c>
      <c r="F452" s="213" t="str">
        <f>IF(($A452="-"),"-",IF((ISBLANK('1B DonnéesActifs'!F455)=TRUE),"",'1B DonnéesActifs'!F455))</f>
        <v>-</v>
      </c>
      <c r="G452" s="213" t="str">
        <f>IF(($A452="-"),"-",IF((ISBLANK('1B DonnéesActifs'!G455)=TRUE),"",'1B DonnéesActifs'!G455))</f>
        <v>-</v>
      </c>
      <c r="H452" s="213" t="str">
        <f>IF(($A452="-"),"-",IF((ISBLANK('1B DonnéesActifs'!H455)=TRUE),"",'1B DonnéesActifs'!H455))</f>
        <v>-</v>
      </c>
      <c r="I452" s="213" t="str">
        <f>IF(($A452="-"),"-",IF((ISBLANK('1B DonnéesActifs'!I455)=TRUE),"",'1B DonnéesActifs'!I455))</f>
        <v>-</v>
      </c>
      <c r="J452" s="213" t="str">
        <f>IF(($A452="-"),"-",IF((ISBLANK('1B DonnéesActifs'!J455)=TRUE),"",'1B DonnéesActifs'!J455))</f>
        <v>-</v>
      </c>
      <c r="K452" s="213" t="str">
        <f>IF(($A452="-"),"-",IF((ISBLANK('1B DonnéesActifs'!K455)=TRUE),"",'1B DonnéesActifs'!K455))</f>
        <v>-</v>
      </c>
      <c r="L452" s="213" t="str">
        <f>IF(($A452="-"),"-",IF((ISBLANK('1B DonnéesActifs'!L455)=TRUE),"",'1B DonnéesActifs'!L455))</f>
        <v>-</v>
      </c>
      <c r="M452" s="213" t="str">
        <f>IF(($A452="-"),"-",IF((ISBLANK('1B DonnéesActifs'!M455)=TRUE),"",'1B DonnéesActifs'!M455))</f>
        <v>-</v>
      </c>
      <c r="N452" s="213" t="str">
        <f>IF(($A452="-"),"-",IF((ISBLANK('1B DonnéesActifs'!N455)=TRUE),"",'1B DonnéesActifs'!N455))</f>
        <v>-</v>
      </c>
      <c r="O452" s="213" t="str">
        <f>IF(($A452="-"),"-",IF((ISBLANK('1B DonnéesActifs'!O455)=TRUE),"",'1B DonnéesActifs'!O455))</f>
        <v>-</v>
      </c>
      <c r="P452" s="213" t="str">
        <f>IF(($A452="-"),"-",IF((ISBLANK('1B DonnéesActifs'!P455)=TRUE),"",'1B DonnéesActifs'!P455))</f>
        <v>-</v>
      </c>
      <c r="Q452" s="214" t="str">
        <f t="shared" si="64"/>
        <v>-</v>
      </c>
      <c r="R452" s="214" t="str">
        <f>IF($A452="-","-",(_xlfn.IFNA((VLOOKUP($D452,'2A HypothèsesRenouvellement'!$J$6:$K$10,2,FALSE)),"TypeChausséeN/D")))</f>
        <v>-</v>
      </c>
      <c r="S452" s="214" t="str">
        <f t="shared" si="65"/>
        <v>-</v>
      </c>
      <c r="T452" s="214" t="str">
        <f>IF($A452="-","-",(_xlfn.IFNA((VLOOKUP($M452,'2A HypothèsesRenouvellement'!$J$16:$K$25,2,FALSE)),"DernièreInterventionN/D")))</f>
        <v>-</v>
      </c>
      <c r="U452" s="214" t="str">
        <f t="shared" si="66"/>
        <v>-</v>
      </c>
      <c r="V452" s="215" t="str">
        <f t="shared" si="67"/>
        <v>-</v>
      </c>
      <c r="W452" s="215" t="str">
        <f>IF($A452="-","-",IF($O452="","ICG N/D",VLOOKUP($O452,'2A HypothèsesRenouvellement'!$B$33:$B$42,1,TRUE)))</f>
        <v>-</v>
      </c>
      <c r="X452" s="216" t="str">
        <f>IF($A452="-","-",(IF((ISNUMBER(W452)=TRUE),VLOOKUP(W452,'2A HypothèsesRenouvellement'!$B$33:$D$42,3,FALSE),"ICG N/D")))</f>
        <v>-</v>
      </c>
      <c r="Y452" s="216" t="str">
        <f>_xlfn.IFNA(IF($A452="-","-",(IF((P452=""),"Cote /5 N/D",VLOOKUP(P452,'2A HypothèsesRenouvellement'!$F$33:$G$37,2,FALSE)))),"%ParCote/5 Feuille2A N/D")</f>
        <v>-</v>
      </c>
      <c r="Z452" s="215" t="str">
        <f>IF($A452="-","-",IF('2A HypothèsesRenouvellement'!$F$20="  cotes d'état /100",(IF(ISNUMBER(X452)=TRUE,(X452*R452),"ICG N/D")),"N'est pas l'option choisie feuille 2A"))</f>
        <v>-</v>
      </c>
      <c r="AA452" s="215" t="str">
        <f t="shared" si="71"/>
        <v>-</v>
      </c>
      <c r="AB452" s="215" t="str">
        <f>IF($A452="-","-",IF('2A HypothèsesRenouvellement'!$F$20="  cotes d'état /5",(IF(ISNUMBER(Y452)=TRUE,(Y452*R452),"Etat/5 N/D")),"N'est pas l'option choisie feuille 2A"))</f>
        <v>-</v>
      </c>
      <c r="AC452" s="215" t="str">
        <f t="shared" si="72"/>
        <v>-</v>
      </c>
      <c r="AD452" s="217" t="str">
        <f>IF('2A HypothèsesRenouvellement'!$D$15="Option 1  ",'3A CalculsActifs'!V452,IF('2A HypothèsesRenouvellement'!$F$20="  Cotes d'état /100",'3A CalculsActifs'!AA452,IF('2A HypothèsesRenouvellement'!$F$20="  Cotes d'état /5",'3A CalculsActifs'!AC452,"ATT:ChoisirOptionFeuille2A")))</f>
        <v>ATT:ChoisirOptionFeuille2A</v>
      </c>
      <c r="AE452" s="209" t="str">
        <f>IF($A452="-","-",(H452/1000*(VLOOKUP(D452,'2A HypothèsesRenouvellement'!$J$6:$L$10,3,FALSE))))</f>
        <v>-</v>
      </c>
      <c r="AF452" s="312" t="str">
        <f t="shared" si="68"/>
        <v>-</v>
      </c>
      <c r="AG452" s="312" t="str">
        <f t="shared" si="69"/>
        <v>-</v>
      </c>
      <c r="AH452" s="218" t="str">
        <f t="shared" si="70"/>
        <v>-</v>
      </c>
      <c r="AI452" s="95"/>
      <c r="AJ452" s="95"/>
      <c r="AK452" s="95"/>
      <c r="AL452" s="95"/>
      <c r="AM452" s="95"/>
      <c r="AN452" s="95"/>
      <c r="AO452" s="95"/>
      <c r="AP452" s="95"/>
      <c r="AQ452" s="95"/>
      <c r="AR452" s="95"/>
      <c r="AS452" s="95"/>
      <c r="AT452" s="95"/>
      <c r="AU452" s="95"/>
      <c r="AV452" s="95"/>
      <c r="AW452" s="95"/>
      <c r="AX452" s="95"/>
      <c r="AY452" s="95"/>
      <c r="AZ452" s="95"/>
      <c r="BA452" s="95"/>
      <c r="BB452" s="95"/>
      <c r="BC452" s="95"/>
      <c r="BD452" s="95"/>
      <c r="BE452" s="95"/>
      <c r="BF452" s="95"/>
      <c r="BG452" s="95"/>
      <c r="BH452" s="95"/>
      <c r="BI452" s="95"/>
      <c r="BJ452" s="95"/>
      <c r="BK452" s="95"/>
      <c r="BL452" s="95"/>
      <c r="BM452" s="95"/>
      <c r="BN452" s="95"/>
      <c r="BO452" s="95"/>
      <c r="BP452" s="95"/>
      <c r="BQ452" s="95"/>
      <c r="BR452" s="95"/>
      <c r="BS452" s="95"/>
      <c r="BT452" s="95"/>
      <c r="BU452" s="95"/>
      <c r="BV452" s="95"/>
      <c r="BW452" s="95"/>
      <c r="BX452" s="95"/>
      <c r="BY452" s="95"/>
      <c r="BZ452" s="95"/>
      <c r="CA452" s="95"/>
      <c r="CB452" s="95"/>
      <c r="CC452" s="95"/>
      <c r="CD452" s="95"/>
      <c r="CE452" s="95"/>
      <c r="CF452" s="95"/>
      <c r="CG452" s="95"/>
      <c r="CH452" s="95"/>
      <c r="CI452" s="95"/>
      <c r="CJ452" s="95"/>
      <c r="CK452" s="95"/>
      <c r="CL452" s="95"/>
      <c r="CM452" s="95"/>
      <c r="CN452" s="95"/>
      <c r="CO452" s="95"/>
      <c r="CP452" s="95"/>
      <c r="CQ452" s="95"/>
      <c r="CR452" s="95"/>
      <c r="CS452" s="95"/>
      <c r="CT452" s="95"/>
      <c r="CU452" s="95"/>
      <c r="CV452" s="95"/>
      <c r="CW452" s="95"/>
      <c r="CX452" s="95"/>
      <c r="CY452" s="95"/>
      <c r="CZ452" s="95"/>
      <c r="DA452" s="95"/>
      <c r="DB452" s="95"/>
      <c r="DC452" s="95"/>
      <c r="DD452" s="95"/>
      <c r="DE452" s="95"/>
      <c r="DF452" s="95"/>
      <c r="DG452" s="95"/>
      <c r="DH452" s="95"/>
      <c r="DI452" s="95"/>
      <c r="DJ452" s="95"/>
      <c r="DK452" s="95"/>
      <c r="DL452" s="95"/>
      <c r="DM452" s="95"/>
      <c r="DN452" s="95"/>
      <c r="DO452" s="95"/>
      <c r="DP452" s="95"/>
      <c r="DQ452" s="95"/>
      <c r="DR452" s="95"/>
      <c r="DS452" s="95"/>
      <c r="DT452" s="95"/>
      <c r="DU452" s="95"/>
      <c r="DV452" s="95"/>
      <c r="DW452" s="95"/>
      <c r="DX452" s="95"/>
      <c r="DY452" s="95"/>
      <c r="DZ452" s="95"/>
      <c r="EA452" s="95"/>
      <c r="EB452" s="95"/>
      <c r="EC452" s="95"/>
      <c r="ED452" s="95"/>
      <c r="EE452" s="95"/>
      <c r="EF452" s="95"/>
      <c r="EG452" s="95"/>
      <c r="EH452" s="95"/>
      <c r="EI452" s="95"/>
      <c r="EJ452" s="95"/>
      <c r="EK452" s="95"/>
      <c r="EL452" s="95"/>
      <c r="EM452" s="95"/>
      <c r="EN452" s="95"/>
      <c r="EO452" s="95"/>
      <c r="EP452" s="95"/>
      <c r="EQ452" s="95"/>
      <c r="ER452" s="95"/>
      <c r="ES452" s="95"/>
      <c r="ET452" s="95"/>
      <c r="EU452" s="95"/>
      <c r="EV452" s="95"/>
      <c r="EW452" s="95"/>
      <c r="EX452" s="95"/>
      <c r="EY452" s="95"/>
      <c r="EZ452" s="95"/>
      <c r="FA452" s="95"/>
      <c r="FB452" s="95"/>
      <c r="FC452" s="95"/>
      <c r="FD452" s="95"/>
      <c r="FE452" s="95"/>
      <c r="FF452" s="95"/>
      <c r="FG452" s="95"/>
      <c r="FH452" s="95"/>
      <c r="FI452" s="95"/>
      <c r="FJ452" s="95"/>
      <c r="FK452" s="95"/>
      <c r="FL452" s="95"/>
      <c r="FM452" s="95"/>
      <c r="FN452" s="95"/>
      <c r="FO452" s="95"/>
      <c r="FP452" s="95"/>
      <c r="FQ452" s="95"/>
      <c r="FR452" s="95"/>
      <c r="FS452" s="95"/>
      <c r="FT452" s="95"/>
      <c r="FU452" s="95"/>
      <c r="FV452" s="95"/>
      <c r="FW452" s="95"/>
      <c r="FX452" s="95"/>
      <c r="FY452" s="95"/>
      <c r="FZ452" s="95"/>
      <c r="GA452" s="95"/>
      <c r="GB452" s="95"/>
      <c r="GC452" s="95"/>
      <c r="GD452" s="95"/>
      <c r="GE452" s="95"/>
      <c r="GF452" s="95"/>
      <c r="GG452" s="95"/>
      <c r="GH452" s="95"/>
      <c r="GI452" s="95"/>
      <c r="GJ452" s="95"/>
      <c r="GK452" s="95"/>
      <c r="GL452" s="95"/>
      <c r="GM452" s="95"/>
      <c r="GN452" s="95"/>
      <c r="GO452" s="95"/>
      <c r="GP452" s="95"/>
      <c r="GQ452" s="95"/>
      <c r="GR452" s="95"/>
      <c r="GS452" s="95"/>
      <c r="GT452" s="95"/>
      <c r="GU452" s="95"/>
      <c r="GV452" s="95"/>
      <c r="GW452" s="95"/>
      <c r="GX452" s="95"/>
      <c r="GY452" s="95"/>
      <c r="GZ452" s="95"/>
      <c r="HA452" s="95"/>
      <c r="HB452" s="95"/>
      <c r="HC452" s="95"/>
      <c r="HD452" s="95"/>
      <c r="HE452" s="95"/>
    </row>
    <row r="453" spans="1:213" x14ac:dyDescent="0.25">
      <c r="A453" s="212" t="str">
        <f>IF((ISBLANK('1B DonnéesActifs'!A456)=TRUE),"-",'1B DonnéesActifs'!A456)</f>
        <v>-</v>
      </c>
      <c r="B453" s="213" t="str">
        <f>IF(($A453="-"),"-",IF((ISBLANK('1B DonnéesActifs'!B456)=TRUE),"",'1B DonnéesActifs'!B456))</f>
        <v>-</v>
      </c>
      <c r="C453" s="213" t="str">
        <f>IF(($A453="-"),"-",IF((ISBLANK('1B DonnéesActifs'!C456)=TRUE),"",'1B DonnéesActifs'!C456))</f>
        <v>-</v>
      </c>
      <c r="D453" s="213" t="str">
        <f>IF(($A453="-"),"-",IF((ISBLANK('1B DonnéesActifs'!D456)=TRUE),"",'1B DonnéesActifs'!D456))</f>
        <v>-</v>
      </c>
      <c r="E453" s="213" t="str">
        <f>IF(($A453="-"),"-",IF((ISBLANK('1B DonnéesActifs'!E456)=TRUE),"",'1B DonnéesActifs'!E456))</f>
        <v>-</v>
      </c>
      <c r="F453" s="213" t="str">
        <f>IF(($A453="-"),"-",IF((ISBLANK('1B DonnéesActifs'!F456)=TRUE),"",'1B DonnéesActifs'!F456))</f>
        <v>-</v>
      </c>
      <c r="G453" s="213" t="str">
        <f>IF(($A453="-"),"-",IF((ISBLANK('1B DonnéesActifs'!G456)=TRUE),"",'1B DonnéesActifs'!G456))</f>
        <v>-</v>
      </c>
      <c r="H453" s="213" t="str">
        <f>IF(($A453="-"),"-",IF((ISBLANK('1B DonnéesActifs'!H456)=TRUE),"",'1B DonnéesActifs'!H456))</f>
        <v>-</v>
      </c>
      <c r="I453" s="213" t="str">
        <f>IF(($A453="-"),"-",IF((ISBLANK('1B DonnéesActifs'!I456)=TRUE),"",'1B DonnéesActifs'!I456))</f>
        <v>-</v>
      </c>
      <c r="J453" s="213" t="str">
        <f>IF(($A453="-"),"-",IF((ISBLANK('1B DonnéesActifs'!J456)=TRUE),"",'1B DonnéesActifs'!J456))</f>
        <v>-</v>
      </c>
      <c r="K453" s="213" t="str">
        <f>IF(($A453="-"),"-",IF((ISBLANK('1B DonnéesActifs'!K456)=TRUE),"",'1B DonnéesActifs'!K456))</f>
        <v>-</v>
      </c>
      <c r="L453" s="213" t="str">
        <f>IF(($A453="-"),"-",IF((ISBLANK('1B DonnéesActifs'!L456)=TRUE),"",'1B DonnéesActifs'!L456))</f>
        <v>-</v>
      </c>
      <c r="M453" s="213" t="str">
        <f>IF(($A453="-"),"-",IF((ISBLANK('1B DonnéesActifs'!M456)=TRUE),"",'1B DonnéesActifs'!M456))</f>
        <v>-</v>
      </c>
      <c r="N453" s="213" t="str">
        <f>IF(($A453="-"),"-",IF((ISBLANK('1B DonnéesActifs'!N456)=TRUE),"",'1B DonnéesActifs'!N456))</f>
        <v>-</v>
      </c>
      <c r="O453" s="213" t="str">
        <f>IF(($A453="-"),"-",IF((ISBLANK('1B DonnéesActifs'!O456)=TRUE),"",'1B DonnéesActifs'!O456))</f>
        <v>-</v>
      </c>
      <c r="P453" s="213" t="str">
        <f>IF(($A453="-"),"-",IF((ISBLANK('1B DonnéesActifs'!P456)=TRUE),"",'1B DonnéesActifs'!P456))</f>
        <v>-</v>
      </c>
      <c r="Q453" s="214" t="str">
        <f t="shared" si="64"/>
        <v>-</v>
      </c>
      <c r="R453" s="214" t="str">
        <f>IF($A453="-","-",(_xlfn.IFNA((VLOOKUP($D453,'2A HypothèsesRenouvellement'!$J$6:$K$10,2,FALSE)),"TypeChausséeN/D")))</f>
        <v>-</v>
      </c>
      <c r="S453" s="214" t="str">
        <f t="shared" si="65"/>
        <v>-</v>
      </c>
      <c r="T453" s="214" t="str">
        <f>IF($A453="-","-",(_xlfn.IFNA((VLOOKUP($M453,'2A HypothèsesRenouvellement'!$J$16:$K$25,2,FALSE)),"DernièreInterventionN/D")))</f>
        <v>-</v>
      </c>
      <c r="U453" s="214" t="str">
        <f t="shared" si="66"/>
        <v>-</v>
      </c>
      <c r="V453" s="215" t="str">
        <f t="shared" si="67"/>
        <v>-</v>
      </c>
      <c r="W453" s="215" t="str">
        <f>IF($A453="-","-",IF($O453="","ICG N/D",VLOOKUP($O453,'2A HypothèsesRenouvellement'!$B$33:$B$42,1,TRUE)))</f>
        <v>-</v>
      </c>
      <c r="X453" s="216" t="str">
        <f>IF($A453="-","-",(IF((ISNUMBER(W453)=TRUE),VLOOKUP(W453,'2A HypothèsesRenouvellement'!$B$33:$D$42,3,FALSE),"ICG N/D")))</f>
        <v>-</v>
      </c>
      <c r="Y453" s="216" t="str">
        <f>_xlfn.IFNA(IF($A453="-","-",(IF((P453=""),"Cote /5 N/D",VLOOKUP(P453,'2A HypothèsesRenouvellement'!$F$33:$G$37,2,FALSE)))),"%ParCote/5 Feuille2A N/D")</f>
        <v>-</v>
      </c>
      <c r="Z453" s="215" t="str">
        <f>IF($A453="-","-",IF('2A HypothèsesRenouvellement'!$F$20="  cotes d'état /100",(IF(ISNUMBER(X453)=TRUE,(X453*R453),"ICG N/D")),"N'est pas l'option choisie feuille 2A"))</f>
        <v>-</v>
      </c>
      <c r="AA453" s="215" t="str">
        <f t="shared" si="71"/>
        <v>-</v>
      </c>
      <c r="AB453" s="215" t="str">
        <f>IF($A453="-","-",IF('2A HypothèsesRenouvellement'!$F$20="  cotes d'état /5",(IF(ISNUMBER(Y453)=TRUE,(Y453*R453),"Etat/5 N/D")),"N'est pas l'option choisie feuille 2A"))</f>
        <v>-</v>
      </c>
      <c r="AC453" s="215" t="str">
        <f t="shared" si="72"/>
        <v>-</v>
      </c>
      <c r="AD453" s="217" t="str">
        <f>IF('2A HypothèsesRenouvellement'!$D$15="Option 1  ",'3A CalculsActifs'!V453,IF('2A HypothèsesRenouvellement'!$F$20="  Cotes d'état /100",'3A CalculsActifs'!AA453,IF('2A HypothèsesRenouvellement'!$F$20="  Cotes d'état /5",'3A CalculsActifs'!AC453,"ATT:ChoisirOptionFeuille2A")))</f>
        <v>ATT:ChoisirOptionFeuille2A</v>
      </c>
      <c r="AE453" s="209" t="str">
        <f>IF($A453="-","-",(H453/1000*(VLOOKUP(D453,'2A HypothèsesRenouvellement'!$J$6:$L$10,3,FALSE))))</f>
        <v>-</v>
      </c>
      <c r="AF453" s="312" t="str">
        <f t="shared" si="68"/>
        <v>-</v>
      </c>
      <c r="AG453" s="312" t="str">
        <f t="shared" si="69"/>
        <v>-</v>
      </c>
      <c r="AH453" s="218" t="str">
        <f t="shared" si="70"/>
        <v>-</v>
      </c>
      <c r="AI453" s="95"/>
      <c r="AJ453" s="95"/>
      <c r="AK453" s="95"/>
      <c r="AL453" s="95"/>
      <c r="AM453" s="95"/>
      <c r="AN453" s="95"/>
      <c r="AO453" s="95"/>
      <c r="AP453" s="95"/>
      <c r="AQ453" s="95"/>
      <c r="AR453" s="95"/>
      <c r="AS453" s="95"/>
      <c r="AT453" s="95"/>
      <c r="AU453" s="95"/>
      <c r="AV453" s="95"/>
      <c r="AW453" s="95"/>
      <c r="AX453" s="95"/>
      <c r="AY453" s="95"/>
      <c r="AZ453" s="95"/>
      <c r="BA453" s="95"/>
      <c r="BB453" s="95"/>
      <c r="BC453" s="95"/>
      <c r="BD453" s="95"/>
      <c r="BE453" s="95"/>
      <c r="BF453" s="95"/>
      <c r="BG453" s="95"/>
      <c r="BH453" s="95"/>
      <c r="BI453" s="95"/>
      <c r="BJ453" s="95"/>
      <c r="BK453" s="95"/>
      <c r="BL453" s="95"/>
      <c r="BM453" s="95"/>
      <c r="BN453" s="95"/>
      <c r="BO453" s="95"/>
      <c r="BP453" s="95"/>
      <c r="BQ453" s="95"/>
      <c r="BR453" s="95"/>
      <c r="BS453" s="95"/>
      <c r="BT453" s="95"/>
      <c r="BU453" s="95"/>
      <c r="BV453" s="95"/>
      <c r="BW453" s="95"/>
      <c r="BX453" s="95"/>
      <c r="BY453" s="95"/>
      <c r="BZ453" s="95"/>
      <c r="CA453" s="95"/>
      <c r="CB453" s="95"/>
      <c r="CC453" s="95"/>
      <c r="CD453" s="95"/>
      <c r="CE453" s="95"/>
      <c r="CF453" s="95"/>
      <c r="CG453" s="95"/>
      <c r="CH453" s="95"/>
      <c r="CI453" s="95"/>
      <c r="CJ453" s="95"/>
      <c r="CK453" s="95"/>
      <c r="CL453" s="95"/>
      <c r="CM453" s="95"/>
      <c r="CN453" s="95"/>
      <c r="CO453" s="95"/>
      <c r="CP453" s="95"/>
      <c r="CQ453" s="95"/>
      <c r="CR453" s="95"/>
      <c r="CS453" s="95"/>
      <c r="CT453" s="95"/>
      <c r="CU453" s="95"/>
      <c r="CV453" s="95"/>
      <c r="CW453" s="95"/>
      <c r="CX453" s="95"/>
      <c r="CY453" s="95"/>
      <c r="CZ453" s="95"/>
      <c r="DA453" s="95"/>
      <c r="DB453" s="95"/>
      <c r="DC453" s="95"/>
      <c r="DD453" s="95"/>
      <c r="DE453" s="95"/>
      <c r="DF453" s="95"/>
      <c r="DG453" s="95"/>
      <c r="DH453" s="95"/>
      <c r="DI453" s="95"/>
      <c r="DJ453" s="95"/>
      <c r="DK453" s="95"/>
      <c r="DL453" s="95"/>
      <c r="DM453" s="95"/>
      <c r="DN453" s="95"/>
      <c r="DO453" s="95"/>
      <c r="DP453" s="95"/>
      <c r="DQ453" s="95"/>
      <c r="DR453" s="95"/>
      <c r="DS453" s="95"/>
      <c r="DT453" s="95"/>
      <c r="DU453" s="95"/>
      <c r="DV453" s="95"/>
      <c r="DW453" s="95"/>
      <c r="DX453" s="95"/>
      <c r="DY453" s="95"/>
      <c r="DZ453" s="95"/>
      <c r="EA453" s="95"/>
      <c r="EB453" s="95"/>
      <c r="EC453" s="95"/>
      <c r="ED453" s="95"/>
      <c r="EE453" s="95"/>
      <c r="EF453" s="95"/>
      <c r="EG453" s="95"/>
      <c r="EH453" s="95"/>
      <c r="EI453" s="95"/>
      <c r="EJ453" s="95"/>
      <c r="EK453" s="95"/>
      <c r="EL453" s="95"/>
      <c r="EM453" s="95"/>
      <c r="EN453" s="95"/>
      <c r="EO453" s="95"/>
      <c r="EP453" s="95"/>
      <c r="EQ453" s="95"/>
      <c r="ER453" s="95"/>
      <c r="ES453" s="95"/>
      <c r="ET453" s="95"/>
      <c r="EU453" s="95"/>
      <c r="EV453" s="95"/>
      <c r="EW453" s="95"/>
      <c r="EX453" s="95"/>
      <c r="EY453" s="95"/>
      <c r="EZ453" s="95"/>
      <c r="FA453" s="95"/>
      <c r="FB453" s="95"/>
      <c r="FC453" s="95"/>
      <c r="FD453" s="95"/>
      <c r="FE453" s="95"/>
      <c r="FF453" s="95"/>
      <c r="FG453" s="95"/>
      <c r="FH453" s="95"/>
      <c r="FI453" s="95"/>
      <c r="FJ453" s="95"/>
      <c r="FK453" s="95"/>
      <c r="FL453" s="95"/>
      <c r="FM453" s="95"/>
      <c r="FN453" s="95"/>
      <c r="FO453" s="95"/>
      <c r="FP453" s="95"/>
      <c r="FQ453" s="95"/>
      <c r="FR453" s="95"/>
      <c r="FS453" s="95"/>
      <c r="FT453" s="95"/>
      <c r="FU453" s="95"/>
      <c r="FV453" s="95"/>
      <c r="FW453" s="95"/>
      <c r="FX453" s="95"/>
      <c r="FY453" s="95"/>
      <c r="FZ453" s="95"/>
      <c r="GA453" s="95"/>
      <c r="GB453" s="95"/>
      <c r="GC453" s="95"/>
      <c r="GD453" s="95"/>
      <c r="GE453" s="95"/>
      <c r="GF453" s="95"/>
      <c r="GG453" s="95"/>
      <c r="GH453" s="95"/>
      <c r="GI453" s="95"/>
      <c r="GJ453" s="95"/>
      <c r="GK453" s="95"/>
      <c r="GL453" s="95"/>
      <c r="GM453" s="95"/>
      <c r="GN453" s="95"/>
      <c r="GO453" s="95"/>
      <c r="GP453" s="95"/>
      <c r="GQ453" s="95"/>
      <c r="GR453" s="95"/>
      <c r="GS453" s="95"/>
      <c r="GT453" s="95"/>
      <c r="GU453" s="95"/>
      <c r="GV453" s="95"/>
      <c r="GW453" s="95"/>
      <c r="GX453" s="95"/>
      <c r="GY453" s="95"/>
      <c r="GZ453" s="95"/>
      <c r="HA453" s="95"/>
      <c r="HB453" s="95"/>
      <c r="HC453" s="95"/>
      <c r="HD453" s="95"/>
      <c r="HE453" s="95"/>
    </row>
    <row r="454" spans="1:213" x14ac:dyDescent="0.25">
      <c r="A454" s="212" t="str">
        <f>IF((ISBLANK('1B DonnéesActifs'!A457)=TRUE),"-",'1B DonnéesActifs'!A457)</f>
        <v>-</v>
      </c>
      <c r="B454" s="213" t="str">
        <f>IF(($A454="-"),"-",IF((ISBLANK('1B DonnéesActifs'!B457)=TRUE),"",'1B DonnéesActifs'!B457))</f>
        <v>-</v>
      </c>
      <c r="C454" s="213" t="str">
        <f>IF(($A454="-"),"-",IF((ISBLANK('1B DonnéesActifs'!C457)=TRUE),"",'1B DonnéesActifs'!C457))</f>
        <v>-</v>
      </c>
      <c r="D454" s="213" t="str">
        <f>IF(($A454="-"),"-",IF((ISBLANK('1B DonnéesActifs'!D457)=TRUE),"",'1B DonnéesActifs'!D457))</f>
        <v>-</v>
      </c>
      <c r="E454" s="213" t="str">
        <f>IF(($A454="-"),"-",IF((ISBLANK('1B DonnéesActifs'!E457)=TRUE),"",'1B DonnéesActifs'!E457))</f>
        <v>-</v>
      </c>
      <c r="F454" s="213" t="str">
        <f>IF(($A454="-"),"-",IF((ISBLANK('1B DonnéesActifs'!F457)=TRUE),"",'1B DonnéesActifs'!F457))</f>
        <v>-</v>
      </c>
      <c r="G454" s="213" t="str">
        <f>IF(($A454="-"),"-",IF((ISBLANK('1B DonnéesActifs'!G457)=TRUE),"",'1B DonnéesActifs'!G457))</f>
        <v>-</v>
      </c>
      <c r="H454" s="213" t="str">
        <f>IF(($A454="-"),"-",IF((ISBLANK('1B DonnéesActifs'!H457)=TRUE),"",'1B DonnéesActifs'!H457))</f>
        <v>-</v>
      </c>
      <c r="I454" s="213" t="str">
        <f>IF(($A454="-"),"-",IF((ISBLANK('1B DonnéesActifs'!I457)=TRUE),"",'1B DonnéesActifs'!I457))</f>
        <v>-</v>
      </c>
      <c r="J454" s="213" t="str">
        <f>IF(($A454="-"),"-",IF((ISBLANK('1B DonnéesActifs'!J457)=TRUE),"",'1B DonnéesActifs'!J457))</f>
        <v>-</v>
      </c>
      <c r="K454" s="213" t="str">
        <f>IF(($A454="-"),"-",IF((ISBLANK('1B DonnéesActifs'!K457)=TRUE),"",'1B DonnéesActifs'!K457))</f>
        <v>-</v>
      </c>
      <c r="L454" s="213" t="str">
        <f>IF(($A454="-"),"-",IF((ISBLANK('1B DonnéesActifs'!L457)=TRUE),"",'1B DonnéesActifs'!L457))</f>
        <v>-</v>
      </c>
      <c r="M454" s="213" t="str">
        <f>IF(($A454="-"),"-",IF((ISBLANK('1B DonnéesActifs'!M457)=TRUE),"",'1B DonnéesActifs'!M457))</f>
        <v>-</v>
      </c>
      <c r="N454" s="213" t="str">
        <f>IF(($A454="-"),"-",IF((ISBLANK('1B DonnéesActifs'!N457)=TRUE),"",'1B DonnéesActifs'!N457))</f>
        <v>-</v>
      </c>
      <c r="O454" s="213" t="str">
        <f>IF(($A454="-"),"-",IF((ISBLANK('1B DonnéesActifs'!O457)=TRUE),"",'1B DonnéesActifs'!O457))</f>
        <v>-</v>
      </c>
      <c r="P454" s="213" t="str">
        <f>IF(($A454="-"),"-",IF((ISBLANK('1B DonnéesActifs'!P457)=TRUE),"",'1B DonnéesActifs'!P457))</f>
        <v>-</v>
      </c>
      <c r="Q454" s="214" t="str">
        <f t="shared" si="64"/>
        <v>-</v>
      </c>
      <c r="R454" s="214" t="str">
        <f>IF($A454="-","-",(_xlfn.IFNA((VLOOKUP($D454,'2A HypothèsesRenouvellement'!$J$6:$K$10,2,FALSE)),"TypeChausséeN/D")))</f>
        <v>-</v>
      </c>
      <c r="S454" s="214" t="str">
        <f t="shared" si="65"/>
        <v>-</v>
      </c>
      <c r="T454" s="214" t="str">
        <f>IF($A454="-","-",(_xlfn.IFNA((VLOOKUP($M454,'2A HypothèsesRenouvellement'!$J$16:$K$25,2,FALSE)),"DernièreInterventionN/D")))</f>
        <v>-</v>
      </c>
      <c r="U454" s="214" t="str">
        <f t="shared" si="66"/>
        <v>-</v>
      </c>
      <c r="V454" s="215" t="str">
        <f t="shared" si="67"/>
        <v>-</v>
      </c>
      <c r="W454" s="215" t="str">
        <f>IF($A454="-","-",IF($O454="","ICG N/D",VLOOKUP($O454,'2A HypothèsesRenouvellement'!$B$33:$B$42,1,TRUE)))</f>
        <v>-</v>
      </c>
      <c r="X454" s="216" t="str">
        <f>IF($A454="-","-",(IF((ISNUMBER(W454)=TRUE),VLOOKUP(W454,'2A HypothèsesRenouvellement'!$B$33:$D$42,3,FALSE),"ICG N/D")))</f>
        <v>-</v>
      </c>
      <c r="Y454" s="216" t="str">
        <f>_xlfn.IFNA(IF($A454="-","-",(IF((P454=""),"Cote /5 N/D",VLOOKUP(P454,'2A HypothèsesRenouvellement'!$F$33:$G$37,2,FALSE)))),"%ParCote/5 Feuille2A N/D")</f>
        <v>-</v>
      </c>
      <c r="Z454" s="215" t="str">
        <f>IF($A454="-","-",IF('2A HypothèsesRenouvellement'!$F$20="  cotes d'état /100",(IF(ISNUMBER(X454)=TRUE,(X454*R454),"ICG N/D")),"N'est pas l'option choisie feuille 2A"))</f>
        <v>-</v>
      </c>
      <c r="AA454" s="215" t="str">
        <f t="shared" si="71"/>
        <v>-</v>
      </c>
      <c r="AB454" s="215" t="str">
        <f>IF($A454="-","-",IF('2A HypothèsesRenouvellement'!$F$20="  cotes d'état /5",(IF(ISNUMBER(Y454)=TRUE,(Y454*R454),"Etat/5 N/D")),"N'est pas l'option choisie feuille 2A"))</f>
        <v>-</v>
      </c>
      <c r="AC454" s="215" t="str">
        <f t="shared" si="72"/>
        <v>-</v>
      </c>
      <c r="AD454" s="217" t="str">
        <f>IF('2A HypothèsesRenouvellement'!$D$15="Option 1  ",'3A CalculsActifs'!V454,IF('2A HypothèsesRenouvellement'!$F$20="  Cotes d'état /100",'3A CalculsActifs'!AA454,IF('2A HypothèsesRenouvellement'!$F$20="  Cotes d'état /5",'3A CalculsActifs'!AC454,"ATT:ChoisirOptionFeuille2A")))</f>
        <v>ATT:ChoisirOptionFeuille2A</v>
      </c>
      <c r="AE454" s="209" t="str">
        <f>IF($A454="-","-",(H454/1000*(VLOOKUP(D454,'2A HypothèsesRenouvellement'!$J$6:$L$10,3,FALSE))))</f>
        <v>-</v>
      </c>
      <c r="AF454" s="312" t="str">
        <f t="shared" si="68"/>
        <v>-</v>
      </c>
      <c r="AG454" s="312" t="str">
        <f t="shared" si="69"/>
        <v>-</v>
      </c>
      <c r="AH454" s="218" t="str">
        <f t="shared" si="70"/>
        <v>-</v>
      </c>
      <c r="AI454" s="95"/>
      <c r="AJ454" s="95"/>
      <c r="AK454" s="95"/>
      <c r="AL454" s="95"/>
      <c r="AM454" s="95"/>
      <c r="AN454" s="95"/>
      <c r="AO454" s="95"/>
      <c r="AP454" s="95"/>
      <c r="AQ454" s="95"/>
      <c r="AR454" s="95"/>
      <c r="AS454" s="95"/>
      <c r="AT454" s="95"/>
      <c r="AU454" s="95"/>
      <c r="AV454" s="95"/>
      <c r="AW454" s="95"/>
      <c r="AX454" s="95"/>
      <c r="AY454" s="95"/>
      <c r="AZ454" s="95"/>
      <c r="BA454" s="95"/>
      <c r="BB454" s="95"/>
      <c r="BC454" s="95"/>
      <c r="BD454" s="95"/>
      <c r="BE454" s="95"/>
      <c r="BF454" s="95"/>
      <c r="BG454" s="95"/>
      <c r="BH454" s="95"/>
      <c r="BI454" s="95"/>
      <c r="BJ454" s="95"/>
      <c r="BK454" s="95"/>
      <c r="BL454" s="95"/>
      <c r="BM454" s="95"/>
      <c r="BN454" s="95"/>
      <c r="BO454" s="95"/>
      <c r="BP454" s="95"/>
      <c r="BQ454" s="95"/>
      <c r="BR454" s="95"/>
      <c r="BS454" s="95"/>
      <c r="BT454" s="95"/>
      <c r="BU454" s="95"/>
      <c r="BV454" s="95"/>
      <c r="BW454" s="95"/>
      <c r="BX454" s="95"/>
      <c r="BY454" s="95"/>
      <c r="BZ454" s="95"/>
      <c r="CA454" s="95"/>
      <c r="CB454" s="95"/>
      <c r="CC454" s="95"/>
      <c r="CD454" s="95"/>
      <c r="CE454" s="95"/>
      <c r="CF454" s="95"/>
      <c r="CG454" s="95"/>
      <c r="CH454" s="95"/>
      <c r="CI454" s="95"/>
      <c r="CJ454" s="95"/>
      <c r="CK454" s="95"/>
      <c r="CL454" s="95"/>
      <c r="CM454" s="95"/>
      <c r="CN454" s="95"/>
      <c r="CO454" s="95"/>
      <c r="CP454" s="95"/>
      <c r="CQ454" s="95"/>
      <c r="CR454" s="95"/>
      <c r="CS454" s="95"/>
      <c r="CT454" s="95"/>
      <c r="CU454" s="95"/>
      <c r="CV454" s="95"/>
      <c r="CW454" s="95"/>
      <c r="CX454" s="95"/>
      <c r="CY454" s="95"/>
      <c r="CZ454" s="95"/>
      <c r="DA454" s="95"/>
      <c r="DB454" s="95"/>
      <c r="DC454" s="95"/>
      <c r="DD454" s="95"/>
      <c r="DE454" s="95"/>
      <c r="DF454" s="95"/>
      <c r="DG454" s="95"/>
      <c r="DH454" s="95"/>
      <c r="DI454" s="95"/>
      <c r="DJ454" s="95"/>
      <c r="DK454" s="95"/>
      <c r="DL454" s="95"/>
      <c r="DM454" s="95"/>
      <c r="DN454" s="95"/>
      <c r="DO454" s="95"/>
      <c r="DP454" s="95"/>
      <c r="DQ454" s="95"/>
      <c r="DR454" s="95"/>
      <c r="DS454" s="95"/>
      <c r="DT454" s="95"/>
      <c r="DU454" s="95"/>
      <c r="DV454" s="95"/>
      <c r="DW454" s="95"/>
      <c r="DX454" s="95"/>
      <c r="DY454" s="95"/>
      <c r="DZ454" s="95"/>
      <c r="EA454" s="95"/>
      <c r="EB454" s="95"/>
      <c r="EC454" s="95"/>
      <c r="ED454" s="95"/>
      <c r="EE454" s="95"/>
      <c r="EF454" s="95"/>
      <c r="EG454" s="95"/>
      <c r="EH454" s="95"/>
      <c r="EI454" s="95"/>
      <c r="EJ454" s="95"/>
      <c r="EK454" s="95"/>
      <c r="EL454" s="95"/>
      <c r="EM454" s="95"/>
      <c r="EN454" s="95"/>
      <c r="EO454" s="95"/>
      <c r="EP454" s="95"/>
      <c r="EQ454" s="95"/>
      <c r="ER454" s="95"/>
      <c r="ES454" s="95"/>
      <c r="ET454" s="95"/>
      <c r="EU454" s="95"/>
      <c r="EV454" s="95"/>
      <c r="EW454" s="95"/>
      <c r="EX454" s="95"/>
      <c r="EY454" s="95"/>
      <c r="EZ454" s="95"/>
      <c r="FA454" s="95"/>
      <c r="FB454" s="95"/>
      <c r="FC454" s="95"/>
      <c r="FD454" s="95"/>
      <c r="FE454" s="95"/>
      <c r="FF454" s="95"/>
      <c r="FG454" s="95"/>
      <c r="FH454" s="95"/>
      <c r="FI454" s="95"/>
      <c r="FJ454" s="95"/>
      <c r="FK454" s="95"/>
      <c r="FL454" s="95"/>
      <c r="FM454" s="95"/>
      <c r="FN454" s="95"/>
      <c r="FO454" s="95"/>
      <c r="FP454" s="95"/>
      <c r="FQ454" s="95"/>
      <c r="FR454" s="95"/>
      <c r="FS454" s="95"/>
      <c r="FT454" s="95"/>
      <c r="FU454" s="95"/>
      <c r="FV454" s="95"/>
      <c r="FW454" s="95"/>
      <c r="FX454" s="95"/>
      <c r="FY454" s="95"/>
      <c r="FZ454" s="95"/>
      <c r="GA454" s="95"/>
      <c r="GB454" s="95"/>
      <c r="GC454" s="95"/>
      <c r="GD454" s="95"/>
      <c r="GE454" s="95"/>
      <c r="GF454" s="95"/>
      <c r="GG454" s="95"/>
      <c r="GH454" s="95"/>
      <c r="GI454" s="95"/>
      <c r="GJ454" s="95"/>
      <c r="GK454" s="95"/>
      <c r="GL454" s="95"/>
      <c r="GM454" s="95"/>
      <c r="GN454" s="95"/>
      <c r="GO454" s="95"/>
      <c r="GP454" s="95"/>
      <c r="GQ454" s="95"/>
      <c r="GR454" s="95"/>
      <c r="GS454" s="95"/>
      <c r="GT454" s="95"/>
      <c r="GU454" s="95"/>
      <c r="GV454" s="95"/>
      <c r="GW454" s="95"/>
      <c r="GX454" s="95"/>
      <c r="GY454" s="95"/>
      <c r="GZ454" s="95"/>
      <c r="HA454" s="95"/>
      <c r="HB454" s="95"/>
      <c r="HC454" s="95"/>
      <c r="HD454" s="95"/>
      <c r="HE454" s="95"/>
    </row>
    <row r="455" spans="1:213" x14ac:dyDescent="0.25">
      <c r="A455" s="212" t="str">
        <f>IF((ISBLANK('1B DonnéesActifs'!A458)=TRUE),"-",'1B DonnéesActifs'!A458)</f>
        <v>-</v>
      </c>
      <c r="B455" s="213" t="str">
        <f>IF(($A455="-"),"-",IF((ISBLANK('1B DonnéesActifs'!B458)=TRUE),"",'1B DonnéesActifs'!B458))</f>
        <v>-</v>
      </c>
      <c r="C455" s="213" t="str">
        <f>IF(($A455="-"),"-",IF((ISBLANK('1B DonnéesActifs'!C458)=TRUE),"",'1B DonnéesActifs'!C458))</f>
        <v>-</v>
      </c>
      <c r="D455" s="213" t="str">
        <f>IF(($A455="-"),"-",IF((ISBLANK('1B DonnéesActifs'!D458)=TRUE),"",'1B DonnéesActifs'!D458))</f>
        <v>-</v>
      </c>
      <c r="E455" s="213" t="str">
        <f>IF(($A455="-"),"-",IF((ISBLANK('1B DonnéesActifs'!E458)=TRUE),"",'1B DonnéesActifs'!E458))</f>
        <v>-</v>
      </c>
      <c r="F455" s="213" t="str">
        <f>IF(($A455="-"),"-",IF((ISBLANK('1B DonnéesActifs'!F458)=TRUE),"",'1B DonnéesActifs'!F458))</f>
        <v>-</v>
      </c>
      <c r="G455" s="213" t="str">
        <f>IF(($A455="-"),"-",IF((ISBLANK('1B DonnéesActifs'!G458)=TRUE),"",'1B DonnéesActifs'!G458))</f>
        <v>-</v>
      </c>
      <c r="H455" s="213" t="str">
        <f>IF(($A455="-"),"-",IF((ISBLANK('1B DonnéesActifs'!H458)=TRUE),"",'1B DonnéesActifs'!H458))</f>
        <v>-</v>
      </c>
      <c r="I455" s="213" t="str">
        <f>IF(($A455="-"),"-",IF((ISBLANK('1B DonnéesActifs'!I458)=TRUE),"",'1B DonnéesActifs'!I458))</f>
        <v>-</v>
      </c>
      <c r="J455" s="213" t="str">
        <f>IF(($A455="-"),"-",IF((ISBLANK('1B DonnéesActifs'!J458)=TRUE),"",'1B DonnéesActifs'!J458))</f>
        <v>-</v>
      </c>
      <c r="K455" s="213" t="str">
        <f>IF(($A455="-"),"-",IF((ISBLANK('1B DonnéesActifs'!K458)=TRUE),"",'1B DonnéesActifs'!K458))</f>
        <v>-</v>
      </c>
      <c r="L455" s="213" t="str">
        <f>IF(($A455="-"),"-",IF((ISBLANK('1B DonnéesActifs'!L458)=TRUE),"",'1B DonnéesActifs'!L458))</f>
        <v>-</v>
      </c>
      <c r="M455" s="213" t="str">
        <f>IF(($A455="-"),"-",IF((ISBLANK('1B DonnéesActifs'!M458)=TRUE),"",'1B DonnéesActifs'!M458))</f>
        <v>-</v>
      </c>
      <c r="N455" s="213" t="str">
        <f>IF(($A455="-"),"-",IF((ISBLANK('1B DonnéesActifs'!N458)=TRUE),"",'1B DonnéesActifs'!N458))</f>
        <v>-</v>
      </c>
      <c r="O455" s="213" t="str">
        <f>IF(($A455="-"),"-",IF((ISBLANK('1B DonnéesActifs'!O458)=TRUE),"",'1B DonnéesActifs'!O458))</f>
        <v>-</v>
      </c>
      <c r="P455" s="213" t="str">
        <f>IF(($A455="-"),"-",IF((ISBLANK('1B DonnéesActifs'!P458)=TRUE),"",'1B DonnéesActifs'!P458))</f>
        <v>-</v>
      </c>
      <c r="Q455" s="214" t="str">
        <f t="shared" si="64"/>
        <v>-</v>
      </c>
      <c r="R455" s="214" t="str">
        <f>IF($A455="-","-",(_xlfn.IFNA((VLOOKUP($D455,'2A HypothèsesRenouvellement'!$J$6:$K$10,2,FALSE)),"TypeChausséeN/D")))</f>
        <v>-</v>
      </c>
      <c r="S455" s="214" t="str">
        <f t="shared" si="65"/>
        <v>-</v>
      </c>
      <c r="T455" s="214" t="str">
        <f>IF($A455="-","-",(_xlfn.IFNA((VLOOKUP($M455,'2A HypothèsesRenouvellement'!$J$16:$K$25,2,FALSE)),"DernièreInterventionN/D")))</f>
        <v>-</v>
      </c>
      <c r="U455" s="214" t="str">
        <f t="shared" si="66"/>
        <v>-</v>
      </c>
      <c r="V455" s="215" t="str">
        <f t="shared" si="67"/>
        <v>-</v>
      </c>
      <c r="W455" s="215" t="str">
        <f>IF($A455="-","-",IF($O455="","ICG N/D",VLOOKUP($O455,'2A HypothèsesRenouvellement'!$B$33:$B$42,1,TRUE)))</f>
        <v>-</v>
      </c>
      <c r="X455" s="216" t="str">
        <f>IF($A455="-","-",(IF((ISNUMBER(W455)=TRUE),VLOOKUP(W455,'2A HypothèsesRenouvellement'!$B$33:$D$42,3,FALSE),"ICG N/D")))</f>
        <v>-</v>
      </c>
      <c r="Y455" s="216" t="str">
        <f>_xlfn.IFNA(IF($A455="-","-",(IF((P455=""),"Cote /5 N/D",VLOOKUP(P455,'2A HypothèsesRenouvellement'!$F$33:$G$37,2,FALSE)))),"%ParCote/5 Feuille2A N/D")</f>
        <v>-</v>
      </c>
      <c r="Z455" s="215" t="str">
        <f>IF($A455="-","-",IF('2A HypothèsesRenouvellement'!$F$20="  cotes d'état /100",(IF(ISNUMBER(X455)=TRUE,(X455*R455),"ICG N/D")),"N'est pas l'option choisie feuille 2A"))</f>
        <v>-</v>
      </c>
      <c r="AA455" s="215" t="str">
        <f t="shared" si="71"/>
        <v>-</v>
      </c>
      <c r="AB455" s="215" t="str">
        <f>IF($A455="-","-",IF('2A HypothèsesRenouvellement'!$F$20="  cotes d'état /5",(IF(ISNUMBER(Y455)=TRUE,(Y455*R455),"Etat/5 N/D")),"N'est pas l'option choisie feuille 2A"))</f>
        <v>-</v>
      </c>
      <c r="AC455" s="215" t="str">
        <f t="shared" si="72"/>
        <v>-</v>
      </c>
      <c r="AD455" s="217" t="str">
        <f>IF('2A HypothèsesRenouvellement'!$D$15="Option 1  ",'3A CalculsActifs'!V455,IF('2A HypothèsesRenouvellement'!$F$20="  Cotes d'état /100",'3A CalculsActifs'!AA455,IF('2A HypothèsesRenouvellement'!$F$20="  Cotes d'état /5",'3A CalculsActifs'!AC455,"ATT:ChoisirOptionFeuille2A")))</f>
        <v>ATT:ChoisirOptionFeuille2A</v>
      </c>
      <c r="AE455" s="209" t="str">
        <f>IF($A455="-","-",(H455/1000*(VLOOKUP(D455,'2A HypothèsesRenouvellement'!$J$6:$L$10,3,FALSE))))</f>
        <v>-</v>
      </c>
      <c r="AF455" s="312" t="str">
        <f t="shared" si="68"/>
        <v>-</v>
      </c>
      <c r="AG455" s="312" t="str">
        <f t="shared" si="69"/>
        <v>-</v>
      </c>
      <c r="AH455" s="218" t="str">
        <f t="shared" si="70"/>
        <v>-</v>
      </c>
      <c r="AI455" s="95"/>
      <c r="AJ455" s="95"/>
      <c r="AK455" s="95"/>
      <c r="AL455" s="95"/>
      <c r="AM455" s="95"/>
      <c r="AN455" s="95"/>
      <c r="AO455" s="95"/>
      <c r="AP455" s="95"/>
      <c r="AQ455" s="95"/>
      <c r="AR455" s="95"/>
      <c r="AS455" s="95"/>
      <c r="AT455" s="95"/>
      <c r="AU455" s="95"/>
      <c r="AV455" s="95"/>
      <c r="AW455" s="95"/>
      <c r="AX455" s="95"/>
      <c r="AY455" s="95"/>
      <c r="AZ455" s="95"/>
      <c r="BA455" s="95"/>
      <c r="BB455" s="95"/>
      <c r="BC455" s="95"/>
      <c r="BD455" s="95"/>
      <c r="BE455" s="95"/>
      <c r="BF455" s="95"/>
      <c r="BG455" s="95"/>
      <c r="BH455" s="95"/>
      <c r="BI455" s="95"/>
      <c r="BJ455" s="95"/>
      <c r="BK455" s="95"/>
      <c r="BL455" s="95"/>
      <c r="BM455" s="95"/>
      <c r="BN455" s="95"/>
      <c r="BO455" s="95"/>
      <c r="BP455" s="95"/>
      <c r="BQ455" s="95"/>
      <c r="BR455" s="95"/>
      <c r="BS455" s="95"/>
      <c r="BT455" s="95"/>
      <c r="BU455" s="95"/>
      <c r="BV455" s="95"/>
      <c r="BW455" s="95"/>
      <c r="BX455" s="95"/>
      <c r="BY455" s="95"/>
      <c r="BZ455" s="95"/>
      <c r="CA455" s="95"/>
      <c r="CB455" s="95"/>
      <c r="CC455" s="95"/>
      <c r="CD455" s="95"/>
      <c r="CE455" s="95"/>
      <c r="CF455" s="95"/>
      <c r="CG455" s="95"/>
      <c r="CH455" s="95"/>
      <c r="CI455" s="95"/>
      <c r="CJ455" s="95"/>
      <c r="CK455" s="95"/>
      <c r="CL455" s="95"/>
      <c r="CM455" s="95"/>
      <c r="CN455" s="95"/>
      <c r="CO455" s="95"/>
      <c r="CP455" s="95"/>
      <c r="CQ455" s="95"/>
      <c r="CR455" s="95"/>
      <c r="CS455" s="95"/>
      <c r="CT455" s="95"/>
      <c r="CU455" s="95"/>
      <c r="CV455" s="95"/>
      <c r="CW455" s="95"/>
      <c r="CX455" s="95"/>
      <c r="CY455" s="95"/>
      <c r="CZ455" s="95"/>
      <c r="DA455" s="95"/>
      <c r="DB455" s="95"/>
      <c r="DC455" s="95"/>
      <c r="DD455" s="95"/>
      <c r="DE455" s="95"/>
      <c r="DF455" s="95"/>
      <c r="DG455" s="95"/>
      <c r="DH455" s="95"/>
      <c r="DI455" s="95"/>
      <c r="DJ455" s="95"/>
      <c r="DK455" s="95"/>
      <c r="DL455" s="95"/>
      <c r="DM455" s="95"/>
      <c r="DN455" s="95"/>
      <c r="DO455" s="95"/>
      <c r="DP455" s="95"/>
      <c r="DQ455" s="95"/>
      <c r="DR455" s="95"/>
      <c r="DS455" s="95"/>
      <c r="DT455" s="95"/>
      <c r="DU455" s="95"/>
      <c r="DV455" s="95"/>
      <c r="DW455" s="95"/>
      <c r="DX455" s="95"/>
      <c r="DY455" s="95"/>
      <c r="DZ455" s="95"/>
      <c r="EA455" s="95"/>
      <c r="EB455" s="95"/>
      <c r="EC455" s="95"/>
      <c r="ED455" s="95"/>
      <c r="EE455" s="95"/>
      <c r="EF455" s="95"/>
      <c r="EG455" s="95"/>
      <c r="EH455" s="95"/>
      <c r="EI455" s="95"/>
      <c r="EJ455" s="95"/>
      <c r="EK455" s="95"/>
      <c r="EL455" s="95"/>
      <c r="EM455" s="95"/>
      <c r="EN455" s="95"/>
      <c r="EO455" s="95"/>
      <c r="EP455" s="95"/>
      <c r="EQ455" s="95"/>
      <c r="ER455" s="95"/>
      <c r="ES455" s="95"/>
      <c r="ET455" s="95"/>
      <c r="EU455" s="95"/>
      <c r="EV455" s="95"/>
      <c r="EW455" s="95"/>
      <c r="EX455" s="95"/>
      <c r="EY455" s="95"/>
      <c r="EZ455" s="95"/>
      <c r="FA455" s="95"/>
      <c r="FB455" s="95"/>
      <c r="FC455" s="95"/>
      <c r="FD455" s="95"/>
      <c r="FE455" s="95"/>
      <c r="FF455" s="95"/>
      <c r="FG455" s="95"/>
      <c r="FH455" s="95"/>
      <c r="FI455" s="95"/>
      <c r="FJ455" s="95"/>
      <c r="FK455" s="95"/>
      <c r="FL455" s="95"/>
      <c r="FM455" s="95"/>
      <c r="FN455" s="95"/>
      <c r="FO455" s="95"/>
      <c r="FP455" s="95"/>
      <c r="FQ455" s="95"/>
      <c r="FR455" s="95"/>
      <c r="FS455" s="95"/>
      <c r="FT455" s="95"/>
      <c r="FU455" s="95"/>
      <c r="FV455" s="95"/>
      <c r="FW455" s="95"/>
      <c r="FX455" s="95"/>
      <c r="FY455" s="95"/>
      <c r="FZ455" s="95"/>
      <c r="GA455" s="95"/>
      <c r="GB455" s="95"/>
      <c r="GC455" s="95"/>
      <c r="GD455" s="95"/>
      <c r="GE455" s="95"/>
      <c r="GF455" s="95"/>
      <c r="GG455" s="95"/>
      <c r="GH455" s="95"/>
      <c r="GI455" s="95"/>
      <c r="GJ455" s="95"/>
      <c r="GK455" s="95"/>
      <c r="GL455" s="95"/>
      <c r="GM455" s="95"/>
      <c r="GN455" s="95"/>
      <c r="GO455" s="95"/>
      <c r="GP455" s="95"/>
      <c r="GQ455" s="95"/>
      <c r="GR455" s="95"/>
      <c r="GS455" s="95"/>
      <c r="GT455" s="95"/>
      <c r="GU455" s="95"/>
      <c r="GV455" s="95"/>
      <c r="GW455" s="95"/>
      <c r="GX455" s="95"/>
      <c r="GY455" s="95"/>
      <c r="GZ455" s="95"/>
      <c r="HA455" s="95"/>
      <c r="HB455" s="95"/>
      <c r="HC455" s="95"/>
      <c r="HD455" s="95"/>
      <c r="HE455" s="95"/>
    </row>
    <row r="456" spans="1:213" x14ac:dyDescent="0.25">
      <c r="A456" s="212" t="str">
        <f>IF((ISBLANK('1B DonnéesActifs'!A459)=TRUE),"-",'1B DonnéesActifs'!A459)</f>
        <v>-</v>
      </c>
      <c r="B456" s="213" t="str">
        <f>IF(($A456="-"),"-",IF((ISBLANK('1B DonnéesActifs'!B459)=TRUE),"",'1B DonnéesActifs'!B459))</f>
        <v>-</v>
      </c>
      <c r="C456" s="213" t="str">
        <f>IF(($A456="-"),"-",IF((ISBLANK('1B DonnéesActifs'!C459)=TRUE),"",'1B DonnéesActifs'!C459))</f>
        <v>-</v>
      </c>
      <c r="D456" s="213" t="str">
        <f>IF(($A456="-"),"-",IF((ISBLANK('1B DonnéesActifs'!D459)=TRUE),"",'1B DonnéesActifs'!D459))</f>
        <v>-</v>
      </c>
      <c r="E456" s="213" t="str">
        <f>IF(($A456="-"),"-",IF((ISBLANK('1B DonnéesActifs'!E459)=TRUE),"",'1B DonnéesActifs'!E459))</f>
        <v>-</v>
      </c>
      <c r="F456" s="213" t="str">
        <f>IF(($A456="-"),"-",IF((ISBLANK('1B DonnéesActifs'!F459)=TRUE),"",'1B DonnéesActifs'!F459))</f>
        <v>-</v>
      </c>
      <c r="G456" s="213" t="str">
        <f>IF(($A456="-"),"-",IF((ISBLANK('1B DonnéesActifs'!G459)=TRUE),"",'1B DonnéesActifs'!G459))</f>
        <v>-</v>
      </c>
      <c r="H456" s="213" t="str">
        <f>IF(($A456="-"),"-",IF((ISBLANK('1B DonnéesActifs'!H459)=TRUE),"",'1B DonnéesActifs'!H459))</f>
        <v>-</v>
      </c>
      <c r="I456" s="213" t="str">
        <f>IF(($A456="-"),"-",IF((ISBLANK('1B DonnéesActifs'!I459)=TRUE),"",'1B DonnéesActifs'!I459))</f>
        <v>-</v>
      </c>
      <c r="J456" s="213" t="str">
        <f>IF(($A456="-"),"-",IF((ISBLANK('1B DonnéesActifs'!J459)=TRUE),"",'1B DonnéesActifs'!J459))</f>
        <v>-</v>
      </c>
      <c r="K456" s="213" t="str">
        <f>IF(($A456="-"),"-",IF((ISBLANK('1B DonnéesActifs'!K459)=TRUE),"",'1B DonnéesActifs'!K459))</f>
        <v>-</v>
      </c>
      <c r="L456" s="213" t="str">
        <f>IF(($A456="-"),"-",IF((ISBLANK('1B DonnéesActifs'!L459)=TRUE),"",'1B DonnéesActifs'!L459))</f>
        <v>-</v>
      </c>
      <c r="M456" s="213" t="str">
        <f>IF(($A456="-"),"-",IF((ISBLANK('1B DonnéesActifs'!M459)=TRUE),"",'1B DonnéesActifs'!M459))</f>
        <v>-</v>
      </c>
      <c r="N456" s="213" t="str">
        <f>IF(($A456="-"),"-",IF((ISBLANK('1B DonnéesActifs'!N459)=TRUE),"",'1B DonnéesActifs'!N459))</f>
        <v>-</v>
      </c>
      <c r="O456" s="213" t="str">
        <f>IF(($A456="-"),"-",IF((ISBLANK('1B DonnéesActifs'!O459)=TRUE),"",'1B DonnéesActifs'!O459))</f>
        <v>-</v>
      </c>
      <c r="P456" s="213" t="str">
        <f>IF(($A456="-"),"-",IF((ISBLANK('1B DonnéesActifs'!P459)=TRUE),"",'1B DonnéesActifs'!P459))</f>
        <v>-</v>
      </c>
      <c r="Q456" s="214" t="str">
        <f t="shared" si="64"/>
        <v>-</v>
      </c>
      <c r="R456" s="214" t="str">
        <f>IF($A456="-","-",(_xlfn.IFNA((VLOOKUP($D456,'2A HypothèsesRenouvellement'!$J$6:$K$10,2,FALSE)),"TypeChausséeN/D")))</f>
        <v>-</v>
      </c>
      <c r="S456" s="214" t="str">
        <f t="shared" si="65"/>
        <v>-</v>
      </c>
      <c r="T456" s="214" t="str">
        <f>IF($A456="-","-",(_xlfn.IFNA((VLOOKUP($M456,'2A HypothèsesRenouvellement'!$J$16:$K$25,2,FALSE)),"DernièreInterventionN/D")))</f>
        <v>-</v>
      </c>
      <c r="U456" s="214" t="str">
        <f t="shared" si="66"/>
        <v>-</v>
      </c>
      <c r="V456" s="215" t="str">
        <f t="shared" si="67"/>
        <v>-</v>
      </c>
      <c r="W456" s="215" t="str">
        <f>IF($A456="-","-",IF($O456="","ICG N/D",VLOOKUP($O456,'2A HypothèsesRenouvellement'!$B$33:$B$42,1,TRUE)))</f>
        <v>-</v>
      </c>
      <c r="X456" s="216" t="str">
        <f>IF($A456="-","-",(IF((ISNUMBER(W456)=TRUE),VLOOKUP(W456,'2A HypothèsesRenouvellement'!$B$33:$D$42,3,FALSE),"ICG N/D")))</f>
        <v>-</v>
      </c>
      <c r="Y456" s="216" t="str">
        <f>_xlfn.IFNA(IF($A456="-","-",(IF((P456=""),"Cote /5 N/D",VLOOKUP(P456,'2A HypothèsesRenouvellement'!$F$33:$G$37,2,FALSE)))),"%ParCote/5 Feuille2A N/D")</f>
        <v>-</v>
      </c>
      <c r="Z456" s="215" t="str">
        <f>IF($A456="-","-",IF('2A HypothèsesRenouvellement'!$F$20="  cotes d'état /100",(IF(ISNUMBER(X456)=TRUE,(X456*R456),"ICG N/D")),"N'est pas l'option choisie feuille 2A"))</f>
        <v>-</v>
      </c>
      <c r="AA456" s="215" t="str">
        <f t="shared" si="71"/>
        <v>-</v>
      </c>
      <c r="AB456" s="215" t="str">
        <f>IF($A456="-","-",IF('2A HypothèsesRenouvellement'!$F$20="  cotes d'état /5",(IF(ISNUMBER(Y456)=TRUE,(Y456*R456),"Etat/5 N/D")),"N'est pas l'option choisie feuille 2A"))</f>
        <v>-</v>
      </c>
      <c r="AC456" s="215" t="str">
        <f t="shared" si="72"/>
        <v>-</v>
      </c>
      <c r="AD456" s="217" t="str">
        <f>IF('2A HypothèsesRenouvellement'!$D$15="Option 1  ",'3A CalculsActifs'!V456,IF('2A HypothèsesRenouvellement'!$F$20="  Cotes d'état /100",'3A CalculsActifs'!AA456,IF('2A HypothèsesRenouvellement'!$F$20="  Cotes d'état /5",'3A CalculsActifs'!AC456,"ATT:ChoisirOptionFeuille2A")))</f>
        <v>ATT:ChoisirOptionFeuille2A</v>
      </c>
      <c r="AE456" s="209" t="str">
        <f>IF($A456="-","-",(H456/1000*(VLOOKUP(D456,'2A HypothèsesRenouvellement'!$J$6:$L$10,3,FALSE))))</f>
        <v>-</v>
      </c>
      <c r="AF456" s="312" t="str">
        <f t="shared" si="68"/>
        <v>-</v>
      </c>
      <c r="AG456" s="312" t="str">
        <f t="shared" si="69"/>
        <v>-</v>
      </c>
      <c r="AH456" s="218" t="str">
        <f t="shared" si="70"/>
        <v>-</v>
      </c>
      <c r="AI456" s="95"/>
      <c r="AJ456" s="95"/>
      <c r="AK456" s="95"/>
      <c r="AL456" s="95"/>
      <c r="AM456" s="95"/>
      <c r="AN456" s="95"/>
      <c r="AO456" s="95"/>
      <c r="AP456" s="95"/>
      <c r="AQ456" s="95"/>
      <c r="AR456" s="95"/>
      <c r="AS456" s="95"/>
      <c r="AT456" s="95"/>
      <c r="AU456" s="95"/>
      <c r="AV456" s="95"/>
      <c r="AW456" s="95"/>
      <c r="AX456" s="95"/>
      <c r="AY456" s="95"/>
      <c r="AZ456" s="95"/>
      <c r="BA456" s="95"/>
      <c r="BB456" s="95"/>
      <c r="BC456" s="95"/>
      <c r="BD456" s="95"/>
      <c r="BE456" s="95"/>
      <c r="BF456" s="95"/>
      <c r="BG456" s="95"/>
      <c r="BH456" s="95"/>
      <c r="BI456" s="95"/>
      <c r="BJ456" s="95"/>
      <c r="BK456" s="95"/>
      <c r="BL456" s="95"/>
      <c r="BM456" s="95"/>
      <c r="BN456" s="95"/>
      <c r="BO456" s="95"/>
      <c r="BP456" s="95"/>
      <c r="BQ456" s="95"/>
      <c r="BR456" s="95"/>
      <c r="BS456" s="95"/>
      <c r="BT456" s="95"/>
      <c r="BU456" s="95"/>
      <c r="BV456" s="95"/>
      <c r="BW456" s="95"/>
      <c r="BX456" s="95"/>
      <c r="BY456" s="95"/>
      <c r="BZ456" s="95"/>
      <c r="CA456" s="95"/>
      <c r="CB456" s="95"/>
      <c r="CC456" s="95"/>
      <c r="CD456" s="95"/>
      <c r="CE456" s="95"/>
      <c r="CF456" s="95"/>
      <c r="CG456" s="95"/>
      <c r="CH456" s="95"/>
      <c r="CI456" s="95"/>
      <c r="CJ456" s="95"/>
      <c r="CK456" s="95"/>
      <c r="CL456" s="95"/>
      <c r="CM456" s="95"/>
      <c r="CN456" s="95"/>
      <c r="CO456" s="95"/>
      <c r="CP456" s="95"/>
      <c r="CQ456" s="95"/>
      <c r="CR456" s="95"/>
      <c r="CS456" s="95"/>
      <c r="CT456" s="95"/>
      <c r="CU456" s="95"/>
      <c r="CV456" s="95"/>
      <c r="CW456" s="95"/>
      <c r="CX456" s="95"/>
      <c r="CY456" s="95"/>
      <c r="CZ456" s="95"/>
      <c r="DA456" s="95"/>
      <c r="DB456" s="95"/>
      <c r="DC456" s="95"/>
      <c r="DD456" s="95"/>
      <c r="DE456" s="95"/>
      <c r="DF456" s="95"/>
      <c r="DG456" s="95"/>
      <c r="DH456" s="95"/>
      <c r="DI456" s="95"/>
      <c r="DJ456" s="95"/>
      <c r="DK456" s="95"/>
      <c r="DL456" s="95"/>
      <c r="DM456" s="95"/>
      <c r="DN456" s="95"/>
      <c r="DO456" s="95"/>
      <c r="DP456" s="95"/>
      <c r="DQ456" s="95"/>
      <c r="DR456" s="95"/>
      <c r="DS456" s="95"/>
      <c r="DT456" s="95"/>
      <c r="DU456" s="95"/>
      <c r="DV456" s="95"/>
      <c r="DW456" s="95"/>
      <c r="DX456" s="95"/>
      <c r="DY456" s="95"/>
      <c r="DZ456" s="95"/>
      <c r="EA456" s="95"/>
      <c r="EB456" s="95"/>
      <c r="EC456" s="95"/>
      <c r="ED456" s="95"/>
      <c r="EE456" s="95"/>
      <c r="EF456" s="95"/>
      <c r="EG456" s="95"/>
      <c r="EH456" s="95"/>
      <c r="EI456" s="95"/>
      <c r="EJ456" s="95"/>
      <c r="EK456" s="95"/>
      <c r="EL456" s="95"/>
      <c r="EM456" s="95"/>
      <c r="EN456" s="95"/>
      <c r="EO456" s="95"/>
      <c r="EP456" s="95"/>
      <c r="EQ456" s="95"/>
      <c r="ER456" s="95"/>
      <c r="ES456" s="95"/>
      <c r="ET456" s="95"/>
      <c r="EU456" s="95"/>
      <c r="EV456" s="95"/>
      <c r="EW456" s="95"/>
      <c r="EX456" s="95"/>
      <c r="EY456" s="95"/>
      <c r="EZ456" s="95"/>
      <c r="FA456" s="95"/>
      <c r="FB456" s="95"/>
      <c r="FC456" s="95"/>
      <c r="FD456" s="95"/>
      <c r="FE456" s="95"/>
      <c r="FF456" s="95"/>
      <c r="FG456" s="95"/>
      <c r="FH456" s="95"/>
      <c r="FI456" s="95"/>
      <c r="FJ456" s="95"/>
      <c r="FK456" s="95"/>
      <c r="FL456" s="95"/>
      <c r="FM456" s="95"/>
      <c r="FN456" s="95"/>
      <c r="FO456" s="95"/>
      <c r="FP456" s="95"/>
      <c r="FQ456" s="95"/>
      <c r="FR456" s="95"/>
      <c r="FS456" s="95"/>
      <c r="FT456" s="95"/>
      <c r="FU456" s="95"/>
      <c r="FV456" s="95"/>
      <c r="FW456" s="95"/>
      <c r="FX456" s="95"/>
      <c r="FY456" s="95"/>
      <c r="FZ456" s="95"/>
      <c r="GA456" s="95"/>
      <c r="GB456" s="95"/>
      <c r="GC456" s="95"/>
      <c r="GD456" s="95"/>
      <c r="GE456" s="95"/>
      <c r="GF456" s="95"/>
      <c r="GG456" s="95"/>
      <c r="GH456" s="95"/>
      <c r="GI456" s="95"/>
      <c r="GJ456" s="95"/>
      <c r="GK456" s="95"/>
      <c r="GL456" s="95"/>
      <c r="GM456" s="95"/>
      <c r="GN456" s="95"/>
      <c r="GO456" s="95"/>
      <c r="GP456" s="95"/>
      <c r="GQ456" s="95"/>
      <c r="GR456" s="95"/>
      <c r="GS456" s="95"/>
      <c r="GT456" s="95"/>
      <c r="GU456" s="95"/>
      <c r="GV456" s="95"/>
      <c r="GW456" s="95"/>
      <c r="GX456" s="95"/>
      <c r="GY456" s="95"/>
      <c r="GZ456" s="95"/>
      <c r="HA456" s="95"/>
      <c r="HB456" s="95"/>
      <c r="HC456" s="95"/>
      <c r="HD456" s="95"/>
      <c r="HE456" s="95"/>
    </row>
    <row r="457" spans="1:213" x14ac:dyDescent="0.25">
      <c r="A457" s="212" t="str">
        <f>IF((ISBLANK('1B DonnéesActifs'!A460)=TRUE),"-",'1B DonnéesActifs'!A460)</f>
        <v>-</v>
      </c>
      <c r="B457" s="213" t="str">
        <f>IF(($A457="-"),"-",IF((ISBLANK('1B DonnéesActifs'!B460)=TRUE),"",'1B DonnéesActifs'!B460))</f>
        <v>-</v>
      </c>
      <c r="C457" s="213" t="str">
        <f>IF(($A457="-"),"-",IF((ISBLANK('1B DonnéesActifs'!C460)=TRUE),"",'1B DonnéesActifs'!C460))</f>
        <v>-</v>
      </c>
      <c r="D457" s="213" t="str">
        <f>IF(($A457="-"),"-",IF((ISBLANK('1B DonnéesActifs'!D460)=TRUE),"",'1B DonnéesActifs'!D460))</f>
        <v>-</v>
      </c>
      <c r="E457" s="213" t="str">
        <f>IF(($A457="-"),"-",IF((ISBLANK('1B DonnéesActifs'!E460)=TRUE),"",'1B DonnéesActifs'!E460))</f>
        <v>-</v>
      </c>
      <c r="F457" s="213" t="str">
        <f>IF(($A457="-"),"-",IF((ISBLANK('1B DonnéesActifs'!F460)=TRUE),"",'1B DonnéesActifs'!F460))</f>
        <v>-</v>
      </c>
      <c r="G457" s="213" t="str">
        <f>IF(($A457="-"),"-",IF((ISBLANK('1B DonnéesActifs'!G460)=TRUE),"",'1B DonnéesActifs'!G460))</f>
        <v>-</v>
      </c>
      <c r="H457" s="213" t="str">
        <f>IF(($A457="-"),"-",IF((ISBLANK('1B DonnéesActifs'!H460)=TRUE),"",'1B DonnéesActifs'!H460))</f>
        <v>-</v>
      </c>
      <c r="I457" s="213" t="str">
        <f>IF(($A457="-"),"-",IF((ISBLANK('1B DonnéesActifs'!I460)=TRUE),"",'1B DonnéesActifs'!I460))</f>
        <v>-</v>
      </c>
      <c r="J457" s="213" t="str">
        <f>IF(($A457="-"),"-",IF((ISBLANK('1B DonnéesActifs'!J460)=TRUE),"",'1B DonnéesActifs'!J460))</f>
        <v>-</v>
      </c>
      <c r="K457" s="213" t="str">
        <f>IF(($A457="-"),"-",IF((ISBLANK('1B DonnéesActifs'!K460)=TRUE),"",'1B DonnéesActifs'!K460))</f>
        <v>-</v>
      </c>
      <c r="L457" s="213" t="str">
        <f>IF(($A457="-"),"-",IF((ISBLANK('1B DonnéesActifs'!L460)=TRUE),"",'1B DonnéesActifs'!L460))</f>
        <v>-</v>
      </c>
      <c r="M457" s="213" t="str">
        <f>IF(($A457="-"),"-",IF((ISBLANK('1B DonnéesActifs'!M460)=TRUE),"",'1B DonnéesActifs'!M460))</f>
        <v>-</v>
      </c>
      <c r="N457" s="213" t="str">
        <f>IF(($A457="-"),"-",IF((ISBLANK('1B DonnéesActifs'!N460)=TRUE),"",'1B DonnéesActifs'!N460))</f>
        <v>-</v>
      </c>
      <c r="O457" s="213" t="str">
        <f>IF(($A457="-"),"-",IF((ISBLANK('1B DonnéesActifs'!O460)=TRUE),"",'1B DonnéesActifs'!O460))</f>
        <v>-</v>
      </c>
      <c r="P457" s="213" t="str">
        <f>IF(($A457="-"),"-",IF((ISBLANK('1B DonnéesActifs'!P460)=TRUE),"",'1B DonnéesActifs'!P460))</f>
        <v>-</v>
      </c>
      <c r="Q457" s="214" t="str">
        <f t="shared" si="64"/>
        <v>-</v>
      </c>
      <c r="R457" s="214" t="str">
        <f>IF($A457="-","-",(_xlfn.IFNA((VLOOKUP($D457,'2A HypothèsesRenouvellement'!$J$6:$K$10,2,FALSE)),"TypeChausséeN/D")))</f>
        <v>-</v>
      </c>
      <c r="S457" s="214" t="str">
        <f t="shared" si="65"/>
        <v>-</v>
      </c>
      <c r="T457" s="214" t="str">
        <f>IF($A457="-","-",(_xlfn.IFNA((VLOOKUP($M457,'2A HypothèsesRenouvellement'!$J$16:$K$25,2,FALSE)),"DernièreInterventionN/D")))</f>
        <v>-</v>
      </c>
      <c r="U457" s="214" t="str">
        <f t="shared" si="66"/>
        <v>-</v>
      </c>
      <c r="V457" s="215" t="str">
        <f t="shared" si="67"/>
        <v>-</v>
      </c>
      <c r="W457" s="215" t="str">
        <f>IF($A457="-","-",IF($O457="","ICG N/D",VLOOKUP($O457,'2A HypothèsesRenouvellement'!$B$33:$B$42,1,TRUE)))</f>
        <v>-</v>
      </c>
      <c r="X457" s="216" t="str">
        <f>IF($A457="-","-",(IF((ISNUMBER(W457)=TRUE),VLOOKUP(W457,'2A HypothèsesRenouvellement'!$B$33:$D$42,3,FALSE),"ICG N/D")))</f>
        <v>-</v>
      </c>
      <c r="Y457" s="216" t="str">
        <f>_xlfn.IFNA(IF($A457="-","-",(IF((P457=""),"Cote /5 N/D",VLOOKUP(P457,'2A HypothèsesRenouvellement'!$F$33:$G$37,2,FALSE)))),"%ParCote/5 Feuille2A N/D")</f>
        <v>-</v>
      </c>
      <c r="Z457" s="215" t="str">
        <f>IF($A457="-","-",IF('2A HypothèsesRenouvellement'!$F$20="  cotes d'état /100",(IF(ISNUMBER(X457)=TRUE,(X457*R457),"ICG N/D")),"N'est pas l'option choisie feuille 2A"))</f>
        <v>-</v>
      </c>
      <c r="AA457" s="215" t="str">
        <f t="shared" si="71"/>
        <v>-</v>
      </c>
      <c r="AB457" s="215" t="str">
        <f>IF($A457="-","-",IF('2A HypothèsesRenouvellement'!$F$20="  cotes d'état /5",(IF(ISNUMBER(Y457)=TRUE,(Y457*R457),"Etat/5 N/D")),"N'est pas l'option choisie feuille 2A"))</f>
        <v>-</v>
      </c>
      <c r="AC457" s="215" t="str">
        <f t="shared" si="72"/>
        <v>-</v>
      </c>
      <c r="AD457" s="217" t="str">
        <f>IF('2A HypothèsesRenouvellement'!$D$15="Option 1  ",'3A CalculsActifs'!V457,IF('2A HypothèsesRenouvellement'!$F$20="  Cotes d'état /100",'3A CalculsActifs'!AA457,IF('2A HypothèsesRenouvellement'!$F$20="  Cotes d'état /5",'3A CalculsActifs'!AC457,"ATT:ChoisirOptionFeuille2A")))</f>
        <v>ATT:ChoisirOptionFeuille2A</v>
      </c>
      <c r="AE457" s="209" t="str">
        <f>IF($A457="-","-",(H457/1000*(VLOOKUP(D457,'2A HypothèsesRenouvellement'!$J$6:$L$10,3,FALSE))))</f>
        <v>-</v>
      </c>
      <c r="AF457" s="312" t="str">
        <f t="shared" si="68"/>
        <v>-</v>
      </c>
      <c r="AG457" s="312" t="str">
        <f t="shared" si="69"/>
        <v>-</v>
      </c>
      <c r="AH457" s="218" t="str">
        <f t="shared" si="70"/>
        <v>-</v>
      </c>
      <c r="AI457" s="95"/>
      <c r="AJ457" s="95"/>
      <c r="AK457" s="95"/>
      <c r="AL457" s="95"/>
      <c r="AM457" s="95"/>
      <c r="AN457" s="95"/>
      <c r="AO457" s="95"/>
      <c r="AP457" s="95"/>
      <c r="AQ457" s="95"/>
      <c r="AR457" s="95"/>
      <c r="AS457" s="95"/>
      <c r="AT457" s="95"/>
      <c r="AU457" s="95"/>
      <c r="AV457" s="95"/>
      <c r="AW457" s="95"/>
      <c r="AX457" s="95"/>
      <c r="AY457" s="95"/>
      <c r="AZ457" s="95"/>
      <c r="BA457" s="95"/>
      <c r="BB457" s="95"/>
      <c r="BC457" s="95"/>
      <c r="BD457" s="95"/>
      <c r="BE457" s="95"/>
      <c r="BF457" s="95"/>
      <c r="BG457" s="95"/>
      <c r="BH457" s="95"/>
      <c r="BI457" s="95"/>
      <c r="BJ457" s="95"/>
      <c r="BK457" s="95"/>
      <c r="BL457" s="95"/>
      <c r="BM457" s="95"/>
      <c r="BN457" s="95"/>
      <c r="BO457" s="95"/>
      <c r="BP457" s="95"/>
      <c r="BQ457" s="95"/>
      <c r="BR457" s="95"/>
      <c r="BS457" s="95"/>
      <c r="BT457" s="95"/>
      <c r="BU457" s="95"/>
      <c r="BV457" s="95"/>
      <c r="BW457" s="95"/>
      <c r="BX457" s="95"/>
      <c r="BY457" s="95"/>
      <c r="BZ457" s="95"/>
      <c r="CA457" s="95"/>
      <c r="CB457" s="95"/>
      <c r="CC457" s="95"/>
      <c r="CD457" s="95"/>
      <c r="CE457" s="95"/>
      <c r="CF457" s="95"/>
      <c r="CG457" s="95"/>
      <c r="CH457" s="95"/>
      <c r="CI457" s="95"/>
      <c r="CJ457" s="95"/>
      <c r="CK457" s="95"/>
      <c r="CL457" s="95"/>
      <c r="CM457" s="95"/>
      <c r="CN457" s="95"/>
      <c r="CO457" s="95"/>
      <c r="CP457" s="95"/>
      <c r="CQ457" s="95"/>
      <c r="CR457" s="95"/>
      <c r="CS457" s="95"/>
      <c r="CT457" s="95"/>
      <c r="CU457" s="95"/>
      <c r="CV457" s="95"/>
      <c r="CW457" s="95"/>
      <c r="CX457" s="95"/>
      <c r="CY457" s="95"/>
      <c r="CZ457" s="95"/>
      <c r="DA457" s="95"/>
      <c r="DB457" s="95"/>
      <c r="DC457" s="95"/>
      <c r="DD457" s="95"/>
      <c r="DE457" s="95"/>
      <c r="DF457" s="95"/>
      <c r="DG457" s="95"/>
      <c r="DH457" s="95"/>
      <c r="DI457" s="95"/>
      <c r="DJ457" s="95"/>
      <c r="DK457" s="95"/>
      <c r="DL457" s="95"/>
      <c r="DM457" s="95"/>
      <c r="DN457" s="95"/>
      <c r="DO457" s="95"/>
      <c r="DP457" s="95"/>
      <c r="DQ457" s="95"/>
      <c r="DR457" s="95"/>
      <c r="DS457" s="95"/>
      <c r="DT457" s="95"/>
      <c r="DU457" s="95"/>
      <c r="DV457" s="95"/>
      <c r="DW457" s="95"/>
      <c r="DX457" s="95"/>
      <c r="DY457" s="95"/>
      <c r="DZ457" s="95"/>
      <c r="EA457" s="95"/>
      <c r="EB457" s="95"/>
      <c r="EC457" s="95"/>
      <c r="ED457" s="95"/>
      <c r="EE457" s="95"/>
      <c r="EF457" s="95"/>
      <c r="EG457" s="95"/>
      <c r="EH457" s="95"/>
      <c r="EI457" s="95"/>
      <c r="EJ457" s="95"/>
      <c r="EK457" s="95"/>
      <c r="EL457" s="95"/>
      <c r="EM457" s="95"/>
      <c r="EN457" s="95"/>
      <c r="EO457" s="95"/>
      <c r="EP457" s="95"/>
      <c r="EQ457" s="95"/>
      <c r="ER457" s="95"/>
      <c r="ES457" s="95"/>
      <c r="ET457" s="95"/>
      <c r="EU457" s="95"/>
      <c r="EV457" s="95"/>
      <c r="EW457" s="95"/>
      <c r="EX457" s="95"/>
      <c r="EY457" s="95"/>
      <c r="EZ457" s="95"/>
      <c r="FA457" s="95"/>
      <c r="FB457" s="95"/>
      <c r="FC457" s="95"/>
      <c r="FD457" s="95"/>
      <c r="FE457" s="95"/>
      <c r="FF457" s="95"/>
      <c r="FG457" s="95"/>
      <c r="FH457" s="95"/>
      <c r="FI457" s="95"/>
      <c r="FJ457" s="95"/>
      <c r="FK457" s="95"/>
      <c r="FL457" s="95"/>
      <c r="FM457" s="95"/>
      <c r="FN457" s="95"/>
      <c r="FO457" s="95"/>
      <c r="FP457" s="95"/>
      <c r="FQ457" s="95"/>
      <c r="FR457" s="95"/>
      <c r="FS457" s="95"/>
      <c r="FT457" s="95"/>
      <c r="FU457" s="95"/>
      <c r="FV457" s="95"/>
      <c r="FW457" s="95"/>
      <c r="FX457" s="95"/>
      <c r="FY457" s="95"/>
      <c r="FZ457" s="95"/>
      <c r="GA457" s="95"/>
      <c r="GB457" s="95"/>
      <c r="GC457" s="95"/>
      <c r="GD457" s="95"/>
      <c r="GE457" s="95"/>
      <c r="GF457" s="95"/>
      <c r="GG457" s="95"/>
      <c r="GH457" s="95"/>
      <c r="GI457" s="95"/>
      <c r="GJ457" s="95"/>
      <c r="GK457" s="95"/>
      <c r="GL457" s="95"/>
      <c r="GM457" s="95"/>
      <c r="GN457" s="95"/>
      <c r="GO457" s="95"/>
      <c r="GP457" s="95"/>
      <c r="GQ457" s="95"/>
      <c r="GR457" s="95"/>
      <c r="GS457" s="95"/>
      <c r="GT457" s="95"/>
      <c r="GU457" s="95"/>
      <c r="GV457" s="95"/>
      <c r="GW457" s="95"/>
      <c r="GX457" s="95"/>
      <c r="GY457" s="95"/>
      <c r="GZ457" s="95"/>
      <c r="HA457" s="95"/>
      <c r="HB457" s="95"/>
      <c r="HC457" s="95"/>
      <c r="HD457" s="95"/>
      <c r="HE457" s="95"/>
    </row>
    <row r="458" spans="1:213" x14ac:dyDescent="0.25">
      <c r="A458" s="212" t="str">
        <f>IF((ISBLANK('1B DonnéesActifs'!A461)=TRUE),"-",'1B DonnéesActifs'!A461)</f>
        <v>-</v>
      </c>
      <c r="B458" s="213" t="str">
        <f>IF(($A458="-"),"-",IF((ISBLANK('1B DonnéesActifs'!B461)=TRUE),"",'1B DonnéesActifs'!B461))</f>
        <v>-</v>
      </c>
      <c r="C458" s="213" t="str">
        <f>IF(($A458="-"),"-",IF((ISBLANK('1B DonnéesActifs'!C461)=TRUE),"",'1B DonnéesActifs'!C461))</f>
        <v>-</v>
      </c>
      <c r="D458" s="213" t="str">
        <f>IF(($A458="-"),"-",IF((ISBLANK('1B DonnéesActifs'!D461)=TRUE),"",'1B DonnéesActifs'!D461))</f>
        <v>-</v>
      </c>
      <c r="E458" s="213" t="str">
        <f>IF(($A458="-"),"-",IF((ISBLANK('1B DonnéesActifs'!E461)=TRUE),"",'1B DonnéesActifs'!E461))</f>
        <v>-</v>
      </c>
      <c r="F458" s="213" t="str">
        <f>IF(($A458="-"),"-",IF((ISBLANK('1B DonnéesActifs'!F461)=TRUE),"",'1B DonnéesActifs'!F461))</f>
        <v>-</v>
      </c>
      <c r="G458" s="213" t="str">
        <f>IF(($A458="-"),"-",IF((ISBLANK('1B DonnéesActifs'!G461)=TRUE),"",'1B DonnéesActifs'!G461))</f>
        <v>-</v>
      </c>
      <c r="H458" s="213" t="str">
        <f>IF(($A458="-"),"-",IF((ISBLANK('1B DonnéesActifs'!H461)=TRUE),"",'1B DonnéesActifs'!H461))</f>
        <v>-</v>
      </c>
      <c r="I458" s="213" t="str">
        <f>IF(($A458="-"),"-",IF((ISBLANK('1B DonnéesActifs'!I461)=TRUE),"",'1B DonnéesActifs'!I461))</f>
        <v>-</v>
      </c>
      <c r="J458" s="213" t="str">
        <f>IF(($A458="-"),"-",IF((ISBLANK('1B DonnéesActifs'!J461)=TRUE),"",'1B DonnéesActifs'!J461))</f>
        <v>-</v>
      </c>
      <c r="K458" s="213" t="str">
        <f>IF(($A458="-"),"-",IF((ISBLANK('1B DonnéesActifs'!K461)=TRUE),"",'1B DonnéesActifs'!K461))</f>
        <v>-</v>
      </c>
      <c r="L458" s="213" t="str">
        <f>IF(($A458="-"),"-",IF((ISBLANK('1B DonnéesActifs'!L461)=TRUE),"",'1B DonnéesActifs'!L461))</f>
        <v>-</v>
      </c>
      <c r="M458" s="213" t="str">
        <f>IF(($A458="-"),"-",IF((ISBLANK('1B DonnéesActifs'!M461)=TRUE),"",'1B DonnéesActifs'!M461))</f>
        <v>-</v>
      </c>
      <c r="N458" s="213" t="str">
        <f>IF(($A458="-"),"-",IF((ISBLANK('1B DonnéesActifs'!N461)=TRUE),"",'1B DonnéesActifs'!N461))</f>
        <v>-</v>
      </c>
      <c r="O458" s="213" t="str">
        <f>IF(($A458="-"),"-",IF((ISBLANK('1B DonnéesActifs'!O461)=TRUE),"",'1B DonnéesActifs'!O461))</f>
        <v>-</v>
      </c>
      <c r="P458" s="213" t="str">
        <f>IF(($A458="-"),"-",IF((ISBLANK('1B DonnéesActifs'!P461)=TRUE),"",'1B DonnéesActifs'!P461))</f>
        <v>-</v>
      </c>
      <c r="Q458" s="214" t="str">
        <f t="shared" si="64"/>
        <v>-</v>
      </c>
      <c r="R458" s="214" t="str">
        <f>IF($A458="-","-",(_xlfn.IFNA((VLOOKUP($D458,'2A HypothèsesRenouvellement'!$J$6:$K$10,2,FALSE)),"TypeChausséeN/D")))</f>
        <v>-</v>
      </c>
      <c r="S458" s="214" t="str">
        <f t="shared" si="65"/>
        <v>-</v>
      </c>
      <c r="T458" s="214" t="str">
        <f>IF($A458="-","-",(_xlfn.IFNA((VLOOKUP($M458,'2A HypothèsesRenouvellement'!$J$16:$K$25,2,FALSE)),"DernièreInterventionN/D")))</f>
        <v>-</v>
      </c>
      <c r="U458" s="214" t="str">
        <f t="shared" si="66"/>
        <v>-</v>
      </c>
      <c r="V458" s="215" t="str">
        <f t="shared" si="67"/>
        <v>-</v>
      </c>
      <c r="W458" s="215" t="str">
        <f>IF($A458="-","-",IF($O458="","ICG N/D",VLOOKUP($O458,'2A HypothèsesRenouvellement'!$B$33:$B$42,1,TRUE)))</f>
        <v>-</v>
      </c>
      <c r="X458" s="216" t="str">
        <f>IF($A458="-","-",(IF((ISNUMBER(W458)=TRUE),VLOOKUP(W458,'2A HypothèsesRenouvellement'!$B$33:$D$42,3,FALSE),"ICG N/D")))</f>
        <v>-</v>
      </c>
      <c r="Y458" s="216" t="str">
        <f>_xlfn.IFNA(IF($A458="-","-",(IF((P458=""),"Cote /5 N/D",VLOOKUP(P458,'2A HypothèsesRenouvellement'!$F$33:$G$37,2,FALSE)))),"%ParCote/5 Feuille2A N/D")</f>
        <v>-</v>
      </c>
      <c r="Z458" s="215" t="str">
        <f>IF($A458="-","-",IF('2A HypothèsesRenouvellement'!$F$20="  cotes d'état /100",(IF(ISNUMBER(X458)=TRUE,(X458*R458),"ICG N/D")),"N'est pas l'option choisie feuille 2A"))</f>
        <v>-</v>
      </c>
      <c r="AA458" s="215" t="str">
        <f t="shared" si="71"/>
        <v>-</v>
      </c>
      <c r="AB458" s="215" t="str">
        <f>IF($A458="-","-",IF('2A HypothèsesRenouvellement'!$F$20="  cotes d'état /5",(IF(ISNUMBER(Y458)=TRUE,(Y458*R458),"Etat/5 N/D")),"N'est pas l'option choisie feuille 2A"))</f>
        <v>-</v>
      </c>
      <c r="AC458" s="215" t="str">
        <f t="shared" si="72"/>
        <v>-</v>
      </c>
      <c r="AD458" s="217" t="str">
        <f>IF('2A HypothèsesRenouvellement'!$D$15="Option 1  ",'3A CalculsActifs'!V458,IF('2A HypothèsesRenouvellement'!$F$20="  Cotes d'état /100",'3A CalculsActifs'!AA458,IF('2A HypothèsesRenouvellement'!$F$20="  Cotes d'état /5",'3A CalculsActifs'!AC458,"ATT:ChoisirOptionFeuille2A")))</f>
        <v>ATT:ChoisirOptionFeuille2A</v>
      </c>
      <c r="AE458" s="209" t="str">
        <f>IF($A458="-","-",(H458/1000*(VLOOKUP(D458,'2A HypothèsesRenouvellement'!$J$6:$L$10,3,FALSE))))</f>
        <v>-</v>
      </c>
      <c r="AF458" s="312" t="str">
        <f t="shared" si="68"/>
        <v>-</v>
      </c>
      <c r="AG458" s="312" t="str">
        <f t="shared" si="69"/>
        <v>-</v>
      </c>
      <c r="AH458" s="218" t="str">
        <f t="shared" si="70"/>
        <v>-</v>
      </c>
      <c r="AI458" s="95"/>
      <c r="AJ458" s="95"/>
      <c r="AK458" s="95"/>
      <c r="AL458" s="95"/>
      <c r="AM458" s="95"/>
      <c r="AN458" s="95"/>
      <c r="AO458" s="95"/>
      <c r="AP458" s="95"/>
      <c r="AQ458" s="95"/>
      <c r="AR458" s="95"/>
      <c r="AS458" s="95"/>
      <c r="AT458" s="95"/>
      <c r="AU458" s="95"/>
      <c r="AV458" s="95"/>
      <c r="AW458" s="95"/>
      <c r="AX458" s="95"/>
      <c r="AY458" s="95"/>
      <c r="AZ458" s="95"/>
      <c r="BA458" s="95"/>
      <c r="BB458" s="95"/>
      <c r="BC458" s="95"/>
      <c r="BD458" s="95"/>
      <c r="BE458" s="95"/>
      <c r="BF458" s="95"/>
      <c r="BG458" s="95"/>
      <c r="BH458" s="95"/>
      <c r="BI458" s="95"/>
      <c r="BJ458" s="95"/>
      <c r="BK458" s="95"/>
      <c r="BL458" s="95"/>
      <c r="BM458" s="95"/>
      <c r="BN458" s="95"/>
      <c r="BO458" s="95"/>
      <c r="BP458" s="95"/>
      <c r="BQ458" s="95"/>
      <c r="BR458" s="95"/>
      <c r="BS458" s="95"/>
      <c r="BT458" s="95"/>
      <c r="BU458" s="95"/>
      <c r="BV458" s="95"/>
      <c r="BW458" s="95"/>
      <c r="BX458" s="95"/>
      <c r="BY458" s="95"/>
      <c r="BZ458" s="95"/>
      <c r="CA458" s="95"/>
      <c r="CB458" s="95"/>
      <c r="CC458" s="95"/>
      <c r="CD458" s="95"/>
      <c r="CE458" s="95"/>
      <c r="CF458" s="95"/>
      <c r="CG458" s="95"/>
      <c r="CH458" s="95"/>
      <c r="CI458" s="95"/>
      <c r="CJ458" s="95"/>
      <c r="CK458" s="95"/>
      <c r="CL458" s="95"/>
      <c r="CM458" s="95"/>
      <c r="CN458" s="95"/>
      <c r="CO458" s="95"/>
      <c r="CP458" s="95"/>
      <c r="CQ458" s="95"/>
      <c r="CR458" s="95"/>
      <c r="CS458" s="95"/>
      <c r="CT458" s="95"/>
      <c r="CU458" s="95"/>
      <c r="CV458" s="95"/>
      <c r="CW458" s="95"/>
      <c r="CX458" s="95"/>
      <c r="CY458" s="95"/>
      <c r="CZ458" s="95"/>
      <c r="DA458" s="95"/>
      <c r="DB458" s="95"/>
      <c r="DC458" s="95"/>
      <c r="DD458" s="95"/>
      <c r="DE458" s="95"/>
      <c r="DF458" s="95"/>
      <c r="DG458" s="95"/>
      <c r="DH458" s="95"/>
      <c r="DI458" s="95"/>
      <c r="DJ458" s="95"/>
      <c r="DK458" s="95"/>
      <c r="DL458" s="95"/>
      <c r="DM458" s="95"/>
      <c r="DN458" s="95"/>
      <c r="DO458" s="95"/>
      <c r="DP458" s="95"/>
      <c r="DQ458" s="95"/>
      <c r="DR458" s="95"/>
      <c r="DS458" s="95"/>
      <c r="DT458" s="95"/>
      <c r="DU458" s="95"/>
      <c r="DV458" s="95"/>
      <c r="DW458" s="95"/>
      <c r="DX458" s="95"/>
      <c r="DY458" s="95"/>
      <c r="DZ458" s="95"/>
      <c r="EA458" s="95"/>
      <c r="EB458" s="95"/>
      <c r="EC458" s="95"/>
      <c r="ED458" s="95"/>
      <c r="EE458" s="95"/>
      <c r="EF458" s="95"/>
      <c r="EG458" s="95"/>
      <c r="EH458" s="95"/>
      <c r="EI458" s="95"/>
      <c r="EJ458" s="95"/>
      <c r="EK458" s="95"/>
      <c r="EL458" s="95"/>
      <c r="EM458" s="95"/>
      <c r="EN458" s="95"/>
      <c r="EO458" s="95"/>
      <c r="EP458" s="95"/>
      <c r="EQ458" s="95"/>
      <c r="ER458" s="95"/>
      <c r="ES458" s="95"/>
      <c r="ET458" s="95"/>
      <c r="EU458" s="95"/>
      <c r="EV458" s="95"/>
      <c r="EW458" s="95"/>
      <c r="EX458" s="95"/>
      <c r="EY458" s="95"/>
      <c r="EZ458" s="95"/>
      <c r="FA458" s="95"/>
      <c r="FB458" s="95"/>
      <c r="FC458" s="95"/>
      <c r="FD458" s="95"/>
      <c r="FE458" s="95"/>
      <c r="FF458" s="95"/>
      <c r="FG458" s="95"/>
      <c r="FH458" s="95"/>
      <c r="FI458" s="95"/>
      <c r="FJ458" s="95"/>
      <c r="FK458" s="95"/>
      <c r="FL458" s="95"/>
      <c r="FM458" s="95"/>
      <c r="FN458" s="95"/>
      <c r="FO458" s="95"/>
      <c r="FP458" s="95"/>
      <c r="FQ458" s="95"/>
      <c r="FR458" s="95"/>
      <c r="FS458" s="95"/>
      <c r="FT458" s="95"/>
      <c r="FU458" s="95"/>
      <c r="FV458" s="95"/>
      <c r="FW458" s="95"/>
      <c r="FX458" s="95"/>
      <c r="FY458" s="95"/>
      <c r="FZ458" s="95"/>
      <c r="GA458" s="95"/>
      <c r="GB458" s="95"/>
      <c r="GC458" s="95"/>
      <c r="GD458" s="95"/>
      <c r="GE458" s="95"/>
      <c r="GF458" s="95"/>
      <c r="GG458" s="95"/>
      <c r="GH458" s="95"/>
      <c r="GI458" s="95"/>
      <c r="GJ458" s="95"/>
      <c r="GK458" s="95"/>
      <c r="GL458" s="95"/>
      <c r="GM458" s="95"/>
      <c r="GN458" s="95"/>
      <c r="GO458" s="95"/>
      <c r="GP458" s="95"/>
      <c r="GQ458" s="95"/>
      <c r="GR458" s="95"/>
      <c r="GS458" s="95"/>
      <c r="GT458" s="95"/>
      <c r="GU458" s="95"/>
      <c r="GV458" s="95"/>
      <c r="GW458" s="95"/>
      <c r="GX458" s="95"/>
      <c r="GY458" s="95"/>
      <c r="GZ458" s="95"/>
      <c r="HA458" s="95"/>
      <c r="HB458" s="95"/>
      <c r="HC458" s="95"/>
      <c r="HD458" s="95"/>
      <c r="HE458" s="95"/>
    </row>
    <row r="459" spans="1:213" x14ac:dyDescent="0.25">
      <c r="A459" s="212" t="str">
        <f>IF((ISBLANK('1B DonnéesActifs'!A462)=TRUE),"-",'1B DonnéesActifs'!A462)</f>
        <v>-</v>
      </c>
      <c r="B459" s="213" t="str">
        <f>IF(($A459="-"),"-",IF((ISBLANK('1B DonnéesActifs'!B462)=TRUE),"",'1B DonnéesActifs'!B462))</f>
        <v>-</v>
      </c>
      <c r="C459" s="213" t="str">
        <f>IF(($A459="-"),"-",IF((ISBLANK('1B DonnéesActifs'!C462)=TRUE),"",'1B DonnéesActifs'!C462))</f>
        <v>-</v>
      </c>
      <c r="D459" s="213" t="str">
        <f>IF(($A459="-"),"-",IF((ISBLANK('1B DonnéesActifs'!D462)=TRUE),"",'1B DonnéesActifs'!D462))</f>
        <v>-</v>
      </c>
      <c r="E459" s="213" t="str">
        <f>IF(($A459="-"),"-",IF((ISBLANK('1B DonnéesActifs'!E462)=TRUE),"",'1B DonnéesActifs'!E462))</f>
        <v>-</v>
      </c>
      <c r="F459" s="213" t="str">
        <f>IF(($A459="-"),"-",IF((ISBLANK('1B DonnéesActifs'!F462)=TRUE),"",'1B DonnéesActifs'!F462))</f>
        <v>-</v>
      </c>
      <c r="G459" s="213" t="str">
        <f>IF(($A459="-"),"-",IF((ISBLANK('1B DonnéesActifs'!G462)=TRUE),"",'1B DonnéesActifs'!G462))</f>
        <v>-</v>
      </c>
      <c r="H459" s="213" t="str">
        <f>IF(($A459="-"),"-",IF((ISBLANK('1B DonnéesActifs'!H462)=TRUE),"",'1B DonnéesActifs'!H462))</f>
        <v>-</v>
      </c>
      <c r="I459" s="213" t="str">
        <f>IF(($A459="-"),"-",IF((ISBLANK('1B DonnéesActifs'!I462)=TRUE),"",'1B DonnéesActifs'!I462))</f>
        <v>-</v>
      </c>
      <c r="J459" s="213" t="str">
        <f>IF(($A459="-"),"-",IF((ISBLANK('1B DonnéesActifs'!J462)=TRUE),"",'1B DonnéesActifs'!J462))</f>
        <v>-</v>
      </c>
      <c r="K459" s="213" t="str">
        <f>IF(($A459="-"),"-",IF((ISBLANK('1B DonnéesActifs'!K462)=TRUE),"",'1B DonnéesActifs'!K462))</f>
        <v>-</v>
      </c>
      <c r="L459" s="213" t="str">
        <f>IF(($A459="-"),"-",IF((ISBLANK('1B DonnéesActifs'!L462)=TRUE),"",'1B DonnéesActifs'!L462))</f>
        <v>-</v>
      </c>
      <c r="M459" s="213" t="str">
        <f>IF(($A459="-"),"-",IF((ISBLANK('1B DonnéesActifs'!M462)=TRUE),"",'1B DonnéesActifs'!M462))</f>
        <v>-</v>
      </c>
      <c r="N459" s="213" t="str">
        <f>IF(($A459="-"),"-",IF((ISBLANK('1B DonnéesActifs'!N462)=TRUE),"",'1B DonnéesActifs'!N462))</f>
        <v>-</v>
      </c>
      <c r="O459" s="213" t="str">
        <f>IF(($A459="-"),"-",IF((ISBLANK('1B DonnéesActifs'!O462)=TRUE),"",'1B DonnéesActifs'!O462))</f>
        <v>-</v>
      </c>
      <c r="P459" s="213" t="str">
        <f>IF(($A459="-"),"-",IF((ISBLANK('1B DonnéesActifs'!P462)=TRUE),"",'1B DonnéesActifs'!P462))</f>
        <v>-</v>
      </c>
      <c r="Q459" s="214" t="str">
        <f t="shared" si="64"/>
        <v>-</v>
      </c>
      <c r="R459" s="214" t="str">
        <f>IF($A459="-","-",(_xlfn.IFNA((VLOOKUP($D459,'2A HypothèsesRenouvellement'!$J$6:$K$10,2,FALSE)),"TypeChausséeN/D")))</f>
        <v>-</v>
      </c>
      <c r="S459" s="214" t="str">
        <f t="shared" si="65"/>
        <v>-</v>
      </c>
      <c r="T459" s="214" t="str">
        <f>IF($A459="-","-",(_xlfn.IFNA((VLOOKUP($M459,'2A HypothèsesRenouvellement'!$J$16:$K$25,2,FALSE)),"DernièreInterventionN/D")))</f>
        <v>-</v>
      </c>
      <c r="U459" s="214" t="str">
        <f t="shared" si="66"/>
        <v>-</v>
      </c>
      <c r="V459" s="215" t="str">
        <f t="shared" si="67"/>
        <v>-</v>
      </c>
      <c r="W459" s="215" t="str">
        <f>IF($A459="-","-",IF($O459="","ICG N/D",VLOOKUP($O459,'2A HypothèsesRenouvellement'!$B$33:$B$42,1,TRUE)))</f>
        <v>-</v>
      </c>
      <c r="X459" s="216" t="str">
        <f>IF($A459="-","-",(IF((ISNUMBER(W459)=TRUE),VLOOKUP(W459,'2A HypothèsesRenouvellement'!$B$33:$D$42,3,FALSE),"ICG N/D")))</f>
        <v>-</v>
      </c>
      <c r="Y459" s="216" t="str">
        <f>_xlfn.IFNA(IF($A459="-","-",(IF((P459=""),"Cote /5 N/D",VLOOKUP(P459,'2A HypothèsesRenouvellement'!$F$33:$G$37,2,FALSE)))),"%ParCote/5 Feuille2A N/D")</f>
        <v>-</v>
      </c>
      <c r="Z459" s="215" t="str">
        <f>IF($A459="-","-",IF('2A HypothèsesRenouvellement'!$F$20="  cotes d'état /100",(IF(ISNUMBER(X459)=TRUE,(X459*R459),"ICG N/D")),"N'est pas l'option choisie feuille 2A"))</f>
        <v>-</v>
      </c>
      <c r="AA459" s="215" t="str">
        <f t="shared" si="71"/>
        <v>-</v>
      </c>
      <c r="AB459" s="215" t="str">
        <f>IF($A459="-","-",IF('2A HypothèsesRenouvellement'!$F$20="  cotes d'état /5",(IF(ISNUMBER(Y459)=TRUE,(Y459*R459),"Etat/5 N/D")),"N'est pas l'option choisie feuille 2A"))</f>
        <v>-</v>
      </c>
      <c r="AC459" s="215" t="str">
        <f t="shared" si="72"/>
        <v>-</v>
      </c>
      <c r="AD459" s="217" t="str">
        <f>IF('2A HypothèsesRenouvellement'!$D$15="Option 1  ",'3A CalculsActifs'!V459,IF('2A HypothèsesRenouvellement'!$F$20="  Cotes d'état /100",'3A CalculsActifs'!AA459,IF('2A HypothèsesRenouvellement'!$F$20="  Cotes d'état /5",'3A CalculsActifs'!AC459,"ATT:ChoisirOptionFeuille2A")))</f>
        <v>ATT:ChoisirOptionFeuille2A</v>
      </c>
      <c r="AE459" s="209" t="str">
        <f>IF($A459="-","-",(H459/1000*(VLOOKUP(D459,'2A HypothèsesRenouvellement'!$J$6:$L$10,3,FALSE))))</f>
        <v>-</v>
      </c>
      <c r="AF459" s="312" t="str">
        <f t="shared" si="68"/>
        <v>-</v>
      </c>
      <c r="AG459" s="312" t="str">
        <f t="shared" si="69"/>
        <v>-</v>
      </c>
      <c r="AH459" s="218" t="str">
        <f t="shared" si="70"/>
        <v>-</v>
      </c>
      <c r="AI459" s="95"/>
      <c r="AJ459" s="95"/>
      <c r="AK459" s="95"/>
      <c r="AL459" s="95"/>
      <c r="AM459" s="95"/>
      <c r="AN459" s="95"/>
      <c r="AO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  <c r="BI459" s="95"/>
      <c r="BJ459" s="95"/>
      <c r="BK459" s="95"/>
      <c r="BL459" s="95"/>
      <c r="BM459" s="95"/>
      <c r="BN459" s="95"/>
      <c r="BO459" s="95"/>
      <c r="BP459" s="95"/>
      <c r="BQ459" s="95"/>
      <c r="BR459" s="95"/>
      <c r="BS459" s="95"/>
      <c r="BT459" s="95"/>
      <c r="BU459" s="95"/>
      <c r="BV459" s="95"/>
      <c r="BW459" s="95"/>
      <c r="BX459" s="95"/>
      <c r="BY459" s="95"/>
      <c r="BZ459" s="95"/>
      <c r="CA459" s="95"/>
      <c r="CB459" s="95"/>
      <c r="CC459" s="95"/>
      <c r="CD459" s="95"/>
      <c r="CE459" s="95"/>
      <c r="CF459" s="95"/>
      <c r="CG459" s="95"/>
      <c r="CH459" s="95"/>
      <c r="CI459" s="95"/>
      <c r="CJ459" s="95"/>
      <c r="CK459" s="95"/>
      <c r="CL459" s="95"/>
      <c r="CM459" s="95"/>
      <c r="CN459" s="95"/>
      <c r="CO459" s="95"/>
      <c r="CP459" s="95"/>
      <c r="CQ459" s="95"/>
      <c r="CR459" s="95"/>
      <c r="CS459" s="95"/>
      <c r="CT459" s="95"/>
      <c r="CU459" s="95"/>
      <c r="CV459" s="95"/>
      <c r="CW459" s="95"/>
      <c r="CX459" s="95"/>
      <c r="CY459" s="95"/>
      <c r="CZ459" s="95"/>
      <c r="DA459" s="95"/>
      <c r="DB459" s="95"/>
      <c r="DC459" s="95"/>
      <c r="DD459" s="95"/>
      <c r="DE459" s="95"/>
      <c r="DF459" s="95"/>
      <c r="DG459" s="95"/>
      <c r="DH459" s="95"/>
      <c r="DI459" s="95"/>
      <c r="DJ459" s="95"/>
      <c r="DK459" s="95"/>
      <c r="DL459" s="95"/>
      <c r="DM459" s="95"/>
      <c r="DN459" s="95"/>
      <c r="DO459" s="95"/>
      <c r="DP459" s="95"/>
      <c r="DQ459" s="95"/>
      <c r="DR459" s="95"/>
      <c r="DS459" s="95"/>
      <c r="DT459" s="95"/>
      <c r="DU459" s="95"/>
      <c r="DV459" s="95"/>
      <c r="DW459" s="95"/>
      <c r="DX459" s="95"/>
      <c r="DY459" s="95"/>
      <c r="DZ459" s="95"/>
      <c r="EA459" s="95"/>
      <c r="EB459" s="95"/>
      <c r="EC459" s="95"/>
      <c r="ED459" s="95"/>
      <c r="EE459" s="95"/>
      <c r="EF459" s="95"/>
      <c r="EG459" s="95"/>
      <c r="EH459" s="95"/>
      <c r="EI459" s="95"/>
      <c r="EJ459" s="95"/>
      <c r="EK459" s="95"/>
      <c r="EL459" s="95"/>
      <c r="EM459" s="95"/>
      <c r="EN459" s="95"/>
      <c r="EO459" s="95"/>
      <c r="EP459" s="95"/>
      <c r="EQ459" s="95"/>
      <c r="ER459" s="95"/>
      <c r="ES459" s="95"/>
      <c r="ET459" s="95"/>
      <c r="EU459" s="95"/>
      <c r="EV459" s="95"/>
      <c r="EW459" s="95"/>
      <c r="EX459" s="95"/>
      <c r="EY459" s="95"/>
      <c r="EZ459" s="95"/>
      <c r="FA459" s="95"/>
      <c r="FB459" s="95"/>
      <c r="FC459" s="95"/>
      <c r="FD459" s="95"/>
      <c r="FE459" s="95"/>
      <c r="FF459" s="95"/>
      <c r="FG459" s="95"/>
      <c r="FH459" s="95"/>
      <c r="FI459" s="95"/>
      <c r="FJ459" s="95"/>
      <c r="FK459" s="95"/>
      <c r="FL459" s="95"/>
      <c r="FM459" s="95"/>
      <c r="FN459" s="95"/>
      <c r="FO459" s="95"/>
      <c r="FP459" s="95"/>
      <c r="FQ459" s="95"/>
      <c r="FR459" s="95"/>
      <c r="FS459" s="95"/>
      <c r="FT459" s="95"/>
      <c r="FU459" s="95"/>
      <c r="FV459" s="95"/>
      <c r="FW459" s="95"/>
      <c r="FX459" s="95"/>
      <c r="FY459" s="95"/>
      <c r="FZ459" s="95"/>
      <c r="GA459" s="95"/>
      <c r="GB459" s="95"/>
      <c r="GC459" s="95"/>
      <c r="GD459" s="95"/>
      <c r="GE459" s="95"/>
      <c r="GF459" s="95"/>
      <c r="GG459" s="95"/>
      <c r="GH459" s="95"/>
      <c r="GI459" s="95"/>
      <c r="GJ459" s="95"/>
      <c r="GK459" s="95"/>
      <c r="GL459" s="95"/>
      <c r="GM459" s="95"/>
      <c r="GN459" s="95"/>
      <c r="GO459" s="95"/>
      <c r="GP459" s="95"/>
      <c r="GQ459" s="95"/>
      <c r="GR459" s="95"/>
      <c r="GS459" s="95"/>
      <c r="GT459" s="95"/>
      <c r="GU459" s="95"/>
      <c r="GV459" s="95"/>
      <c r="GW459" s="95"/>
      <c r="GX459" s="95"/>
      <c r="GY459" s="95"/>
      <c r="GZ459" s="95"/>
      <c r="HA459" s="95"/>
      <c r="HB459" s="95"/>
      <c r="HC459" s="95"/>
      <c r="HD459" s="95"/>
      <c r="HE459" s="95"/>
    </row>
    <row r="460" spans="1:213" x14ac:dyDescent="0.25">
      <c r="A460" s="212" t="str">
        <f>IF((ISBLANK('1B DonnéesActifs'!A463)=TRUE),"-",'1B DonnéesActifs'!A463)</f>
        <v>-</v>
      </c>
      <c r="B460" s="213" t="str">
        <f>IF(($A460="-"),"-",IF((ISBLANK('1B DonnéesActifs'!B463)=TRUE),"",'1B DonnéesActifs'!B463))</f>
        <v>-</v>
      </c>
      <c r="C460" s="213" t="str">
        <f>IF(($A460="-"),"-",IF((ISBLANK('1B DonnéesActifs'!C463)=TRUE),"",'1B DonnéesActifs'!C463))</f>
        <v>-</v>
      </c>
      <c r="D460" s="213" t="str">
        <f>IF(($A460="-"),"-",IF((ISBLANK('1B DonnéesActifs'!D463)=TRUE),"",'1B DonnéesActifs'!D463))</f>
        <v>-</v>
      </c>
      <c r="E460" s="213" t="str">
        <f>IF(($A460="-"),"-",IF((ISBLANK('1B DonnéesActifs'!E463)=TRUE),"",'1B DonnéesActifs'!E463))</f>
        <v>-</v>
      </c>
      <c r="F460" s="213" t="str">
        <f>IF(($A460="-"),"-",IF((ISBLANK('1B DonnéesActifs'!F463)=TRUE),"",'1B DonnéesActifs'!F463))</f>
        <v>-</v>
      </c>
      <c r="G460" s="213" t="str">
        <f>IF(($A460="-"),"-",IF((ISBLANK('1B DonnéesActifs'!G463)=TRUE),"",'1B DonnéesActifs'!G463))</f>
        <v>-</v>
      </c>
      <c r="H460" s="213" t="str">
        <f>IF(($A460="-"),"-",IF((ISBLANK('1B DonnéesActifs'!H463)=TRUE),"",'1B DonnéesActifs'!H463))</f>
        <v>-</v>
      </c>
      <c r="I460" s="213" t="str">
        <f>IF(($A460="-"),"-",IF((ISBLANK('1B DonnéesActifs'!I463)=TRUE),"",'1B DonnéesActifs'!I463))</f>
        <v>-</v>
      </c>
      <c r="J460" s="213" t="str">
        <f>IF(($A460="-"),"-",IF((ISBLANK('1B DonnéesActifs'!J463)=TRUE),"",'1B DonnéesActifs'!J463))</f>
        <v>-</v>
      </c>
      <c r="K460" s="213" t="str">
        <f>IF(($A460="-"),"-",IF((ISBLANK('1B DonnéesActifs'!K463)=TRUE),"",'1B DonnéesActifs'!K463))</f>
        <v>-</v>
      </c>
      <c r="L460" s="213" t="str">
        <f>IF(($A460="-"),"-",IF((ISBLANK('1B DonnéesActifs'!L463)=TRUE),"",'1B DonnéesActifs'!L463))</f>
        <v>-</v>
      </c>
      <c r="M460" s="213" t="str">
        <f>IF(($A460="-"),"-",IF((ISBLANK('1B DonnéesActifs'!M463)=TRUE),"",'1B DonnéesActifs'!M463))</f>
        <v>-</v>
      </c>
      <c r="N460" s="213" t="str">
        <f>IF(($A460="-"),"-",IF((ISBLANK('1B DonnéesActifs'!N463)=TRUE),"",'1B DonnéesActifs'!N463))</f>
        <v>-</v>
      </c>
      <c r="O460" s="213" t="str">
        <f>IF(($A460="-"),"-",IF((ISBLANK('1B DonnéesActifs'!O463)=TRUE),"",'1B DonnéesActifs'!O463))</f>
        <v>-</v>
      </c>
      <c r="P460" s="213" t="str">
        <f>IF(($A460="-"),"-",IF((ISBLANK('1B DonnéesActifs'!P463)=TRUE),"",'1B DonnéesActifs'!P463))</f>
        <v>-</v>
      </c>
      <c r="Q460" s="214" t="str">
        <f t="shared" si="64"/>
        <v>-</v>
      </c>
      <c r="R460" s="214" t="str">
        <f>IF($A460="-","-",(_xlfn.IFNA((VLOOKUP($D460,'2A HypothèsesRenouvellement'!$J$6:$K$10,2,FALSE)),"TypeChausséeN/D")))</f>
        <v>-</v>
      </c>
      <c r="S460" s="214" t="str">
        <f t="shared" si="65"/>
        <v>-</v>
      </c>
      <c r="T460" s="214" t="str">
        <f>IF($A460="-","-",(_xlfn.IFNA((VLOOKUP($M460,'2A HypothèsesRenouvellement'!$J$16:$K$25,2,FALSE)),"DernièreInterventionN/D")))</f>
        <v>-</v>
      </c>
      <c r="U460" s="214" t="str">
        <f t="shared" si="66"/>
        <v>-</v>
      </c>
      <c r="V460" s="215" t="str">
        <f t="shared" si="67"/>
        <v>-</v>
      </c>
      <c r="W460" s="215" t="str">
        <f>IF($A460="-","-",IF($O460="","ICG N/D",VLOOKUP($O460,'2A HypothèsesRenouvellement'!$B$33:$B$42,1,TRUE)))</f>
        <v>-</v>
      </c>
      <c r="X460" s="216" t="str">
        <f>IF($A460="-","-",(IF((ISNUMBER(W460)=TRUE),VLOOKUP(W460,'2A HypothèsesRenouvellement'!$B$33:$D$42,3,FALSE),"ICG N/D")))</f>
        <v>-</v>
      </c>
      <c r="Y460" s="216" t="str">
        <f>_xlfn.IFNA(IF($A460="-","-",(IF((P460=""),"Cote /5 N/D",VLOOKUP(P460,'2A HypothèsesRenouvellement'!$F$33:$G$37,2,FALSE)))),"%ParCote/5 Feuille2A N/D")</f>
        <v>-</v>
      </c>
      <c r="Z460" s="215" t="str">
        <f>IF($A460="-","-",IF('2A HypothèsesRenouvellement'!$F$20="  cotes d'état /100",(IF(ISNUMBER(X460)=TRUE,(X460*R460),"ICG N/D")),"N'est pas l'option choisie feuille 2A"))</f>
        <v>-</v>
      </c>
      <c r="AA460" s="215" t="str">
        <f t="shared" si="71"/>
        <v>-</v>
      </c>
      <c r="AB460" s="215" t="str">
        <f>IF($A460="-","-",IF('2A HypothèsesRenouvellement'!$F$20="  cotes d'état /5",(IF(ISNUMBER(Y460)=TRUE,(Y460*R460),"Etat/5 N/D")),"N'est pas l'option choisie feuille 2A"))</f>
        <v>-</v>
      </c>
      <c r="AC460" s="215" t="str">
        <f t="shared" si="72"/>
        <v>-</v>
      </c>
      <c r="AD460" s="217" t="str">
        <f>IF('2A HypothèsesRenouvellement'!$D$15="Option 1  ",'3A CalculsActifs'!V460,IF('2A HypothèsesRenouvellement'!$F$20="  Cotes d'état /100",'3A CalculsActifs'!AA460,IF('2A HypothèsesRenouvellement'!$F$20="  Cotes d'état /5",'3A CalculsActifs'!AC460,"ATT:ChoisirOptionFeuille2A")))</f>
        <v>ATT:ChoisirOptionFeuille2A</v>
      </c>
      <c r="AE460" s="209" t="str">
        <f>IF($A460="-","-",(H460/1000*(VLOOKUP(D460,'2A HypothèsesRenouvellement'!$J$6:$L$10,3,FALSE))))</f>
        <v>-</v>
      </c>
      <c r="AF460" s="312" t="str">
        <f t="shared" si="68"/>
        <v>-</v>
      </c>
      <c r="AG460" s="312" t="str">
        <f t="shared" si="69"/>
        <v>-</v>
      </c>
      <c r="AH460" s="218" t="str">
        <f t="shared" si="70"/>
        <v>-</v>
      </c>
      <c r="AI460" s="95"/>
      <c r="AJ460" s="95"/>
      <c r="AK460" s="95"/>
      <c r="AL460" s="95"/>
      <c r="AM460" s="95"/>
      <c r="AN460" s="95"/>
      <c r="AO460" s="95"/>
      <c r="AP460" s="95"/>
      <c r="AQ460" s="95"/>
      <c r="AR460" s="95"/>
      <c r="AS460" s="95"/>
      <c r="AT460" s="95"/>
      <c r="AU460" s="95"/>
      <c r="AV460" s="95"/>
      <c r="AW460" s="95"/>
      <c r="AX460" s="95"/>
      <c r="AY460" s="95"/>
      <c r="AZ460" s="95"/>
      <c r="BA460" s="95"/>
      <c r="BB460" s="95"/>
      <c r="BC460" s="95"/>
      <c r="BD460" s="95"/>
      <c r="BE460" s="95"/>
      <c r="BF460" s="95"/>
      <c r="BG460" s="95"/>
      <c r="BH460" s="95"/>
      <c r="BI460" s="95"/>
      <c r="BJ460" s="95"/>
      <c r="BK460" s="95"/>
      <c r="BL460" s="95"/>
      <c r="BM460" s="95"/>
      <c r="BN460" s="95"/>
      <c r="BO460" s="95"/>
      <c r="BP460" s="95"/>
      <c r="BQ460" s="95"/>
      <c r="BR460" s="95"/>
      <c r="BS460" s="95"/>
      <c r="BT460" s="95"/>
      <c r="BU460" s="95"/>
      <c r="BV460" s="95"/>
      <c r="BW460" s="95"/>
      <c r="BX460" s="95"/>
      <c r="BY460" s="95"/>
      <c r="BZ460" s="95"/>
      <c r="CA460" s="95"/>
      <c r="CB460" s="95"/>
      <c r="CC460" s="95"/>
      <c r="CD460" s="95"/>
      <c r="CE460" s="95"/>
      <c r="CF460" s="95"/>
      <c r="CG460" s="95"/>
      <c r="CH460" s="95"/>
      <c r="CI460" s="95"/>
      <c r="CJ460" s="95"/>
      <c r="CK460" s="95"/>
      <c r="CL460" s="95"/>
      <c r="CM460" s="95"/>
      <c r="CN460" s="95"/>
      <c r="CO460" s="95"/>
      <c r="CP460" s="95"/>
      <c r="CQ460" s="95"/>
      <c r="CR460" s="95"/>
      <c r="CS460" s="95"/>
      <c r="CT460" s="95"/>
      <c r="CU460" s="95"/>
      <c r="CV460" s="95"/>
      <c r="CW460" s="95"/>
      <c r="CX460" s="95"/>
      <c r="CY460" s="95"/>
      <c r="CZ460" s="95"/>
      <c r="DA460" s="95"/>
      <c r="DB460" s="95"/>
      <c r="DC460" s="95"/>
      <c r="DD460" s="95"/>
      <c r="DE460" s="95"/>
      <c r="DF460" s="95"/>
      <c r="DG460" s="95"/>
      <c r="DH460" s="95"/>
      <c r="DI460" s="95"/>
      <c r="DJ460" s="95"/>
      <c r="DK460" s="95"/>
      <c r="DL460" s="95"/>
      <c r="DM460" s="95"/>
      <c r="DN460" s="95"/>
      <c r="DO460" s="95"/>
      <c r="DP460" s="95"/>
      <c r="DQ460" s="95"/>
      <c r="DR460" s="95"/>
      <c r="DS460" s="95"/>
      <c r="DT460" s="95"/>
      <c r="DU460" s="95"/>
      <c r="DV460" s="95"/>
      <c r="DW460" s="95"/>
      <c r="DX460" s="95"/>
      <c r="DY460" s="95"/>
      <c r="DZ460" s="95"/>
      <c r="EA460" s="95"/>
      <c r="EB460" s="95"/>
      <c r="EC460" s="95"/>
      <c r="ED460" s="95"/>
      <c r="EE460" s="95"/>
      <c r="EF460" s="95"/>
      <c r="EG460" s="95"/>
      <c r="EH460" s="95"/>
      <c r="EI460" s="95"/>
      <c r="EJ460" s="95"/>
      <c r="EK460" s="95"/>
      <c r="EL460" s="95"/>
      <c r="EM460" s="95"/>
      <c r="EN460" s="95"/>
      <c r="EO460" s="95"/>
      <c r="EP460" s="95"/>
      <c r="EQ460" s="95"/>
      <c r="ER460" s="95"/>
      <c r="ES460" s="95"/>
      <c r="ET460" s="95"/>
      <c r="EU460" s="95"/>
      <c r="EV460" s="95"/>
      <c r="EW460" s="95"/>
      <c r="EX460" s="95"/>
      <c r="EY460" s="95"/>
      <c r="EZ460" s="95"/>
      <c r="FA460" s="95"/>
      <c r="FB460" s="95"/>
      <c r="FC460" s="95"/>
      <c r="FD460" s="95"/>
      <c r="FE460" s="95"/>
      <c r="FF460" s="95"/>
      <c r="FG460" s="95"/>
      <c r="FH460" s="95"/>
      <c r="FI460" s="95"/>
      <c r="FJ460" s="95"/>
      <c r="FK460" s="95"/>
      <c r="FL460" s="95"/>
      <c r="FM460" s="95"/>
      <c r="FN460" s="95"/>
      <c r="FO460" s="95"/>
      <c r="FP460" s="95"/>
      <c r="FQ460" s="95"/>
      <c r="FR460" s="95"/>
      <c r="FS460" s="95"/>
      <c r="FT460" s="95"/>
      <c r="FU460" s="95"/>
      <c r="FV460" s="95"/>
      <c r="FW460" s="95"/>
      <c r="FX460" s="95"/>
      <c r="FY460" s="95"/>
      <c r="FZ460" s="95"/>
      <c r="GA460" s="95"/>
      <c r="GB460" s="95"/>
      <c r="GC460" s="95"/>
      <c r="GD460" s="95"/>
      <c r="GE460" s="95"/>
      <c r="GF460" s="95"/>
      <c r="GG460" s="95"/>
      <c r="GH460" s="95"/>
      <c r="GI460" s="95"/>
      <c r="GJ460" s="95"/>
      <c r="GK460" s="95"/>
      <c r="GL460" s="95"/>
      <c r="GM460" s="95"/>
      <c r="GN460" s="95"/>
      <c r="GO460" s="95"/>
      <c r="GP460" s="95"/>
      <c r="GQ460" s="95"/>
      <c r="GR460" s="95"/>
      <c r="GS460" s="95"/>
      <c r="GT460" s="95"/>
      <c r="GU460" s="95"/>
      <c r="GV460" s="95"/>
      <c r="GW460" s="95"/>
      <c r="GX460" s="95"/>
      <c r="GY460" s="95"/>
      <c r="GZ460" s="95"/>
      <c r="HA460" s="95"/>
      <c r="HB460" s="95"/>
      <c r="HC460" s="95"/>
      <c r="HD460" s="95"/>
      <c r="HE460" s="95"/>
    </row>
    <row r="461" spans="1:213" x14ac:dyDescent="0.25">
      <c r="A461" s="212" t="str">
        <f>IF((ISBLANK('1B DonnéesActifs'!A464)=TRUE),"-",'1B DonnéesActifs'!A464)</f>
        <v>-</v>
      </c>
      <c r="B461" s="213" t="str">
        <f>IF(($A461="-"),"-",IF((ISBLANK('1B DonnéesActifs'!B464)=TRUE),"",'1B DonnéesActifs'!B464))</f>
        <v>-</v>
      </c>
      <c r="C461" s="213" t="str">
        <f>IF(($A461="-"),"-",IF((ISBLANK('1B DonnéesActifs'!C464)=TRUE),"",'1B DonnéesActifs'!C464))</f>
        <v>-</v>
      </c>
      <c r="D461" s="213" t="str">
        <f>IF(($A461="-"),"-",IF((ISBLANK('1B DonnéesActifs'!D464)=TRUE),"",'1B DonnéesActifs'!D464))</f>
        <v>-</v>
      </c>
      <c r="E461" s="213" t="str">
        <f>IF(($A461="-"),"-",IF((ISBLANK('1B DonnéesActifs'!E464)=TRUE),"",'1B DonnéesActifs'!E464))</f>
        <v>-</v>
      </c>
      <c r="F461" s="213" t="str">
        <f>IF(($A461="-"),"-",IF((ISBLANK('1B DonnéesActifs'!F464)=TRUE),"",'1B DonnéesActifs'!F464))</f>
        <v>-</v>
      </c>
      <c r="G461" s="213" t="str">
        <f>IF(($A461="-"),"-",IF((ISBLANK('1B DonnéesActifs'!G464)=TRUE),"",'1B DonnéesActifs'!G464))</f>
        <v>-</v>
      </c>
      <c r="H461" s="213" t="str">
        <f>IF(($A461="-"),"-",IF((ISBLANK('1B DonnéesActifs'!H464)=TRUE),"",'1B DonnéesActifs'!H464))</f>
        <v>-</v>
      </c>
      <c r="I461" s="213" t="str">
        <f>IF(($A461="-"),"-",IF((ISBLANK('1B DonnéesActifs'!I464)=TRUE),"",'1B DonnéesActifs'!I464))</f>
        <v>-</v>
      </c>
      <c r="J461" s="213" t="str">
        <f>IF(($A461="-"),"-",IF((ISBLANK('1B DonnéesActifs'!J464)=TRUE),"",'1B DonnéesActifs'!J464))</f>
        <v>-</v>
      </c>
      <c r="K461" s="213" t="str">
        <f>IF(($A461="-"),"-",IF((ISBLANK('1B DonnéesActifs'!K464)=TRUE),"",'1B DonnéesActifs'!K464))</f>
        <v>-</v>
      </c>
      <c r="L461" s="213" t="str">
        <f>IF(($A461="-"),"-",IF((ISBLANK('1B DonnéesActifs'!L464)=TRUE),"",'1B DonnéesActifs'!L464))</f>
        <v>-</v>
      </c>
      <c r="M461" s="213" t="str">
        <f>IF(($A461="-"),"-",IF((ISBLANK('1B DonnéesActifs'!M464)=TRUE),"",'1B DonnéesActifs'!M464))</f>
        <v>-</v>
      </c>
      <c r="N461" s="213" t="str">
        <f>IF(($A461="-"),"-",IF((ISBLANK('1B DonnéesActifs'!N464)=TRUE),"",'1B DonnéesActifs'!N464))</f>
        <v>-</v>
      </c>
      <c r="O461" s="213" t="str">
        <f>IF(($A461="-"),"-",IF((ISBLANK('1B DonnéesActifs'!O464)=TRUE),"",'1B DonnéesActifs'!O464))</f>
        <v>-</v>
      </c>
      <c r="P461" s="213" t="str">
        <f>IF(($A461="-"),"-",IF((ISBLANK('1B DonnéesActifs'!P464)=TRUE),"",'1B DonnéesActifs'!P464))</f>
        <v>-</v>
      </c>
      <c r="Q461" s="214" t="str">
        <f t="shared" si="64"/>
        <v>-</v>
      </c>
      <c r="R461" s="214" t="str">
        <f>IF($A461="-","-",(_xlfn.IFNA((VLOOKUP($D461,'2A HypothèsesRenouvellement'!$J$6:$K$10,2,FALSE)),"TypeChausséeN/D")))</f>
        <v>-</v>
      </c>
      <c r="S461" s="214" t="str">
        <f t="shared" si="65"/>
        <v>-</v>
      </c>
      <c r="T461" s="214" t="str">
        <f>IF($A461="-","-",(_xlfn.IFNA((VLOOKUP($M461,'2A HypothèsesRenouvellement'!$J$16:$K$25,2,FALSE)),"DernièreInterventionN/D")))</f>
        <v>-</v>
      </c>
      <c r="U461" s="214" t="str">
        <f t="shared" si="66"/>
        <v>-</v>
      </c>
      <c r="V461" s="215" t="str">
        <f t="shared" si="67"/>
        <v>-</v>
      </c>
      <c r="W461" s="215" t="str">
        <f>IF($A461="-","-",IF($O461="","ICG N/D",VLOOKUP($O461,'2A HypothèsesRenouvellement'!$B$33:$B$42,1,TRUE)))</f>
        <v>-</v>
      </c>
      <c r="X461" s="216" t="str">
        <f>IF($A461="-","-",(IF((ISNUMBER(W461)=TRUE),VLOOKUP(W461,'2A HypothèsesRenouvellement'!$B$33:$D$42,3,FALSE),"ICG N/D")))</f>
        <v>-</v>
      </c>
      <c r="Y461" s="216" t="str">
        <f>_xlfn.IFNA(IF($A461="-","-",(IF((P461=""),"Cote /5 N/D",VLOOKUP(P461,'2A HypothèsesRenouvellement'!$F$33:$G$37,2,FALSE)))),"%ParCote/5 Feuille2A N/D")</f>
        <v>-</v>
      </c>
      <c r="Z461" s="215" t="str">
        <f>IF($A461="-","-",IF('2A HypothèsesRenouvellement'!$F$20="  cotes d'état /100",(IF(ISNUMBER(X461)=TRUE,(X461*R461),"ICG N/D")),"N'est pas l'option choisie feuille 2A"))</f>
        <v>-</v>
      </c>
      <c r="AA461" s="215" t="str">
        <f t="shared" si="71"/>
        <v>-</v>
      </c>
      <c r="AB461" s="215" t="str">
        <f>IF($A461="-","-",IF('2A HypothèsesRenouvellement'!$F$20="  cotes d'état /5",(IF(ISNUMBER(Y461)=TRUE,(Y461*R461),"Etat/5 N/D")),"N'est pas l'option choisie feuille 2A"))</f>
        <v>-</v>
      </c>
      <c r="AC461" s="215" t="str">
        <f t="shared" si="72"/>
        <v>-</v>
      </c>
      <c r="AD461" s="217" t="str">
        <f>IF('2A HypothèsesRenouvellement'!$D$15="Option 1  ",'3A CalculsActifs'!V461,IF('2A HypothèsesRenouvellement'!$F$20="  Cotes d'état /100",'3A CalculsActifs'!AA461,IF('2A HypothèsesRenouvellement'!$F$20="  Cotes d'état /5",'3A CalculsActifs'!AC461,"ATT:ChoisirOptionFeuille2A")))</f>
        <v>ATT:ChoisirOptionFeuille2A</v>
      </c>
      <c r="AE461" s="209" t="str">
        <f>IF($A461="-","-",(H461/1000*(VLOOKUP(D461,'2A HypothèsesRenouvellement'!$J$6:$L$10,3,FALSE))))</f>
        <v>-</v>
      </c>
      <c r="AF461" s="312" t="str">
        <f t="shared" si="68"/>
        <v>-</v>
      </c>
      <c r="AG461" s="312" t="str">
        <f t="shared" si="69"/>
        <v>-</v>
      </c>
      <c r="AH461" s="218" t="str">
        <f t="shared" si="70"/>
        <v>-</v>
      </c>
      <c r="AI461" s="95"/>
      <c r="AJ461" s="95"/>
      <c r="AK461" s="95"/>
      <c r="AL461" s="95"/>
      <c r="AM461" s="95"/>
      <c r="AN461" s="95"/>
      <c r="AO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  <c r="BI461" s="95"/>
      <c r="BJ461" s="95"/>
      <c r="BK461" s="95"/>
      <c r="BL461" s="95"/>
      <c r="BM461" s="95"/>
      <c r="BN461" s="95"/>
      <c r="BO461" s="95"/>
      <c r="BP461" s="95"/>
      <c r="BQ461" s="95"/>
      <c r="BR461" s="95"/>
      <c r="BS461" s="95"/>
      <c r="BT461" s="95"/>
      <c r="BU461" s="95"/>
      <c r="BV461" s="95"/>
      <c r="BW461" s="95"/>
      <c r="BX461" s="95"/>
      <c r="BY461" s="95"/>
      <c r="BZ461" s="95"/>
      <c r="CA461" s="95"/>
      <c r="CB461" s="95"/>
      <c r="CC461" s="95"/>
      <c r="CD461" s="95"/>
      <c r="CE461" s="95"/>
      <c r="CF461" s="95"/>
      <c r="CG461" s="95"/>
      <c r="CH461" s="95"/>
      <c r="CI461" s="95"/>
      <c r="CJ461" s="95"/>
      <c r="CK461" s="95"/>
      <c r="CL461" s="95"/>
      <c r="CM461" s="95"/>
      <c r="CN461" s="95"/>
      <c r="CO461" s="95"/>
      <c r="CP461" s="95"/>
      <c r="CQ461" s="95"/>
      <c r="CR461" s="95"/>
      <c r="CS461" s="95"/>
      <c r="CT461" s="95"/>
      <c r="CU461" s="95"/>
      <c r="CV461" s="95"/>
      <c r="CW461" s="95"/>
      <c r="CX461" s="95"/>
      <c r="CY461" s="95"/>
      <c r="CZ461" s="95"/>
      <c r="DA461" s="95"/>
      <c r="DB461" s="95"/>
      <c r="DC461" s="95"/>
      <c r="DD461" s="95"/>
      <c r="DE461" s="95"/>
      <c r="DF461" s="95"/>
      <c r="DG461" s="95"/>
      <c r="DH461" s="95"/>
      <c r="DI461" s="95"/>
      <c r="DJ461" s="95"/>
      <c r="DK461" s="95"/>
      <c r="DL461" s="95"/>
      <c r="DM461" s="95"/>
      <c r="DN461" s="95"/>
      <c r="DO461" s="95"/>
      <c r="DP461" s="95"/>
      <c r="DQ461" s="95"/>
      <c r="DR461" s="95"/>
      <c r="DS461" s="95"/>
      <c r="DT461" s="95"/>
      <c r="DU461" s="95"/>
      <c r="DV461" s="95"/>
      <c r="DW461" s="95"/>
      <c r="DX461" s="95"/>
      <c r="DY461" s="95"/>
      <c r="DZ461" s="95"/>
      <c r="EA461" s="95"/>
      <c r="EB461" s="95"/>
      <c r="EC461" s="95"/>
      <c r="ED461" s="95"/>
      <c r="EE461" s="95"/>
      <c r="EF461" s="95"/>
      <c r="EG461" s="95"/>
      <c r="EH461" s="95"/>
      <c r="EI461" s="95"/>
      <c r="EJ461" s="95"/>
      <c r="EK461" s="95"/>
      <c r="EL461" s="95"/>
      <c r="EM461" s="95"/>
      <c r="EN461" s="95"/>
      <c r="EO461" s="95"/>
      <c r="EP461" s="95"/>
      <c r="EQ461" s="95"/>
      <c r="ER461" s="95"/>
      <c r="ES461" s="95"/>
      <c r="ET461" s="95"/>
      <c r="EU461" s="95"/>
      <c r="EV461" s="95"/>
      <c r="EW461" s="95"/>
      <c r="EX461" s="95"/>
      <c r="EY461" s="95"/>
      <c r="EZ461" s="95"/>
      <c r="FA461" s="95"/>
      <c r="FB461" s="95"/>
      <c r="FC461" s="95"/>
      <c r="FD461" s="95"/>
      <c r="FE461" s="95"/>
      <c r="FF461" s="95"/>
      <c r="FG461" s="95"/>
      <c r="FH461" s="95"/>
      <c r="FI461" s="95"/>
      <c r="FJ461" s="95"/>
      <c r="FK461" s="95"/>
      <c r="FL461" s="95"/>
      <c r="FM461" s="95"/>
      <c r="FN461" s="95"/>
      <c r="FO461" s="95"/>
      <c r="FP461" s="95"/>
      <c r="FQ461" s="95"/>
      <c r="FR461" s="95"/>
      <c r="FS461" s="95"/>
      <c r="FT461" s="95"/>
      <c r="FU461" s="95"/>
      <c r="FV461" s="95"/>
      <c r="FW461" s="95"/>
      <c r="FX461" s="95"/>
      <c r="FY461" s="95"/>
      <c r="FZ461" s="95"/>
      <c r="GA461" s="95"/>
      <c r="GB461" s="95"/>
      <c r="GC461" s="95"/>
      <c r="GD461" s="95"/>
      <c r="GE461" s="95"/>
      <c r="GF461" s="95"/>
      <c r="GG461" s="95"/>
      <c r="GH461" s="95"/>
      <c r="GI461" s="95"/>
      <c r="GJ461" s="95"/>
      <c r="GK461" s="95"/>
      <c r="GL461" s="95"/>
      <c r="GM461" s="95"/>
      <c r="GN461" s="95"/>
      <c r="GO461" s="95"/>
      <c r="GP461" s="95"/>
      <c r="GQ461" s="95"/>
      <c r="GR461" s="95"/>
      <c r="GS461" s="95"/>
      <c r="GT461" s="95"/>
      <c r="GU461" s="95"/>
      <c r="GV461" s="95"/>
      <c r="GW461" s="95"/>
      <c r="GX461" s="95"/>
      <c r="GY461" s="95"/>
      <c r="GZ461" s="95"/>
      <c r="HA461" s="95"/>
      <c r="HB461" s="95"/>
      <c r="HC461" s="95"/>
      <c r="HD461" s="95"/>
      <c r="HE461" s="95"/>
    </row>
    <row r="462" spans="1:213" x14ac:dyDescent="0.25">
      <c r="A462" s="212" t="str">
        <f>IF((ISBLANK('1B DonnéesActifs'!A465)=TRUE),"-",'1B DonnéesActifs'!A465)</f>
        <v>-</v>
      </c>
      <c r="B462" s="213" t="str">
        <f>IF(($A462="-"),"-",IF((ISBLANK('1B DonnéesActifs'!B465)=TRUE),"",'1B DonnéesActifs'!B465))</f>
        <v>-</v>
      </c>
      <c r="C462" s="213" t="str">
        <f>IF(($A462="-"),"-",IF((ISBLANK('1B DonnéesActifs'!C465)=TRUE),"",'1B DonnéesActifs'!C465))</f>
        <v>-</v>
      </c>
      <c r="D462" s="213" t="str">
        <f>IF(($A462="-"),"-",IF((ISBLANK('1B DonnéesActifs'!D465)=TRUE),"",'1B DonnéesActifs'!D465))</f>
        <v>-</v>
      </c>
      <c r="E462" s="213" t="str">
        <f>IF(($A462="-"),"-",IF((ISBLANK('1B DonnéesActifs'!E465)=TRUE),"",'1B DonnéesActifs'!E465))</f>
        <v>-</v>
      </c>
      <c r="F462" s="213" t="str">
        <f>IF(($A462="-"),"-",IF((ISBLANK('1B DonnéesActifs'!F465)=TRUE),"",'1B DonnéesActifs'!F465))</f>
        <v>-</v>
      </c>
      <c r="G462" s="213" t="str">
        <f>IF(($A462="-"),"-",IF((ISBLANK('1B DonnéesActifs'!G465)=TRUE),"",'1B DonnéesActifs'!G465))</f>
        <v>-</v>
      </c>
      <c r="H462" s="213" t="str">
        <f>IF(($A462="-"),"-",IF((ISBLANK('1B DonnéesActifs'!H465)=TRUE),"",'1B DonnéesActifs'!H465))</f>
        <v>-</v>
      </c>
      <c r="I462" s="213" t="str">
        <f>IF(($A462="-"),"-",IF((ISBLANK('1B DonnéesActifs'!I465)=TRUE),"",'1B DonnéesActifs'!I465))</f>
        <v>-</v>
      </c>
      <c r="J462" s="213" t="str">
        <f>IF(($A462="-"),"-",IF((ISBLANK('1B DonnéesActifs'!J465)=TRUE),"",'1B DonnéesActifs'!J465))</f>
        <v>-</v>
      </c>
      <c r="K462" s="213" t="str">
        <f>IF(($A462="-"),"-",IF((ISBLANK('1B DonnéesActifs'!K465)=TRUE),"",'1B DonnéesActifs'!K465))</f>
        <v>-</v>
      </c>
      <c r="L462" s="213" t="str">
        <f>IF(($A462="-"),"-",IF((ISBLANK('1B DonnéesActifs'!L465)=TRUE),"",'1B DonnéesActifs'!L465))</f>
        <v>-</v>
      </c>
      <c r="M462" s="213" t="str">
        <f>IF(($A462="-"),"-",IF((ISBLANK('1B DonnéesActifs'!M465)=TRUE),"",'1B DonnéesActifs'!M465))</f>
        <v>-</v>
      </c>
      <c r="N462" s="213" t="str">
        <f>IF(($A462="-"),"-",IF((ISBLANK('1B DonnéesActifs'!N465)=TRUE),"",'1B DonnéesActifs'!N465))</f>
        <v>-</v>
      </c>
      <c r="O462" s="213" t="str">
        <f>IF(($A462="-"),"-",IF((ISBLANK('1B DonnéesActifs'!O465)=TRUE),"",'1B DonnéesActifs'!O465))</f>
        <v>-</v>
      </c>
      <c r="P462" s="213" t="str">
        <f>IF(($A462="-"),"-",IF((ISBLANK('1B DonnéesActifs'!P465)=TRUE),"",'1B DonnéesActifs'!P465))</f>
        <v>-</v>
      </c>
      <c r="Q462" s="214" t="str">
        <f t="shared" si="64"/>
        <v>-</v>
      </c>
      <c r="R462" s="214" t="str">
        <f>IF($A462="-","-",(_xlfn.IFNA((VLOOKUP($D462,'2A HypothèsesRenouvellement'!$J$6:$K$10,2,FALSE)),"TypeChausséeN/D")))</f>
        <v>-</v>
      </c>
      <c r="S462" s="214" t="str">
        <f t="shared" si="65"/>
        <v>-</v>
      </c>
      <c r="T462" s="214" t="str">
        <f>IF($A462="-","-",(_xlfn.IFNA((VLOOKUP($M462,'2A HypothèsesRenouvellement'!$J$16:$K$25,2,FALSE)),"DernièreInterventionN/D")))</f>
        <v>-</v>
      </c>
      <c r="U462" s="214" t="str">
        <f t="shared" si="66"/>
        <v>-</v>
      </c>
      <c r="V462" s="215" t="str">
        <f t="shared" si="67"/>
        <v>-</v>
      </c>
      <c r="W462" s="215" t="str">
        <f>IF($A462="-","-",IF($O462="","ICG N/D",VLOOKUP($O462,'2A HypothèsesRenouvellement'!$B$33:$B$42,1,TRUE)))</f>
        <v>-</v>
      </c>
      <c r="X462" s="216" t="str">
        <f>IF($A462="-","-",(IF((ISNUMBER(W462)=TRUE),VLOOKUP(W462,'2A HypothèsesRenouvellement'!$B$33:$D$42,3,FALSE),"ICG N/D")))</f>
        <v>-</v>
      </c>
      <c r="Y462" s="216" t="str">
        <f>_xlfn.IFNA(IF($A462="-","-",(IF((P462=""),"Cote /5 N/D",VLOOKUP(P462,'2A HypothèsesRenouvellement'!$F$33:$G$37,2,FALSE)))),"%ParCote/5 Feuille2A N/D")</f>
        <v>-</v>
      </c>
      <c r="Z462" s="215" t="str">
        <f>IF($A462="-","-",IF('2A HypothèsesRenouvellement'!$F$20="  cotes d'état /100",(IF(ISNUMBER(X462)=TRUE,(X462*R462),"ICG N/D")),"N'est pas l'option choisie feuille 2A"))</f>
        <v>-</v>
      </c>
      <c r="AA462" s="215" t="str">
        <f t="shared" si="71"/>
        <v>-</v>
      </c>
      <c r="AB462" s="215" t="str">
        <f>IF($A462="-","-",IF('2A HypothèsesRenouvellement'!$F$20="  cotes d'état /5",(IF(ISNUMBER(Y462)=TRUE,(Y462*R462),"Etat/5 N/D")),"N'est pas l'option choisie feuille 2A"))</f>
        <v>-</v>
      </c>
      <c r="AC462" s="215" t="str">
        <f t="shared" si="72"/>
        <v>-</v>
      </c>
      <c r="AD462" s="217" t="str">
        <f>IF('2A HypothèsesRenouvellement'!$D$15="Option 1  ",'3A CalculsActifs'!V462,IF('2A HypothèsesRenouvellement'!$F$20="  Cotes d'état /100",'3A CalculsActifs'!AA462,IF('2A HypothèsesRenouvellement'!$F$20="  Cotes d'état /5",'3A CalculsActifs'!AC462,"ATT:ChoisirOptionFeuille2A")))</f>
        <v>ATT:ChoisirOptionFeuille2A</v>
      </c>
      <c r="AE462" s="209" t="str">
        <f>IF($A462="-","-",(H462/1000*(VLOOKUP(D462,'2A HypothèsesRenouvellement'!$J$6:$L$10,3,FALSE))))</f>
        <v>-</v>
      </c>
      <c r="AF462" s="312" t="str">
        <f t="shared" si="68"/>
        <v>-</v>
      </c>
      <c r="AG462" s="312" t="str">
        <f t="shared" si="69"/>
        <v>-</v>
      </c>
      <c r="AH462" s="218" t="str">
        <f t="shared" si="70"/>
        <v>-</v>
      </c>
      <c r="AI462" s="95"/>
      <c r="AJ462" s="95"/>
      <c r="AK462" s="95"/>
      <c r="AL462" s="95"/>
      <c r="AM462" s="95"/>
      <c r="AN462" s="95"/>
      <c r="AO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  <c r="BI462" s="95"/>
      <c r="BJ462" s="95"/>
      <c r="BK462" s="95"/>
      <c r="BL462" s="95"/>
      <c r="BM462" s="95"/>
      <c r="BN462" s="95"/>
      <c r="BO462" s="95"/>
      <c r="BP462" s="95"/>
      <c r="BQ462" s="95"/>
      <c r="BR462" s="95"/>
      <c r="BS462" s="95"/>
      <c r="BT462" s="95"/>
      <c r="BU462" s="95"/>
      <c r="BV462" s="95"/>
      <c r="BW462" s="95"/>
      <c r="BX462" s="95"/>
      <c r="BY462" s="95"/>
      <c r="BZ462" s="95"/>
      <c r="CA462" s="95"/>
      <c r="CB462" s="95"/>
      <c r="CC462" s="95"/>
      <c r="CD462" s="95"/>
      <c r="CE462" s="95"/>
      <c r="CF462" s="95"/>
      <c r="CG462" s="95"/>
      <c r="CH462" s="95"/>
      <c r="CI462" s="95"/>
      <c r="CJ462" s="95"/>
      <c r="CK462" s="95"/>
      <c r="CL462" s="95"/>
      <c r="CM462" s="95"/>
      <c r="CN462" s="95"/>
      <c r="CO462" s="95"/>
      <c r="CP462" s="95"/>
      <c r="CQ462" s="95"/>
      <c r="CR462" s="95"/>
      <c r="CS462" s="95"/>
      <c r="CT462" s="95"/>
      <c r="CU462" s="95"/>
      <c r="CV462" s="95"/>
      <c r="CW462" s="95"/>
      <c r="CX462" s="95"/>
      <c r="CY462" s="95"/>
      <c r="CZ462" s="95"/>
      <c r="DA462" s="95"/>
      <c r="DB462" s="95"/>
      <c r="DC462" s="95"/>
      <c r="DD462" s="95"/>
      <c r="DE462" s="95"/>
      <c r="DF462" s="95"/>
      <c r="DG462" s="95"/>
      <c r="DH462" s="95"/>
      <c r="DI462" s="95"/>
      <c r="DJ462" s="95"/>
      <c r="DK462" s="95"/>
      <c r="DL462" s="95"/>
      <c r="DM462" s="95"/>
      <c r="DN462" s="95"/>
      <c r="DO462" s="95"/>
      <c r="DP462" s="95"/>
      <c r="DQ462" s="95"/>
      <c r="DR462" s="95"/>
      <c r="DS462" s="95"/>
      <c r="DT462" s="95"/>
      <c r="DU462" s="95"/>
      <c r="DV462" s="95"/>
      <c r="DW462" s="95"/>
      <c r="DX462" s="95"/>
      <c r="DY462" s="95"/>
      <c r="DZ462" s="95"/>
      <c r="EA462" s="95"/>
      <c r="EB462" s="95"/>
      <c r="EC462" s="95"/>
      <c r="ED462" s="95"/>
      <c r="EE462" s="95"/>
      <c r="EF462" s="95"/>
      <c r="EG462" s="95"/>
      <c r="EH462" s="95"/>
      <c r="EI462" s="95"/>
      <c r="EJ462" s="95"/>
      <c r="EK462" s="95"/>
      <c r="EL462" s="95"/>
      <c r="EM462" s="95"/>
      <c r="EN462" s="95"/>
      <c r="EO462" s="95"/>
      <c r="EP462" s="95"/>
      <c r="EQ462" s="95"/>
      <c r="ER462" s="95"/>
      <c r="ES462" s="95"/>
      <c r="ET462" s="95"/>
      <c r="EU462" s="95"/>
      <c r="EV462" s="95"/>
      <c r="EW462" s="95"/>
      <c r="EX462" s="95"/>
      <c r="EY462" s="95"/>
      <c r="EZ462" s="95"/>
      <c r="FA462" s="95"/>
      <c r="FB462" s="95"/>
      <c r="FC462" s="95"/>
      <c r="FD462" s="95"/>
      <c r="FE462" s="95"/>
      <c r="FF462" s="95"/>
      <c r="FG462" s="95"/>
      <c r="FH462" s="95"/>
      <c r="FI462" s="95"/>
      <c r="FJ462" s="95"/>
      <c r="FK462" s="95"/>
      <c r="FL462" s="95"/>
      <c r="FM462" s="95"/>
      <c r="FN462" s="95"/>
      <c r="FO462" s="95"/>
      <c r="FP462" s="95"/>
      <c r="FQ462" s="95"/>
      <c r="FR462" s="95"/>
      <c r="FS462" s="95"/>
      <c r="FT462" s="95"/>
      <c r="FU462" s="95"/>
      <c r="FV462" s="95"/>
      <c r="FW462" s="95"/>
      <c r="FX462" s="95"/>
      <c r="FY462" s="95"/>
      <c r="FZ462" s="95"/>
      <c r="GA462" s="95"/>
      <c r="GB462" s="95"/>
      <c r="GC462" s="95"/>
      <c r="GD462" s="95"/>
      <c r="GE462" s="95"/>
      <c r="GF462" s="95"/>
      <c r="GG462" s="95"/>
      <c r="GH462" s="95"/>
      <c r="GI462" s="95"/>
      <c r="GJ462" s="95"/>
      <c r="GK462" s="95"/>
      <c r="GL462" s="95"/>
      <c r="GM462" s="95"/>
      <c r="GN462" s="95"/>
      <c r="GO462" s="95"/>
      <c r="GP462" s="95"/>
      <c r="GQ462" s="95"/>
      <c r="GR462" s="95"/>
      <c r="GS462" s="95"/>
      <c r="GT462" s="95"/>
      <c r="GU462" s="95"/>
      <c r="GV462" s="95"/>
      <c r="GW462" s="95"/>
      <c r="GX462" s="95"/>
      <c r="GY462" s="95"/>
      <c r="GZ462" s="95"/>
      <c r="HA462" s="95"/>
      <c r="HB462" s="95"/>
      <c r="HC462" s="95"/>
      <c r="HD462" s="95"/>
      <c r="HE462" s="95"/>
    </row>
    <row r="463" spans="1:213" x14ac:dyDescent="0.25">
      <c r="A463" s="212" t="str">
        <f>IF((ISBLANK('1B DonnéesActifs'!A466)=TRUE),"-",'1B DonnéesActifs'!A466)</f>
        <v>-</v>
      </c>
      <c r="B463" s="213" t="str">
        <f>IF(($A463="-"),"-",IF((ISBLANK('1B DonnéesActifs'!B466)=TRUE),"",'1B DonnéesActifs'!B466))</f>
        <v>-</v>
      </c>
      <c r="C463" s="213" t="str">
        <f>IF(($A463="-"),"-",IF((ISBLANK('1B DonnéesActifs'!C466)=TRUE),"",'1B DonnéesActifs'!C466))</f>
        <v>-</v>
      </c>
      <c r="D463" s="213" t="str">
        <f>IF(($A463="-"),"-",IF((ISBLANK('1B DonnéesActifs'!D466)=TRUE),"",'1B DonnéesActifs'!D466))</f>
        <v>-</v>
      </c>
      <c r="E463" s="213" t="str">
        <f>IF(($A463="-"),"-",IF((ISBLANK('1B DonnéesActifs'!E466)=TRUE),"",'1B DonnéesActifs'!E466))</f>
        <v>-</v>
      </c>
      <c r="F463" s="213" t="str">
        <f>IF(($A463="-"),"-",IF((ISBLANK('1B DonnéesActifs'!F466)=TRUE),"",'1B DonnéesActifs'!F466))</f>
        <v>-</v>
      </c>
      <c r="G463" s="213" t="str">
        <f>IF(($A463="-"),"-",IF((ISBLANK('1B DonnéesActifs'!G466)=TRUE),"",'1B DonnéesActifs'!G466))</f>
        <v>-</v>
      </c>
      <c r="H463" s="213" t="str">
        <f>IF(($A463="-"),"-",IF((ISBLANK('1B DonnéesActifs'!H466)=TRUE),"",'1B DonnéesActifs'!H466))</f>
        <v>-</v>
      </c>
      <c r="I463" s="213" t="str">
        <f>IF(($A463="-"),"-",IF((ISBLANK('1B DonnéesActifs'!I466)=TRUE),"",'1B DonnéesActifs'!I466))</f>
        <v>-</v>
      </c>
      <c r="J463" s="213" t="str">
        <f>IF(($A463="-"),"-",IF((ISBLANK('1B DonnéesActifs'!J466)=TRUE),"",'1B DonnéesActifs'!J466))</f>
        <v>-</v>
      </c>
      <c r="K463" s="213" t="str">
        <f>IF(($A463="-"),"-",IF((ISBLANK('1B DonnéesActifs'!K466)=TRUE),"",'1B DonnéesActifs'!K466))</f>
        <v>-</v>
      </c>
      <c r="L463" s="213" t="str">
        <f>IF(($A463="-"),"-",IF((ISBLANK('1B DonnéesActifs'!L466)=TRUE),"",'1B DonnéesActifs'!L466))</f>
        <v>-</v>
      </c>
      <c r="M463" s="213" t="str">
        <f>IF(($A463="-"),"-",IF((ISBLANK('1B DonnéesActifs'!M466)=TRUE),"",'1B DonnéesActifs'!M466))</f>
        <v>-</v>
      </c>
      <c r="N463" s="213" t="str">
        <f>IF(($A463="-"),"-",IF((ISBLANK('1B DonnéesActifs'!N466)=TRUE),"",'1B DonnéesActifs'!N466))</f>
        <v>-</v>
      </c>
      <c r="O463" s="213" t="str">
        <f>IF(($A463="-"),"-",IF((ISBLANK('1B DonnéesActifs'!O466)=TRUE),"",'1B DonnéesActifs'!O466))</f>
        <v>-</v>
      </c>
      <c r="P463" s="213" t="str">
        <f>IF(($A463="-"),"-",IF((ISBLANK('1B DonnéesActifs'!P466)=TRUE),"",'1B DonnéesActifs'!P466))</f>
        <v>-</v>
      </c>
      <c r="Q463" s="214" t="str">
        <f t="shared" si="64"/>
        <v>-</v>
      </c>
      <c r="R463" s="214" t="str">
        <f>IF($A463="-","-",(_xlfn.IFNA((VLOOKUP($D463,'2A HypothèsesRenouvellement'!$J$6:$K$10,2,FALSE)),"TypeChausséeN/D")))</f>
        <v>-</v>
      </c>
      <c r="S463" s="214" t="str">
        <f t="shared" si="65"/>
        <v>-</v>
      </c>
      <c r="T463" s="214" t="str">
        <f>IF($A463="-","-",(_xlfn.IFNA((VLOOKUP($M463,'2A HypothèsesRenouvellement'!$J$16:$K$25,2,FALSE)),"DernièreInterventionN/D")))</f>
        <v>-</v>
      </c>
      <c r="U463" s="214" t="str">
        <f t="shared" si="66"/>
        <v>-</v>
      </c>
      <c r="V463" s="215" t="str">
        <f t="shared" si="67"/>
        <v>-</v>
      </c>
      <c r="W463" s="215" t="str">
        <f>IF($A463="-","-",IF($O463="","ICG N/D",VLOOKUP($O463,'2A HypothèsesRenouvellement'!$B$33:$B$42,1,TRUE)))</f>
        <v>-</v>
      </c>
      <c r="X463" s="216" t="str">
        <f>IF($A463="-","-",(IF((ISNUMBER(W463)=TRUE),VLOOKUP(W463,'2A HypothèsesRenouvellement'!$B$33:$D$42,3,FALSE),"ICG N/D")))</f>
        <v>-</v>
      </c>
      <c r="Y463" s="216" t="str">
        <f>_xlfn.IFNA(IF($A463="-","-",(IF((P463=""),"Cote /5 N/D",VLOOKUP(P463,'2A HypothèsesRenouvellement'!$F$33:$G$37,2,FALSE)))),"%ParCote/5 Feuille2A N/D")</f>
        <v>-</v>
      </c>
      <c r="Z463" s="215" t="str">
        <f>IF($A463="-","-",IF('2A HypothèsesRenouvellement'!$F$20="  cotes d'état /100",(IF(ISNUMBER(X463)=TRUE,(X463*R463),"ICG N/D")),"N'est pas l'option choisie feuille 2A"))</f>
        <v>-</v>
      </c>
      <c r="AA463" s="215" t="str">
        <f t="shared" si="71"/>
        <v>-</v>
      </c>
      <c r="AB463" s="215" t="str">
        <f>IF($A463="-","-",IF('2A HypothèsesRenouvellement'!$F$20="  cotes d'état /5",(IF(ISNUMBER(Y463)=TRUE,(Y463*R463),"Etat/5 N/D")),"N'est pas l'option choisie feuille 2A"))</f>
        <v>-</v>
      </c>
      <c r="AC463" s="215" t="str">
        <f t="shared" si="72"/>
        <v>-</v>
      </c>
      <c r="AD463" s="217" t="str">
        <f>IF('2A HypothèsesRenouvellement'!$D$15="Option 1  ",'3A CalculsActifs'!V463,IF('2A HypothèsesRenouvellement'!$F$20="  Cotes d'état /100",'3A CalculsActifs'!AA463,IF('2A HypothèsesRenouvellement'!$F$20="  Cotes d'état /5",'3A CalculsActifs'!AC463,"ATT:ChoisirOptionFeuille2A")))</f>
        <v>ATT:ChoisirOptionFeuille2A</v>
      </c>
      <c r="AE463" s="209" t="str">
        <f>IF($A463="-","-",(H463/1000*(VLOOKUP(D463,'2A HypothèsesRenouvellement'!$J$6:$L$10,3,FALSE))))</f>
        <v>-</v>
      </c>
      <c r="AF463" s="312" t="str">
        <f t="shared" si="68"/>
        <v>-</v>
      </c>
      <c r="AG463" s="312" t="str">
        <f t="shared" si="69"/>
        <v>-</v>
      </c>
      <c r="AH463" s="218" t="str">
        <f t="shared" si="70"/>
        <v>-</v>
      </c>
      <c r="AI463" s="95"/>
      <c r="AJ463" s="95"/>
      <c r="AK463" s="95"/>
      <c r="AL463" s="95"/>
      <c r="AM463" s="95"/>
      <c r="AN463" s="95"/>
      <c r="AO463" s="95"/>
      <c r="AP463" s="95"/>
      <c r="AQ463" s="95"/>
      <c r="AR463" s="95"/>
      <c r="AS463" s="95"/>
      <c r="AT463" s="95"/>
      <c r="AU463" s="95"/>
      <c r="AV463" s="95"/>
      <c r="AW463" s="95"/>
      <c r="AX463" s="95"/>
      <c r="AY463" s="95"/>
      <c r="AZ463" s="95"/>
      <c r="BA463" s="95"/>
      <c r="BB463" s="95"/>
      <c r="BC463" s="95"/>
      <c r="BD463" s="95"/>
      <c r="BE463" s="95"/>
      <c r="BF463" s="95"/>
      <c r="BG463" s="95"/>
      <c r="BH463" s="95"/>
      <c r="BI463" s="95"/>
      <c r="BJ463" s="95"/>
      <c r="BK463" s="95"/>
      <c r="BL463" s="95"/>
      <c r="BM463" s="95"/>
      <c r="BN463" s="95"/>
      <c r="BO463" s="95"/>
      <c r="BP463" s="95"/>
      <c r="BQ463" s="95"/>
      <c r="BR463" s="95"/>
      <c r="BS463" s="95"/>
      <c r="BT463" s="95"/>
      <c r="BU463" s="95"/>
      <c r="BV463" s="95"/>
      <c r="BW463" s="95"/>
      <c r="BX463" s="95"/>
      <c r="BY463" s="95"/>
      <c r="BZ463" s="95"/>
      <c r="CA463" s="95"/>
      <c r="CB463" s="95"/>
      <c r="CC463" s="95"/>
      <c r="CD463" s="95"/>
      <c r="CE463" s="95"/>
      <c r="CF463" s="95"/>
      <c r="CG463" s="95"/>
      <c r="CH463" s="95"/>
      <c r="CI463" s="95"/>
      <c r="CJ463" s="95"/>
      <c r="CK463" s="95"/>
      <c r="CL463" s="95"/>
      <c r="CM463" s="95"/>
      <c r="CN463" s="95"/>
      <c r="CO463" s="95"/>
      <c r="CP463" s="95"/>
      <c r="CQ463" s="95"/>
      <c r="CR463" s="95"/>
      <c r="CS463" s="95"/>
      <c r="CT463" s="95"/>
      <c r="CU463" s="95"/>
      <c r="CV463" s="95"/>
      <c r="CW463" s="95"/>
      <c r="CX463" s="95"/>
      <c r="CY463" s="95"/>
      <c r="CZ463" s="95"/>
      <c r="DA463" s="95"/>
      <c r="DB463" s="95"/>
      <c r="DC463" s="95"/>
      <c r="DD463" s="95"/>
      <c r="DE463" s="95"/>
      <c r="DF463" s="95"/>
      <c r="DG463" s="95"/>
      <c r="DH463" s="95"/>
      <c r="DI463" s="95"/>
      <c r="DJ463" s="95"/>
      <c r="DK463" s="95"/>
      <c r="DL463" s="95"/>
      <c r="DM463" s="95"/>
      <c r="DN463" s="95"/>
      <c r="DO463" s="95"/>
      <c r="DP463" s="95"/>
      <c r="DQ463" s="95"/>
      <c r="DR463" s="95"/>
      <c r="DS463" s="95"/>
      <c r="DT463" s="95"/>
      <c r="DU463" s="95"/>
      <c r="DV463" s="95"/>
      <c r="DW463" s="95"/>
      <c r="DX463" s="95"/>
      <c r="DY463" s="95"/>
      <c r="DZ463" s="95"/>
      <c r="EA463" s="95"/>
      <c r="EB463" s="95"/>
      <c r="EC463" s="95"/>
      <c r="ED463" s="95"/>
      <c r="EE463" s="95"/>
      <c r="EF463" s="95"/>
      <c r="EG463" s="95"/>
      <c r="EH463" s="95"/>
      <c r="EI463" s="95"/>
      <c r="EJ463" s="95"/>
      <c r="EK463" s="95"/>
      <c r="EL463" s="95"/>
      <c r="EM463" s="95"/>
      <c r="EN463" s="95"/>
      <c r="EO463" s="95"/>
      <c r="EP463" s="95"/>
      <c r="EQ463" s="95"/>
      <c r="ER463" s="95"/>
      <c r="ES463" s="95"/>
      <c r="ET463" s="95"/>
      <c r="EU463" s="95"/>
      <c r="EV463" s="95"/>
      <c r="EW463" s="95"/>
      <c r="EX463" s="95"/>
      <c r="EY463" s="95"/>
      <c r="EZ463" s="95"/>
      <c r="FA463" s="95"/>
      <c r="FB463" s="95"/>
      <c r="FC463" s="95"/>
      <c r="FD463" s="95"/>
      <c r="FE463" s="95"/>
      <c r="FF463" s="95"/>
      <c r="FG463" s="95"/>
      <c r="FH463" s="95"/>
      <c r="FI463" s="95"/>
      <c r="FJ463" s="95"/>
      <c r="FK463" s="95"/>
      <c r="FL463" s="95"/>
      <c r="FM463" s="95"/>
      <c r="FN463" s="95"/>
      <c r="FO463" s="95"/>
      <c r="FP463" s="95"/>
      <c r="FQ463" s="95"/>
      <c r="FR463" s="95"/>
      <c r="FS463" s="95"/>
      <c r="FT463" s="95"/>
      <c r="FU463" s="95"/>
      <c r="FV463" s="95"/>
      <c r="FW463" s="95"/>
      <c r="FX463" s="95"/>
      <c r="FY463" s="95"/>
      <c r="FZ463" s="95"/>
      <c r="GA463" s="95"/>
      <c r="GB463" s="95"/>
      <c r="GC463" s="95"/>
      <c r="GD463" s="95"/>
      <c r="GE463" s="95"/>
      <c r="GF463" s="95"/>
      <c r="GG463" s="95"/>
      <c r="GH463" s="95"/>
      <c r="GI463" s="95"/>
      <c r="GJ463" s="95"/>
      <c r="GK463" s="95"/>
      <c r="GL463" s="95"/>
      <c r="GM463" s="95"/>
      <c r="GN463" s="95"/>
      <c r="GO463" s="95"/>
      <c r="GP463" s="95"/>
      <c r="GQ463" s="95"/>
      <c r="GR463" s="95"/>
      <c r="GS463" s="95"/>
      <c r="GT463" s="95"/>
      <c r="GU463" s="95"/>
      <c r="GV463" s="95"/>
      <c r="GW463" s="95"/>
      <c r="GX463" s="95"/>
      <c r="GY463" s="95"/>
      <c r="GZ463" s="95"/>
      <c r="HA463" s="95"/>
      <c r="HB463" s="95"/>
      <c r="HC463" s="95"/>
      <c r="HD463" s="95"/>
      <c r="HE463" s="95"/>
    </row>
    <row r="464" spans="1:213" x14ac:dyDescent="0.25">
      <c r="A464" s="212" t="str">
        <f>IF((ISBLANK('1B DonnéesActifs'!A467)=TRUE),"-",'1B DonnéesActifs'!A467)</f>
        <v>-</v>
      </c>
      <c r="B464" s="213" t="str">
        <f>IF(($A464="-"),"-",IF((ISBLANK('1B DonnéesActifs'!B467)=TRUE),"",'1B DonnéesActifs'!B467))</f>
        <v>-</v>
      </c>
      <c r="C464" s="213" t="str">
        <f>IF(($A464="-"),"-",IF((ISBLANK('1B DonnéesActifs'!C467)=TRUE),"",'1B DonnéesActifs'!C467))</f>
        <v>-</v>
      </c>
      <c r="D464" s="213" t="str">
        <f>IF(($A464="-"),"-",IF((ISBLANK('1B DonnéesActifs'!D467)=TRUE),"",'1B DonnéesActifs'!D467))</f>
        <v>-</v>
      </c>
      <c r="E464" s="213" t="str">
        <f>IF(($A464="-"),"-",IF((ISBLANK('1B DonnéesActifs'!E467)=TRUE),"",'1B DonnéesActifs'!E467))</f>
        <v>-</v>
      </c>
      <c r="F464" s="213" t="str">
        <f>IF(($A464="-"),"-",IF((ISBLANK('1B DonnéesActifs'!F467)=TRUE),"",'1B DonnéesActifs'!F467))</f>
        <v>-</v>
      </c>
      <c r="G464" s="213" t="str">
        <f>IF(($A464="-"),"-",IF((ISBLANK('1B DonnéesActifs'!G467)=TRUE),"",'1B DonnéesActifs'!G467))</f>
        <v>-</v>
      </c>
      <c r="H464" s="213" t="str">
        <f>IF(($A464="-"),"-",IF((ISBLANK('1B DonnéesActifs'!H467)=TRUE),"",'1B DonnéesActifs'!H467))</f>
        <v>-</v>
      </c>
      <c r="I464" s="213" t="str">
        <f>IF(($A464="-"),"-",IF((ISBLANK('1B DonnéesActifs'!I467)=TRUE),"",'1B DonnéesActifs'!I467))</f>
        <v>-</v>
      </c>
      <c r="J464" s="213" t="str">
        <f>IF(($A464="-"),"-",IF((ISBLANK('1B DonnéesActifs'!J467)=TRUE),"",'1B DonnéesActifs'!J467))</f>
        <v>-</v>
      </c>
      <c r="K464" s="213" t="str">
        <f>IF(($A464="-"),"-",IF((ISBLANK('1B DonnéesActifs'!K467)=TRUE),"",'1B DonnéesActifs'!K467))</f>
        <v>-</v>
      </c>
      <c r="L464" s="213" t="str">
        <f>IF(($A464="-"),"-",IF((ISBLANK('1B DonnéesActifs'!L467)=TRUE),"",'1B DonnéesActifs'!L467))</f>
        <v>-</v>
      </c>
      <c r="M464" s="213" t="str">
        <f>IF(($A464="-"),"-",IF((ISBLANK('1B DonnéesActifs'!M467)=TRUE),"",'1B DonnéesActifs'!M467))</f>
        <v>-</v>
      </c>
      <c r="N464" s="213" t="str">
        <f>IF(($A464="-"),"-",IF((ISBLANK('1B DonnéesActifs'!N467)=TRUE),"",'1B DonnéesActifs'!N467))</f>
        <v>-</v>
      </c>
      <c r="O464" s="213" t="str">
        <f>IF(($A464="-"),"-",IF((ISBLANK('1B DonnéesActifs'!O467)=TRUE),"",'1B DonnéesActifs'!O467))</f>
        <v>-</v>
      </c>
      <c r="P464" s="213" t="str">
        <f>IF(($A464="-"),"-",IF((ISBLANK('1B DonnéesActifs'!P467)=TRUE),"",'1B DonnéesActifs'!P467))</f>
        <v>-</v>
      </c>
      <c r="Q464" s="214" t="str">
        <f t="shared" si="64"/>
        <v>-</v>
      </c>
      <c r="R464" s="214" t="str">
        <f>IF($A464="-","-",(_xlfn.IFNA((VLOOKUP($D464,'2A HypothèsesRenouvellement'!$J$6:$K$10,2,FALSE)),"TypeChausséeN/D")))</f>
        <v>-</v>
      </c>
      <c r="S464" s="214" t="str">
        <f t="shared" si="65"/>
        <v>-</v>
      </c>
      <c r="T464" s="214" t="str">
        <f>IF($A464="-","-",(_xlfn.IFNA((VLOOKUP($M464,'2A HypothèsesRenouvellement'!$J$16:$K$25,2,FALSE)),"DernièreInterventionN/D")))</f>
        <v>-</v>
      </c>
      <c r="U464" s="214" t="str">
        <f t="shared" si="66"/>
        <v>-</v>
      </c>
      <c r="V464" s="215" t="str">
        <f t="shared" si="67"/>
        <v>-</v>
      </c>
      <c r="W464" s="215" t="str">
        <f>IF($A464="-","-",IF($O464="","ICG N/D",VLOOKUP($O464,'2A HypothèsesRenouvellement'!$B$33:$B$42,1,TRUE)))</f>
        <v>-</v>
      </c>
      <c r="X464" s="216" t="str">
        <f>IF($A464="-","-",(IF((ISNUMBER(W464)=TRUE),VLOOKUP(W464,'2A HypothèsesRenouvellement'!$B$33:$D$42,3,FALSE),"ICG N/D")))</f>
        <v>-</v>
      </c>
      <c r="Y464" s="216" t="str">
        <f>_xlfn.IFNA(IF($A464="-","-",(IF((P464=""),"Cote /5 N/D",VLOOKUP(P464,'2A HypothèsesRenouvellement'!$F$33:$G$37,2,FALSE)))),"%ParCote/5 Feuille2A N/D")</f>
        <v>-</v>
      </c>
      <c r="Z464" s="215" t="str">
        <f>IF($A464="-","-",IF('2A HypothèsesRenouvellement'!$F$20="  cotes d'état /100",(IF(ISNUMBER(X464)=TRUE,(X464*R464),"ICG N/D")),"N'est pas l'option choisie feuille 2A"))</f>
        <v>-</v>
      </c>
      <c r="AA464" s="215" t="str">
        <f t="shared" si="71"/>
        <v>-</v>
      </c>
      <c r="AB464" s="215" t="str">
        <f>IF($A464="-","-",IF('2A HypothèsesRenouvellement'!$F$20="  cotes d'état /5",(IF(ISNUMBER(Y464)=TRUE,(Y464*R464),"Etat/5 N/D")),"N'est pas l'option choisie feuille 2A"))</f>
        <v>-</v>
      </c>
      <c r="AC464" s="215" t="str">
        <f t="shared" si="72"/>
        <v>-</v>
      </c>
      <c r="AD464" s="217" t="str">
        <f>IF('2A HypothèsesRenouvellement'!$D$15="Option 1  ",'3A CalculsActifs'!V464,IF('2A HypothèsesRenouvellement'!$F$20="  Cotes d'état /100",'3A CalculsActifs'!AA464,IF('2A HypothèsesRenouvellement'!$F$20="  Cotes d'état /5",'3A CalculsActifs'!AC464,"ATT:ChoisirOptionFeuille2A")))</f>
        <v>ATT:ChoisirOptionFeuille2A</v>
      </c>
      <c r="AE464" s="209" t="str">
        <f>IF($A464="-","-",(H464/1000*(VLOOKUP(D464,'2A HypothèsesRenouvellement'!$J$6:$L$10,3,FALSE))))</f>
        <v>-</v>
      </c>
      <c r="AF464" s="312" t="str">
        <f t="shared" si="68"/>
        <v>-</v>
      </c>
      <c r="AG464" s="312" t="str">
        <f t="shared" si="69"/>
        <v>-</v>
      </c>
      <c r="AH464" s="218" t="str">
        <f t="shared" si="70"/>
        <v>-</v>
      </c>
      <c r="AI464" s="95"/>
      <c r="AJ464" s="95"/>
      <c r="AK464" s="95"/>
      <c r="AL464" s="95"/>
      <c r="AM464" s="95"/>
      <c r="AN464" s="95"/>
      <c r="AO464" s="95"/>
      <c r="AP464" s="95"/>
      <c r="AQ464" s="95"/>
      <c r="AR464" s="95"/>
      <c r="AS464" s="95"/>
      <c r="AT464" s="95"/>
      <c r="AU464" s="95"/>
      <c r="AV464" s="95"/>
      <c r="AW464" s="95"/>
      <c r="AX464" s="95"/>
      <c r="AY464" s="95"/>
      <c r="AZ464" s="95"/>
      <c r="BA464" s="95"/>
      <c r="BB464" s="95"/>
      <c r="BC464" s="95"/>
      <c r="BD464" s="95"/>
      <c r="BE464" s="95"/>
      <c r="BF464" s="95"/>
      <c r="BG464" s="95"/>
      <c r="BH464" s="95"/>
      <c r="BI464" s="95"/>
      <c r="BJ464" s="95"/>
      <c r="BK464" s="95"/>
      <c r="BL464" s="95"/>
      <c r="BM464" s="95"/>
      <c r="BN464" s="95"/>
      <c r="BO464" s="95"/>
      <c r="BP464" s="95"/>
      <c r="BQ464" s="95"/>
      <c r="BR464" s="95"/>
      <c r="BS464" s="95"/>
      <c r="BT464" s="95"/>
      <c r="BU464" s="95"/>
      <c r="BV464" s="95"/>
      <c r="BW464" s="95"/>
      <c r="BX464" s="95"/>
      <c r="BY464" s="95"/>
      <c r="BZ464" s="95"/>
      <c r="CA464" s="95"/>
      <c r="CB464" s="95"/>
      <c r="CC464" s="95"/>
      <c r="CD464" s="95"/>
      <c r="CE464" s="95"/>
      <c r="CF464" s="95"/>
      <c r="CG464" s="95"/>
      <c r="CH464" s="95"/>
      <c r="CI464" s="95"/>
      <c r="CJ464" s="95"/>
      <c r="CK464" s="95"/>
      <c r="CL464" s="95"/>
      <c r="CM464" s="95"/>
      <c r="CN464" s="95"/>
      <c r="CO464" s="95"/>
      <c r="CP464" s="95"/>
      <c r="CQ464" s="95"/>
      <c r="CR464" s="95"/>
      <c r="CS464" s="95"/>
      <c r="CT464" s="95"/>
      <c r="CU464" s="95"/>
      <c r="CV464" s="95"/>
      <c r="CW464" s="95"/>
      <c r="CX464" s="95"/>
      <c r="CY464" s="95"/>
      <c r="CZ464" s="95"/>
      <c r="DA464" s="95"/>
      <c r="DB464" s="95"/>
      <c r="DC464" s="95"/>
      <c r="DD464" s="95"/>
      <c r="DE464" s="95"/>
      <c r="DF464" s="95"/>
      <c r="DG464" s="95"/>
      <c r="DH464" s="95"/>
      <c r="DI464" s="95"/>
      <c r="DJ464" s="95"/>
      <c r="DK464" s="95"/>
      <c r="DL464" s="95"/>
      <c r="DM464" s="95"/>
      <c r="DN464" s="95"/>
      <c r="DO464" s="95"/>
      <c r="DP464" s="95"/>
      <c r="DQ464" s="95"/>
      <c r="DR464" s="95"/>
      <c r="DS464" s="95"/>
      <c r="DT464" s="95"/>
      <c r="DU464" s="95"/>
      <c r="DV464" s="95"/>
      <c r="DW464" s="95"/>
      <c r="DX464" s="95"/>
      <c r="DY464" s="95"/>
      <c r="DZ464" s="95"/>
      <c r="EA464" s="95"/>
      <c r="EB464" s="95"/>
      <c r="EC464" s="95"/>
      <c r="ED464" s="95"/>
      <c r="EE464" s="95"/>
      <c r="EF464" s="95"/>
      <c r="EG464" s="95"/>
      <c r="EH464" s="95"/>
      <c r="EI464" s="95"/>
      <c r="EJ464" s="95"/>
      <c r="EK464" s="95"/>
      <c r="EL464" s="95"/>
      <c r="EM464" s="95"/>
      <c r="EN464" s="95"/>
      <c r="EO464" s="95"/>
      <c r="EP464" s="95"/>
      <c r="EQ464" s="95"/>
      <c r="ER464" s="95"/>
      <c r="ES464" s="95"/>
      <c r="ET464" s="95"/>
      <c r="EU464" s="95"/>
      <c r="EV464" s="95"/>
      <c r="EW464" s="95"/>
      <c r="EX464" s="95"/>
      <c r="EY464" s="95"/>
      <c r="EZ464" s="95"/>
      <c r="FA464" s="95"/>
      <c r="FB464" s="95"/>
      <c r="FC464" s="95"/>
      <c r="FD464" s="95"/>
      <c r="FE464" s="95"/>
      <c r="FF464" s="95"/>
      <c r="FG464" s="95"/>
      <c r="FH464" s="95"/>
      <c r="FI464" s="95"/>
      <c r="FJ464" s="95"/>
      <c r="FK464" s="95"/>
      <c r="FL464" s="95"/>
      <c r="FM464" s="95"/>
      <c r="FN464" s="95"/>
      <c r="FO464" s="95"/>
      <c r="FP464" s="95"/>
      <c r="FQ464" s="95"/>
      <c r="FR464" s="95"/>
      <c r="FS464" s="95"/>
      <c r="FT464" s="95"/>
      <c r="FU464" s="95"/>
      <c r="FV464" s="95"/>
      <c r="FW464" s="95"/>
      <c r="FX464" s="95"/>
      <c r="FY464" s="95"/>
      <c r="FZ464" s="95"/>
      <c r="GA464" s="95"/>
      <c r="GB464" s="95"/>
      <c r="GC464" s="95"/>
      <c r="GD464" s="95"/>
      <c r="GE464" s="95"/>
      <c r="GF464" s="95"/>
      <c r="GG464" s="95"/>
      <c r="GH464" s="95"/>
      <c r="GI464" s="95"/>
      <c r="GJ464" s="95"/>
      <c r="GK464" s="95"/>
      <c r="GL464" s="95"/>
      <c r="GM464" s="95"/>
      <c r="GN464" s="95"/>
      <c r="GO464" s="95"/>
      <c r="GP464" s="95"/>
      <c r="GQ464" s="95"/>
      <c r="GR464" s="95"/>
      <c r="GS464" s="95"/>
      <c r="GT464" s="95"/>
      <c r="GU464" s="95"/>
      <c r="GV464" s="95"/>
      <c r="GW464" s="95"/>
      <c r="GX464" s="95"/>
      <c r="GY464" s="95"/>
      <c r="GZ464" s="95"/>
      <c r="HA464" s="95"/>
      <c r="HB464" s="95"/>
      <c r="HC464" s="95"/>
      <c r="HD464" s="95"/>
      <c r="HE464" s="95"/>
    </row>
    <row r="465" spans="1:213" x14ac:dyDescent="0.25">
      <c r="A465" s="212" t="str">
        <f>IF((ISBLANK('1B DonnéesActifs'!A468)=TRUE),"-",'1B DonnéesActifs'!A468)</f>
        <v>-</v>
      </c>
      <c r="B465" s="213" t="str">
        <f>IF(($A465="-"),"-",IF((ISBLANK('1B DonnéesActifs'!B468)=TRUE),"",'1B DonnéesActifs'!B468))</f>
        <v>-</v>
      </c>
      <c r="C465" s="213" t="str">
        <f>IF(($A465="-"),"-",IF((ISBLANK('1B DonnéesActifs'!C468)=TRUE),"",'1B DonnéesActifs'!C468))</f>
        <v>-</v>
      </c>
      <c r="D465" s="213" t="str">
        <f>IF(($A465="-"),"-",IF((ISBLANK('1B DonnéesActifs'!D468)=TRUE),"",'1B DonnéesActifs'!D468))</f>
        <v>-</v>
      </c>
      <c r="E465" s="213" t="str">
        <f>IF(($A465="-"),"-",IF((ISBLANK('1B DonnéesActifs'!E468)=TRUE),"",'1B DonnéesActifs'!E468))</f>
        <v>-</v>
      </c>
      <c r="F465" s="213" t="str">
        <f>IF(($A465="-"),"-",IF((ISBLANK('1B DonnéesActifs'!F468)=TRUE),"",'1B DonnéesActifs'!F468))</f>
        <v>-</v>
      </c>
      <c r="G465" s="213" t="str">
        <f>IF(($A465="-"),"-",IF((ISBLANK('1B DonnéesActifs'!G468)=TRUE),"",'1B DonnéesActifs'!G468))</f>
        <v>-</v>
      </c>
      <c r="H465" s="213" t="str">
        <f>IF(($A465="-"),"-",IF((ISBLANK('1B DonnéesActifs'!H468)=TRUE),"",'1B DonnéesActifs'!H468))</f>
        <v>-</v>
      </c>
      <c r="I465" s="213" t="str">
        <f>IF(($A465="-"),"-",IF((ISBLANK('1B DonnéesActifs'!I468)=TRUE),"",'1B DonnéesActifs'!I468))</f>
        <v>-</v>
      </c>
      <c r="J465" s="213" t="str">
        <f>IF(($A465="-"),"-",IF((ISBLANK('1B DonnéesActifs'!J468)=TRUE),"",'1B DonnéesActifs'!J468))</f>
        <v>-</v>
      </c>
      <c r="K465" s="213" t="str">
        <f>IF(($A465="-"),"-",IF((ISBLANK('1B DonnéesActifs'!K468)=TRUE),"",'1B DonnéesActifs'!K468))</f>
        <v>-</v>
      </c>
      <c r="L465" s="213" t="str">
        <f>IF(($A465="-"),"-",IF((ISBLANK('1B DonnéesActifs'!L468)=TRUE),"",'1B DonnéesActifs'!L468))</f>
        <v>-</v>
      </c>
      <c r="M465" s="213" t="str">
        <f>IF(($A465="-"),"-",IF((ISBLANK('1B DonnéesActifs'!M468)=TRUE),"",'1B DonnéesActifs'!M468))</f>
        <v>-</v>
      </c>
      <c r="N465" s="213" t="str">
        <f>IF(($A465="-"),"-",IF((ISBLANK('1B DonnéesActifs'!N468)=TRUE),"",'1B DonnéesActifs'!N468))</f>
        <v>-</v>
      </c>
      <c r="O465" s="213" t="str">
        <f>IF(($A465="-"),"-",IF((ISBLANK('1B DonnéesActifs'!O468)=TRUE),"",'1B DonnéesActifs'!O468))</f>
        <v>-</v>
      </c>
      <c r="P465" s="213" t="str">
        <f>IF(($A465="-"),"-",IF((ISBLANK('1B DonnéesActifs'!P468)=TRUE),"",'1B DonnéesActifs'!P468))</f>
        <v>-</v>
      </c>
      <c r="Q465" s="214" t="str">
        <f t="shared" si="64"/>
        <v>-</v>
      </c>
      <c r="R465" s="214" t="str">
        <f>IF($A465="-","-",(_xlfn.IFNA((VLOOKUP($D465,'2A HypothèsesRenouvellement'!$J$6:$K$10,2,FALSE)),"TypeChausséeN/D")))</f>
        <v>-</v>
      </c>
      <c r="S465" s="214" t="str">
        <f t="shared" si="65"/>
        <v>-</v>
      </c>
      <c r="T465" s="214" t="str">
        <f>IF($A465="-","-",(_xlfn.IFNA((VLOOKUP($M465,'2A HypothèsesRenouvellement'!$J$16:$K$25,2,FALSE)),"DernièreInterventionN/D")))</f>
        <v>-</v>
      </c>
      <c r="U465" s="214" t="str">
        <f t="shared" si="66"/>
        <v>-</v>
      </c>
      <c r="V465" s="215" t="str">
        <f t="shared" si="67"/>
        <v>-</v>
      </c>
      <c r="W465" s="215" t="str">
        <f>IF($A465="-","-",IF($O465="","ICG N/D",VLOOKUP($O465,'2A HypothèsesRenouvellement'!$B$33:$B$42,1,TRUE)))</f>
        <v>-</v>
      </c>
      <c r="X465" s="216" t="str">
        <f>IF($A465="-","-",(IF((ISNUMBER(W465)=TRUE),VLOOKUP(W465,'2A HypothèsesRenouvellement'!$B$33:$D$42,3,FALSE),"ICG N/D")))</f>
        <v>-</v>
      </c>
      <c r="Y465" s="216" t="str">
        <f>_xlfn.IFNA(IF($A465="-","-",(IF((P465=""),"Cote /5 N/D",VLOOKUP(P465,'2A HypothèsesRenouvellement'!$F$33:$G$37,2,FALSE)))),"%ParCote/5 Feuille2A N/D")</f>
        <v>-</v>
      </c>
      <c r="Z465" s="215" t="str">
        <f>IF($A465="-","-",IF('2A HypothèsesRenouvellement'!$F$20="  cotes d'état /100",(IF(ISNUMBER(X465)=TRUE,(X465*R465),"ICG N/D")),"N'est pas l'option choisie feuille 2A"))</f>
        <v>-</v>
      </c>
      <c r="AA465" s="215" t="str">
        <f t="shared" si="71"/>
        <v>-</v>
      </c>
      <c r="AB465" s="215" t="str">
        <f>IF($A465="-","-",IF('2A HypothèsesRenouvellement'!$F$20="  cotes d'état /5",(IF(ISNUMBER(Y465)=TRUE,(Y465*R465),"Etat/5 N/D")),"N'est pas l'option choisie feuille 2A"))</f>
        <v>-</v>
      </c>
      <c r="AC465" s="215" t="str">
        <f t="shared" si="72"/>
        <v>-</v>
      </c>
      <c r="AD465" s="217" t="str">
        <f>IF('2A HypothèsesRenouvellement'!$D$15="Option 1  ",'3A CalculsActifs'!V465,IF('2A HypothèsesRenouvellement'!$F$20="  Cotes d'état /100",'3A CalculsActifs'!AA465,IF('2A HypothèsesRenouvellement'!$F$20="  Cotes d'état /5",'3A CalculsActifs'!AC465,"ATT:ChoisirOptionFeuille2A")))</f>
        <v>ATT:ChoisirOptionFeuille2A</v>
      </c>
      <c r="AE465" s="209" t="str">
        <f>IF($A465="-","-",(H465/1000*(VLOOKUP(D465,'2A HypothèsesRenouvellement'!$J$6:$L$10,3,FALSE))))</f>
        <v>-</v>
      </c>
      <c r="AF465" s="312" t="str">
        <f t="shared" si="68"/>
        <v>-</v>
      </c>
      <c r="AG465" s="312" t="str">
        <f t="shared" si="69"/>
        <v>-</v>
      </c>
      <c r="AH465" s="218" t="str">
        <f t="shared" si="70"/>
        <v>-</v>
      </c>
      <c r="AI465" s="95"/>
      <c r="AJ465" s="95"/>
      <c r="AK465" s="95"/>
      <c r="AL465" s="95"/>
      <c r="AM465" s="95"/>
      <c r="AN465" s="95"/>
      <c r="AO465" s="95"/>
      <c r="AP465" s="95"/>
      <c r="AQ465" s="95"/>
      <c r="AR465" s="95"/>
      <c r="AS465" s="95"/>
      <c r="AT465" s="95"/>
      <c r="AU465" s="95"/>
      <c r="AV465" s="95"/>
      <c r="AW465" s="95"/>
      <c r="AX465" s="95"/>
      <c r="AY465" s="95"/>
      <c r="AZ465" s="95"/>
      <c r="BA465" s="95"/>
      <c r="BB465" s="95"/>
      <c r="BC465" s="95"/>
      <c r="BD465" s="95"/>
      <c r="BE465" s="95"/>
      <c r="BF465" s="95"/>
      <c r="BG465" s="95"/>
      <c r="BH465" s="95"/>
      <c r="BI465" s="95"/>
      <c r="BJ465" s="95"/>
      <c r="BK465" s="95"/>
      <c r="BL465" s="95"/>
      <c r="BM465" s="95"/>
      <c r="BN465" s="95"/>
      <c r="BO465" s="95"/>
      <c r="BP465" s="95"/>
      <c r="BQ465" s="95"/>
      <c r="BR465" s="95"/>
      <c r="BS465" s="95"/>
      <c r="BT465" s="95"/>
      <c r="BU465" s="95"/>
      <c r="BV465" s="95"/>
      <c r="BW465" s="95"/>
      <c r="BX465" s="95"/>
      <c r="BY465" s="95"/>
      <c r="BZ465" s="95"/>
      <c r="CA465" s="95"/>
      <c r="CB465" s="95"/>
      <c r="CC465" s="95"/>
      <c r="CD465" s="95"/>
      <c r="CE465" s="95"/>
      <c r="CF465" s="95"/>
      <c r="CG465" s="95"/>
      <c r="CH465" s="95"/>
      <c r="CI465" s="95"/>
      <c r="CJ465" s="95"/>
      <c r="CK465" s="95"/>
      <c r="CL465" s="95"/>
      <c r="CM465" s="95"/>
      <c r="CN465" s="95"/>
      <c r="CO465" s="95"/>
      <c r="CP465" s="95"/>
      <c r="CQ465" s="95"/>
      <c r="CR465" s="95"/>
      <c r="CS465" s="95"/>
      <c r="CT465" s="95"/>
      <c r="CU465" s="95"/>
      <c r="CV465" s="95"/>
      <c r="CW465" s="95"/>
      <c r="CX465" s="95"/>
      <c r="CY465" s="95"/>
      <c r="CZ465" s="95"/>
      <c r="DA465" s="95"/>
      <c r="DB465" s="95"/>
      <c r="DC465" s="95"/>
      <c r="DD465" s="95"/>
      <c r="DE465" s="95"/>
      <c r="DF465" s="95"/>
      <c r="DG465" s="95"/>
      <c r="DH465" s="95"/>
      <c r="DI465" s="95"/>
      <c r="DJ465" s="95"/>
      <c r="DK465" s="95"/>
      <c r="DL465" s="95"/>
      <c r="DM465" s="95"/>
      <c r="DN465" s="95"/>
      <c r="DO465" s="95"/>
      <c r="DP465" s="95"/>
      <c r="DQ465" s="95"/>
      <c r="DR465" s="95"/>
      <c r="DS465" s="95"/>
      <c r="DT465" s="95"/>
      <c r="DU465" s="95"/>
      <c r="DV465" s="95"/>
      <c r="DW465" s="95"/>
      <c r="DX465" s="95"/>
      <c r="DY465" s="95"/>
      <c r="DZ465" s="95"/>
      <c r="EA465" s="95"/>
      <c r="EB465" s="95"/>
      <c r="EC465" s="95"/>
      <c r="ED465" s="95"/>
      <c r="EE465" s="95"/>
      <c r="EF465" s="95"/>
      <c r="EG465" s="95"/>
      <c r="EH465" s="95"/>
      <c r="EI465" s="95"/>
      <c r="EJ465" s="95"/>
      <c r="EK465" s="95"/>
      <c r="EL465" s="95"/>
      <c r="EM465" s="95"/>
      <c r="EN465" s="95"/>
      <c r="EO465" s="95"/>
      <c r="EP465" s="95"/>
      <c r="EQ465" s="95"/>
      <c r="ER465" s="95"/>
      <c r="ES465" s="95"/>
      <c r="ET465" s="95"/>
      <c r="EU465" s="95"/>
      <c r="EV465" s="95"/>
      <c r="EW465" s="95"/>
      <c r="EX465" s="95"/>
      <c r="EY465" s="95"/>
      <c r="EZ465" s="95"/>
      <c r="FA465" s="95"/>
      <c r="FB465" s="95"/>
      <c r="FC465" s="95"/>
      <c r="FD465" s="95"/>
      <c r="FE465" s="95"/>
      <c r="FF465" s="95"/>
      <c r="FG465" s="95"/>
      <c r="FH465" s="95"/>
      <c r="FI465" s="95"/>
      <c r="FJ465" s="95"/>
      <c r="FK465" s="95"/>
      <c r="FL465" s="95"/>
      <c r="FM465" s="95"/>
      <c r="FN465" s="95"/>
      <c r="FO465" s="95"/>
      <c r="FP465" s="95"/>
      <c r="FQ465" s="95"/>
      <c r="FR465" s="95"/>
      <c r="FS465" s="95"/>
      <c r="FT465" s="95"/>
      <c r="FU465" s="95"/>
      <c r="FV465" s="95"/>
      <c r="FW465" s="95"/>
      <c r="FX465" s="95"/>
      <c r="FY465" s="95"/>
      <c r="FZ465" s="95"/>
      <c r="GA465" s="95"/>
      <c r="GB465" s="95"/>
      <c r="GC465" s="95"/>
      <c r="GD465" s="95"/>
      <c r="GE465" s="95"/>
      <c r="GF465" s="95"/>
      <c r="GG465" s="95"/>
      <c r="GH465" s="95"/>
      <c r="GI465" s="95"/>
      <c r="GJ465" s="95"/>
      <c r="GK465" s="95"/>
      <c r="GL465" s="95"/>
      <c r="GM465" s="95"/>
      <c r="GN465" s="95"/>
      <c r="GO465" s="95"/>
      <c r="GP465" s="95"/>
      <c r="GQ465" s="95"/>
      <c r="GR465" s="95"/>
      <c r="GS465" s="95"/>
      <c r="GT465" s="95"/>
      <c r="GU465" s="95"/>
      <c r="GV465" s="95"/>
      <c r="GW465" s="95"/>
      <c r="GX465" s="95"/>
      <c r="GY465" s="95"/>
      <c r="GZ465" s="95"/>
      <c r="HA465" s="95"/>
      <c r="HB465" s="95"/>
      <c r="HC465" s="95"/>
      <c r="HD465" s="95"/>
      <c r="HE465" s="95"/>
    </row>
    <row r="466" spans="1:213" x14ac:dyDescent="0.25">
      <c r="A466" s="212" t="str">
        <f>IF((ISBLANK('1B DonnéesActifs'!A469)=TRUE),"-",'1B DonnéesActifs'!A469)</f>
        <v>-</v>
      </c>
      <c r="B466" s="213" t="str">
        <f>IF(($A466="-"),"-",IF((ISBLANK('1B DonnéesActifs'!B469)=TRUE),"",'1B DonnéesActifs'!B469))</f>
        <v>-</v>
      </c>
      <c r="C466" s="213" t="str">
        <f>IF(($A466="-"),"-",IF((ISBLANK('1B DonnéesActifs'!C469)=TRUE),"",'1B DonnéesActifs'!C469))</f>
        <v>-</v>
      </c>
      <c r="D466" s="213" t="str">
        <f>IF(($A466="-"),"-",IF((ISBLANK('1B DonnéesActifs'!D469)=TRUE),"",'1B DonnéesActifs'!D469))</f>
        <v>-</v>
      </c>
      <c r="E466" s="213" t="str">
        <f>IF(($A466="-"),"-",IF((ISBLANK('1B DonnéesActifs'!E469)=TRUE),"",'1B DonnéesActifs'!E469))</f>
        <v>-</v>
      </c>
      <c r="F466" s="213" t="str">
        <f>IF(($A466="-"),"-",IF((ISBLANK('1B DonnéesActifs'!F469)=TRUE),"",'1B DonnéesActifs'!F469))</f>
        <v>-</v>
      </c>
      <c r="G466" s="213" t="str">
        <f>IF(($A466="-"),"-",IF((ISBLANK('1B DonnéesActifs'!G469)=TRUE),"",'1B DonnéesActifs'!G469))</f>
        <v>-</v>
      </c>
      <c r="H466" s="213" t="str">
        <f>IF(($A466="-"),"-",IF((ISBLANK('1B DonnéesActifs'!H469)=TRUE),"",'1B DonnéesActifs'!H469))</f>
        <v>-</v>
      </c>
      <c r="I466" s="213" t="str">
        <f>IF(($A466="-"),"-",IF((ISBLANK('1B DonnéesActifs'!I469)=TRUE),"",'1B DonnéesActifs'!I469))</f>
        <v>-</v>
      </c>
      <c r="J466" s="213" t="str">
        <f>IF(($A466="-"),"-",IF((ISBLANK('1B DonnéesActifs'!J469)=TRUE),"",'1B DonnéesActifs'!J469))</f>
        <v>-</v>
      </c>
      <c r="K466" s="213" t="str">
        <f>IF(($A466="-"),"-",IF((ISBLANK('1B DonnéesActifs'!K469)=TRUE),"",'1B DonnéesActifs'!K469))</f>
        <v>-</v>
      </c>
      <c r="L466" s="213" t="str">
        <f>IF(($A466="-"),"-",IF((ISBLANK('1B DonnéesActifs'!L469)=TRUE),"",'1B DonnéesActifs'!L469))</f>
        <v>-</v>
      </c>
      <c r="M466" s="213" t="str">
        <f>IF(($A466="-"),"-",IF((ISBLANK('1B DonnéesActifs'!M469)=TRUE),"",'1B DonnéesActifs'!M469))</f>
        <v>-</v>
      </c>
      <c r="N466" s="213" t="str">
        <f>IF(($A466="-"),"-",IF((ISBLANK('1B DonnéesActifs'!N469)=TRUE),"",'1B DonnéesActifs'!N469))</f>
        <v>-</v>
      </c>
      <c r="O466" s="213" t="str">
        <f>IF(($A466="-"),"-",IF((ISBLANK('1B DonnéesActifs'!O469)=TRUE),"",'1B DonnéesActifs'!O469))</f>
        <v>-</v>
      </c>
      <c r="P466" s="213" t="str">
        <f>IF(($A466="-"),"-",IF((ISBLANK('1B DonnéesActifs'!P469)=TRUE),"",'1B DonnéesActifs'!P469))</f>
        <v>-</v>
      </c>
      <c r="Q466" s="214" t="str">
        <f t="shared" ref="Q466:Q529" si="73">IF($A466="-","-",(IF(($J466=""),"AnnéeConstructionN/D",(Annee_d_analyse-J466))))</f>
        <v>-</v>
      </c>
      <c r="R466" s="214" t="str">
        <f>IF($A466="-","-",(_xlfn.IFNA((VLOOKUP($D466,'2A HypothèsesRenouvellement'!$J$6:$K$10,2,FALSE)),"TypeChausséeN/D")))</f>
        <v>-</v>
      </c>
      <c r="S466" s="214" t="str">
        <f t="shared" ref="S466:S529" si="74">IF($A466="-","-",(IF(ISTEXT(Q466)=TRUE,"AnnéeConstructionN/D",(IF(((R466-Q466)&gt;0),(R466-Q466),0)))))</f>
        <v>-</v>
      </c>
      <c r="T466" s="214" t="str">
        <f>IF($A466="-","-",(_xlfn.IFNA((VLOOKUP($M466,'2A HypothèsesRenouvellement'!$J$16:$K$25,2,FALSE)),"DernièreInterventionN/D")))</f>
        <v>-</v>
      </c>
      <c r="U466" s="214" t="str">
        <f t="shared" ref="U466:U529" si="75">IF($A466="-","-",IF(ISTEXT(T466)=TRUE, "DernièreInterventionN/D",IF(ISBLANK(K466)=TRUE,"AnnéeInterventionN/D",IF((T466-(Annee_d_analyse-K466))&gt;0,(T466-(Annee_d_analyse-K466)),0))))</f>
        <v>-</v>
      </c>
      <c r="V466" s="215" t="str">
        <f t="shared" ref="V466:V529" si="76">IF($A466="-","-",IF(ISNUMBER(U466)=TRUE,U466,(IF(ISNUMBER(S466)=TRUE,ROUND(S466,0),"AnnéeConstr.&amp;DernièreInterv.N/D"))))</f>
        <v>-</v>
      </c>
      <c r="W466" s="215" t="str">
        <f>IF($A466="-","-",IF($O466="","ICG N/D",VLOOKUP($O466,'2A HypothèsesRenouvellement'!$B$33:$B$42,1,TRUE)))</f>
        <v>-</v>
      </c>
      <c r="X466" s="216" t="str">
        <f>IF($A466="-","-",(IF((ISNUMBER(W466)=TRUE),VLOOKUP(W466,'2A HypothèsesRenouvellement'!$B$33:$D$42,3,FALSE),"ICG N/D")))</f>
        <v>-</v>
      </c>
      <c r="Y466" s="216" t="str">
        <f>_xlfn.IFNA(IF($A466="-","-",(IF((P466=""),"Cote /5 N/D",VLOOKUP(P466,'2A HypothèsesRenouvellement'!$F$33:$G$37,2,FALSE)))),"%ParCote/5 Feuille2A N/D")</f>
        <v>-</v>
      </c>
      <c r="Z466" s="215" t="str">
        <f>IF($A466="-","-",IF('2A HypothèsesRenouvellement'!$F$20="  cotes d'état /100",(IF(ISNUMBER(X466)=TRUE,(X466*R466),"ICG N/D")),"N'est pas l'option choisie feuille 2A"))</f>
        <v>-</v>
      </c>
      <c r="AA466" s="215" t="str">
        <f t="shared" si="71"/>
        <v>-</v>
      </c>
      <c r="AB466" s="215" t="str">
        <f>IF($A466="-","-",IF('2A HypothèsesRenouvellement'!$F$20="  cotes d'état /5",(IF(ISNUMBER(Y466)=TRUE,(Y466*R466),"Etat/5 N/D")),"N'est pas l'option choisie feuille 2A"))</f>
        <v>-</v>
      </c>
      <c r="AC466" s="215" t="str">
        <f t="shared" si="72"/>
        <v>-</v>
      </c>
      <c r="AD466" s="217" t="str">
        <f>IF('2A HypothèsesRenouvellement'!$D$15="Option 1  ",'3A CalculsActifs'!V466,IF('2A HypothèsesRenouvellement'!$F$20="  Cotes d'état /100",'3A CalculsActifs'!AA466,IF('2A HypothèsesRenouvellement'!$F$20="  Cotes d'état /5",'3A CalculsActifs'!AC466,"ATT:ChoisirOptionFeuille2A")))</f>
        <v>ATT:ChoisirOptionFeuille2A</v>
      </c>
      <c r="AE466" s="209" t="str">
        <f>IF($A466="-","-",(H466/1000*(VLOOKUP(D466,'2A HypothèsesRenouvellement'!$J$6:$L$10,3,FALSE))))</f>
        <v>-</v>
      </c>
      <c r="AF466" s="312" t="str">
        <f t="shared" ref="AF466:AF529" si="77">IF($A466="-","-",IF(ISBLANK(Annee_d_analyse)=TRUE,"SaisirAnnéeAnalyseFeuille1A",(IF(ISNUMBER(AD466)=TRUE,(Annee_d_analyse+AD466),"VieRésiduelleIndéterminée"))))</f>
        <v>-</v>
      </c>
      <c r="AG466" s="312" t="str">
        <f t="shared" ref="AG466:AG529" si="78">IF($A466="-","-",(IF(ISBLANK(Annee_d_analyse)=TRUE,"SaisirAnnéeAnalyseFeuille1A",(IF((AF466&lt;(Annee_d_analyse+21)),AF466,"&gt;20ans")))))</f>
        <v>-</v>
      </c>
      <c r="AH466" s="218" t="str">
        <f t="shared" ref="AH466:AH529" si="79">IF($A466="-","-",(IF(ISBLANK(Annee_d_analyse)=TRUE,"SaisirAnnéeAnalyseFeuille1A",(-FV(Taux_inflation,(AF466-Annee_d_analyse),0,AE466)))))</f>
        <v>-</v>
      </c>
      <c r="AI466" s="95"/>
      <c r="AJ466" s="95"/>
      <c r="AK466" s="95"/>
      <c r="AL466" s="95"/>
      <c r="AM466" s="95"/>
      <c r="AN466" s="95"/>
      <c r="AO466" s="95"/>
      <c r="AP466" s="95"/>
      <c r="AQ466" s="95"/>
      <c r="AR466" s="95"/>
      <c r="AS466" s="95"/>
      <c r="AT466" s="95"/>
      <c r="AU466" s="95"/>
      <c r="AV466" s="95"/>
      <c r="AW466" s="95"/>
      <c r="AX466" s="95"/>
      <c r="AY466" s="95"/>
      <c r="AZ466" s="95"/>
      <c r="BA466" s="95"/>
      <c r="BB466" s="95"/>
      <c r="BC466" s="95"/>
      <c r="BD466" s="95"/>
      <c r="BE466" s="95"/>
      <c r="BF466" s="95"/>
      <c r="BG466" s="95"/>
      <c r="BH466" s="95"/>
      <c r="BI466" s="95"/>
      <c r="BJ466" s="95"/>
      <c r="BK466" s="95"/>
      <c r="BL466" s="95"/>
      <c r="BM466" s="95"/>
      <c r="BN466" s="95"/>
      <c r="BO466" s="95"/>
      <c r="BP466" s="95"/>
      <c r="BQ466" s="95"/>
      <c r="BR466" s="95"/>
      <c r="BS466" s="95"/>
      <c r="BT466" s="95"/>
      <c r="BU466" s="95"/>
      <c r="BV466" s="95"/>
      <c r="BW466" s="95"/>
      <c r="BX466" s="95"/>
      <c r="BY466" s="95"/>
      <c r="BZ466" s="95"/>
      <c r="CA466" s="95"/>
      <c r="CB466" s="95"/>
      <c r="CC466" s="95"/>
      <c r="CD466" s="95"/>
      <c r="CE466" s="95"/>
      <c r="CF466" s="95"/>
      <c r="CG466" s="95"/>
      <c r="CH466" s="95"/>
      <c r="CI466" s="95"/>
      <c r="CJ466" s="95"/>
      <c r="CK466" s="95"/>
      <c r="CL466" s="95"/>
      <c r="CM466" s="95"/>
      <c r="CN466" s="95"/>
      <c r="CO466" s="95"/>
      <c r="CP466" s="95"/>
      <c r="CQ466" s="95"/>
      <c r="CR466" s="95"/>
      <c r="CS466" s="95"/>
      <c r="CT466" s="95"/>
      <c r="CU466" s="95"/>
      <c r="CV466" s="95"/>
      <c r="CW466" s="95"/>
      <c r="CX466" s="95"/>
      <c r="CY466" s="95"/>
      <c r="CZ466" s="95"/>
      <c r="DA466" s="95"/>
      <c r="DB466" s="95"/>
      <c r="DC466" s="95"/>
      <c r="DD466" s="95"/>
      <c r="DE466" s="95"/>
      <c r="DF466" s="95"/>
      <c r="DG466" s="95"/>
      <c r="DH466" s="95"/>
      <c r="DI466" s="95"/>
      <c r="DJ466" s="95"/>
      <c r="DK466" s="95"/>
      <c r="DL466" s="95"/>
      <c r="DM466" s="95"/>
      <c r="DN466" s="95"/>
      <c r="DO466" s="95"/>
      <c r="DP466" s="95"/>
      <c r="DQ466" s="95"/>
      <c r="DR466" s="95"/>
      <c r="DS466" s="95"/>
      <c r="DT466" s="95"/>
      <c r="DU466" s="95"/>
      <c r="DV466" s="95"/>
      <c r="DW466" s="95"/>
      <c r="DX466" s="95"/>
      <c r="DY466" s="95"/>
      <c r="DZ466" s="95"/>
      <c r="EA466" s="95"/>
      <c r="EB466" s="95"/>
      <c r="EC466" s="95"/>
      <c r="ED466" s="95"/>
      <c r="EE466" s="95"/>
      <c r="EF466" s="95"/>
      <c r="EG466" s="95"/>
      <c r="EH466" s="95"/>
      <c r="EI466" s="95"/>
      <c r="EJ466" s="95"/>
      <c r="EK466" s="95"/>
      <c r="EL466" s="95"/>
      <c r="EM466" s="95"/>
      <c r="EN466" s="95"/>
      <c r="EO466" s="95"/>
      <c r="EP466" s="95"/>
      <c r="EQ466" s="95"/>
      <c r="ER466" s="95"/>
      <c r="ES466" s="95"/>
      <c r="ET466" s="95"/>
      <c r="EU466" s="95"/>
      <c r="EV466" s="95"/>
      <c r="EW466" s="95"/>
      <c r="EX466" s="95"/>
      <c r="EY466" s="95"/>
      <c r="EZ466" s="95"/>
      <c r="FA466" s="95"/>
      <c r="FB466" s="95"/>
      <c r="FC466" s="95"/>
      <c r="FD466" s="95"/>
      <c r="FE466" s="95"/>
      <c r="FF466" s="95"/>
      <c r="FG466" s="95"/>
      <c r="FH466" s="95"/>
      <c r="FI466" s="95"/>
      <c r="FJ466" s="95"/>
      <c r="FK466" s="95"/>
      <c r="FL466" s="95"/>
      <c r="FM466" s="95"/>
      <c r="FN466" s="95"/>
      <c r="FO466" s="95"/>
      <c r="FP466" s="95"/>
      <c r="FQ466" s="95"/>
      <c r="FR466" s="95"/>
      <c r="FS466" s="95"/>
      <c r="FT466" s="95"/>
      <c r="FU466" s="95"/>
      <c r="FV466" s="95"/>
      <c r="FW466" s="95"/>
      <c r="FX466" s="95"/>
      <c r="FY466" s="95"/>
      <c r="FZ466" s="95"/>
      <c r="GA466" s="95"/>
      <c r="GB466" s="95"/>
      <c r="GC466" s="95"/>
      <c r="GD466" s="95"/>
      <c r="GE466" s="95"/>
      <c r="GF466" s="95"/>
      <c r="GG466" s="95"/>
      <c r="GH466" s="95"/>
      <c r="GI466" s="95"/>
      <c r="GJ466" s="95"/>
      <c r="GK466" s="95"/>
      <c r="GL466" s="95"/>
      <c r="GM466" s="95"/>
      <c r="GN466" s="95"/>
      <c r="GO466" s="95"/>
      <c r="GP466" s="95"/>
      <c r="GQ466" s="95"/>
      <c r="GR466" s="95"/>
      <c r="GS466" s="95"/>
      <c r="GT466" s="95"/>
      <c r="GU466" s="95"/>
      <c r="GV466" s="95"/>
      <c r="GW466" s="95"/>
      <c r="GX466" s="95"/>
      <c r="GY466" s="95"/>
      <c r="GZ466" s="95"/>
      <c r="HA466" s="95"/>
      <c r="HB466" s="95"/>
      <c r="HC466" s="95"/>
      <c r="HD466" s="95"/>
      <c r="HE466" s="95"/>
    </row>
    <row r="467" spans="1:213" x14ac:dyDescent="0.25">
      <c r="A467" s="212" t="str">
        <f>IF((ISBLANK('1B DonnéesActifs'!A470)=TRUE),"-",'1B DonnéesActifs'!A470)</f>
        <v>-</v>
      </c>
      <c r="B467" s="213" t="str">
        <f>IF(($A467="-"),"-",IF((ISBLANK('1B DonnéesActifs'!B470)=TRUE),"",'1B DonnéesActifs'!B470))</f>
        <v>-</v>
      </c>
      <c r="C467" s="213" t="str">
        <f>IF(($A467="-"),"-",IF((ISBLANK('1B DonnéesActifs'!C470)=TRUE),"",'1B DonnéesActifs'!C470))</f>
        <v>-</v>
      </c>
      <c r="D467" s="213" t="str">
        <f>IF(($A467="-"),"-",IF((ISBLANK('1B DonnéesActifs'!D470)=TRUE),"",'1B DonnéesActifs'!D470))</f>
        <v>-</v>
      </c>
      <c r="E467" s="213" t="str">
        <f>IF(($A467="-"),"-",IF((ISBLANK('1B DonnéesActifs'!E470)=TRUE),"",'1B DonnéesActifs'!E470))</f>
        <v>-</v>
      </c>
      <c r="F467" s="213" t="str">
        <f>IF(($A467="-"),"-",IF((ISBLANK('1B DonnéesActifs'!F470)=TRUE),"",'1B DonnéesActifs'!F470))</f>
        <v>-</v>
      </c>
      <c r="G467" s="213" t="str">
        <f>IF(($A467="-"),"-",IF((ISBLANK('1B DonnéesActifs'!G470)=TRUE),"",'1B DonnéesActifs'!G470))</f>
        <v>-</v>
      </c>
      <c r="H467" s="213" t="str">
        <f>IF(($A467="-"),"-",IF((ISBLANK('1B DonnéesActifs'!H470)=TRUE),"",'1B DonnéesActifs'!H470))</f>
        <v>-</v>
      </c>
      <c r="I467" s="213" t="str">
        <f>IF(($A467="-"),"-",IF((ISBLANK('1B DonnéesActifs'!I470)=TRUE),"",'1B DonnéesActifs'!I470))</f>
        <v>-</v>
      </c>
      <c r="J467" s="213" t="str">
        <f>IF(($A467="-"),"-",IF((ISBLANK('1B DonnéesActifs'!J470)=TRUE),"",'1B DonnéesActifs'!J470))</f>
        <v>-</v>
      </c>
      <c r="K467" s="213" t="str">
        <f>IF(($A467="-"),"-",IF((ISBLANK('1B DonnéesActifs'!K470)=TRUE),"",'1B DonnéesActifs'!K470))</f>
        <v>-</v>
      </c>
      <c r="L467" s="213" t="str">
        <f>IF(($A467="-"),"-",IF((ISBLANK('1B DonnéesActifs'!L470)=TRUE),"",'1B DonnéesActifs'!L470))</f>
        <v>-</v>
      </c>
      <c r="M467" s="213" t="str">
        <f>IF(($A467="-"),"-",IF((ISBLANK('1B DonnéesActifs'!M470)=TRUE),"",'1B DonnéesActifs'!M470))</f>
        <v>-</v>
      </c>
      <c r="N467" s="213" t="str">
        <f>IF(($A467="-"),"-",IF((ISBLANK('1B DonnéesActifs'!N470)=TRUE),"",'1B DonnéesActifs'!N470))</f>
        <v>-</v>
      </c>
      <c r="O467" s="213" t="str">
        <f>IF(($A467="-"),"-",IF((ISBLANK('1B DonnéesActifs'!O470)=TRUE),"",'1B DonnéesActifs'!O470))</f>
        <v>-</v>
      </c>
      <c r="P467" s="213" t="str">
        <f>IF(($A467="-"),"-",IF((ISBLANK('1B DonnéesActifs'!P470)=TRUE),"",'1B DonnéesActifs'!P470))</f>
        <v>-</v>
      </c>
      <c r="Q467" s="214" t="str">
        <f t="shared" si="73"/>
        <v>-</v>
      </c>
      <c r="R467" s="214" t="str">
        <f>IF($A467="-","-",(_xlfn.IFNA((VLOOKUP($D467,'2A HypothèsesRenouvellement'!$J$6:$K$10,2,FALSE)),"TypeChausséeN/D")))</f>
        <v>-</v>
      </c>
      <c r="S467" s="214" t="str">
        <f t="shared" si="74"/>
        <v>-</v>
      </c>
      <c r="T467" s="214" t="str">
        <f>IF($A467="-","-",(_xlfn.IFNA((VLOOKUP($M467,'2A HypothèsesRenouvellement'!$J$16:$K$25,2,FALSE)),"DernièreInterventionN/D")))</f>
        <v>-</v>
      </c>
      <c r="U467" s="214" t="str">
        <f t="shared" si="75"/>
        <v>-</v>
      </c>
      <c r="V467" s="215" t="str">
        <f t="shared" si="76"/>
        <v>-</v>
      </c>
      <c r="W467" s="215" t="str">
        <f>IF($A467="-","-",IF($O467="","ICG N/D",VLOOKUP($O467,'2A HypothèsesRenouvellement'!$B$33:$B$42,1,TRUE)))</f>
        <v>-</v>
      </c>
      <c r="X467" s="216" t="str">
        <f>IF($A467="-","-",(IF((ISNUMBER(W467)=TRUE),VLOOKUP(W467,'2A HypothèsesRenouvellement'!$B$33:$D$42,3,FALSE),"ICG N/D")))</f>
        <v>-</v>
      </c>
      <c r="Y467" s="216" t="str">
        <f>_xlfn.IFNA(IF($A467="-","-",(IF((P467=""),"Cote /5 N/D",VLOOKUP(P467,'2A HypothèsesRenouvellement'!$F$33:$G$37,2,FALSE)))),"%ParCote/5 Feuille2A N/D")</f>
        <v>-</v>
      </c>
      <c r="Z467" s="215" t="str">
        <f>IF($A467="-","-",IF('2A HypothèsesRenouvellement'!$F$20="  cotes d'état /100",(IF(ISNUMBER(X467)=TRUE,(X467*R467),"ICG N/D")),"N'est pas l'option choisie feuille 2A"))</f>
        <v>-</v>
      </c>
      <c r="AA467" s="215" t="str">
        <f t="shared" si="71"/>
        <v>-</v>
      </c>
      <c r="AB467" s="215" t="str">
        <f>IF($A467="-","-",IF('2A HypothèsesRenouvellement'!$F$20="  cotes d'état /5",(IF(ISNUMBER(Y467)=TRUE,(Y467*R467),"Etat/5 N/D")),"N'est pas l'option choisie feuille 2A"))</f>
        <v>-</v>
      </c>
      <c r="AC467" s="215" t="str">
        <f t="shared" si="72"/>
        <v>-</v>
      </c>
      <c r="AD467" s="217" t="str">
        <f>IF('2A HypothèsesRenouvellement'!$D$15="Option 1  ",'3A CalculsActifs'!V467,IF('2A HypothèsesRenouvellement'!$F$20="  Cotes d'état /100",'3A CalculsActifs'!AA467,IF('2A HypothèsesRenouvellement'!$F$20="  Cotes d'état /5",'3A CalculsActifs'!AC467,"ATT:ChoisirOptionFeuille2A")))</f>
        <v>ATT:ChoisirOptionFeuille2A</v>
      </c>
      <c r="AE467" s="209" t="str">
        <f>IF($A467="-","-",(H467/1000*(VLOOKUP(D467,'2A HypothèsesRenouvellement'!$J$6:$L$10,3,FALSE))))</f>
        <v>-</v>
      </c>
      <c r="AF467" s="312" t="str">
        <f t="shared" si="77"/>
        <v>-</v>
      </c>
      <c r="AG467" s="312" t="str">
        <f t="shared" si="78"/>
        <v>-</v>
      </c>
      <c r="AH467" s="218" t="str">
        <f t="shared" si="79"/>
        <v>-</v>
      </c>
      <c r="AI467" s="95"/>
      <c r="AJ467" s="95"/>
      <c r="AK467" s="95"/>
      <c r="AL467" s="95"/>
      <c r="AM467" s="95"/>
      <c r="AN467" s="95"/>
      <c r="AO467" s="95"/>
      <c r="AP467" s="95"/>
      <c r="AQ467" s="95"/>
      <c r="AR467" s="95"/>
      <c r="AS467" s="95"/>
      <c r="AT467" s="95"/>
      <c r="AU467" s="95"/>
      <c r="AV467" s="95"/>
      <c r="AW467" s="95"/>
      <c r="AX467" s="95"/>
      <c r="AY467" s="95"/>
      <c r="AZ467" s="95"/>
      <c r="BA467" s="95"/>
      <c r="BB467" s="95"/>
      <c r="BC467" s="95"/>
      <c r="BD467" s="95"/>
      <c r="BE467" s="95"/>
      <c r="BF467" s="95"/>
      <c r="BG467" s="95"/>
      <c r="BH467" s="95"/>
      <c r="BI467" s="95"/>
      <c r="BJ467" s="95"/>
      <c r="BK467" s="95"/>
      <c r="BL467" s="95"/>
      <c r="BM467" s="95"/>
      <c r="BN467" s="95"/>
      <c r="BO467" s="95"/>
      <c r="BP467" s="95"/>
      <c r="BQ467" s="95"/>
      <c r="BR467" s="95"/>
      <c r="BS467" s="95"/>
      <c r="BT467" s="95"/>
      <c r="BU467" s="95"/>
      <c r="BV467" s="95"/>
      <c r="BW467" s="95"/>
      <c r="BX467" s="95"/>
      <c r="BY467" s="95"/>
      <c r="BZ467" s="95"/>
      <c r="CA467" s="95"/>
      <c r="CB467" s="95"/>
      <c r="CC467" s="95"/>
      <c r="CD467" s="95"/>
      <c r="CE467" s="95"/>
      <c r="CF467" s="95"/>
      <c r="CG467" s="95"/>
      <c r="CH467" s="95"/>
      <c r="CI467" s="95"/>
      <c r="CJ467" s="95"/>
      <c r="CK467" s="95"/>
      <c r="CL467" s="95"/>
      <c r="CM467" s="95"/>
      <c r="CN467" s="95"/>
      <c r="CO467" s="95"/>
      <c r="CP467" s="95"/>
      <c r="CQ467" s="95"/>
      <c r="CR467" s="95"/>
      <c r="CS467" s="95"/>
      <c r="CT467" s="95"/>
      <c r="CU467" s="95"/>
      <c r="CV467" s="95"/>
      <c r="CW467" s="95"/>
      <c r="CX467" s="95"/>
      <c r="CY467" s="95"/>
      <c r="CZ467" s="95"/>
      <c r="DA467" s="95"/>
      <c r="DB467" s="95"/>
      <c r="DC467" s="95"/>
      <c r="DD467" s="95"/>
      <c r="DE467" s="95"/>
      <c r="DF467" s="95"/>
      <c r="DG467" s="95"/>
      <c r="DH467" s="95"/>
      <c r="DI467" s="95"/>
      <c r="DJ467" s="95"/>
      <c r="DK467" s="95"/>
      <c r="DL467" s="95"/>
      <c r="DM467" s="95"/>
      <c r="DN467" s="95"/>
      <c r="DO467" s="95"/>
      <c r="DP467" s="95"/>
      <c r="DQ467" s="95"/>
      <c r="DR467" s="95"/>
      <c r="DS467" s="95"/>
      <c r="DT467" s="95"/>
      <c r="DU467" s="95"/>
      <c r="DV467" s="95"/>
      <c r="DW467" s="95"/>
      <c r="DX467" s="95"/>
      <c r="DY467" s="95"/>
      <c r="DZ467" s="95"/>
      <c r="EA467" s="95"/>
      <c r="EB467" s="95"/>
      <c r="EC467" s="95"/>
      <c r="ED467" s="95"/>
      <c r="EE467" s="95"/>
      <c r="EF467" s="95"/>
      <c r="EG467" s="95"/>
      <c r="EH467" s="95"/>
      <c r="EI467" s="95"/>
      <c r="EJ467" s="95"/>
      <c r="EK467" s="95"/>
      <c r="EL467" s="95"/>
      <c r="EM467" s="95"/>
      <c r="EN467" s="95"/>
      <c r="EO467" s="95"/>
      <c r="EP467" s="95"/>
      <c r="EQ467" s="95"/>
      <c r="ER467" s="95"/>
      <c r="ES467" s="95"/>
      <c r="ET467" s="95"/>
      <c r="EU467" s="95"/>
      <c r="EV467" s="95"/>
      <c r="EW467" s="95"/>
      <c r="EX467" s="95"/>
      <c r="EY467" s="95"/>
      <c r="EZ467" s="95"/>
      <c r="FA467" s="95"/>
      <c r="FB467" s="95"/>
      <c r="FC467" s="95"/>
      <c r="FD467" s="95"/>
      <c r="FE467" s="95"/>
      <c r="FF467" s="95"/>
      <c r="FG467" s="95"/>
      <c r="FH467" s="95"/>
      <c r="FI467" s="95"/>
      <c r="FJ467" s="95"/>
      <c r="FK467" s="95"/>
      <c r="FL467" s="95"/>
      <c r="FM467" s="95"/>
      <c r="FN467" s="95"/>
      <c r="FO467" s="95"/>
      <c r="FP467" s="95"/>
      <c r="FQ467" s="95"/>
      <c r="FR467" s="95"/>
      <c r="FS467" s="95"/>
      <c r="FT467" s="95"/>
      <c r="FU467" s="95"/>
      <c r="FV467" s="95"/>
      <c r="FW467" s="95"/>
      <c r="FX467" s="95"/>
      <c r="FY467" s="95"/>
      <c r="FZ467" s="95"/>
      <c r="GA467" s="95"/>
      <c r="GB467" s="95"/>
      <c r="GC467" s="95"/>
      <c r="GD467" s="95"/>
      <c r="GE467" s="95"/>
      <c r="GF467" s="95"/>
      <c r="GG467" s="95"/>
      <c r="GH467" s="95"/>
      <c r="GI467" s="95"/>
      <c r="GJ467" s="95"/>
      <c r="GK467" s="95"/>
      <c r="GL467" s="95"/>
      <c r="GM467" s="95"/>
      <c r="GN467" s="95"/>
      <c r="GO467" s="95"/>
      <c r="GP467" s="95"/>
      <c r="GQ467" s="95"/>
      <c r="GR467" s="95"/>
      <c r="GS467" s="95"/>
      <c r="GT467" s="95"/>
      <c r="GU467" s="95"/>
      <c r="GV467" s="95"/>
      <c r="GW467" s="95"/>
      <c r="GX467" s="95"/>
      <c r="GY467" s="95"/>
      <c r="GZ467" s="95"/>
      <c r="HA467" s="95"/>
      <c r="HB467" s="95"/>
      <c r="HC467" s="95"/>
      <c r="HD467" s="95"/>
      <c r="HE467" s="95"/>
    </row>
    <row r="468" spans="1:213" x14ac:dyDescent="0.25">
      <c r="A468" s="212" t="str">
        <f>IF((ISBLANK('1B DonnéesActifs'!A471)=TRUE),"-",'1B DonnéesActifs'!A471)</f>
        <v>-</v>
      </c>
      <c r="B468" s="213" t="str">
        <f>IF(($A468="-"),"-",IF((ISBLANK('1B DonnéesActifs'!B471)=TRUE),"",'1B DonnéesActifs'!B471))</f>
        <v>-</v>
      </c>
      <c r="C468" s="213" t="str">
        <f>IF(($A468="-"),"-",IF((ISBLANK('1B DonnéesActifs'!C471)=TRUE),"",'1B DonnéesActifs'!C471))</f>
        <v>-</v>
      </c>
      <c r="D468" s="213" t="str">
        <f>IF(($A468="-"),"-",IF((ISBLANK('1B DonnéesActifs'!D471)=TRUE),"",'1B DonnéesActifs'!D471))</f>
        <v>-</v>
      </c>
      <c r="E468" s="213" t="str">
        <f>IF(($A468="-"),"-",IF((ISBLANK('1B DonnéesActifs'!E471)=TRUE),"",'1B DonnéesActifs'!E471))</f>
        <v>-</v>
      </c>
      <c r="F468" s="213" t="str">
        <f>IF(($A468="-"),"-",IF((ISBLANK('1B DonnéesActifs'!F471)=TRUE),"",'1B DonnéesActifs'!F471))</f>
        <v>-</v>
      </c>
      <c r="G468" s="213" t="str">
        <f>IF(($A468="-"),"-",IF((ISBLANK('1B DonnéesActifs'!G471)=TRUE),"",'1B DonnéesActifs'!G471))</f>
        <v>-</v>
      </c>
      <c r="H468" s="213" t="str">
        <f>IF(($A468="-"),"-",IF((ISBLANK('1B DonnéesActifs'!H471)=TRUE),"",'1B DonnéesActifs'!H471))</f>
        <v>-</v>
      </c>
      <c r="I468" s="213" t="str">
        <f>IF(($A468="-"),"-",IF((ISBLANK('1B DonnéesActifs'!I471)=TRUE),"",'1B DonnéesActifs'!I471))</f>
        <v>-</v>
      </c>
      <c r="J468" s="213" t="str">
        <f>IF(($A468="-"),"-",IF((ISBLANK('1B DonnéesActifs'!J471)=TRUE),"",'1B DonnéesActifs'!J471))</f>
        <v>-</v>
      </c>
      <c r="K468" s="213" t="str">
        <f>IF(($A468="-"),"-",IF((ISBLANK('1B DonnéesActifs'!K471)=TRUE),"",'1B DonnéesActifs'!K471))</f>
        <v>-</v>
      </c>
      <c r="L468" s="213" t="str">
        <f>IF(($A468="-"),"-",IF((ISBLANK('1B DonnéesActifs'!L471)=TRUE),"",'1B DonnéesActifs'!L471))</f>
        <v>-</v>
      </c>
      <c r="M468" s="213" t="str">
        <f>IF(($A468="-"),"-",IF((ISBLANK('1B DonnéesActifs'!M471)=TRUE),"",'1B DonnéesActifs'!M471))</f>
        <v>-</v>
      </c>
      <c r="N468" s="213" t="str">
        <f>IF(($A468="-"),"-",IF((ISBLANK('1B DonnéesActifs'!N471)=TRUE),"",'1B DonnéesActifs'!N471))</f>
        <v>-</v>
      </c>
      <c r="O468" s="213" t="str">
        <f>IF(($A468="-"),"-",IF((ISBLANK('1B DonnéesActifs'!O471)=TRUE),"",'1B DonnéesActifs'!O471))</f>
        <v>-</v>
      </c>
      <c r="P468" s="213" t="str">
        <f>IF(($A468="-"),"-",IF((ISBLANK('1B DonnéesActifs'!P471)=TRUE),"",'1B DonnéesActifs'!P471))</f>
        <v>-</v>
      </c>
      <c r="Q468" s="214" t="str">
        <f t="shared" si="73"/>
        <v>-</v>
      </c>
      <c r="R468" s="214" t="str">
        <f>IF($A468="-","-",(_xlfn.IFNA((VLOOKUP($D468,'2A HypothèsesRenouvellement'!$J$6:$K$10,2,FALSE)),"TypeChausséeN/D")))</f>
        <v>-</v>
      </c>
      <c r="S468" s="214" t="str">
        <f t="shared" si="74"/>
        <v>-</v>
      </c>
      <c r="T468" s="214" t="str">
        <f>IF($A468="-","-",(_xlfn.IFNA((VLOOKUP($M468,'2A HypothèsesRenouvellement'!$J$16:$K$25,2,FALSE)),"DernièreInterventionN/D")))</f>
        <v>-</v>
      </c>
      <c r="U468" s="214" t="str">
        <f t="shared" si="75"/>
        <v>-</v>
      </c>
      <c r="V468" s="215" t="str">
        <f t="shared" si="76"/>
        <v>-</v>
      </c>
      <c r="W468" s="215" t="str">
        <f>IF($A468="-","-",IF($O468="","ICG N/D",VLOOKUP($O468,'2A HypothèsesRenouvellement'!$B$33:$B$42,1,TRUE)))</f>
        <v>-</v>
      </c>
      <c r="X468" s="216" t="str">
        <f>IF($A468="-","-",(IF((ISNUMBER(W468)=TRUE),VLOOKUP(W468,'2A HypothèsesRenouvellement'!$B$33:$D$42,3,FALSE),"ICG N/D")))</f>
        <v>-</v>
      </c>
      <c r="Y468" s="216" t="str">
        <f>_xlfn.IFNA(IF($A468="-","-",(IF((P468=""),"Cote /5 N/D",VLOOKUP(P468,'2A HypothèsesRenouvellement'!$F$33:$G$37,2,FALSE)))),"%ParCote/5 Feuille2A N/D")</f>
        <v>-</v>
      </c>
      <c r="Z468" s="215" t="str">
        <f>IF($A468="-","-",IF('2A HypothèsesRenouvellement'!$F$20="  cotes d'état /100",(IF(ISNUMBER(X468)=TRUE,(X468*R468),"ICG N/D")),"N'est pas l'option choisie feuille 2A"))</f>
        <v>-</v>
      </c>
      <c r="AA468" s="215" t="str">
        <f t="shared" si="71"/>
        <v>-</v>
      </c>
      <c r="AB468" s="215" t="str">
        <f>IF($A468="-","-",IF('2A HypothèsesRenouvellement'!$F$20="  cotes d'état /5",(IF(ISNUMBER(Y468)=TRUE,(Y468*R468),"Etat/5 N/D")),"N'est pas l'option choisie feuille 2A"))</f>
        <v>-</v>
      </c>
      <c r="AC468" s="215" t="str">
        <f t="shared" si="72"/>
        <v>-</v>
      </c>
      <c r="AD468" s="217" t="str">
        <f>IF('2A HypothèsesRenouvellement'!$D$15="Option 1  ",'3A CalculsActifs'!V468,IF('2A HypothèsesRenouvellement'!$F$20="  Cotes d'état /100",'3A CalculsActifs'!AA468,IF('2A HypothèsesRenouvellement'!$F$20="  Cotes d'état /5",'3A CalculsActifs'!AC468,"ATT:ChoisirOptionFeuille2A")))</f>
        <v>ATT:ChoisirOptionFeuille2A</v>
      </c>
      <c r="AE468" s="209" t="str">
        <f>IF($A468="-","-",(H468/1000*(VLOOKUP(D468,'2A HypothèsesRenouvellement'!$J$6:$L$10,3,FALSE))))</f>
        <v>-</v>
      </c>
      <c r="AF468" s="312" t="str">
        <f t="shared" si="77"/>
        <v>-</v>
      </c>
      <c r="AG468" s="312" t="str">
        <f t="shared" si="78"/>
        <v>-</v>
      </c>
      <c r="AH468" s="218" t="str">
        <f t="shared" si="79"/>
        <v>-</v>
      </c>
      <c r="AI468" s="95"/>
      <c r="AJ468" s="95"/>
      <c r="AK468" s="95"/>
      <c r="AL468" s="95"/>
      <c r="AM468" s="95"/>
      <c r="AN468" s="95"/>
      <c r="AO468" s="95"/>
      <c r="AP468" s="95"/>
      <c r="AQ468" s="95"/>
      <c r="AR468" s="95"/>
      <c r="AS468" s="95"/>
      <c r="AT468" s="95"/>
      <c r="AU468" s="95"/>
      <c r="AV468" s="95"/>
      <c r="AW468" s="95"/>
      <c r="AX468" s="95"/>
      <c r="AY468" s="95"/>
      <c r="AZ468" s="95"/>
      <c r="BA468" s="95"/>
      <c r="BB468" s="95"/>
      <c r="BC468" s="95"/>
      <c r="BD468" s="95"/>
      <c r="BE468" s="95"/>
      <c r="BF468" s="95"/>
      <c r="BG468" s="95"/>
      <c r="BH468" s="95"/>
      <c r="BI468" s="95"/>
      <c r="BJ468" s="95"/>
      <c r="BK468" s="95"/>
      <c r="BL468" s="95"/>
      <c r="BM468" s="95"/>
      <c r="BN468" s="95"/>
      <c r="BO468" s="95"/>
      <c r="BP468" s="95"/>
      <c r="BQ468" s="95"/>
      <c r="BR468" s="95"/>
      <c r="BS468" s="95"/>
      <c r="BT468" s="95"/>
      <c r="BU468" s="95"/>
      <c r="BV468" s="95"/>
      <c r="BW468" s="95"/>
      <c r="BX468" s="95"/>
      <c r="BY468" s="95"/>
      <c r="BZ468" s="95"/>
      <c r="CA468" s="95"/>
      <c r="CB468" s="95"/>
      <c r="CC468" s="95"/>
      <c r="CD468" s="95"/>
      <c r="CE468" s="95"/>
      <c r="CF468" s="95"/>
      <c r="CG468" s="95"/>
      <c r="CH468" s="95"/>
      <c r="CI468" s="95"/>
      <c r="CJ468" s="95"/>
      <c r="CK468" s="95"/>
      <c r="CL468" s="95"/>
      <c r="CM468" s="95"/>
      <c r="CN468" s="95"/>
      <c r="CO468" s="95"/>
      <c r="CP468" s="95"/>
      <c r="CQ468" s="95"/>
      <c r="CR468" s="95"/>
      <c r="CS468" s="95"/>
      <c r="CT468" s="95"/>
      <c r="CU468" s="95"/>
      <c r="CV468" s="95"/>
      <c r="CW468" s="95"/>
      <c r="CX468" s="95"/>
      <c r="CY468" s="95"/>
      <c r="CZ468" s="95"/>
      <c r="DA468" s="95"/>
      <c r="DB468" s="95"/>
      <c r="DC468" s="95"/>
      <c r="DD468" s="95"/>
      <c r="DE468" s="95"/>
      <c r="DF468" s="95"/>
      <c r="DG468" s="95"/>
      <c r="DH468" s="95"/>
      <c r="DI468" s="95"/>
      <c r="DJ468" s="95"/>
      <c r="DK468" s="95"/>
      <c r="DL468" s="95"/>
      <c r="DM468" s="95"/>
      <c r="DN468" s="95"/>
      <c r="DO468" s="95"/>
      <c r="DP468" s="95"/>
      <c r="DQ468" s="95"/>
      <c r="DR468" s="95"/>
      <c r="DS468" s="95"/>
      <c r="DT468" s="95"/>
      <c r="DU468" s="95"/>
      <c r="DV468" s="95"/>
      <c r="DW468" s="95"/>
      <c r="DX468" s="95"/>
      <c r="DY468" s="95"/>
      <c r="DZ468" s="95"/>
      <c r="EA468" s="95"/>
      <c r="EB468" s="95"/>
      <c r="EC468" s="95"/>
      <c r="ED468" s="95"/>
      <c r="EE468" s="95"/>
      <c r="EF468" s="95"/>
      <c r="EG468" s="95"/>
      <c r="EH468" s="95"/>
      <c r="EI468" s="95"/>
      <c r="EJ468" s="95"/>
      <c r="EK468" s="95"/>
      <c r="EL468" s="95"/>
      <c r="EM468" s="95"/>
      <c r="EN468" s="95"/>
      <c r="EO468" s="95"/>
      <c r="EP468" s="95"/>
      <c r="EQ468" s="95"/>
      <c r="ER468" s="95"/>
      <c r="ES468" s="95"/>
      <c r="ET468" s="95"/>
      <c r="EU468" s="95"/>
      <c r="EV468" s="95"/>
      <c r="EW468" s="95"/>
      <c r="EX468" s="95"/>
      <c r="EY468" s="95"/>
      <c r="EZ468" s="95"/>
      <c r="FA468" s="95"/>
      <c r="FB468" s="95"/>
      <c r="FC468" s="95"/>
      <c r="FD468" s="95"/>
      <c r="FE468" s="95"/>
      <c r="FF468" s="95"/>
      <c r="FG468" s="95"/>
      <c r="FH468" s="95"/>
      <c r="FI468" s="95"/>
      <c r="FJ468" s="95"/>
      <c r="FK468" s="95"/>
      <c r="FL468" s="95"/>
      <c r="FM468" s="95"/>
      <c r="FN468" s="95"/>
      <c r="FO468" s="95"/>
      <c r="FP468" s="95"/>
      <c r="FQ468" s="95"/>
      <c r="FR468" s="95"/>
      <c r="FS468" s="95"/>
      <c r="FT468" s="95"/>
      <c r="FU468" s="95"/>
      <c r="FV468" s="95"/>
      <c r="FW468" s="95"/>
      <c r="FX468" s="95"/>
      <c r="FY468" s="95"/>
      <c r="FZ468" s="95"/>
      <c r="GA468" s="95"/>
      <c r="GB468" s="95"/>
      <c r="GC468" s="95"/>
      <c r="GD468" s="95"/>
      <c r="GE468" s="95"/>
      <c r="GF468" s="95"/>
      <c r="GG468" s="95"/>
      <c r="GH468" s="95"/>
      <c r="GI468" s="95"/>
      <c r="GJ468" s="95"/>
      <c r="GK468" s="95"/>
      <c r="GL468" s="95"/>
      <c r="GM468" s="95"/>
      <c r="GN468" s="95"/>
      <c r="GO468" s="95"/>
      <c r="GP468" s="95"/>
      <c r="GQ468" s="95"/>
      <c r="GR468" s="95"/>
      <c r="GS468" s="95"/>
      <c r="GT468" s="95"/>
      <c r="GU468" s="95"/>
      <c r="GV468" s="95"/>
      <c r="GW468" s="95"/>
      <c r="GX468" s="95"/>
      <c r="GY468" s="95"/>
      <c r="GZ468" s="95"/>
      <c r="HA468" s="95"/>
      <c r="HB468" s="95"/>
      <c r="HC468" s="95"/>
      <c r="HD468" s="95"/>
      <c r="HE468" s="95"/>
    </row>
    <row r="469" spans="1:213" x14ac:dyDescent="0.25">
      <c r="A469" s="212" t="str">
        <f>IF((ISBLANK('1B DonnéesActifs'!A472)=TRUE),"-",'1B DonnéesActifs'!A472)</f>
        <v>-</v>
      </c>
      <c r="B469" s="213" t="str">
        <f>IF(($A469="-"),"-",IF((ISBLANK('1B DonnéesActifs'!B472)=TRUE),"",'1B DonnéesActifs'!B472))</f>
        <v>-</v>
      </c>
      <c r="C469" s="213" t="str">
        <f>IF(($A469="-"),"-",IF((ISBLANK('1B DonnéesActifs'!C472)=TRUE),"",'1B DonnéesActifs'!C472))</f>
        <v>-</v>
      </c>
      <c r="D469" s="213" t="str">
        <f>IF(($A469="-"),"-",IF((ISBLANK('1B DonnéesActifs'!D472)=TRUE),"",'1B DonnéesActifs'!D472))</f>
        <v>-</v>
      </c>
      <c r="E469" s="213" t="str">
        <f>IF(($A469="-"),"-",IF((ISBLANK('1B DonnéesActifs'!E472)=TRUE),"",'1B DonnéesActifs'!E472))</f>
        <v>-</v>
      </c>
      <c r="F469" s="213" t="str">
        <f>IF(($A469="-"),"-",IF((ISBLANK('1B DonnéesActifs'!F472)=TRUE),"",'1B DonnéesActifs'!F472))</f>
        <v>-</v>
      </c>
      <c r="G469" s="213" t="str">
        <f>IF(($A469="-"),"-",IF((ISBLANK('1B DonnéesActifs'!G472)=TRUE),"",'1B DonnéesActifs'!G472))</f>
        <v>-</v>
      </c>
      <c r="H469" s="213" t="str">
        <f>IF(($A469="-"),"-",IF((ISBLANK('1B DonnéesActifs'!H472)=TRUE),"",'1B DonnéesActifs'!H472))</f>
        <v>-</v>
      </c>
      <c r="I469" s="213" t="str">
        <f>IF(($A469="-"),"-",IF((ISBLANK('1B DonnéesActifs'!I472)=TRUE),"",'1B DonnéesActifs'!I472))</f>
        <v>-</v>
      </c>
      <c r="J469" s="213" t="str">
        <f>IF(($A469="-"),"-",IF((ISBLANK('1B DonnéesActifs'!J472)=TRUE),"",'1B DonnéesActifs'!J472))</f>
        <v>-</v>
      </c>
      <c r="K469" s="213" t="str">
        <f>IF(($A469="-"),"-",IF((ISBLANK('1B DonnéesActifs'!K472)=TRUE),"",'1B DonnéesActifs'!K472))</f>
        <v>-</v>
      </c>
      <c r="L469" s="213" t="str">
        <f>IF(($A469="-"),"-",IF((ISBLANK('1B DonnéesActifs'!L472)=TRUE),"",'1B DonnéesActifs'!L472))</f>
        <v>-</v>
      </c>
      <c r="M469" s="213" t="str">
        <f>IF(($A469="-"),"-",IF((ISBLANK('1B DonnéesActifs'!M472)=TRUE),"",'1B DonnéesActifs'!M472))</f>
        <v>-</v>
      </c>
      <c r="N469" s="213" t="str">
        <f>IF(($A469="-"),"-",IF((ISBLANK('1B DonnéesActifs'!N472)=TRUE),"",'1B DonnéesActifs'!N472))</f>
        <v>-</v>
      </c>
      <c r="O469" s="213" t="str">
        <f>IF(($A469="-"),"-",IF((ISBLANK('1B DonnéesActifs'!O472)=TRUE),"",'1B DonnéesActifs'!O472))</f>
        <v>-</v>
      </c>
      <c r="P469" s="213" t="str">
        <f>IF(($A469="-"),"-",IF((ISBLANK('1B DonnéesActifs'!P472)=TRUE),"",'1B DonnéesActifs'!P472))</f>
        <v>-</v>
      </c>
      <c r="Q469" s="214" t="str">
        <f t="shared" si="73"/>
        <v>-</v>
      </c>
      <c r="R469" s="214" t="str">
        <f>IF($A469="-","-",(_xlfn.IFNA((VLOOKUP($D469,'2A HypothèsesRenouvellement'!$J$6:$K$10,2,FALSE)),"TypeChausséeN/D")))</f>
        <v>-</v>
      </c>
      <c r="S469" s="214" t="str">
        <f t="shared" si="74"/>
        <v>-</v>
      </c>
      <c r="T469" s="214" t="str">
        <f>IF($A469="-","-",(_xlfn.IFNA((VLOOKUP($M469,'2A HypothèsesRenouvellement'!$J$16:$K$25,2,FALSE)),"DernièreInterventionN/D")))</f>
        <v>-</v>
      </c>
      <c r="U469" s="214" t="str">
        <f t="shared" si="75"/>
        <v>-</v>
      </c>
      <c r="V469" s="215" t="str">
        <f t="shared" si="76"/>
        <v>-</v>
      </c>
      <c r="W469" s="215" t="str">
        <f>IF($A469="-","-",IF($O469="","ICG N/D",VLOOKUP($O469,'2A HypothèsesRenouvellement'!$B$33:$B$42,1,TRUE)))</f>
        <v>-</v>
      </c>
      <c r="X469" s="216" t="str">
        <f>IF($A469="-","-",(IF((ISNUMBER(W469)=TRUE),VLOOKUP(W469,'2A HypothèsesRenouvellement'!$B$33:$D$42,3,FALSE),"ICG N/D")))</f>
        <v>-</v>
      </c>
      <c r="Y469" s="216" t="str">
        <f>_xlfn.IFNA(IF($A469="-","-",(IF((P469=""),"Cote /5 N/D",VLOOKUP(P469,'2A HypothèsesRenouvellement'!$F$33:$G$37,2,FALSE)))),"%ParCote/5 Feuille2A N/D")</f>
        <v>-</v>
      </c>
      <c r="Z469" s="215" t="str">
        <f>IF($A469="-","-",IF('2A HypothèsesRenouvellement'!$F$20="  cotes d'état /100",(IF(ISNUMBER(X469)=TRUE,(X469*R469),"ICG N/D")),"N'est pas l'option choisie feuille 2A"))</f>
        <v>-</v>
      </c>
      <c r="AA469" s="215" t="str">
        <f t="shared" si="71"/>
        <v>-</v>
      </c>
      <c r="AB469" s="215" t="str">
        <f>IF($A469="-","-",IF('2A HypothèsesRenouvellement'!$F$20="  cotes d'état /5",(IF(ISNUMBER(Y469)=TRUE,(Y469*R469),"Etat/5 N/D")),"N'est pas l'option choisie feuille 2A"))</f>
        <v>-</v>
      </c>
      <c r="AC469" s="215" t="str">
        <f t="shared" si="72"/>
        <v>-</v>
      </c>
      <c r="AD469" s="217" t="str">
        <f>IF('2A HypothèsesRenouvellement'!$D$15="Option 1  ",'3A CalculsActifs'!V469,IF('2A HypothèsesRenouvellement'!$F$20="  Cotes d'état /100",'3A CalculsActifs'!AA469,IF('2A HypothèsesRenouvellement'!$F$20="  Cotes d'état /5",'3A CalculsActifs'!AC469,"ATT:ChoisirOptionFeuille2A")))</f>
        <v>ATT:ChoisirOptionFeuille2A</v>
      </c>
      <c r="AE469" s="209" t="str">
        <f>IF($A469="-","-",(H469/1000*(VLOOKUP(D469,'2A HypothèsesRenouvellement'!$J$6:$L$10,3,FALSE))))</f>
        <v>-</v>
      </c>
      <c r="AF469" s="312" t="str">
        <f t="shared" si="77"/>
        <v>-</v>
      </c>
      <c r="AG469" s="312" t="str">
        <f t="shared" si="78"/>
        <v>-</v>
      </c>
      <c r="AH469" s="218" t="str">
        <f t="shared" si="79"/>
        <v>-</v>
      </c>
      <c r="AI469" s="95"/>
      <c r="AJ469" s="95"/>
      <c r="AK469" s="95"/>
      <c r="AL469" s="95"/>
      <c r="AM469" s="95"/>
      <c r="AN469" s="95"/>
      <c r="AO469" s="95"/>
      <c r="AP469" s="95"/>
      <c r="AQ469" s="95"/>
      <c r="AR469" s="95"/>
      <c r="AS469" s="95"/>
      <c r="AT469" s="95"/>
      <c r="AU469" s="95"/>
      <c r="AV469" s="95"/>
      <c r="AW469" s="95"/>
      <c r="AX469" s="95"/>
      <c r="AY469" s="95"/>
      <c r="AZ469" s="95"/>
      <c r="BA469" s="95"/>
      <c r="BB469" s="95"/>
      <c r="BC469" s="95"/>
      <c r="BD469" s="95"/>
      <c r="BE469" s="95"/>
      <c r="BF469" s="95"/>
      <c r="BG469" s="95"/>
      <c r="BH469" s="95"/>
      <c r="BI469" s="95"/>
      <c r="BJ469" s="95"/>
      <c r="BK469" s="95"/>
      <c r="BL469" s="95"/>
      <c r="BM469" s="95"/>
      <c r="BN469" s="95"/>
      <c r="BO469" s="95"/>
      <c r="BP469" s="95"/>
      <c r="BQ469" s="95"/>
      <c r="BR469" s="95"/>
      <c r="BS469" s="95"/>
      <c r="BT469" s="95"/>
      <c r="BU469" s="95"/>
      <c r="BV469" s="95"/>
      <c r="BW469" s="95"/>
      <c r="BX469" s="95"/>
      <c r="BY469" s="95"/>
      <c r="BZ469" s="95"/>
      <c r="CA469" s="95"/>
      <c r="CB469" s="95"/>
      <c r="CC469" s="95"/>
      <c r="CD469" s="95"/>
      <c r="CE469" s="95"/>
      <c r="CF469" s="95"/>
      <c r="CG469" s="95"/>
      <c r="CH469" s="95"/>
      <c r="CI469" s="95"/>
      <c r="CJ469" s="95"/>
      <c r="CK469" s="95"/>
      <c r="CL469" s="95"/>
      <c r="CM469" s="95"/>
      <c r="CN469" s="95"/>
      <c r="CO469" s="95"/>
      <c r="CP469" s="95"/>
      <c r="CQ469" s="95"/>
      <c r="CR469" s="95"/>
      <c r="CS469" s="95"/>
      <c r="CT469" s="95"/>
      <c r="CU469" s="95"/>
      <c r="CV469" s="95"/>
      <c r="CW469" s="95"/>
      <c r="CX469" s="95"/>
      <c r="CY469" s="95"/>
      <c r="CZ469" s="95"/>
      <c r="DA469" s="95"/>
      <c r="DB469" s="95"/>
      <c r="DC469" s="95"/>
      <c r="DD469" s="95"/>
      <c r="DE469" s="95"/>
      <c r="DF469" s="95"/>
      <c r="DG469" s="95"/>
      <c r="DH469" s="95"/>
      <c r="DI469" s="95"/>
      <c r="DJ469" s="95"/>
      <c r="DK469" s="95"/>
      <c r="DL469" s="95"/>
      <c r="DM469" s="95"/>
      <c r="DN469" s="95"/>
      <c r="DO469" s="95"/>
      <c r="DP469" s="95"/>
      <c r="DQ469" s="95"/>
      <c r="DR469" s="95"/>
      <c r="DS469" s="95"/>
      <c r="DT469" s="95"/>
      <c r="DU469" s="95"/>
      <c r="DV469" s="95"/>
      <c r="DW469" s="95"/>
      <c r="DX469" s="95"/>
      <c r="DY469" s="95"/>
      <c r="DZ469" s="95"/>
      <c r="EA469" s="95"/>
      <c r="EB469" s="95"/>
      <c r="EC469" s="95"/>
      <c r="ED469" s="95"/>
      <c r="EE469" s="95"/>
      <c r="EF469" s="95"/>
      <c r="EG469" s="95"/>
      <c r="EH469" s="95"/>
      <c r="EI469" s="95"/>
      <c r="EJ469" s="95"/>
      <c r="EK469" s="95"/>
      <c r="EL469" s="95"/>
      <c r="EM469" s="95"/>
      <c r="EN469" s="95"/>
      <c r="EO469" s="95"/>
      <c r="EP469" s="95"/>
      <c r="EQ469" s="95"/>
      <c r="ER469" s="95"/>
      <c r="ES469" s="95"/>
      <c r="ET469" s="95"/>
      <c r="EU469" s="95"/>
      <c r="EV469" s="95"/>
      <c r="EW469" s="95"/>
      <c r="EX469" s="95"/>
      <c r="EY469" s="95"/>
      <c r="EZ469" s="95"/>
      <c r="FA469" s="95"/>
      <c r="FB469" s="95"/>
      <c r="FC469" s="95"/>
      <c r="FD469" s="95"/>
      <c r="FE469" s="95"/>
      <c r="FF469" s="95"/>
      <c r="FG469" s="95"/>
      <c r="FH469" s="95"/>
      <c r="FI469" s="95"/>
      <c r="FJ469" s="95"/>
      <c r="FK469" s="95"/>
      <c r="FL469" s="95"/>
      <c r="FM469" s="95"/>
      <c r="FN469" s="95"/>
      <c r="FO469" s="95"/>
      <c r="FP469" s="95"/>
      <c r="FQ469" s="95"/>
      <c r="FR469" s="95"/>
      <c r="FS469" s="95"/>
      <c r="FT469" s="95"/>
      <c r="FU469" s="95"/>
      <c r="FV469" s="95"/>
      <c r="FW469" s="95"/>
      <c r="FX469" s="95"/>
      <c r="FY469" s="95"/>
      <c r="FZ469" s="95"/>
      <c r="GA469" s="95"/>
      <c r="GB469" s="95"/>
      <c r="GC469" s="95"/>
      <c r="GD469" s="95"/>
      <c r="GE469" s="95"/>
      <c r="GF469" s="95"/>
      <c r="GG469" s="95"/>
      <c r="GH469" s="95"/>
      <c r="GI469" s="95"/>
      <c r="GJ469" s="95"/>
      <c r="GK469" s="95"/>
      <c r="GL469" s="95"/>
      <c r="GM469" s="95"/>
      <c r="GN469" s="95"/>
      <c r="GO469" s="95"/>
      <c r="GP469" s="95"/>
      <c r="GQ469" s="95"/>
      <c r="GR469" s="95"/>
      <c r="GS469" s="95"/>
      <c r="GT469" s="95"/>
      <c r="GU469" s="95"/>
      <c r="GV469" s="95"/>
      <c r="GW469" s="95"/>
      <c r="GX469" s="95"/>
      <c r="GY469" s="95"/>
      <c r="GZ469" s="95"/>
      <c r="HA469" s="95"/>
      <c r="HB469" s="95"/>
      <c r="HC469" s="95"/>
      <c r="HD469" s="95"/>
      <c r="HE469" s="95"/>
    </row>
    <row r="470" spans="1:213" x14ac:dyDescent="0.25">
      <c r="A470" s="212" t="str">
        <f>IF((ISBLANK('1B DonnéesActifs'!A473)=TRUE),"-",'1B DonnéesActifs'!A473)</f>
        <v>-</v>
      </c>
      <c r="B470" s="213" t="str">
        <f>IF(($A470="-"),"-",IF((ISBLANK('1B DonnéesActifs'!B473)=TRUE),"",'1B DonnéesActifs'!B473))</f>
        <v>-</v>
      </c>
      <c r="C470" s="213" t="str">
        <f>IF(($A470="-"),"-",IF((ISBLANK('1B DonnéesActifs'!C473)=TRUE),"",'1B DonnéesActifs'!C473))</f>
        <v>-</v>
      </c>
      <c r="D470" s="213" t="str">
        <f>IF(($A470="-"),"-",IF((ISBLANK('1B DonnéesActifs'!D473)=TRUE),"",'1B DonnéesActifs'!D473))</f>
        <v>-</v>
      </c>
      <c r="E470" s="213" t="str">
        <f>IF(($A470="-"),"-",IF((ISBLANK('1B DonnéesActifs'!E473)=TRUE),"",'1B DonnéesActifs'!E473))</f>
        <v>-</v>
      </c>
      <c r="F470" s="213" t="str">
        <f>IF(($A470="-"),"-",IF((ISBLANK('1B DonnéesActifs'!F473)=TRUE),"",'1B DonnéesActifs'!F473))</f>
        <v>-</v>
      </c>
      <c r="G470" s="213" t="str">
        <f>IF(($A470="-"),"-",IF((ISBLANK('1B DonnéesActifs'!G473)=TRUE),"",'1B DonnéesActifs'!G473))</f>
        <v>-</v>
      </c>
      <c r="H470" s="213" t="str">
        <f>IF(($A470="-"),"-",IF((ISBLANK('1B DonnéesActifs'!H473)=TRUE),"",'1B DonnéesActifs'!H473))</f>
        <v>-</v>
      </c>
      <c r="I470" s="213" t="str">
        <f>IF(($A470="-"),"-",IF((ISBLANK('1B DonnéesActifs'!I473)=TRUE),"",'1B DonnéesActifs'!I473))</f>
        <v>-</v>
      </c>
      <c r="J470" s="213" t="str">
        <f>IF(($A470="-"),"-",IF((ISBLANK('1B DonnéesActifs'!J473)=TRUE),"",'1B DonnéesActifs'!J473))</f>
        <v>-</v>
      </c>
      <c r="K470" s="213" t="str">
        <f>IF(($A470="-"),"-",IF((ISBLANK('1B DonnéesActifs'!K473)=TRUE),"",'1B DonnéesActifs'!K473))</f>
        <v>-</v>
      </c>
      <c r="L470" s="213" t="str">
        <f>IF(($A470="-"),"-",IF((ISBLANK('1B DonnéesActifs'!L473)=TRUE),"",'1B DonnéesActifs'!L473))</f>
        <v>-</v>
      </c>
      <c r="M470" s="213" t="str">
        <f>IF(($A470="-"),"-",IF((ISBLANK('1B DonnéesActifs'!M473)=TRUE),"",'1B DonnéesActifs'!M473))</f>
        <v>-</v>
      </c>
      <c r="N470" s="213" t="str">
        <f>IF(($A470="-"),"-",IF((ISBLANK('1B DonnéesActifs'!N473)=TRUE),"",'1B DonnéesActifs'!N473))</f>
        <v>-</v>
      </c>
      <c r="O470" s="213" t="str">
        <f>IF(($A470="-"),"-",IF((ISBLANK('1B DonnéesActifs'!O473)=TRUE),"",'1B DonnéesActifs'!O473))</f>
        <v>-</v>
      </c>
      <c r="P470" s="213" t="str">
        <f>IF(($A470="-"),"-",IF((ISBLANK('1B DonnéesActifs'!P473)=TRUE),"",'1B DonnéesActifs'!P473))</f>
        <v>-</v>
      </c>
      <c r="Q470" s="214" t="str">
        <f t="shared" si="73"/>
        <v>-</v>
      </c>
      <c r="R470" s="214" t="str">
        <f>IF($A470="-","-",(_xlfn.IFNA((VLOOKUP($D470,'2A HypothèsesRenouvellement'!$J$6:$K$10,2,FALSE)),"TypeChausséeN/D")))</f>
        <v>-</v>
      </c>
      <c r="S470" s="214" t="str">
        <f t="shared" si="74"/>
        <v>-</v>
      </c>
      <c r="T470" s="214" t="str">
        <f>IF($A470="-","-",(_xlfn.IFNA((VLOOKUP($M470,'2A HypothèsesRenouvellement'!$J$16:$K$25,2,FALSE)),"DernièreInterventionN/D")))</f>
        <v>-</v>
      </c>
      <c r="U470" s="214" t="str">
        <f t="shared" si="75"/>
        <v>-</v>
      </c>
      <c r="V470" s="215" t="str">
        <f t="shared" si="76"/>
        <v>-</v>
      </c>
      <c r="W470" s="215" t="str">
        <f>IF($A470="-","-",IF($O470="","ICG N/D",VLOOKUP($O470,'2A HypothèsesRenouvellement'!$B$33:$B$42,1,TRUE)))</f>
        <v>-</v>
      </c>
      <c r="X470" s="216" t="str">
        <f>IF($A470="-","-",(IF((ISNUMBER(W470)=TRUE),VLOOKUP(W470,'2A HypothèsesRenouvellement'!$B$33:$D$42,3,FALSE),"ICG N/D")))</f>
        <v>-</v>
      </c>
      <c r="Y470" s="216" t="str">
        <f>_xlfn.IFNA(IF($A470="-","-",(IF((P470=""),"Cote /5 N/D",VLOOKUP(P470,'2A HypothèsesRenouvellement'!$F$33:$G$37,2,FALSE)))),"%ParCote/5 Feuille2A N/D")</f>
        <v>-</v>
      </c>
      <c r="Z470" s="215" t="str">
        <f>IF($A470="-","-",IF('2A HypothèsesRenouvellement'!$F$20="  cotes d'état /100",(IF(ISNUMBER(X470)=TRUE,(X470*R470),"ICG N/D")),"N'est pas l'option choisie feuille 2A"))</f>
        <v>-</v>
      </c>
      <c r="AA470" s="215" t="str">
        <f t="shared" si="71"/>
        <v>-</v>
      </c>
      <c r="AB470" s="215" t="str">
        <f>IF($A470="-","-",IF('2A HypothèsesRenouvellement'!$F$20="  cotes d'état /5",(IF(ISNUMBER(Y470)=TRUE,(Y470*R470),"Etat/5 N/D")),"N'est pas l'option choisie feuille 2A"))</f>
        <v>-</v>
      </c>
      <c r="AC470" s="215" t="str">
        <f t="shared" si="72"/>
        <v>-</v>
      </c>
      <c r="AD470" s="217" t="str">
        <f>IF('2A HypothèsesRenouvellement'!$D$15="Option 1  ",'3A CalculsActifs'!V470,IF('2A HypothèsesRenouvellement'!$F$20="  Cotes d'état /100",'3A CalculsActifs'!AA470,IF('2A HypothèsesRenouvellement'!$F$20="  Cotes d'état /5",'3A CalculsActifs'!AC470,"ATT:ChoisirOptionFeuille2A")))</f>
        <v>ATT:ChoisirOptionFeuille2A</v>
      </c>
      <c r="AE470" s="209" t="str">
        <f>IF($A470="-","-",(H470/1000*(VLOOKUP(D470,'2A HypothèsesRenouvellement'!$J$6:$L$10,3,FALSE))))</f>
        <v>-</v>
      </c>
      <c r="AF470" s="312" t="str">
        <f t="shared" si="77"/>
        <v>-</v>
      </c>
      <c r="AG470" s="312" t="str">
        <f t="shared" si="78"/>
        <v>-</v>
      </c>
      <c r="AH470" s="218" t="str">
        <f t="shared" si="79"/>
        <v>-</v>
      </c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95"/>
      <c r="AZ470" s="95"/>
      <c r="BA470" s="95"/>
      <c r="BB470" s="95"/>
      <c r="BC470" s="95"/>
      <c r="BD470" s="95"/>
      <c r="BE470" s="95"/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95"/>
      <c r="CA470" s="95"/>
      <c r="CB470" s="95"/>
      <c r="CC470" s="95"/>
      <c r="CD470" s="95"/>
      <c r="CE470" s="95"/>
      <c r="CF470" s="95"/>
      <c r="CG470" s="95"/>
      <c r="CH470" s="95"/>
      <c r="CI470" s="95"/>
      <c r="CJ470" s="95"/>
      <c r="CK470" s="95"/>
      <c r="CL470" s="95"/>
      <c r="CM470" s="95"/>
      <c r="CN470" s="95"/>
      <c r="CO470" s="95"/>
      <c r="CP470" s="95"/>
      <c r="CQ470" s="95"/>
      <c r="CR470" s="95"/>
      <c r="CS470" s="95"/>
      <c r="CT470" s="95"/>
      <c r="CU470" s="95"/>
      <c r="CV470" s="95"/>
      <c r="CW470" s="95"/>
      <c r="CX470" s="95"/>
      <c r="CY470" s="95"/>
      <c r="CZ470" s="95"/>
      <c r="DA470" s="95"/>
      <c r="DB470" s="95"/>
      <c r="DC470" s="95"/>
      <c r="DD470" s="95"/>
      <c r="DE470" s="95"/>
      <c r="DF470" s="95"/>
      <c r="DG470" s="95"/>
      <c r="DH470" s="95"/>
      <c r="DI470" s="95"/>
      <c r="DJ470" s="95"/>
      <c r="DK470" s="95"/>
      <c r="DL470" s="95"/>
      <c r="DM470" s="95"/>
      <c r="DN470" s="95"/>
      <c r="DO470" s="95"/>
      <c r="DP470" s="95"/>
      <c r="DQ470" s="95"/>
      <c r="DR470" s="95"/>
      <c r="DS470" s="95"/>
      <c r="DT470" s="95"/>
      <c r="DU470" s="95"/>
      <c r="DV470" s="95"/>
      <c r="DW470" s="95"/>
      <c r="DX470" s="95"/>
      <c r="DY470" s="95"/>
      <c r="DZ470" s="95"/>
      <c r="EA470" s="95"/>
      <c r="EB470" s="95"/>
      <c r="EC470" s="95"/>
      <c r="ED470" s="95"/>
      <c r="EE470" s="95"/>
      <c r="EF470" s="95"/>
      <c r="EG470" s="95"/>
      <c r="EH470" s="95"/>
      <c r="EI470" s="95"/>
      <c r="EJ470" s="95"/>
      <c r="EK470" s="95"/>
      <c r="EL470" s="95"/>
      <c r="EM470" s="95"/>
      <c r="EN470" s="95"/>
      <c r="EO470" s="95"/>
      <c r="EP470" s="95"/>
      <c r="EQ470" s="95"/>
      <c r="ER470" s="95"/>
      <c r="ES470" s="95"/>
      <c r="ET470" s="95"/>
      <c r="EU470" s="95"/>
      <c r="EV470" s="95"/>
      <c r="EW470" s="95"/>
      <c r="EX470" s="95"/>
      <c r="EY470" s="95"/>
      <c r="EZ470" s="95"/>
      <c r="FA470" s="95"/>
      <c r="FB470" s="95"/>
      <c r="FC470" s="95"/>
      <c r="FD470" s="95"/>
      <c r="FE470" s="95"/>
      <c r="FF470" s="95"/>
      <c r="FG470" s="95"/>
      <c r="FH470" s="95"/>
      <c r="FI470" s="95"/>
      <c r="FJ470" s="95"/>
      <c r="FK470" s="95"/>
      <c r="FL470" s="95"/>
      <c r="FM470" s="95"/>
      <c r="FN470" s="95"/>
      <c r="FO470" s="95"/>
      <c r="FP470" s="95"/>
      <c r="FQ470" s="95"/>
      <c r="FR470" s="95"/>
      <c r="FS470" s="95"/>
      <c r="FT470" s="95"/>
      <c r="FU470" s="95"/>
      <c r="FV470" s="95"/>
      <c r="FW470" s="95"/>
      <c r="FX470" s="95"/>
      <c r="FY470" s="95"/>
      <c r="FZ470" s="95"/>
      <c r="GA470" s="95"/>
      <c r="GB470" s="95"/>
      <c r="GC470" s="95"/>
      <c r="GD470" s="95"/>
      <c r="GE470" s="95"/>
      <c r="GF470" s="95"/>
      <c r="GG470" s="95"/>
      <c r="GH470" s="95"/>
      <c r="GI470" s="95"/>
      <c r="GJ470" s="95"/>
      <c r="GK470" s="95"/>
      <c r="GL470" s="95"/>
      <c r="GM470" s="95"/>
      <c r="GN470" s="95"/>
      <c r="GO470" s="95"/>
      <c r="GP470" s="95"/>
      <c r="GQ470" s="95"/>
      <c r="GR470" s="95"/>
      <c r="GS470" s="95"/>
      <c r="GT470" s="95"/>
      <c r="GU470" s="95"/>
      <c r="GV470" s="95"/>
      <c r="GW470" s="95"/>
      <c r="GX470" s="95"/>
      <c r="GY470" s="95"/>
      <c r="GZ470" s="95"/>
      <c r="HA470" s="95"/>
      <c r="HB470" s="95"/>
      <c r="HC470" s="95"/>
      <c r="HD470" s="95"/>
      <c r="HE470" s="95"/>
    </row>
    <row r="471" spans="1:213" x14ac:dyDescent="0.25">
      <c r="A471" s="212" t="str">
        <f>IF((ISBLANK('1B DonnéesActifs'!A474)=TRUE),"-",'1B DonnéesActifs'!A474)</f>
        <v>-</v>
      </c>
      <c r="B471" s="213" t="str">
        <f>IF(($A471="-"),"-",IF((ISBLANK('1B DonnéesActifs'!B474)=TRUE),"",'1B DonnéesActifs'!B474))</f>
        <v>-</v>
      </c>
      <c r="C471" s="213" t="str">
        <f>IF(($A471="-"),"-",IF((ISBLANK('1B DonnéesActifs'!C474)=TRUE),"",'1B DonnéesActifs'!C474))</f>
        <v>-</v>
      </c>
      <c r="D471" s="213" t="str">
        <f>IF(($A471="-"),"-",IF((ISBLANK('1B DonnéesActifs'!D474)=TRUE),"",'1B DonnéesActifs'!D474))</f>
        <v>-</v>
      </c>
      <c r="E471" s="213" t="str">
        <f>IF(($A471="-"),"-",IF((ISBLANK('1B DonnéesActifs'!E474)=TRUE),"",'1B DonnéesActifs'!E474))</f>
        <v>-</v>
      </c>
      <c r="F471" s="213" t="str">
        <f>IF(($A471="-"),"-",IF((ISBLANK('1B DonnéesActifs'!F474)=TRUE),"",'1B DonnéesActifs'!F474))</f>
        <v>-</v>
      </c>
      <c r="G471" s="213" t="str">
        <f>IF(($A471="-"),"-",IF((ISBLANK('1B DonnéesActifs'!G474)=TRUE),"",'1B DonnéesActifs'!G474))</f>
        <v>-</v>
      </c>
      <c r="H471" s="213" t="str">
        <f>IF(($A471="-"),"-",IF((ISBLANK('1B DonnéesActifs'!H474)=TRUE),"",'1B DonnéesActifs'!H474))</f>
        <v>-</v>
      </c>
      <c r="I471" s="213" t="str">
        <f>IF(($A471="-"),"-",IF((ISBLANK('1B DonnéesActifs'!I474)=TRUE),"",'1B DonnéesActifs'!I474))</f>
        <v>-</v>
      </c>
      <c r="J471" s="213" t="str">
        <f>IF(($A471="-"),"-",IF((ISBLANK('1B DonnéesActifs'!J474)=TRUE),"",'1B DonnéesActifs'!J474))</f>
        <v>-</v>
      </c>
      <c r="K471" s="213" t="str">
        <f>IF(($A471="-"),"-",IF((ISBLANK('1B DonnéesActifs'!K474)=TRUE),"",'1B DonnéesActifs'!K474))</f>
        <v>-</v>
      </c>
      <c r="L471" s="213" t="str">
        <f>IF(($A471="-"),"-",IF((ISBLANK('1B DonnéesActifs'!L474)=TRUE),"",'1B DonnéesActifs'!L474))</f>
        <v>-</v>
      </c>
      <c r="M471" s="213" t="str">
        <f>IF(($A471="-"),"-",IF((ISBLANK('1B DonnéesActifs'!M474)=TRUE),"",'1B DonnéesActifs'!M474))</f>
        <v>-</v>
      </c>
      <c r="N471" s="213" t="str">
        <f>IF(($A471="-"),"-",IF((ISBLANK('1B DonnéesActifs'!N474)=TRUE),"",'1B DonnéesActifs'!N474))</f>
        <v>-</v>
      </c>
      <c r="O471" s="213" t="str">
        <f>IF(($A471="-"),"-",IF((ISBLANK('1B DonnéesActifs'!O474)=TRUE),"",'1B DonnéesActifs'!O474))</f>
        <v>-</v>
      </c>
      <c r="P471" s="213" t="str">
        <f>IF(($A471="-"),"-",IF((ISBLANK('1B DonnéesActifs'!P474)=TRUE),"",'1B DonnéesActifs'!P474))</f>
        <v>-</v>
      </c>
      <c r="Q471" s="214" t="str">
        <f t="shared" si="73"/>
        <v>-</v>
      </c>
      <c r="R471" s="214" t="str">
        <f>IF($A471="-","-",(_xlfn.IFNA((VLOOKUP($D471,'2A HypothèsesRenouvellement'!$J$6:$K$10,2,FALSE)),"TypeChausséeN/D")))</f>
        <v>-</v>
      </c>
      <c r="S471" s="214" t="str">
        <f t="shared" si="74"/>
        <v>-</v>
      </c>
      <c r="T471" s="214" t="str">
        <f>IF($A471="-","-",(_xlfn.IFNA((VLOOKUP($M471,'2A HypothèsesRenouvellement'!$J$16:$K$25,2,FALSE)),"DernièreInterventionN/D")))</f>
        <v>-</v>
      </c>
      <c r="U471" s="214" t="str">
        <f t="shared" si="75"/>
        <v>-</v>
      </c>
      <c r="V471" s="215" t="str">
        <f t="shared" si="76"/>
        <v>-</v>
      </c>
      <c r="W471" s="215" t="str">
        <f>IF($A471="-","-",IF($O471="","ICG N/D",VLOOKUP($O471,'2A HypothèsesRenouvellement'!$B$33:$B$42,1,TRUE)))</f>
        <v>-</v>
      </c>
      <c r="X471" s="216" t="str">
        <f>IF($A471="-","-",(IF((ISNUMBER(W471)=TRUE),VLOOKUP(W471,'2A HypothèsesRenouvellement'!$B$33:$D$42,3,FALSE),"ICG N/D")))</f>
        <v>-</v>
      </c>
      <c r="Y471" s="216" t="str">
        <f>_xlfn.IFNA(IF($A471="-","-",(IF((P471=""),"Cote /5 N/D",VLOOKUP(P471,'2A HypothèsesRenouvellement'!$F$33:$G$37,2,FALSE)))),"%ParCote/5 Feuille2A N/D")</f>
        <v>-</v>
      </c>
      <c r="Z471" s="215" t="str">
        <f>IF($A471="-","-",IF('2A HypothèsesRenouvellement'!$F$20="  cotes d'état /100",(IF(ISNUMBER(X471)=TRUE,(X471*R471),"ICG N/D")),"N'est pas l'option choisie feuille 2A"))</f>
        <v>-</v>
      </c>
      <c r="AA471" s="215" t="str">
        <f t="shared" si="71"/>
        <v>-</v>
      </c>
      <c r="AB471" s="215" t="str">
        <f>IF($A471="-","-",IF('2A HypothèsesRenouvellement'!$F$20="  cotes d'état /5",(IF(ISNUMBER(Y471)=TRUE,(Y471*R471),"Etat/5 N/D")),"N'est pas l'option choisie feuille 2A"))</f>
        <v>-</v>
      </c>
      <c r="AC471" s="215" t="str">
        <f t="shared" si="72"/>
        <v>-</v>
      </c>
      <c r="AD471" s="217" t="str">
        <f>IF('2A HypothèsesRenouvellement'!$D$15="Option 1  ",'3A CalculsActifs'!V471,IF('2A HypothèsesRenouvellement'!$F$20="  Cotes d'état /100",'3A CalculsActifs'!AA471,IF('2A HypothèsesRenouvellement'!$F$20="  Cotes d'état /5",'3A CalculsActifs'!AC471,"ATT:ChoisirOptionFeuille2A")))</f>
        <v>ATT:ChoisirOptionFeuille2A</v>
      </c>
      <c r="AE471" s="209" t="str">
        <f>IF($A471="-","-",(H471/1000*(VLOOKUP(D471,'2A HypothèsesRenouvellement'!$J$6:$L$10,3,FALSE))))</f>
        <v>-</v>
      </c>
      <c r="AF471" s="312" t="str">
        <f t="shared" si="77"/>
        <v>-</v>
      </c>
      <c r="AG471" s="312" t="str">
        <f t="shared" si="78"/>
        <v>-</v>
      </c>
      <c r="AH471" s="218" t="str">
        <f t="shared" si="79"/>
        <v>-</v>
      </c>
      <c r="AI471" s="95"/>
      <c r="AJ471" s="95"/>
      <c r="AK471" s="95"/>
      <c r="AL471" s="95"/>
      <c r="AM471" s="95"/>
      <c r="AN471" s="95"/>
      <c r="AO471" s="95"/>
      <c r="AP471" s="95"/>
      <c r="AQ471" s="95"/>
      <c r="AR471" s="95"/>
      <c r="AS471" s="95"/>
      <c r="AT471" s="95"/>
      <c r="AU471" s="95"/>
      <c r="AV471" s="95"/>
      <c r="AW471" s="95"/>
      <c r="AX471" s="95"/>
      <c r="AY471" s="95"/>
      <c r="AZ471" s="95"/>
      <c r="BA471" s="95"/>
      <c r="BB471" s="95"/>
      <c r="BC471" s="95"/>
      <c r="BD471" s="95"/>
      <c r="BE471" s="95"/>
      <c r="BF471" s="95"/>
      <c r="BG471" s="95"/>
      <c r="BH471" s="95"/>
      <c r="BI471" s="95"/>
      <c r="BJ471" s="95"/>
      <c r="BK471" s="95"/>
      <c r="BL471" s="95"/>
      <c r="BM471" s="95"/>
      <c r="BN471" s="95"/>
      <c r="BO471" s="95"/>
      <c r="BP471" s="95"/>
      <c r="BQ471" s="95"/>
      <c r="BR471" s="95"/>
      <c r="BS471" s="95"/>
      <c r="BT471" s="95"/>
      <c r="BU471" s="95"/>
      <c r="BV471" s="95"/>
      <c r="BW471" s="95"/>
      <c r="BX471" s="95"/>
      <c r="BY471" s="95"/>
      <c r="BZ471" s="95"/>
      <c r="CA471" s="95"/>
      <c r="CB471" s="95"/>
      <c r="CC471" s="95"/>
      <c r="CD471" s="95"/>
      <c r="CE471" s="95"/>
      <c r="CF471" s="95"/>
      <c r="CG471" s="95"/>
      <c r="CH471" s="95"/>
      <c r="CI471" s="95"/>
      <c r="CJ471" s="95"/>
      <c r="CK471" s="95"/>
      <c r="CL471" s="95"/>
      <c r="CM471" s="95"/>
      <c r="CN471" s="95"/>
      <c r="CO471" s="95"/>
      <c r="CP471" s="95"/>
      <c r="CQ471" s="95"/>
      <c r="CR471" s="95"/>
      <c r="CS471" s="95"/>
      <c r="CT471" s="95"/>
      <c r="CU471" s="95"/>
      <c r="CV471" s="95"/>
      <c r="CW471" s="95"/>
      <c r="CX471" s="95"/>
      <c r="CY471" s="95"/>
      <c r="CZ471" s="95"/>
      <c r="DA471" s="95"/>
      <c r="DB471" s="95"/>
      <c r="DC471" s="95"/>
      <c r="DD471" s="95"/>
      <c r="DE471" s="95"/>
      <c r="DF471" s="95"/>
      <c r="DG471" s="95"/>
      <c r="DH471" s="95"/>
      <c r="DI471" s="95"/>
      <c r="DJ471" s="95"/>
      <c r="DK471" s="95"/>
      <c r="DL471" s="95"/>
      <c r="DM471" s="95"/>
      <c r="DN471" s="95"/>
      <c r="DO471" s="95"/>
      <c r="DP471" s="95"/>
      <c r="DQ471" s="95"/>
      <c r="DR471" s="95"/>
      <c r="DS471" s="95"/>
      <c r="DT471" s="95"/>
      <c r="DU471" s="95"/>
      <c r="DV471" s="95"/>
      <c r="DW471" s="95"/>
      <c r="DX471" s="95"/>
      <c r="DY471" s="95"/>
      <c r="DZ471" s="95"/>
      <c r="EA471" s="95"/>
      <c r="EB471" s="95"/>
      <c r="EC471" s="95"/>
      <c r="ED471" s="95"/>
      <c r="EE471" s="95"/>
      <c r="EF471" s="95"/>
      <c r="EG471" s="95"/>
      <c r="EH471" s="95"/>
      <c r="EI471" s="95"/>
      <c r="EJ471" s="95"/>
      <c r="EK471" s="95"/>
      <c r="EL471" s="95"/>
      <c r="EM471" s="95"/>
      <c r="EN471" s="95"/>
      <c r="EO471" s="95"/>
      <c r="EP471" s="95"/>
      <c r="EQ471" s="95"/>
      <c r="ER471" s="95"/>
      <c r="ES471" s="95"/>
      <c r="ET471" s="95"/>
      <c r="EU471" s="95"/>
      <c r="EV471" s="95"/>
      <c r="EW471" s="95"/>
      <c r="EX471" s="95"/>
      <c r="EY471" s="95"/>
      <c r="EZ471" s="95"/>
      <c r="FA471" s="95"/>
      <c r="FB471" s="95"/>
      <c r="FC471" s="95"/>
      <c r="FD471" s="95"/>
      <c r="FE471" s="95"/>
      <c r="FF471" s="95"/>
      <c r="FG471" s="95"/>
      <c r="FH471" s="95"/>
      <c r="FI471" s="95"/>
      <c r="FJ471" s="95"/>
      <c r="FK471" s="95"/>
      <c r="FL471" s="95"/>
      <c r="FM471" s="95"/>
      <c r="FN471" s="95"/>
      <c r="FO471" s="95"/>
      <c r="FP471" s="95"/>
      <c r="FQ471" s="95"/>
      <c r="FR471" s="95"/>
      <c r="FS471" s="95"/>
      <c r="FT471" s="95"/>
      <c r="FU471" s="95"/>
      <c r="FV471" s="95"/>
      <c r="FW471" s="95"/>
      <c r="FX471" s="95"/>
      <c r="FY471" s="95"/>
      <c r="FZ471" s="95"/>
      <c r="GA471" s="95"/>
      <c r="GB471" s="95"/>
      <c r="GC471" s="95"/>
      <c r="GD471" s="95"/>
      <c r="GE471" s="95"/>
      <c r="GF471" s="95"/>
      <c r="GG471" s="95"/>
      <c r="GH471" s="95"/>
      <c r="GI471" s="95"/>
      <c r="GJ471" s="95"/>
      <c r="GK471" s="95"/>
      <c r="GL471" s="95"/>
      <c r="GM471" s="95"/>
      <c r="GN471" s="95"/>
      <c r="GO471" s="95"/>
      <c r="GP471" s="95"/>
      <c r="GQ471" s="95"/>
      <c r="GR471" s="95"/>
      <c r="GS471" s="95"/>
      <c r="GT471" s="95"/>
      <c r="GU471" s="95"/>
      <c r="GV471" s="95"/>
      <c r="GW471" s="95"/>
      <c r="GX471" s="95"/>
      <c r="GY471" s="95"/>
      <c r="GZ471" s="95"/>
      <c r="HA471" s="95"/>
      <c r="HB471" s="95"/>
      <c r="HC471" s="95"/>
      <c r="HD471" s="95"/>
      <c r="HE471" s="95"/>
    </row>
    <row r="472" spans="1:213" x14ac:dyDescent="0.25">
      <c r="A472" s="212" t="str">
        <f>IF((ISBLANK('1B DonnéesActifs'!A475)=TRUE),"-",'1B DonnéesActifs'!A475)</f>
        <v>-</v>
      </c>
      <c r="B472" s="213" t="str">
        <f>IF(($A472="-"),"-",IF((ISBLANK('1B DonnéesActifs'!B475)=TRUE),"",'1B DonnéesActifs'!B475))</f>
        <v>-</v>
      </c>
      <c r="C472" s="213" t="str">
        <f>IF(($A472="-"),"-",IF((ISBLANK('1B DonnéesActifs'!C475)=TRUE),"",'1B DonnéesActifs'!C475))</f>
        <v>-</v>
      </c>
      <c r="D472" s="213" t="str">
        <f>IF(($A472="-"),"-",IF((ISBLANK('1B DonnéesActifs'!D475)=TRUE),"",'1B DonnéesActifs'!D475))</f>
        <v>-</v>
      </c>
      <c r="E472" s="213" t="str">
        <f>IF(($A472="-"),"-",IF((ISBLANK('1B DonnéesActifs'!E475)=TRUE),"",'1B DonnéesActifs'!E475))</f>
        <v>-</v>
      </c>
      <c r="F472" s="213" t="str">
        <f>IF(($A472="-"),"-",IF((ISBLANK('1B DonnéesActifs'!F475)=TRUE),"",'1B DonnéesActifs'!F475))</f>
        <v>-</v>
      </c>
      <c r="G472" s="213" t="str">
        <f>IF(($A472="-"),"-",IF((ISBLANK('1B DonnéesActifs'!G475)=TRUE),"",'1B DonnéesActifs'!G475))</f>
        <v>-</v>
      </c>
      <c r="H472" s="213" t="str">
        <f>IF(($A472="-"),"-",IF((ISBLANK('1B DonnéesActifs'!H475)=TRUE),"",'1B DonnéesActifs'!H475))</f>
        <v>-</v>
      </c>
      <c r="I472" s="213" t="str">
        <f>IF(($A472="-"),"-",IF((ISBLANK('1B DonnéesActifs'!I475)=TRUE),"",'1B DonnéesActifs'!I475))</f>
        <v>-</v>
      </c>
      <c r="J472" s="213" t="str">
        <f>IF(($A472="-"),"-",IF((ISBLANK('1B DonnéesActifs'!J475)=TRUE),"",'1B DonnéesActifs'!J475))</f>
        <v>-</v>
      </c>
      <c r="K472" s="213" t="str">
        <f>IF(($A472="-"),"-",IF((ISBLANK('1B DonnéesActifs'!K475)=TRUE),"",'1B DonnéesActifs'!K475))</f>
        <v>-</v>
      </c>
      <c r="L472" s="213" t="str">
        <f>IF(($A472="-"),"-",IF((ISBLANK('1B DonnéesActifs'!L475)=TRUE),"",'1B DonnéesActifs'!L475))</f>
        <v>-</v>
      </c>
      <c r="M472" s="213" t="str">
        <f>IF(($A472="-"),"-",IF((ISBLANK('1B DonnéesActifs'!M475)=TRUE),"",'1B DonnéesActifs'!M475))</f>
        <v>-</v>
      </c>
      <c r="N472" s="213" t="str">
        <f>IF(($A472="-"),"-",IF((ISBLANK('1B DonnéesActifs'!N475)=TRUE),"",'1B DonnéesActifs'!N475))</f>
        <v>-</v>
      </c>
      <c r="O472" s="213" t="str">
        <f>IF(($A472="-"),"-",IF((ISBLANK('1B DonnéesActifs'!O475)=TRUE),"",'1B DonnéesActifs'!O475))</f>
        <v>-</v>
      </c>
      <c r="P472" s="213" t="str">
        <f>IF(($A472="-"),"-",IF((ISBLANK('1B DonnéesActifs'!P475)=TRUE),"",'1B DonnéesActifs'!P475))</f>
        <v>-</v>
      </c>
      <c r="Q472" s="214" t="str">
        <f t="shared" si="73"/>
        <v>-</v>
      </c>
      <c r="R472" s="214" t="str">
        <f>IF($A472="-","-",(_xlfn.IFNA((VLOOKUP($D472,'2A HypothèsesRenouvellement'!$J$6:$K$10,2,FALSE)),"TypeChausséeN/D")))</f>
        <v>-</v>
      </c>
      <c r="S472" s="214" t="str">
        <f t="shared" si="74"/>
        <v>-</v>
      </c>
      <c r="T472" s="214" t="str">
        <f>IF($A472="-","-",(_xlfn.IFNA((VLOOKUP($M472,'2A HypothèsesRenouvellement'!$J$16:$K$25,2,FALSE)),"DernièreInterventionN/D")))</f>
        <v>-</v>
      </c>
      <c r="U472" s="214" t="str">
        <f t="shared" si="75"/>
        <v>-</v>
      </c>
      <c r="V472" s="215" t="str">
        <f t="shared" si="76"/>
        <v>-</v>
      </c>
      <c r="W472" s="215" t="str">
        <f>IF($A472="-","-",IF($O472="","ICG N/D",VLOOKUP($O472,'2A HypothèsesRenouvellement'!$B$33:$B$42,1,TRUE)))</f>
        <v>-</v>
      </c>
      <c r="X472" s="216" t="str">
        <f>IF($A472="-","-",(IF((ISNUMBER(W472)=TRUE),VLOOKUP(W472,'2A HypothèsesRenouvellement'!$B$33:$D$42,3,FALSE),"ICG N/D")))</f>
        <v>-</v>
      </c>
      <c r="Y472" s="216" t="str">
        <f>_xlfn.IFNA(IF($A472="-","-",(IF((P472=""),"Cote /5 N/D",VLOOKUP(P472,'2A HypothèsesRenouvellement'!$F$33:$G$37,2,FALSE)))),"%ParCote/5 Feuille2A N/D")</f>
        <v>-</v>
      </c>
      <c r="Z472" s="215" t="str">
        <f>IF($A472="-","-",IF('2A HypothèsesRenouvellement'!$F$20="  cotes d'état /100",(IF(ISNUMBER(X472)=TRUE,(X472*R472),"ICG N/D")),"N'est pas l'option choisie feuille 2A"))</f>
        <v>-</v>
      </c>
      <c r="AA472" s="215" t="str">
        <f t="shared" si="71"/>
        <v>-</v>
      </c>
      <c r="AB472" s="215" t="str">
        <f>IF($A472="-","-",IF('2A HypothèsesRenouvellement'!$F$20="  cotes d'état /5",(IF(ISNUMBER(Y472)=TRUE,(Y472*R472),"Etat/5 N/D")),"N'est pas l'option choisie feuille 2A"))</f>
        <v>-</v>
      </c>
      <c r="AC472" s="215" t="str">
        <f t="shared" si="72"/>
        <v>-</v>
      </c>
      <c r="AD472" s="217" t="str">
        <f>IF('2A HypothèsesRenouvellement'!$D$15="Option 1  ",'3A CalculsActifs'!V472,IF('2A HypothèsesRenouvellement'!$F$20="  Cotes d'état /100",'3A CalculsActifs'!AA472,IF('2A HypothèsesRenouvellement'!$F$20="  Cotes d'état /5",'3A CalculsActifs'!AC472,"ATT:ChoisirOptionFeuille2A")))</f>
        <v>ATT:ChoisirOptionFeuille2A</v>
      </c>
      <c r="AE472" s="209" t="str">
        <f>IF($A472="-","-",(H472/1000*(VLOOKUP(D472,'2A HypothèsesRenouvellement'!$J$6:$L$10,3,FALSE))))</f>
        <v>-</v>
      </c>
      <c r="AF472" s="312" t="str">
        <f t="shared" si="77"/>
        <v>-</v>
      </c>
      <c r="AG472" s="312" t="str">
        <f t="shared" si="78"/>
        <v>-</v>
      </c>
      <c r="AH472" s="218" t="str">
        <f t="shared" si="79"/>
        <v>-</v>
      </c>
      <c r="AI472" s="95"/>
      <c r="AJ472" s="95"/>
      <c r="AK472" s="95"/>
      <c r="AL472" s="95"/>
      <c r="AM472" s="95"/>
      <c r="AN472" s="95"/>
      <c r="AO472" s="95"/>
      <c r="AP472" s="95"/>
      <c r="AQ472" s="95"/>
      <c r="AR472" s="95"/>
      <c r="AS472" s="95"/>
      <c r="AT472" s="95"/>
      <c r="AU472" s="95"/>
      <c r="AV472" s="95"/>
      <c r="AW472" s="95"/>
      <c r="AX472" s="95"/>
      <c r="AY472" s="95"/>
      <c r="AZ472" s="95"/>
      <c r="BA472" s="95"/>
      <c r="BB472" s="95"/>
      <c r="BC472" s="95"/>
      <c r="BD472" s="95"/>
      <c r="BE472" s="95"/>
      <c r="BF472" s="95"/>
      <c r="BG472" s="95"/>
      <c r="BH472" s="95"/>
      <c r="BI472" s="95"/>
      <c r="BJ472" s="95"/>
      <c r="BK472" s="95"/>
      <c r="BL472" s="95"/>
      <c r="BM472" s="95"/>
      <c r="BN472" s="95"/>
      <c r="BO472" s="95"/>
      <c r="BP472" s="95"/>
      <c r="BQ472" s="95"/>
      <c r="BR472" s="95"/>
      <c r="BS472" s="95"/>
      <c r="BT472" s="95"/>
      <c r="BU472" s="95"/>
      <c r="BV472" s="95"/>
      <c r="BW472" s="95"/>
      <c r="BX472" s="95"/>
      <c r="BY472" s="95"/>
      <c r="BZ472" s="95"/>
      <c r="CA472" s="95"/>
      <c r="CB472" s="95"/>
      <c r="CC472" s="95"/>
      <c r="CD472" s="95"/>
      <c r="CE472" s="95"/>
      <c r="CF472" s="95"/>
      <c r="CG472" s="95"/>
      <c r="CH472" s="95"/>
      <c r="CI472" s="95"/>
      <c r="CJ472" s="95"/>
      <c r="CK472" s="95"/>
      <c r="CL472" s="95"/>
      <c r="CM472" s="95"/>
      <c r="CN472" s="95"/>
      <c r="CO472" s="95"/>
      <c r="CP472" s="95"/>
      <c r="CQ472" s="95"/>
      <c r="CR472" s="95"/>
      <c r="CS472" s="95"/>
      <c r="CT472" s="95"/>
      <c r="CU472" s="95"/>
      <c r="CV472" s="95"/>
      <c r="CW472" s="95"/>
      <c r="CX472" s="95"/>
      <c r="CY472" s="95"/>
      <c r="CZ472" s="95"/>
      <c r="DA472" s="95"/>
      <c r="DB472" s="95"/>
      <c r="DC472" s="95"/>
      <c r="DD472" s="95"/>
      <c r="DE472" s="95"/>
      <c r="DF472" s="95"/>
      <c r="DG472" s="95"/>
      <c r="DH472" s="95"/>
      <c r="DI472" s="95"/>
      <c r="DJ472" s="95"/>
      <c r="DK472" s="95"/>
      <c r="DL472" s="95"/>
      <c r="DM472" s="95"/>
      <c r="DN472" s="95"/>
      <c r="DO472" s="95"/>
      <c r="DP472" s="95"/>
      <c r="DQ472" s="95"/>
      <c r="DR472" s="95"/>
      <c r="DS472" s="95"/>
      <c r="DT472" s="95"/>
      <c r="DU472" s="95"/>
      <c r="DV472" s="95"/>
      <c r="DW472" s="95"/>
      <c r="DX472" s="95"/>
      <c r="DY472" s="95"/>
      <c r="DZ472" s="95"/>
      <c r="EA472" s="95"/>
      <c r="EB472" s="95"/>
      <c r="EC472" s="95"/>
      <c r="ED472" s="95"/>
      <c r="EE472" s="95"/>
      <c r="EF472" s="95"/>
      <c r="EG472" s="95"/>
      <c r="EH472" s="95"/>
      <c r="EI472" s="95"/>
      <c r="EJ472" s="95"/>
      <c r="EK472" s="95"/>
      <c r="EL472" s="95"/>
      <c r="EM472" s="95"/>
      <c r="EN472" s="95"/>
      <c r="EO472" s="95"/>
      <c r="EP472" s="95"/>
      <c r="EQ472" s="95"/>
      <c r="ER472" s="95"/>
      <c r="ES472" s="95"/>
      <c r="ET472" s="95"/>
      <c r="EU472" s="95"/>
      <c r="EV472" s="95"/>
      <c r="EW472" s="95"/>
      <c r="EX472" s="95"/>
      <c r="EY472" s="95"/>
      <c r="EZ472" s="95"/>
      <c r="FA472" s="95"/>
      <c r="FB472" s="95"/>
      <c r="FC472" s="95"/>
      <c r="FD472" s="95"/>
      <c r="FE472" s="95"/>
      <c r="FF472" s="95"/>
      <c r="FG472" s="95"/>
      <c r="FH472" s="95"/>
      <c r="FI472" s="95"/>
      <c r="FJ472" s="95"/>
      <c r="FK472" s="95"/>
      <c r="FL472" s="95"/>
      <c r="FM472" s="95"/>
      <c r="FN472" s="95"/>
      <c r="FO472" s="95"/>
      <c r="FP472" s="95"/>
      <c r="FQ472" s="95"/>
      <c r="FR472" s="95"/>
      <c r="FS472" s="95"/>
      <c r="FT472" s="95"/>
      <c r="FU472" s="95"/>
      <c r="FV472" s="95"/>
      <c r="FW472" s="95"/>
      <c r="FX472" s="95"/>
      <c r="FY472" s="95"/>
      <c r="FZ472" s="95"/>
      <c r="GA472" s="95"/>
      <c r="GB472" s="95"/>
      <c r="GC472" s="95"/>
      <c r="GD472" s="95"/>
      <c r="GE472" s="95"/>
      <c r="GF472" s="95"/>
      <c r="GG472" s="95"/>
      <c r="GH472" s="95"/>
      <c r="GI472" s="95"/>
      <c r="GJ472" s="95"/>
      <c r="GK472" s="95"/>
      <c r="GL472" s="95"/>
      <c r="GM472" s="95"/>
      <c r="GN472" s="95"/>
      <c r="GO472" s="95"/>
      <c r="GP472" s="95"/>
      <c r="GQ472" s="95"/>
      <c r="GR472" s="95"/>
      <c r="GS472" s="95"/>
      <c r="GT472" s="95"/>
      <c r="GU472" s="95"/>
      <c r="GV472" s="95"/>
      <c r="GW472" s="95"/>
      <c r="GX472" s="95"/>
      <c r="GY472" s="95"/>
      <c r="GZ472" s="95"/>
      <c r="HA472" s="95"/>
      <c r="HB472" s="95"/>
      <c r="HC472" s="95"/>
      <c r="HD472" s="95"/>
      <c r="HE472" s="95"/>
    </row>
    <row r="473" spans="1:213" x14ac:dyDescent="0.25">
      <c r="A473" s="212" t="str">
        <f>IF((ISBLANK('1B DonnéesActifs'!A476)=TRUE),"-",'1B DonnéesActifs'!A476)</f>
        <v>-</v>
      </c>
      <c r="B473" s="213" t="str">
        <f>IF(($A473="-"),"-",IF((ISBLANK('1B DonnéesActifs'!B476)=TRUE),"",'1B DonnéesActifs'!B476))</f>
        <v>-</v>
      </c>
      <c r="C473" s="213" t="str">
        <f>IF(($A473="-"),"-",IF((ISBLANK('1B DonnéesActifs'!C476)=TRUE),"",'1B DonnéesActifs'!C476))</f>
        <v>-</v>
      </c>
      <c r="D473" s="213" t="str">
        <f>IF(($A473="-"),"-",IF((ISBLANK('1B DonnéesActifs'!D476)=TRUE),"",'1B DonnéesActifs'!D476))</f>
        <v>-</v>
      </c>
      <c r="E473" s="213" t="str">
        <f>IF(($A473="-"),"-",IF((ISBLANK('1B DonnéesActifs'!E476)=TRUE),"",'1B DonnéesActifs'!E476))</f>
        <v>-</v>
      </c>
      <c r="F473" s="213" t="str">
        <f>IF(($A473="-"),"-",IF((ISBLANK('1B DonnéesActifs'!F476)=TRUE),"",'1B DonnéesActifs'!F476))</f>
        <v>-</v>
      </c>
      <c r="G473" s="213" t="str">
        <f>IF(($A473="-"),"-",IF((ISBLANK('1B DonnéesActifs'!G476)=TRUE),"",'1B DonnéesActifs'!G476))</f>
        <v>-</v>
      </c>
      <c r="H473" s="213" t="str">
        <f>IF(($A473="-"),"-",IF((ISBLANK('1B DonnéesActifs'!H476)=TRUE),"",'1B DonnéesActifs'!H476))</f>
        <v>-</v>
      </c>
      <c r="I473" s="213" t="str">
        <f>IF(($A473="-"),"-",IF((ISBLANK('1B DonnéesActifs'!I476)=TRUE),"",'1B DonnéesActifs'!I476))</f>
        <v>-</v>
      </c>
      <c r="J473" s="213" t="str">
        <f>IF(($A473="-"),"-",IF((ISBLANK('1B DonnéesActifs'!J476)=TRUE),"",'1B DonnéesActifs'!J476))</f>
        <v>-</v>
      </c>
      <c r="K473" s="213" t="str">
        <f>IF(($A473="-"),"-",IF((ISBLANK('1B DonnéesActifs'!K476)=TRUE),"",'1B DonnéesActifs'!K476))</f>
        <v>-</v>
      </c>
      <c r="L473" s="213" t="str">
        <f>IF(($A473="-"),"-",IF((ISBLANK('1B DonnéesActifs'!L476)=TRUE),"",'1B DonnéesActifs'!L476))</f>
        <v>-</v>
      </c>
      <c r="M473" s="213" t="str">
        <f>IF(($A473="-"),"-",IF((ISBLANK('1B DonnéesActifs'!M476)=TRUE),"",'1B DonnéesActifs'!M476))</f>
        <v>-</v>
      </c>
      <c r="N473" s="213" t="str">
        <f>IF(($A473="-"),"-",IF((ISBLANK('1B DonnéesActifs'!N476)=TRUE),"",'1B DonnéesActifs'!N476))</f>
        <v>-</v>
      </c>
      <c r="O473" s="213" t="str">
        <f>IF(($A473="-"),"-",IF((ISBLANK('1B DonnéesActifs'!O476)=TRUE),"",'1B DonnéesActifs'!O476))</f>
        <v>-</v>
      </c>
      <c r="P473" s="213" t="str">
        <f>IF(($A473="-"),"-",IF((ISBLANK('1B DonnéesActifs'!P476)=TRUE),"",'1B DonnéesActifs'!P476))</f>
        <v>-</v>
      </c>
      <c r="Q473" s="214" t="str">
        <f t="shared" si="73"/>
        <v>-</v>
      </c>
      <c r="R473" s="214" t="str">
        <f>IF($A473="-","-",(_xlfn.IFNA((VLOOKUP($D473,'2A HypothèsesRenouvellement'!$J$6:$K$10,2,FALSE)),"TypeChausséeN/D")))</f>
        <v>-</v>
      </c>
      <c r="S473" s="214" t="str">
        <f t="shared" si="74"/>
        <v>-</v>
      </c>
      <c r="T473" s="214" t="str">
        <f>IF($A473="-","-",(_xlfn.IFNA((VLOOKUP($M473,'2A HypothèsesRenouvellement'!$J$16:$K$25,2,FALSE)),"DernièreInterventionN/D")))</f>
        <v>-</v>
      </c>
      <c r="U473" s="214" t="str">
        <f t="shared" si="75"/>
        <v>-</v>
      </c>
      <c r="V473" s="215" t="str">
        <f t="shared" si="76"/>
        <v>-</v>
      </c>
      <c r="W473" s="215" t="str">
        <f>IF($A473="-","-",IF($O473="","ICG N/D",VLOOKUP($O473,'2A HypothèsesRenouvellement'!$B$33:$B$42,1,TRUE)))</f>
        <v>-</v>
      </c>
      <c r="X473" s="216" t="str">
        <f>IF($A473="-","-",(IF((ISNUMBER(W473)=TRUE),VLOOKUP(W473,'2A HypothèsesRenouvellement'!$B$33:$D$42,3,FALSE),"ICG N/D")))</f>
        <v>-</v>
      </c>
      <c r="Y473" s="216" t="str">
        <f>_xlfn.IFNA(IF($A473="-","-",(IF((P473=""),"Cote /5 N/D",VLOOKUP(P473,'2A HypothèsesRenouvellement'!$F$33:$G$37,2,FALSE)))),"%ParCote/5 Feuille2A N/D")</f>
        <v>-</v>
      </c>
      <c r="Z473" s="215" t="str">
        <f>IF($A473="-","-",IF('2A HypothèsesRenouvellement'!$F$20="  cotes d'état /100",(IF(ISNUMBER(X473)=TRUE,(X473*R473),"ICG N/D")),"N'est pas l'option choisie feuille 2A"))</f>
        <v>-</v>
      </c>
      <c r="AA473" s="215" t="str">
        <f t="shared" si="71"/>
        <v>-</v>
      </c>
      <c r="AB473" s="215" t="str">
        <f>IF($A473="-","-",IF('2A HypothèsesRenouvellement'!$F$20="  cotes d'état /5",(IF(ISNUMBER(Y473)=TRUE,(Y473*R473),"Etat/5 N/D")),"N'est pas l'option choisie feuille 2A"))</f>
        <v>-</v>
      </c>
      <c r="AC473" s="215" t="str">
        <f t="shared" si="72"/>
        <v>-</v>
      </c>
      <c r="AD473" s="217" t="str">
        <f>IF('2A HypothèsesRenouvellement'!$D$15="Option 1  ",'3A CalculsActifs'!V473,IF('2A HypothèsesRenouvellement'!$F$20="  Cotes d'état /100",'3A CalculsActifs'!AA473,IF('2A HypothèsesRenouvellement'!$F$20="  Cotes d'état /5",'3A CalculsActifs'!AC473,"ATT:ChoisirOptionFeuille2A")))</f>
        <v>ATT:ChoisirOptionFeuille2A</v>
      </c>
      <c r="AE473" s="209" t="str">
        <f>IF($A473="-","-",(H473/1000*(VLOOKUP(D473,'2A HypothèsesRenouvellement'!$J$6:$L$10,3,FALSE))))</f>
        <v>-</v>
      </c>
      <c r="AF473" s="312" t="str">
        <f t="shared" si="77"/>
        <v>-</v>
      </c>
      <c r="AG473" s="312" t="str">
        <f t="shared" si="78"/>
        <v>-</v>
      </c>
      <c r="AH473" s="218" t="str">
        <f t="shared" si="79"/>
        <v>-</v>
      </c>
      <c r="AI473" s="95"/>
      <c r="AJ473" s="95"/>
      <c r="AK473" s="95"/>
      <c r="AL473" s="95"/>
      <c r="AM473" s="95"/>
      <c r="AN473" s="95"/>
      <c r="AO473" s="95"/>
      <c r="AP473" s="95"/>
      <c r="AQ473" s="95"/>
      <c r="AR473" s="95"/>
      <c r="AS473" s="95"/>
      <c r="AT473" s="95"/>
      <c r="AU473" s="95"/>
      <c r="AV473" s="95"/>
      <c r="AW473" s="95"/>
      <c r="AX473" s="95"/>
      <c r="AY473" s="95"/>
      <c r="AZ473" s="95"/>
      <c r="BA473" s="95"/>
      <c r="BB473" s="95"/>
      <c r="BC473" s="95"/>
      <c r="BD473" s="95"/>
      <c r="BE473" s="95"/>
      <c r="BF473" s="95"/>
      <c r="BG473" s="95"/>
      <c r="BH473" s="95"/>
      <c r="BI473" s="95"/>
      <c r="BJ473" s="95"/>
      <c r="BK473" s="95"/>
      <c r="BL473" s="95"/>
      <c r="BM473" s="95"/>
      <c r="BN473" s="95"/>
      <c r="BO473" s="95"/>
      <c r="BP473" s="95"/>
      <c r="BQ473" s="95"/>
      <c r="BR473" s="95"/>
      <c r="BS473" s="95"/>
      <c r="BT473" s="95"/>
      <c r="BU473" s="95"/>
      <c r="BV473" s="95"/>
      <c r="BW473" s="95"/>
      <c r="BX473" s="95"/>
      <c r="BY473" s="95"/>
      <c r="BZ473" s="95"/>
      <c r="CA473" s="95"/>
      <c r="CB473" s="95"/>
      <c r="CC473" s="95"/>
      <c r="CD473" s="95"/>
      <c r="CE473" s="95"/>
      <c r="CF473" s="95"/>
      <c r="CG473" s="95"/>
      <c r="CH473" s="95"/>
      <c r="CI473" s="95"/>
      <c r="CJ473" s="95"/>
      <c r="CK473" s="95"/>
      <c r="CL473" s="95"/>
      <c r="CM473" s="95"/>
      <c r="CN473" s="95"/>
      <c r="CO473" s="95"/>
      <c r="CP473" s="95"/>
      <c r="CQ473" s="95"/>
      <c r="CR473" s="95"/>
      <c r="CS473" s="95"/>
      <c r="CT473" s="95"/>
      <c r="CU473" s="95"/>
      <c r="CV473" s="95"/>
      <c r="CW473" s="95"/>
      <c r="CX473" s="95"/>
      <c r="CY473" s="95"/>
      <c r="CZ473" s="95"/>
      <c r="DA473" s="95"/>
      <c r="DB473" s="95"/>
      <c r="DC473" s="95"/>
      <c r="DD473" s="95"/>
      <c r="DE473" s="95"/>
      <c r="DF473" s="95"/>
      <c r="DG473" s="95"/>
      <c r="DH473" s="95"/>
      <c r="DI473" s="95"/>
      <c r="DJ473" s="95"/>
      <c r="DK473" s="95"/>
      <c r="DL473" s="95"/>
      <c r="DM473" s="95"/>
      <c r="DN473" s="95"/>
      <c r="DO473" s="95"/>
      <c r="DP473" s="95"/>
      <c r="DQ473" s="95"/>
      <c r="DR473" s="95"/>
      <c r="DS473" s="95"/>
      <c r="DT473" s="95"/>
      <c r="DU473" s="95"/>
      <c r="DV473" s="95"/>
      <c r="DW473" s="95"/>
      <c r="DX473" s="95"/>
      <c r="DY473" s="95"/>
      <c r="DZ473" s="95"/>
      <c r="EA473" s="95"/>
      <c r="EB473" s="95"/>
      <c r="EC473" s="95"/>
      <c r="ED473" s="95"/>
      <c r="EE473" s="95"/>
      <c r="EF473" s="95"/>
      <c r="EG473" s="95"/>
      <c r="EH473" s="95"/>
      <c r="EI473" s="95"/>
      <c r="EJ473" s="95"/>
      <c r="EK473" s="95"/>
      <c r="EL473" s="95"/>
      <c r="EM473" s="95"/>
      <c r="EN473" s="95"/>
      <c r="EO473" s="95"/>
      <c r="EP473" s="95"/>
      <c r="EQ473" s="95"/>
      <c r="ER473" s="95"/>
      <c r="ES473" s="95"/>
      <c r="ET473" s="95"/>
      <c r="EU473" s="95"/>
      <c r="EV473" s="95"/>
      <c r="EW473" s="95"/>
      <c r="EX473" s="95"/>
      <c r="EY473" s="95"/>
      <c r="EZ473" s="95"/>
      <c r="FA473" s="95"/>
      <c r="FB473" s="95"/>
      <c r="FC473" s="95"/>
      <c r="FD473" s="95"/>
      <c r="FE473" s="95"/>
      <c r="FF473" s="95"/>
      <c r="FG473" s="95"/>
      <c r="FH473" s="95"/>
      <c r="FI473" s="95"/>
      <c r="FJ473" s="95"/>
      <c r="FK473" s="95"/>
      <c r="FL473" s="95"/>
      <c r="FM473" s="95"/>
      <c r="FN473" s="95"/>
      <c r="FO473" s="95"/>
      <c r="FP473" s="95"/>
      <c r="FQ473" s="95"/>
      <c r="FR473" s="95"/>
      <c r="FS473" s="95"/>
      <c r="FT473" s="95"/>
      <c r="FU473" s="95"/>
      <c r="FV473" s="95"/>
      <c r="FW473" s="95"/>
      <c r="FX473" s="95"/>
      <c r="FY473" s="95"/>
      <c r="FZ473" s="95"/>
      <c r="GA473" s="95"/>
      <c r="GB473" s="95"/>
      <c r="GC473" s="95"/>
      <c r="GD473" s="95"/>
      <c r="GE473" s="95"/>
      <c r="GF473" s="95"/>
      <c r="GG473" s="95"/>
      <c r="GH473" s="95"/>
      <c r="GI473" s="95"/>
      <c r="GJ473" s="95"/>
      <c r="GK473" s="95"/>
      <c r="GL473" s="95"/>
      <c r="GM473" s="95"/>
      <c r="GN473" s="95"/>
      <c r="GO473" s="95"/>
      <c r="GP473" s="95"/>
      <c r="GQ473" s="95"/>
      <c r="GR473" s="95"/>
      <c r="GS473" s="95"/>
      <c r="GT473" s="95"/>
      <c r="GU473" s="95"/>
      <c r="GV473" s="95"/>
      <c r="GW473" s="95"/>
      <c r="GX473" s="95"/>
      <c r="GY473" s="95"/>
      <c r="GZ473" s="95"/>
      <c r="HA473" s="95"/>
      <c r="HB473" s="95"/>
      <c r="HC473" s="95"/>
      <c r="HD473" s="95"/>
      <c r="HE473" s="95"/>
    </row>
    <row r="474" spans="1:213" x14ac:dyDescent="0.25">
      <c r="A474" s="212" t="str">
        <f>IF((ISBLANK('1B DonnéesActifs'!A477)=TRUE),"-",'1B DonnéesActifs'!A477)</f>
        <v>-</v>
      </c>
      <c r="B474" s="213" t="str">
        <f>IF(($A474="-"),"-",IF((ISBLANK('1B DonnéesActifs'!B477)=TRUE),"",'1B DonnéesActifs'!B477))</f>
        <v>-</v>
      </c>
      <c r="C474" s="213" t="str">
        <f>IF(($A474="-"),"-",IF((ISBLANK('1B DonnéesActifs'!C477)=TRUE),"",'1B DonnéesActifs'!C477))</f>
        <v>-</v>
      </c>
      <c r="D474" s="213" t="str">
        <f>IF(($A474="-"),"-",IF((ISBLANK('1B DonnéesActifs'!D477)=TRUE),"",'1B DonnéesActifs'!D477))</f>
        <v>-</v>
      </c>
      <c r="E474" s="213" t="str">
        <f>IF(($A474="-"),"-",IF((ISBLANK('1B DonnéesActifs'!E477)=TRUE),"",'1B DonnéesActifs'!E477))</f>
        <v>-</v>
      </c>
      <c r="F474" s="213" t="str">
        <f>IF(($A474="-"),"-",IF((ISBLANK('1B DonnéesActifs'!F477)=TRUE),"",'1B DonnéesActifs'!F477))</f>
        <v>-</v>
      </c>
      <c r="G474" s="213" t="str">
        <f>IF(($A474="-"),"-",IF((ISBLANK('1B DonnéesActifs'!G477)=TRUE),"",'1B DonnéesActifs'!G477))</f>
        <v>-</v>
      </c>
      <c r="H474" s="213" t="str">
        <f>IF(($A474="-"),"-",IF((ISBLANK('1B DonnéesActifs'!H477)=TRUE),"",'1B DonnéesActifs'!H477))</f>
        <v>-</v>
      </c>
      <c r="I474" s="213" t="str">
        <f>IF(($A474="-"),"-",IF((ISBLANK('1B DonnéesActifs'!I477)=TRUE),"",'1B DonnéesActifs'!I477))</f>
        <v>-</v>
      </c>
      <c r="J474" s="213" t="str">
        <f>IF(($A474="-"),"-",IF((ISBLANK('1B DonnéesActifs'!J477)=TRUE),"",'1B DonnéesActifs'!J477))</f>
        <v>-</v>
      </c>
      <c r="K474" s="213" t="str">
        <f>IF(($A474="-"),"-",IF((ISBLANK('1B DonnéesActifs'!K477)=TRUE),"",'1B DonnéesActifs'!K477))</f>
        <v>-</v>
      </c>
      <c r="L474" s="213" t="str">
        <f>IF(($A474="-"),"-",IF((ISBLANK('1B DonnéesActifs'!L477)=TRUE),"",'1B DonnéesActifs'!L477))</f>
        <v>-</v>
      </c>
      <c r="M474" s="213" t="str">
        <f>IF(($A474="-"),"-",IF((ISBLANK('1B DonnéesActifs'!M477)=TRUE),"",'1B DonnéesActifs'!M477))</f>
        <v>-</v>
      </c>
      <c r="N474" s="213" t="str">
        <f>IF(($A474="-"),"-",IF((ISBLANK('1B DonnéesActifs'!N477)=TRUE),"",'1B DonnéesActifs'!N477))</f>
        <v>-</v>
      </c>
      <c r="O474" s="213" t="str">
        <f>IF(($A474="-"),"-",IF((ISBLANK('1B DonnéesActifs'!O477)=TRUE),"",'1B DonnéesActifs'!O477))</f>
        <v>-</v>
      </c>
      <c r="P474" s="213" t="str">
        <f>IF(($A474="-"),"-",IF((ISBLANK('1B DonnéesActifs'!P477)=TRUE),"",'1B DonnéesActifs'!P477))</f>
        <v>-</v>
      </c>
      <c r="Q474" s="214" t="str">
        <f t="shared" si="73"/>
        <v>-</v>
      </c>
      <c r="R474" s="214" t="str">
        <f>IF($A474="-","-",(_xlfn.IFNA((VLOOKUP($D474,'2A HypothèsesRenouvellement'!$J$6:$K$10,2,FALSE)),"TypeChausséeN/D")))</f>
        <v>-</v>
      </c>
      <c r="S474" s="214" t="str">
        <f t="shared" si="74"/>
        <v>-</v>
      </c>
      <c r="T474" s="214" t="str">
        <f>IF($A474="-","-",(_xlfn.IFNA((VLOOKUP($M474,'2A HypothèsesRenouvellement'!$J$16:$K$25,2,FALSE)),"DernièreInterventionN/D")))</f>
        <v>-</v>
      </c>
      <c r="U474" s="214" t="str">
        <f t="shared" si="75"/>
        <v>-</v>
      </c>
      <c r="V474" s="215" t="str">
        <f t="shared" si="76"/>
        <v>-</v>
      </c>
      <c r="W474" s="215" t="str">
        <f>IF($A474="-","-",IF($O474="","ICG N/D",VLOOKUP($O474,'2A HypothèsesRenouvellement'!$B$33:$B$42,1,TRUE)))</f>
        <v>-</v>
      </c>
      <c r="X474" s="216" t="str">
        <f>IF($A474="-","-",(IF((ISNUMBER(W474)=TRUE),VLOOKUP(W474,'2A HypothèsesRenouvellement'!$B$33:$D$42,3,FALSE),"ICG N/D")))</f>
        <v>-</v>
      </c>
      <c r="Y474" s="216" t="str">
        <f>_xlfn.IFNA(IF($A474="-","-",(IF((P474=""),"Cote /5 N/D",VLOOKUP(P474,'2A HypothèsesRenouvellement'!$F$33:$G$37,2,FALSE)))),"%ParCote/5 Feuille2A N/D")</f>
        <v>-</v>
      </c>
      <c r="Z474" s="215" t="str">
        <f>IF($A474="-","-",IF('2A HypothèsesRenouvellement'!$F$20="  cotes d'état /100",(IF(ISNUMBER(X474)=TRUE,(X474*R474),"ICG N/D")),"N'est pas l'option choisie feuille 2A"))</f>
        <v>-</v>
      </c>
      <c r="AA474" s="215" t="str">
        <f t="shared" si="71"/>
        <v>-</v>
      </c>
      <c r="AB474" s="215" t="str">
        <f>IF($A474="-","-",IF('2A HypothèsesRenouvellement'!$F$20="  cotes d'état /5",(IF(ISNUMBER(Y474)=TRUE,(Y474*R474),"Etat/5 N/D")),"N'est pas l'option choisie feuille 2A"))</f>
        <v>-</v>
      </c>
      <c r="AC474" s="215" t="str">
        <f t="shared" si="72"/>
        <v>-</v>
      </c>
      <c r="AD474" s="217" t="str">
        <f>IF('2A HypothèsesRenouvellement'!$D$15="Option 1  ",'3A CalculsActifs'!V474,IF('2A HypothèsesRenouvellement'!$F$20="  Cotes d'état /100",'3A CalculsActifs'!AA474,IF('2A HypothèsesRenouvellement'!$F$20="  Cotes d'état /5",'3A CalculsActifs'!AC474,"ATT:ChoisirOptionFeuille2A")))</f>
        <v>ATT:ChoisirOptionFeuille2A</v>
      </c>
      <c r="AE474" s="209" t="str">
        <f>IF($A474="-","-",(H474/1000*(VLOOKUP(D474,'2A HypothèsesRenouvellement'!$J$6:$L$10,3,FALSE))))</f>
        <v>-</v>
      </c>
      <c r="AF474" s="312" t="str">
        <f t="shared" si="77"/>
        <v>-</v>
      </c>
      <c r="AG474" s="312" t="str">
        <f t="shared" si="78"/>
        <v>-</v>
      </c>
      <c r="AH474" s="218" t="str">
        <f t="shared" si="79"/>
        <v>-</v>
      </c>
      <c r="AI474" s="95"/>
      <c r="AJ474" s="95"/>
      <c r="AK474" s="95"/>
      <c r="AL474" s="95"/>
      <c r="AM474" s="95"/>
      <c r="AN474" s="95"/>
      <c r="AO474" s="95"/>
      <c r="AP474" s="95"/>
      <c r="AQ474" s="95"/>
      <c r="AR474" s="95"/>
      <c r="AS474" s="95"/>
      <c r="AT474" s="95"/>
      <c r="AU474" s="95"/>
      <c r="AV474" s="95"/>
      <c r="AW474" s="95"/>
      <c r="AX474" s="95"/>
      <c r="AY474" s="95"/>
      <c r="AZ474" s="95"/>
      <c r="BA474" s="95"/>
      <c r="BB474" s="95"/>
      <c r="BC474" s="95"/>
      <c r="BD474" s="95"/>
      <c r="BE474" s="95"/>
      <c r="BF474" s="95"/>
      <c r="BG474" s="95"/>
      <c r="BH474" s="95"/>
      <c r="BI474" s="95"/>
      <c r="BJ474" s="95"/>
      <c r="BK474" s="95"/>
      <c r="BL474" s="95"/>
      <c r="BM474" s="95"/>
      <c r="BN474" s="95"/>
      <c r="BO474" s="95"/>
      <c r="BP474" s="95"/>
      <c r="BQ474" s="95"/>
      <c r="BR474" s="95"/>
      <c r="BS474" s="95"/>
      <c r="BT474" s="95"/>
      <c r="BU474" s="95"/>
      <c r="BV474" s="95"/>
      <c r="BW474" s="95"/>
      <c r="BX474" s="95"/>
      <c r="BY474" s="95"/>
      <c r="BZ474" s="95"/>
      <c r="CA474" s="95"/>
      <c r="CB474" s="95"/>
      <c r="CC474" s="95"/>
      <c r="CD474" s="95"/>
      <c r="CE474" s="95"/>
      <c r="CF474" s="95"/>
      <c r="CG474" s="95"/>
      <c r="CH474" s="95"/>
      <c r="CI474" s="95"/>
      <c r="CJ474" s="95"/>
      <c r="CK474" s="95"/>
      <c r="CL474" s="95"/>
      <c r="CM474" s="95"/>
      <c r="CN474" s="95"/>
      <c r="CO474" s="95"/>
      <c r="CP474" s="95"/>
      <c r="CQ474" s="95"/>
      <c r="CR474" s="95"/>
      <c r="CS474" s="95"/>
      <c r="CT474" s="95"/>
      <c r="CU474" s="95"/>
      <c r="CV474" s="95"/>
      <c r="CW474" s="95"/>
      <c r="CX474" s="95"/>
      <c r="CY474" s="95"/>
      <c r="CZ474" s="95"/>
      <c r="DA474" s="95"/>
      <c r="DB474" s="95"/>
      <c r="DC474" s="95"/>
      <c r="DD474" s="95"/>
      <c r="DE474" s="95"/>
      <c r="DF474" s="95"/>
      <c r="DG474" s="95"/>
      <c r="DH474" s="95"/>
      <c r="DI474" s="95"/>
      <c r="DJ474" s="95"/>
      <c r="DK474" s="95"/>
      <c r="DL474" s="95"/>
      <c r="DM474" s="95"/>
      <c r="DN474" s="95"/>
      <c r="DO474" s="95"/>
      <c r="DP474" s="95"/>
      <c r="DQ474" s="95"/>
      <c r="DR474" s="95"/>
      <c r="DS474" s="95"/>
      <c r="DT474" s="95"/>
      <c r="DU474" s="95"/>
      <c r="DV474" s="95"/>
      <c r="DW474" s="95"/>
      <c r="DX474" s="95"/>
      <c r="DY474" s="95"/>
      <c r="DZ474" s="95"/>
      <c r="EA474" s="95"/>
      <c r="EB474" s="95"/>
      <c r="EC474" s="95"/>
      <c r="ED474" s="95"/>
      <c r="EE474" s="95"/>
      <c r="EF474" s="95"/>
      <c r="EG474" s="95"/>
      <c r="EH474" s="95"/>
      <c r="EI474" s="95"/>
      <c r="EJ474" s="95"/>
      <c r="EK474" s="95"/>
      <c r="EL474" s="95"/>
      <c r="EM474" s="95"/>
      <c r="EN474" s="95"/>
      <c r="EO474" s="95"/>
      <c r="EP474" s="95"/>
      <c r="EQ474" s="95"/>
      <c r="ER474" s="95"/>
      <c r="ES474" s="95"/>
      <c r="ET474" s="95"/>
      <c r="EU474" s="95"/>
      <c r="EV474" s="95"/>
      <c r="EW474" s="95"/>
      <c r="EX474" s="95"/>
      <c r="EY474" s="95"/>
      <c r="EZ474" s="95"/>
      <c r="FA474" s="95"/>
      <c r="FB474" s="95"/>
      <c r="FC474" s="95"/>
      <c r="FD474" s="95"/>
      <c r="FE474" s="95"/>
      <c r="FF474" s="95"/>
      <c r="FG474" s="95"/>
      <c r="FH474" s="95"/>
      <c r="FI474" s="95"/>
      <c r="FJ474" s="95"/>
      <c r="FK474" s="95"/>
      <c r="FL474" s="95"/>
      <c r="FM474" s="95"/>
      <c r="FN474" s="95"/>
      <c r="FO474" s="95"/>
      <c r="FP474" s="95"/>
      <c r="FQ474" s="95"/>
      <c r="FR474" s="95"/>
      <c r="FS474" s="95"/>
      <c r="FT474" s="95"/>
      <c r="FU474" s="95"/>
      <c r="FV474" s="95"/>
      <c r="FW474" s="95"/>
      <c r="FX474" s="95"/>
      <c r="FY474" s="95"/>
      <c r="FZ474" s="95"/>
      <c r="GA474" s="95"/>
      <c r="GB474" s="95"/>
      <c r="GC474" s="95"/>
      <c r="GD474" s="95"/>
      <c r="GE474" s="95"/>
      <c r="GF474" s="95"/>
      <c r="GG474" s="95"/>
      <c r="GH474" s="95"/>
      <c r="GI474" s="95"/>
      <c r="GJ474" s="95"/>
      <c r="GK474" s="95"/>
      <c r="GL474" s="95"/>
      <c r="GM474" s="95"/>
      <c r="GN474" s="95"/>
      <c r="GO474" s="95"/>
      <c r="GP474" s="95"/>
      <c r="GQ474" s="95"/>
      <c r="GR474" s="95"/>
      <c r="GS474" s="95"/>
      <c r="GT474" s="95"/>
      <c r="GU474" s="95"/>
      <c r="GV474" s="95"/>
      <c r="GW474" s="95"/>
      <c r="GX474" s="95"/>
      <c r="GY474" s="95"/>
      <c r="GZ474" s="95"/>
      <c r="HA474" s="95"/>
      <c r="HB474" s="95"/>
      <c r="HC474" s="95"/>
      <c r="HD474" s="95"/>
      <c r="HE474" s="95"/>
    </row>
    <row r="475" spans="1:213" x14ac:dyDescent="0.25">
      <c r="A475" s="212" t="str">
        <f>IF((ISBLANK('1B DonnéesActifs'!A478)=TRUE),"-",'1B DonnéesActifs'!A478)</f>
        <v>-</v>
      </c>
      <c r="B475" s="213" t="str">
        <f>IF(($A475="-"),"-",IF((ISBLANK('1B DonnéesActifs'!B478)=TRUE),"",'1B DonnéesActifs'!B478))</f>
        <v>-</v>
      </c>
      <c r="C475" s="213" t="str">
        <f>IF(($A475="-"),"-",IF((ISBLANK('1B DonnéesActifs'!C478)=TRUE),"",'1B DonnéesActifs'!C478))</f>
        <v>-</v>
      </c>
      <c r="D475" s="213" t="str">
        <f>IF(($A475="-"),"-",IF((ISBLANK('1B DonnéesActifs'!D478)=TRUE),"",'1B DonnéesActifs'!D478))</f>
        <v>-</v>
      </c>
      <c r="E475" s="213" t="str">
        <f>IF(($A475="-"),"-",IF((ISBLANK('1B DonnéesActifs'!E478)=TRUE),"",'1B DonnéesActifs'!E478))</f>
        <v>-</v>
      </c>
      <c r="F475" s="213" t="str">
        <f>IF(($A475="-"),"-",IF((ISBLANK('1B DonnéesActifs'!F478)=TRUE),"",'1B DonnéesActifs'!F478))</f>
        <v>-</v>
      </c>
      <c r="G475" s="213" t="str">
        <f>IF(($A475="-"),"-",IF((ISBLANK('1B DonnéesActifs'!G478)=TRUE),"",'1B DonnéesActifs'!G478))</f>
        <v>-</v>
      </c>
      <c r="H475" s="213" t="str">
        <f>IF(($A475="-"),"-",IF((ISBLANK('1B DonnéesActifs'!H478)=TRUE),"",'1B DonnéesActifs'!H478))</f>
        <v>-</v>
      </c>
      <c r="I475" s="213" t="str">
        <f>IF(($A475="-"),"-",IF((ISBLANK('1B DonnéesActifs'!I478)=TRUE),"",'1B DonnéesActifs'!I478))</f>
        <v>-</v>
      </c>
      <c r="J475" s="213" t="str">
        <f>IF(($A475="-"),"-",IF((ISBLANK('1B DonnéesActifs'!J478)=TRUE),"",'1B DonnéesActifs'!J478))</f>
        <v>-</v>
      </c>
      <c r="K475" s="213" t="str">
        <f>IF(($A475="-"),"-",IF((ISBLANK('1B DonnéesActifs'!K478)=TRUE),"",'1B DonnéesActifs'!K478))</f>
        <v>-</v>
      </c>
      <c r="L475" s="213" t="str">
        <f>IF(($A475="-"),"-",IF((ISBLANK('1B DonnéesActifs'!L478)=TRUE),"",'1B DonnéesActifs'!L478))</f>
        <v>-</v>
      </c>
      <c r="M475" s="213" t="str">
        <f>IF(($A475="-"),"-",IF((ISBLANK('1B DonnéesActifs'!M478)=TRUE),"",'1B DonnéesActifs'!M478))</f>
        <v>-</v>
      </c>
      <c r="N475" s="213" t="str">
        <f>IF(($A475="-"),"-",IF((ISBLANK('1B DonnéesActifs'!N478)=TRUE),"",'1B DonnéesActifs'!N478))</f>
        <v>-</v>
      </c>
      <c r="O475" s="213" t="str">
        <f>IF(($A475="-"),"-",IF((ISBLANK('1B DonnéesActifs'!O478)=TRUE),"",'1B DonnéesActifs'!O478))</f>
        <v>-</v>
      </c>
      <c r="P475" s="213" t="str">
        <f>IF(($A475="-"),"-",IF((ISBLANK('1B DonnéesActifs'!P478)=TRUE),"",'1B DonnéesActifs'!P478))</f>
        <v>-</v>
      </c>
      <c r="Q475" s="214" t="str">
        <f t="shared" si="73"/>
        <v>-</v>
      </c>
      <c r="R475" s="214" t="str">
        <f>IF($A475="-","-",(_xlfn.IFNA((VLOOKUP($D475,'2A HypothèsesRenouvellement'!$J$6:$K$10,2,FALSE)),"TypeChausséeN/D")))</f>
        <v>-</v>
      </c>
      <c r="S475" s="214" t="str">
        <f t="shared" si="74"/>
        <v>-</v>
      </c>
      <c r="T475" s="214" t="str">
        <f>IF($A475="-","-",(_xlfn.IFNA((VLOOKUP($M475,'2A HypothèsesRenouvellement'!$J$16:$K$25,2,FALSE)),"DernièreInterventionN/D")))</f>
        <v>-</v>
      </c>
      <c r="U475" s="214" t="str">
        <f t="shared" si="75"/>
        <v>-</v>
      </c>
      <c r="V475" s="215" t="str">
        <f t="shared" si="76"/>
        <v>-</v>
      </c>
      <c r="W475" s="215" t="str">
        <f>IF($A475="-","-",IF($O475="","ICG N/D",VLOOKUP($O475,'2A HypothèsesRenouvellement'!$B$33:$B$42,1,TRUE)))</f>
        <v>-</v>
      </c>
      <c r="X475" s="216" t="str">
        <f>IF($A475="-","-",(IF((ISNUMBER(W475)=TRUE),VLOOKUP(W475,'2A HypothèsesRenouvellement'!$B$33:$D$42,3,FALSE),"ICG N/D")))</f>
        <v>-</v>
      </c>
      <c r="Y475" s="216" t="str">
        <f>_xlfn.IFNA(IF($A475="-","-",(IF((P475=""),"Cote /5 N/D",VLOOKUP(P475,'2A HypothèsesRenouvellement'!$F$33:$G$37,2,FALSE)))),"%ParCote/5 Feuille2A N/D")</f>
        <v>-</v>
      </c>
      <c r="Z475" s="215" t="str">
        <f>IF($A475="-","-",IF('2A HypothèsesRenouvellement'!$F$20="  cotes d'état /100",(IF(ISNUMBER(X475)=TRUE,(X475*R475),"ICG N/D")),"N'est pas l'option choisie feuille 2A"))</f>
        <v>-</v>
      </c>
      <c r="AA475" s="215" t="str">
        <f t="shared" si="71"/>
        <v>-</v>
      </c>
      <c r="AB475" s="215" t="str">
        <f>IF($A475="-","-",IF('2A HypothèsesRenouvellement'!$F$20="  cotes d'état /5",(IF(ISNUMBER(Y475)=TRUE,(Y475*R475),"Etat/5 N/D")),"N'est pas l'option choisie feuille 2A"))</f>
        <v>-</v>
      </c>
      <c r="AC475" s="215" t="str">
        <f t="shared" si="72"/>
        <v>-</v>
      </c>
      <c r="AD475" s="217" t="str">
        <f>IF('2A HypothèsesRenouvellement'!$D$15="Option 1  ",'3A CalculsActifs'!V475,IF('2A HypothèsesRenouvellement'!$F$20="  Cotes d'état /100",'3A CalculsActifs'!AA475,IF('2A HypothèsesRenouvellement'!$F$20="  Cotes d'état /5",'3A CalculsActifs'!AC475,"ATT:ChoisirOptionFeuille2A")))</f>
        <v>ATT:ChoisirOptionFeuille2A</v>
      </c>
      <c r="AE475" s="209" t="str">
        <f>IF($A475="-","-",(H475/1000*(VLOOKUP(D475,'2A HypothèsesRenouvellement'!$J$6:$L$10,3,FALSE))))</f>
        <v>-</v>
      </c>
      <c r="AF475" s="312" t="str">
        <f t="shared" si="77"/>
        <v>-</v>
      </c>
      <c r="AG475" s="312" t="str">
        <f t="shared" si="78"/>
        <v>-</v>
      </c>
      <c r="AH475" s="218" t="str">
        <f t="shared" si="79"/>
        <v>-</v>
      </c>
      <c r="AI475" s="95"/>
      <c r="AJ475" s="95"/>
      <c r="AK475" s="95"/>
      <c r="AL475" s="95"/>
      <c r="AM475" s="95"/>
      <c r="AN475" s="95"/>
      <c r="AO475" s="95"/>
      <c r="AP475" s="95"/>
      <c r="AQ475" s="95"/>
      <c r="AR475" s="95"/>
      <c r="AS475" s="95"/>
      <c r="AT475" s="95"/>
      <c r="AU475" s="95"/>
      <c r="AV475" s="95"/>
      <c r="AW475" s="95"/>
      <c r="AX475" s="95"/>
      <c r="AY475" s="95"/>
      <c r="AZ475" s="95"/>
      <c r="BA475" s="95"/>
      <c r="BB475" s="95"/>
      <c r="BC475" s="95"/>
      <c r="BD475" s="95"/>
      <c r="BE475" s="95"/>
      <c r="BF475" s="95"/>
      <c r="BG475" s="95"/>
      <c r="BH475" s="95"/>
      <c r="BI475" s="95"/>
      <c r="BJ475" s="95"/>
      <c r="BK475" s="95"/>
      <c r="BL475" s="95"/>
      <c r="BM475" s="95"/>
      <c r="BN475" s="95"/>
      <c r="BO475" s="95"/>
      <c r="BP475" s="95"/>
      <c r="BQ475" s="95"/>
      <c r="BR475" s="95"/>
      <c r="BS475" s="95"/>
      <c r="BT475" s="95"/>
      <c r="BU475" s="95"/>
      <c r="BV475" s="95"/>
      <c r="BW475" s="95"/>
      <c r="BX475" s="95"/>
      <c r="BY475" s="95"/>
      <c r="BZ475" s="95"/>
      <c r="CA475" s="95"/>
      <c r="CB475" s="95"/>
      <c r="CC475" s="95"/>
      <c r="CD475" s="95"/>
      <c r="CE475" s="95"/>
      <c r="CF475" s="95"/>
      <c r="CG475" s="95"/>
      <c r="CH475" s="95"/>
      <c r="CI475" s="95"/>
      <c r="CJ475" s="95"/>
      <c r="CK475" s="95"/>
      <c r="CL475" s="95"/>
      <c r="CM475" s="95"/>
      <c r="CN475" s="95"/>
      <c r="CO475" s="95"/>
      <c r="CP475" s="95"/>
      <c r="CQ475" s="95"/>
      <c r="CR475" s="95"/>
      <c r="CS475" s="95"/>
      <c r="CT475" s="95"/>
      <c r="CU475" s="95"/>
      <c r="CV475" s="95"/>
      <c r="CW475" s="95"/>
      <c r="CX475" s="95"/>
      <c r="CY475" s="95"/>
      <c r="CZ475" s="95"/>
      <c r="DA475" s="95"/>
      <c r="DB475" s="95"/>
      <c r="DC475" s="95"/>
      <c r="DD475" s="95"/>
      <c r="DE475" s="95"/>
      <c r="DF475" s="95"/>
      <c r="DG475" s="95"/>
      <c r="DH475" s="95"/>
      <c r="DI475" s="95"/>
      <c r="DJ475" s="95"/>
      <c r="DK475" s="95"/>
      <c r="DL475" s="95"/>
      <c r="DM475" s="95"/>
      <c r="DN475" s="95"/>
      <c r="DO475" s="95"/>
      <c r="DP475" s="95"/>
      <c r="DQ475" s="95"/>
      <c r="DR475" s="95"/>
      <c r="DS475" s="95"/>
      <c r="DT475" s="95"/>
      <c r="DU475" s="95"/>
      <c r="DV475" s="95"/>
      <c r="DW475" s="95"/>
      <c r="DX475" s="95"/>
      <c r="DY475" s="95"/>
      <c r="DZ475" s="95"/>
      <c r="EA475" s="95"/>
      <c r="EB475" s="95"/>
      <c r="EC475" s="95"/>
      <c r="ED475" s="95"/>
      <c r="EE475" s="95"/>
      <c r="EF475" s="95"/>
      <c r="EG475" s="95"/>
      <c r="EH475" s="95"/>
      <c r="EI475" s="95"/>
      <c r="EJ475" s="95"/>
      <c r="EK475" s="95"/>
      <c r="EL475" s="95"/>
      <c r="EM475" s="95"/>
      <c r="EN475" s="95"/>
      <c r="EO475" s="95"/>
      <c r="EP475" s="95"/>
      <c r="EQ475" s="95"/>
      <c r="ER475" s="95"/>
      <c r="ES475" s="95"/>
      <c r="ET475" s="95"/>
      <c r="EU475" s="95"/>
      <c r="EV475" s="95"/>
      <c r="EW475" s="95"/>
      <c r="EX475" s="95"/>
      <c r="EY475" s="95"/>
      <c r="EZ475" s="95"/>
      <c r="FA475" s="95"/>
      <c r="FB475" s="95"/>
      <c r="FC475" s="95"/>
      <c r="FD475" s="95"/>
      <c r="FE475" s="95"/>
      <c r="FF475" s="95"/>
      <c r="FG475" s="95"/>
      <c r="FH475" s="95"/>
      <c r="FI475" s="95"/>
      <c r="FJ475" s="95"/>
      <c r="FK475" s="95"/>
      <c r="FL475" s="95"/>
      <c r="FM475" s="95"/>
      <c r="FN475" s="95"/>
      <c r="FO475" s="95"/>
      <c r="FP475" s="95"/>
      <c r="FQ475" s="95"/>
      <c r="FR475" s="95"/>
      <c r="FS475" s="95"/>
      <c r="FT475" s="95"/>
      <c r="FU475" s="95"/>
      <c r="FV475" s="95"/>
      <c r="FW475" s="95"/>
      <c r="FX475" s="95"/>
      <c r="FY475" s="95"/>
      <c r="FZ475" s="95"/>
      <c r="GA475" s="95"/>
      <c r="GB475" s="95"/>
      <c r="GC475" s="95"/>
      <c r="GD475" s="95"/>
      <c r="GE475" s="95"/>
      <c r="GF475" s="95"/>
      <c r="GG475" s="95"/>
      <c r="GH475" s="95"/>
      <c r="GI475" s="95"/>
      <c r="GJ475" s="95"/>
      <c r="GK475" s="95"/>
      <c r="GL475" s="95"/>
      <c r="GM475" s="95"/>
      <c r="GN475" s="95"/>
      <c r="GO475" s="95"/>
      <c r="GP475" s="95"/>
      <c r="GQ475" s="95"/>
      <c r="GR475" s="95"/>
      <c r="GS475" s="95"/>
      <c r="GT475" s="95"/>
      <c r="GU475" s="95"/>
      <c r="GV475" s="95"/>
      <c r="GW475" s="95"/>
      <c r="GX475" s="95"/>
      <c r="GY475" s="95"/>
      <c r="GZ475" s="95"/>
      <c r="HA475" s="95"/>
      <c r="HB475" s="95"/>
      <c r="HC475" s="95"/>
      <c r="HD475" s="95"/>
      <c r="HE475" s="95"/>
    </row>
    <row r="476" spans="1:213" x14ac:dyDescent="0.25">
      <c r="A476" s="212" t="str">
        <f>IF((ISBLANK('1B DonnéesActifs'!A479)=TRUE),"-",'1B DonnéesActifs'!A479)</f>
        <v>-</v>
      </c>
      <c r="B476" s="213" t="str">
        <f>IF(($A476="-"),"-",IF((ISBLANK('1B DonnéesActifs'!B479)=TRUE),"",'1B DonnéesActifs'!B479))</f>
        <v>-</v>
      </c>
      <c r="C476" s="213" t="str">
        <f>IF(($A476="-"),"-",IF((ISBLANK('1B DonnéesActifs'!C479)=TRUE),"",'1B DonnéesActifs'!C479))</f>
        <v>-</v>
      </c>
      <c r="D476" s="213" t="str">
        <f>IF(($A476="-"),"-",IF((ISBLANK('1B DonnéesActifs'!D479)=TRUE),"",'1B DonnéesActifs'!D479))</f>
        <v>-</v>
      </c>
      <c r="E476" s="213" t="str">
        <f>IF(($A476="-"),"-",IF((ISBLANK('1B DonnéesActifs'!E479)=TRUE),"",'1B DonnéesActifs'!E479))</f>
        <v>-</v>
      </c>
      <c r="F476" s="213" t="str">
        <f>IF(($A476="-"),"-",IF((ISBLANK('1B DonnéesActifs'!F479)=TRUE),"",'1B DonnéesActifs'!F479))</f>
        <v>-</v>
      </c>
      <c r="G476" s="213" t="str">
        <f>IF(($A476="-"),"-",IF((ISBLANK('1B DonnéesActifs'!G479)=TRUE),"",'1B DonnéesActifs'!G479))</f>
        <v>-</v>
      </c>
      <c r="H476" s="213" t="str">
        <f>IF(($A476="-"),"-",IF((ISBLANK('1B DonnéesActifs'!H479)=TRUE),"",'1B DonnéesActifs'!H479))</f>
        <v>-</v>
      </c>
      <c r="I476" s="213" t="str">
        <f>IF(($A476="-"),"-",IF((ISBLANK('1B DonnéesActifs'!I479)=TRUE),"",'1B DonnéesActifs'!I479))</f>
        <v>-</v>
      </c>
      <c r="J476" s="213" t="str">
        <f>IF(($A476="-"),"-",IF((ISBLANK('1B DonnéesActifs'!J479)=TRUE),"",'1B DonnéesActifs'!J479))</f>
        <v>-</v>
      </c>
      <c r="K476" s="213" t="str">
        <f>IF(($A476="-"),"-",IF((ISBLANK('1B DonnéesActifs'!K479)=TRUE),"",'1B DonnéesActifs'!K479))</f>
        <v>-</v>
      </c>
      <c r="L476" s="213" t="str">
        <f>IF(($A476="-"),"-",IF((ISBLANK('1B DonnéesActifs'!L479)=TRUE),"",'1B DonnéesActifs'!L479))</f>
        <v>-</v>
      </c>
      <c r="M476" s="213" t="str">
        <f>IF(($A476="-"),"-",IF((ISBLANK('1B DonnéesActifs'!M479)=TRUE),"",'1B DonnéesActifs'!M479))</f>
        <v>-</v>
      </c>
      <c r="N476" s="213" t="str">
        <f>IF(($A476="-"),"-",IF((ISBLANK('1B DonnéesActifs'!N479)=TRUE),"",'1B DonnéesActifs'!N479))</f>
        <v>-</v>
      </c>
      <c r="O476" s="213" t="str">
        <f>IF(($A476="-"),"-",IF((ISBLANK('1B DonnéesActifs'!O479)=TRUE),"",'1B DonnéesActifs'!O479))</f>
        <v>-</v>
      </c>
      <c r="P476" s="213" t="str">
        <f>IF(($A476="-"),"-",IF((ISBLANK('1B DonnéesActifs'!P479)=TRUE),"",'1B DonnéesActifs'!P479))</f>
        <v>-</v>
      </c>
      <c r="Q476" s="214" t="str">
        <f t="shared" si="73"/>
        <v>-</v>
      </c>
      <c r="R476" s="214" t="str">
        <f>IF($A476="-","-",(_xlfn.IFNA((VLOOKUP($D476,'2A HypothèsesRenouvellement'!$J$6:$K$10,2,FALSE)),"TypeChausséeN/D")))</f>
        <v>-</v>
      </c>
      <c r="S476" s="214" t="str">
        <f t="shared" si="74"/>
        <v>-</v>
      </c>
      <c r="T476" s="214" t="str">
        <f>IF($A476="-","-",(_xlfn.IFNA((VLOOKUP($M476,'2A HypothèsesRenouvellement'!$J$16:$K$25,2,FALSE)),"DernièreInterventionN/D")))</f>
        <v>-</v>
      </c>
      <c r="U476" s="214" t="str">
        <f t="shared" si="75"/>
        <v>-</v>
      </c>
      <c r="V476" s="215" t="str">
        <f t="shared" si="76"/>
        <v>-</v>
      </c>
      <c r="W476" s="215" t="str">
        <f>IF($A476="-","-",IF($O476="","ICG N/D",VLOOKUP($O476,'2A HypothèsesRenouvellement'!$B$33:$B$42,1,TRUE)))</f>
        <v>-</v>
      </c>
      <c r="X476" s="216" t="str">
        <f>IF($A476="-","-",(IF((ISNUMBER(W476)=TRUE),VLOOKUP(W476,'2A HypothèsesRenouvellement'!$B$33:$D$42,3,FALSE),"ICG N/D")))</f>
        <v>-</v>
      </c>
      <c r="Y476" s="216" t="str">
        <f>_xlfn.IFNA(IF($A476="-","-",(IF((P476=""),"Cote /5 N/D",VLOOKUP(P476,'2A HypothèsesRenouvellement'!$F$33:$G$37,2,FALSE)))),"%ParCote/5 Feuille2A N/D")</f>
        <v>-</v>
      </c>
      <c r="Z476" s="215" t="str">
        <f>IF($A476="-","-",IF('2A HypothèsesRenouvellement'!$F$20="  cotes d'état /100",(IF(ISNUMBER(X476)=TRUE,(X476*R476),"ICG N/D")),"N'est pas l'option choisie feuille 2A"))</f>
        <v>-</v>
      </c>
      <c r="AA476" s="215" t="str">
        <f t="shared" si="71"/>
        <v>-</v>
      </c>
      <c r="AB476" s="215" t="str">
        <f>IF($A476="-","-",IF('2A HypothèsesRenouvellement'!$F$20="  cotes d'état /5",(IF(ISNUMBER(Y476)=TRUE,(Y476*R476),"Etat/5 N/D")),"N'est pas l'option choisie feuille 2A"))</f>
        <v>-</v>
      </c>
      <c r="AC476" s="215" t="str">
        <f t="shared" si="72"/>
        <v>-</v>
      </c>
      <c r="AD476" s="217" t="str">
        <f>IF('2A HypothèsesRenouvellement'!$D$15="Option 1  ",'3A CalculsActifs'!V476,IF('2A HypothèsesRenouvellement'!$F$20="  Cotes d'état /100",'3A CalculsActifs'!AA476,IF('2A HypothèsesRenouvellement'!$F$20="  Cotes d'état /5",'3A CalculsActifs'!AC476,"ATT:ChoisirOptionFeuille2A")))</f>
        <v>ATT:ChoisirOptionFeuille2A</v>
      </c>
      <c r="AE476" s="209" t="str">
        <f>IF($A476="-","-",(H476/1000*(VLOOKUP(D476,'2A HypothèsesRenouvellement'!$J$6:$L$10,3,FALSE))))</f>
        <v>-</v>
      </c>
      <c r="AF476" s="312" t="str">
        <f t="shared" si="77"/>
        <v>-</v>
      </c>
      <c r="AG476" s="312" t="str">
        <f t="shared" si="78"/>
        <v>-</v>
      </c>
      <c r="AH476" s="218" t="str">
        <f t="shared" si="79"/>
        <v>-</v>
      </c>
      <c r="AI476" s="95"/>
      <c r="AJ476" s="95"/>
      <c r="AK476" s="95"/>
      <c r="AL476" s="95"/>
      <c r="AM476" s="95"/>
      <c r="AN476" s="95"/>
      <c r="AO476" s="95"/>
      <c r="AP476" s="95"/>
      <c r="AQ476" s="95"/>
      <c r="AR476" s="95"/>
      <c r="AS476" s="95"/>
      <c r="AT476" s="95"/>
      <c r="AU476" s="95"/>
      <c r="AV476" s="95"/>
      <c r="AW476" s="95"/>
      <c r="AX476" s="95"/>
      <c r="AY476" s="95"/>
      <c r="AZ476" s="95"/>
      <c r="BA476" s="95"/>
      <c r="BB476" s="95"/>
      <c r="BC476" s="95"/>
      <c r="BD476" s="95"/>
      <c r="BE476" s="95"/>
      <c r="BF476" s="95"/>
      <c r="BG476" s="95"/>
      <c r="BH476" s="95"/>
      <c r="BI476" s="95"/>
      <c r="BJ476" s="95"/>
      <c r="BK476" s="95"/>
      <c r="BL476" s="95"/>
      <c r="BM476" s="95"/>
      <c r="BN476" s="95"/>
      <c r="BO476" s="95"/>
      <c r="BP476" s="95"/>
      <c r="BQ476" s="95"/>
      <c r="BR476" s="95"/>
      <c r="BS476" s="95"/>
      <c r="BT476" s="95"/>
      <c r="BU476" s="95"/>
      <c r="BV476" s="95"/>
      <c r="BW476" s="95"/>
      <c r="BX476" s="95"/>
      <c r="BY476" s="95"/>
      <c r="BZ476" s="95"/>
      <c r="CA476" s="95"/>
      <c r="CB476" s="95"/>
      <c r="CC476" s="95"/>
      <c r="CD476" s="95"/>
      <c r="CE476" s="95"/>
      <c r="CF476" s="95"/>
      <c r="CG476" s="95"/>
      <c r="CH476" s="95"/>
      <c r="CI476" s="95"/>
      <c r="CJ476" s="95"/>
      <c r="CK476" s="95"/>
      <c r="CL476" s="95"/>
      <c r="CM476" s="95"/>
      <c r="CN476" s="95"/>
      <c r="CO476" s="95"/>
      <c r="CP476" s="95"/>
      <c r="CQ476" s="95"/>
      <c r="CR476" s="95"/>
      <c r="CS476" s="95"/>
      <c r="CT476" s="95"/>
      <c r="CU476" s="95"/>
      <c r="CV476" s="95"/>
      <c r="CW476" s="95"/>
      <c r="CX476" s="95"/>
      <c r="CY476" s="95"/>
      <c r="CZ476" s="95"/>
      <c r="DA476" s="95"/>
      <c r="DB476" s="95"/>
      <c r="DC476" s="95"/>
      <c r="DD476" s="95"/>
      <c r="DE476" s="95"/>
      <c r="DF476" s="95"/>
      <c r="DG476" s="95"/>
      <c r="DH476" s="95"/>
      <c r="DI476" s="95"/>
      <c r="DJ476" s="95"/>
      <c r="DK476" s="95"/>
      <c r="DL476" s="95"/>
      <c r="DM476" s="95"/>
      <c r="DN476" s="95"/>
      <c r="DO476" s="95"/>
      <c r="DP476" s="95"/>
      <c r="DQ476" s="95"/>
      <c r="DR476" s="95"/>
      <c r="DS476" s="95"/>
      <c r="DT476" s="95"/>
      <c r="DU476" s="95"/>
      <c r="DV476" s="95"/>
      <c r="DW476" s="95"/>
      <c r="DX476" s="95"/>
      <c r="DY476" s="95"/>
      <c r="DZ476" s="95"/>
      <c r="EA476" s="95"/>
      <c r="EB476" s="95"/>
      <c r="EC476" s="95"/>
      <c r="ED476" s="95"/>
      <c r="EE476" s="95"/>
      <c r="EF476" s="95"/>
      <c r="EG476" s="95"/>
      <c r="EH476" s="95"/>
      <c r="EI476" s="95"/>
      <c r="EJ476" s="95"/>
      <c r="EK476" s="95"/>
      <c r="EL476" s="95"/>
      <c r="EM476" s="95"/>
      <c r="EN476" s="95"/>
      <c r="EO476" s="95"/>
      <c r="EP476" s="95"/>
      <c r="EQ476" s="95"/>
      <c r="ER476" s="95"/>
      <c r="ES476" s="95"/>
      <c r="ET476" s="95"/>
      <c r="EU476" s="95"/>
      <c r="EV476" s="95"/>
      <c r="EW476" s="95"/>
      <c r="EX476" s="95"/>
      <c r="EY476" s="95"/>
      <c r="EZ476" s="95"/>
      <c r="FA476" s="95"/>
      <c r="FB476" s="95"/>
      <c r="FC476" s="95"/>
      <c r="FD476" s="95"/>
      <c r="FE476" s="95"/>
      <c r="FF476" s="95"/>
      <c r="FG476" s="95"/>
      <c r="FH476" s="95"/>
      <c r="FI476" s="95"/>
      <c r="FJ476" s="95"/>
      <c r="FK476" s="95"/>
      <c r="FL476" s="95"/>
      <c r="FM476" s="95"/>
      <c r="FN476" s="95"/>
      <c r="FO476" s="95"/>
      <c r="FP476" s="95"/>
      <c r="FQ476" s="95"/>
      <c r="FR476" s="95"/>
      <c r="FS476" s="95"/>
      <c r="FT476" s="95"/>
      <c r="FU476" s="95"/>
      <c r="FV476" s="95"/>
      <c r="FW476" s="95"/>
      <c r="FX476" s="95"/>
      <c r="FY476" s="95"/>
      <c r="FZ476" s="95"/>
      <c r="GA476" s="95"/>
      <c r="GB476" s="95"/>
      <c r="GC476" s="95"/>
      <c r="GD476" s="95"/>
      <c r="GE476" s="95"/>
      <c r="GF476" s="95"/>
      <c r="GG476" s="95"/>
      <c r="GH476" s="95"/>
      <c r="GI476" s="95"/>
      <c r="GJ476" s="95"/>
      <c r="GK476" s="95"/>
      <c r="GL476" s="95"/>
      <c r="GM476" s="95"/>
      <c r="GN476" s="95"/>
      <c r="GO476" s="95"/>
      <c r="GP476" s="95"/>
      <c r="GQ476" s="95"/>
      <c r="GR476" s="95"/>
      <c r="GS476" s="95"/>
      <c r="GT476" s="95"/>
      <c r="GU476" s="95"/>
      <c r="GV476" s="95"/>
      <c r="GW476" s="95"/>
      <c r="GX476" s="95"/>
      <c r="GY476" s="95"/>
      <c r="GZ476" s="95"/>
      <c r="HA476" s="95"/>
      <c r="HB476" s="95"/>
      <c r="HC476" s="95"/>
      <c r="HD476" s="95"/>
      <c r="HE476" s="95"/>
    </row>
    <row r="477" spans="1:213" x14ac:dyDescent="0.25">
      <c r="A477" s="212" t="str">
        <f>IF((ISBLANK('1B DonnéesActifs'!A480)=TRUE),"-",'1B DonnéesActifs'!A480)</f>
        <v>-</v>
      </c>
      <c r="B477" s="213" t="str">
        <f>IF(($A477="-"),"-",IF((ISBLANK('1B DonnéesActifs'!B480)=TRUE),"",'1B DonnéesActifs'!B480))</f>
        <v>-</v>
      </c>
      <c r="C477" s="213" t="str">
        <f>IF(($A477="-"),"-",IF((ISBLANK('1B DonnéesActifs'!C480)=TRUE),"",'1B DonnéesActifs'!C480))</f>
        <v>-</v>
      </c>
      <c r="D477" s="213" t="str">
        <f>IF(($A477="-"),"-",IF((ISBLANK('1B DonnéesActifs'!D480)=TRUE),"",'1B DonnéesActifs'!D480))</f>
        <v>-</v>
      </c>
      <c r="E477" s="213" t="str">
        <f>IF(($A477="-"),"-",IF((ISBLANK('1B DonnéesActifs'!E480)=TRUE),"",'1B DonnéesActifs'!E480))</f>
        <v>-</v>
      </c>
      <c r="F477" s="213" t="str">
        <f>IF(($A477="-"),"-",IF((ISBLANK('1B DonnéesActifs'!F480)=TRUE),"",'1B DonnéesActifs'!F480))</f>
        <v>-</v>
      </c>
      <c r="G477" s="213" t="str">
        <f>IF(($A477="-"),"-",IF((ISBLANK('1B DonnéesActifs'!G480)=TRUE),"",'1B DonnéesActifs'!G480))</f>
        <v>-</v>
      </c>
      <c r="H477" s="213" t="str">
        <f>IF(($A477="-"),"-",IF((ISBLANK('1B DonnéesActifs'!H480)=TRUE),"",'1B DonnéesActifs'!H480))</f>
        <v>-</v>
      </c>
      <c r="I477" s="213" t="str">
        <f>IF(($A477="-"),"-",IF((ISBLANK('1B DonnéesActifs'!I480)=TRUE),"",'1B DonnéesActifs'!I480))</f>
        <v>-</v>
      </c>
      <c r="J477" s="213" t="str">
        <f>IF(($A477="-"),"-",IF((ISBLANK('1B DonnéesActifs'!J480)=TRUE),"",'1B DonnéesActifs'!J480))</f>
        <v>-</v>
      </c>
      <c r="K477" s="213" t="str">
        <f>IF(($A477="-"),"-",IF((ISBLANK('1B DonnéesActifs'!K480)=TRUE),"",'1B DonnéesActifs'!K480))</f>
        <v>-</v>
      </c>
      <c r="L477" s="213" t="str">
        <f>IF(($A477="-"),"-",IF((ISBLANK('1B DonnéesActifs'!L480)=TRUE),"",'1B DonnéesActifs'!L480))</f>
        <v>-</v>
      </c>
      <c r="M477" s="213" t="str">
        <f>IF(($A477="-"),"-",IF((ISBLANK('1B DonnéesActifs'!M480)=TRUE),"",'1B DonnéesActifs'!M480))</f>
        <v>-</v>
      </c>
      <c r="N477" s="213" t="str">
        <f>IF(($A477="-"),"-",IF((ISBLANK('1B DonnéesActifs'!N480)=TRUE),"",'1B DonnéesActifs'!N480))</f>
        <v>-</v>
      </c>
      <c r="O477" s="213" t="str">
        <f>IF(($A477="-"),"-",IF((ISBLANK('1B DonnéesActifs'!O480)=TRUE),"",'1B DonnéesActifs'!O480))</f>
        <v>-</v>
      </c>
      <c r="P477" s="213" t="str">
        <f>IF(($A477="-"),"-",IF((ISBLANK('1B DonnéesActifs'!P480)=TRUE),"",'1B DonnéesActifs'!P480))</f>
        <v>-</v>
      </c>
      <c r="Q477" s="214" t="str">
        <f t="shared" si="73"/>
        <v>-</v>
      </c>
      <c r="R477" s="214" t="str">
        <f>IF($A477="-","-",(_xlfn.IFNA((VLOOKUP($D477,'2A HypothèsesRenouvellement'!$J$6:$K$10,2,FALSE)),"TypeChausséeN/D")))</f>
        <v>-</v>
      </c>
      <c r="S477" s="214" t="str">
        <f t="shared" si="74"/>
        <v>-</v>
      </c>
      <c r="T477" s="214" t="str">
        <f>IF($A477="-","-",(_xlfn.IFNA((VLOOKUP($M477,'2A HypothèsesRenouvellement'!$J$16:$K$25,2,FALSE)),"DernièreInterventionN/D")))</f>
        <v>-</v>
      </c>
      <c r="U477" s="214" t="str">
        <f t="shared" si="75"/>
        <v>-</v>
      </c>
      <c r="V477" s="215" t="str">
        <f t="shared" si="76"/>
        <v>-</v>
      </c>
      <c r="W477" s="215" t="str">
        <f>IF($A477="-","-",IF($O477="","ICG N/D",VLOOKUP($O477,'2A HypothèsesRenouvellement'!$B$33:$B$42,1,TRUE)))</f>
        <v>-</v>
      </c>
      <c r="X477" s="216" t="str">
        <f>IF($A477="-","-",(IF((ISNUMBER(W477)=TRUE),VLOOKUP(W477,'2A HypothèsesRenouvellement'!$B$33:$D$42,3,FALSE),"ICG N/D")))</f>
        <v>-</v>
      </c>
      <c r="Y477" s="216" t="str">
        <f>_xlfn.IFNA(IF($A477="-","-",(IF((P477=""),"Cote /5 N/D",VLOOKUP(P477,'2A HypothèsesRenouvellement'!$F$33:$G$37,2,FALSE)))),"%ParCote/5 Feuille2A N/D")</f>
        <v>-</v>
      </c>
      <c r="Z477" s="215" t="str">
        <f>IF($A477="-","-",IF('2A HypothèsesRenouvellement'!$F$20="  cotes d'état /100",(IF(ISNUMBER(X477)=TRUE,(X477*R477),"ICG N/D")),"N'est pas l'option choisie feuille 2A"))</f>
        <v>-</v>
      </c>
      <c r="AA477" s="215" t="str">
        <f t="shared" si="71"/>
        <v>-</v>
      </c>
      <c r="AB477" s="215" t="str">
        <f>IF($A477="-","-",IF('2A HypothèsesRenouvellement'!$F$20="  cotes d'état /5",(IF(ISNUMBER(Y477)=TRUE,(Y477*R477),"Etat/5 N/D")),"N'est pas l'option choisie feuille 2A"))</f>
        <v>-</v>
      </c>
      <c r="AC477" s="215" t="str">
        <f t="shared" si="72"/>
        <v>-</v>
      </c>
      <c r="AD477" s="217" t="str">
        <f>IF('2A HypothèsesRenouvellement'!$D$15="Option 1  ",'3A CalculsActifs'!V477,IF('2A HypothèsesRenouvellement'!$F$20="  Cotes d'état /100",'3A CalculsActifs'!AA477,IF('2A HypothèsesRenouvellement'!$F$20="  Cotes d'état /5",'3A CalculsActifs'!AC477,"ATT:ChoisirOptionFeuille2A")))</f>
        <v>ATT:ChoisirOptionFeuille2A</v>
      </c>
      <c r="AE477" s="209" t="str">
        <f>IF($A477="-","-",(H477/1000*(VLOOKUP(D477,'2A HypothèsesRenouvellement'!$J$6:$L$10,3,FALSE))))</f>
        <v>-</v>
      </c>
      <c r="AF477" s="312" t="str">
        <f t="shared" si="77"/>
        <v>-</v>
      </c>
      <c r="AG477" s="312" t="str">
        <f t="shared" si="78"/>
        <v>-</v>
      </c>
      <c r="AH477" s="218" t="str">
        <f t="shared" si="79"/>
        <v>-</v>
      </c>
      <c r="AI477" s="95"/>
      <c r="AJ477" s="95"/>
      <c r="AK477" s="95"/>
      <c r="AL477" s="95"/>
      <c r="AM477" s="95"/>
      <c r="AN477" s="95"/>
      <c r="AO477" s="95"/>
      <c r="AP477" s="95"/>
      <c r="AQ477" s="95"/>
      <c r="AR477" s="95"/>
      <c r="AS477" s="95"/>
      <c r="AT477" s="95"/>
      <c r="AU477" s="95"/>
      <c r="AV477" s="95"/>
      <c r="AW477" s="95"/>
      <c r="AX477" s="95"/>
      <c r="AY477" s="95"/>
      <c r="AZ477" s="95"/>
      <c r="BA477" s="95"/>
      <c r="BB477" s="95"/>
      <c r="BC477" s="95"/>
      <c r="BD477" s="95"/>
      <c r="BE477" s="95"/>
      <c r="BF477" s="95"/>
      <c r="BG477" s="95"/>
      <c r="BH477" s="95"/>
      <c r="BI477" s="95"/>
      <c r="BJ477" s="95"/>
      <c r="BK477" s="95"/>
      <c r="BL477" s="95"/>
      <c r="BM477" s="95"/>
      <c r="BN477" s="95"/>
      <c r="BO477" s="95"/>
      <c r="BP477" s="95"/>
      <c r="BQ477" s="95"/>
      <c r="BR477" s="95"/>
      <c r="BS477" s="95"/>
      <c r="BT477" s="95"/>
      <c r="BU477" s="95"/>
      <c r="BV477" s="95"/>
      <c r="BW477" s="95"/>
      <c r="BX477" s="95"/>
      <c r="BY477" s="95"/>
      <c r="BZ477" s="95"/>
      <c r="CA477" s="95"/>
      <c r="CB477" s="95"/>
      <c r="CC477" s="95"/>
      <c r="CD477" s="95"/>
      <c r="CE477" s="95"/>
      <c r="CF477" s="95"/>
      <c r="CG477" s="95"/>
      <c r="CH477" s="95"/>
      <c r="CI477" s="95"/>
      <c r="CJ477" s="95"/>
      <c r="CK477" s="95"/>
      <c r="CL477" s="95"/>
      <c r="CM477" s="95"/>
      <c r="CN477" s="95"/>
      <c r="CO477" s="95"/>
      <c r="CP477" s="95"/>
      <c r="CQ477" s="95"/>
      <c r="CR477" s="95"/>
      <c r="CS477" s="95"/>
      <c r="CT477" s="95"/>
      <c r="CU477" s="95"/>
      <c r="CV477" s="95"/>
      <c r="CW477" s="95"/>
      <c r="CX477" s="95"/>
      <c r="CY477" s="95"/>
      <c r="CZ477" s="95"/>
      <c r="DA477" s="95"/>
      <c r="DB477" s="95"/>
      <c r="DC477" s="95"/>
      <c r="DD477" s="95"/>
      <c r="DE477" s="95"/>
      <c r="DF477" s="95"/>
      <c r="DG477" s="95"/>
      <c r="DH477" s="95"/>
      <c r="DI477" s="95"/>
      <c r="DJ477" s="95"/>
      <c r="DK477" s="95"/>
      <c r="DL477" s="95"/>
      <c r="DM477" s="95"/>
      <c r="DN477" s="95"/>
      <c r="DO477" s="95"/>
      <c r="DP477" s="95"/>
      <c r="DQ477" s="95"/>
      <c r="DR477" s="95"/>
      <c r="DS477" s="95"/>
      <c r="DT477" s="95"/>
      <c r="DU477" s="95"/>
      <c r="DV477" s="95"/>
      <c r="DW477" s="95"/>
      <c r="DX477" s="95"/>
      <c r="DY477" s="95"/>
      <c r="DZ477" s="95"/>
      <c r="EA477" s="95"/>
      <c r="EB477" s="95"/>
      <c r="EC477" s="95"/>
      <c r="ED477" s="95"/>
      <c r="EE477" s="95"/>
      <c r="EF477" s="95"/>
      <c r="EG477" s="95"/>
      <c r="EH477" s="95"/>
      <c r="EI477" s="95"/>
      <c r="EJ477" s="95"/>
      <c r="EK477" s="95"/>
      <c r="EL477" s="95"/>
      <c r="EM477" s="95"/>
      <c r="EN477" s="95"/>
      <c r="EO477" s="95"/>
      <c r="EP477" s="95"/>
      <c r="EQ477" s="95"/>
      <c r="ER477" s="95"/>
      <c r="ES477" s="95"/>
      <c r="ET477" s="95"/>
      <c r="EU477" s="95"/>
      <c r="EV477" s="95"/>
      <c r="EW477" s="95"/>
      <c r="EX477" s="95"/>
      <c r="EY477" s="95"/>
      <c r="EZ477" s="95"/>
      <c r="FA477" s="95"/>
      <c r="FB477" s="95"/>
      <c r="FC477" s="95"/>
      <c r="FD477" s="95"/>
      <c r="FE477" s="95"/>
      <c r="FF477" s="95"/>
      <c r="FG477" s="95"/>
      <c r="FH477" s="95"/>
      <c r="FI477" s="95"/>
      <c r="FJ477" s="95"/>
      <c r="FK477" s="95"/>
      <c r="FL477" s="95"/>
      <c r="FM477" s="95"/>
      <c r="FN477" s="95"/>
      <c r="FO477" s="95"/>
      <c r="FP477" s="95"/>
      <c r="FQ477" s="95"/>
      <c r="FR477" s="95"/>
      <c r="FS477" s="95"/>
      <c r="FT477" s="95"/>
      <c r="FU477" s="95"/>
      <c r="FV477" s="95"/>
      <c r="FW477" s="95"/>
      <c r="FX477" s="95"/>
      <c r="FY477" s="95"/>
      <c r="FZ477" s="95"/>
      <c r="GA477" s="95"/>
      <c r="GB477" s="95"/>
      <c r="GC477" s="95"/>
      <c r="GD477" s="95"/>
      <c r="GE477" s="95"/>
      <c r="GF477" s="95"/>
      <c r="GG477" s="95"/>
      <c r="GH477" s="95"/>
      <c r="GI477" s="95"/>
      <c r="GJ477" s="95"/>
      <c r="GK477" s="95"/>
      <c r="GL477" s="95"/>
      <c r="GM477" s="95"/>
      <c r="GN477" s="95"/>
      <c r="GO477" s="95"/>
      <c r="GP477" s="95"/>
      <c r="GQ477" s="95"/>
      <c r="GR477" s="95"/>
      <c r="GS477" s="95"/>
      <c r="GT477" s="95"/>
      <c r="GU477" s="95"/>
      <c r="GV477" s="95"/>
      <c r="GW477" s="95"/>
      <c r="GX477" s="95"/>
      <c r="GY477" s="95"/>
      <c r="GZ477" s="95"/>
      <c r="HA477" s="95"/>
      <c r="HB477" s="95"/>
      <c r="HC477" s="95"/>
      <c r="HD477" s="95"/>
      <c r="HE477" s="95"/>
    </row>
    <row r="478" spans="1:213" x14ac:dyDescent="0.25">
      <c r="A478" s="212" t="str">
        <f>IF((ISBLANK('1B DonnéesActifs'!A481)=TRUE),"-",'1B DonnéesActifs'!A481)</f>
        <v>-</v>
      </c>
      <c r="B478" s="213" t="str">
        <f>IF(($A478="-"),"-",IF((ISBLANK('1B DonnéesActifs'!B481)=TRUE),"",'1B DonnéesActifs'!B481))</f>
        <v>-</v>
      </c>
      <c r="C478" s="213" t="str">
        <f>IF(($A478="-"),"-",IF((ISBLANK('1B DonnéesActifs'!C481)=TRUE),"",'1B DonnéesActifs'!C481))</f>
        <v>-</v>
      </c>
      <c r="D478" s="213" t="str">
        <f>IF(($A478="-"),"-",IF((ISBLANK('1B DonnéesActifs'!D481)=TRUE),"",'1B DonnéesActifs'!D481))</f>
        <v>-</v>
      </c>
      <c r="E478" s="213" t="str">
        <f>IF(($A478="-"),"-",IF((ISBLANK('1B DonnéesActifs'!E481)=TRUE),"",'1B DonnéesActifs'!E481))</f>
        <v>-</v>
      </c>
      <c r="F478" s="213" t="str">
        <f>IF(($A478="-"),"-",IF((ISBLANK('1B DonnéesActifs'!F481)=TRUE),"",'1B DonnéesActifs'!F481))</f>
        <v>-</v>
      </c>
      <c r="G478" s="213" t="str">
        <f>IF(($A478="-"),"-",IF((ISBLANK('1B DonnéesActifs'!G481)=TRUE),"",'1B DonnéesActifs'!G481))</f>
        <v>-</v>
      </c>
      <c r="H478" s="213" t="str">
        <f>IF(($A478="-"),"-",IF((ISBLANK('1B DonnéesActifs'!H481)=TRUE),"",'1B DonnéesActifs'!H481))</f>
        <v>-</v>
      </c>
      <c r="I478" s="213" t="str">
        <f>IF(($A478="-"),"-",IF((ISBLANK('1B DonnéesActifs'!I481)=TRUE),"",'1B DonnéesActifs'!I481))</f>
        <v>-</v>
      </c>
      <c r="J478" s="213" t="str">
        <f>IF(($A478="-"),"-",IF((ISBLANK('1B DonnéesActifs'!J481)=TRUE),"",'1B DonnéesActifs'!J481))</f>
        <v>-</v>
      </c>
      <c r="K478" s="213" t="str">
        <f>IF(($A478="-"),"-",IF((ISBLANK('1B DonnéesActifs'!K481)=TRUE),"",'1B DonnéesActifs'!K481))</f>
        <v>-</v>
      </c>
      <c r="L478" s="213" t="str">
        <f>IF(($A478="-"),"-",IF((ISBLANK('1B DonnéesActifs'!L481)=TRUE),"",'1B DonnéesActifs'!L481))</f>
        <v>-</v>
      </c>
      <c r="M478" s="213" t="str">
        <f>IF(($A478="-"),"-",IF((ISBLANK('1B DonnéesActifs'!M481)=TRUE),"",'1B DonnéesActifs'!M481))</f>
        <v>-</v>
      </c>
      <c r="N478" s="213" t="str">
        <f>IF(($A478="-"),"-",IF((ISBLANK('1B DonnéesActifs'!N481)=TRUE),"",'1B DonnéesActifs'!N481))</f>
        <v>-</v>
      </c>
      <c r="O478" s="213" t="str">
        <f>IF(($A478="-"),"-",IF((ISBLANK('1B DonnéesActifs'!O481)=TRUE),"",'1B DonnéesActifs'!O481))</f>
        <v>-</v>
      </c>
      <c r="P478" s="213" t="str">
        <f>IF(($A478="-"),"-",IF((ISBLANK('1B DonnéesActifs'!P481)=TRUE),"",'1B DonnéesActifs'!P481))</f>
        <v>-</v>
      </c>
      <c r="Q478" s="214" t="str">
        <f t="shared" si="73"/>
        <v>-</v>
      </c>
      <c r="R478" s="214" t="str">
        <f>IF($A478="-","-",(_xlfn.IFNA((VLOOKUP($D478,'2A HypothèsesRenouvellement'!$J$6:$K$10,2,FALSE)),"TypeChausséeN/D")))</f>
        <v>-</v>
      </c>
      <c r="S478" s="214" t="str">
        <f t="shared" si="74"/>
        <v>-</v>
      </c>
      <c r="T478" s="214" t="str">
        <f>IF($A478="-","-",(_xlfn.IFNA((VLOOKUP($M478,'2A HypothèsesRenouvellement'!$J$16:$K$25,2,FALSE)),"DernièreInterventionN/D")))</f>
        <v>-</v>
      </c>
      <c r="U478" s="214" t="str">
        <f t="shared" si="75"/>
        <v>-</v>
      </c>
      <c r="V478" s="215" t="str">
        <f t="shared" si="76"/>
        <v>-</v>
      </c>
      <c r="W478" s="215" t="str">
        <f>IF($A478="-","-",IF($O478="","ICG N/D",VLOOKUP($O478,'2A HypothèsesRenouvellement'!$B$33:$B$42,1,TRUE)))</f>
        <v>-</v>
      </c>
      <c r="X478" s="216" t="str">
        <f>IF($A478="-","-",(IF((ISNUMBER(W478)=TRUE),VLOOKUP(W478,'2A HypothèsesRenouvellement'!$B$33:$D$42,3,FALSE),"ICG N/D")))</f>
        <v>-</v>
      </c>
      <c r="Y478" s="216" t="str">
        <f>_xlfn.IFNA(IF($A478="-","-",(IF((P478=""),"Cote /5 N/D",VLOOKUP(P478,'2A HypothèsesRenouvellement'!$F$33:$G$37,2,FALSE)))),"%ParCote/5 Feuille2A N/D")</f>
        <v>-</v>
      </c>
      <c r="Z478" s="215" t="str">
        <f>IF($A478="-","-",IF('2A HypothèsesRenouvellement'!$F$20="  cotes d'état /100",(IF(ISNUMBER(X478)=TRUE,(X478*R478),"ICG N/D")),"N'est pas l'option choisie feuille 2A"))</f>
        <v>-</v>
      </c>
      <c r="AA478" s="215" t="str">
        <f t="shared" si="71"/>
        <v>-</v>
      </c>
      <c r="AB478" s="215" t="str">
        <f>IF($A478="-","-",IF('2A HypothèsesRenouvellement'!$F$20="  cotes d'état /5",(IF(ISNUMBER(Y478)=TRUE,(Y478*R478),"Etat/5 N/D")),"N'est pas l'option choisie feuille 2A"))</f>
        <v>-</v>
      </c>
      <c r="AC478" s="215" t="str">
        <f t="shared" si="72"/>
        <v>-</v>
      </c>
      <c r="AD478" s="217" t="str">
        <f>IF('2A HypothèsesRenouvellement'!$D$15="Option 1  ",'3A CalculsActifs'!V478,IF('2A HypothèsesRenouvellement'!$F$20="  Cotes d'état /100",'3A CalculsActifs'!AA478,IF('2A HypothèsesRenouvellement'!$F$20="  Cotes d'état /5",'3A CalculsActifs'!AC478,"ATT:ChoisirOptionFeuille2A")))</f>
        <v>ATT:ChoisirOptionFeuille2A</v>
      </c>
      <c r="AE478" s="209" t="str">
        <f>IF($A478="-","-",(H478/1000*(VLOOKUP(D478,'2A HypothèsesRenouvellement'!$J$6:$L$10,3,FALSE))))</f>
        <v>-</v>
      </c>
      <c r="AF478" s="312" t="str">
        <f t="shared" si="77"/>
        <v>-</v>
      </c>
      <c r="AG478" s="312" t="str">
        <f t="shared" si="78"/>
        <v>-</v>
      </c>
      <c r="AH478" s="218" t="str">
        <f t="shared" si="79"/>
        <v>-</v>
      </c>
      <c r="AI478" s="95"/>
      <c r="AJ478" s="95"/>
      <c r="AK478" s="95"/>
      <c r="AL478" s="95"/>
      <c r="AM478" s="95"/>
      <c r="AN478" s="95"/>
      <c r="AO478" s="95"/>
      <c r="AP478" s="95"/>
      <c r="AQ478" s="95"/>
      <c r="AR478" s="95"/>
      <c r="AS478" s="95"/>
      <c r="AT478" s="95"/>
      <c r="AU478" s="95"/>
      <c r="AV478" s="95"/>
      <c r="AW478" s="95"/>
      <c r="AX478" s="95"/>
      <c r="AY478" s="95"/>
      <c r="AZ478" s="95"/>
      <c r="BA478" s="95"/>
      <c r="BB478" s="95"/>
      <c r="BC478" s="95"/>
      <c r="BD478" s="95"/>
      <c r="BE478" s="95"/>
      <c r="BF478" s="95"/>
      <c r="BG478" s="95"/>
      <c r="BH478" s="95"/>
      <c r="BI478" s="95"/>
      <c r="BJ478" s="95"/>
      <c r="BK478" s="95"/>
      <c r="BL478" s="95"/>
      <c r="BM478" s="95"/>
      <c r="BN478" s="95"/>
      <c r="BO478" s="95"/>
      <c r="BP478" s="95"/>
      <c r="BQ478" s="95"/>
      <c r="BR478" s="95"/>
      <c r="BS478" s="95"/>
      <c r="BT478" s="95"/>
      <c r="BU478" s="95"/>
      <c r="BV478" s="95"/>
      <c r="BW478" s="95"/>
      <c r="BX478" s="95"/>
      <c r="BY478" s="95"/>
      <c r="BZ478" s="95"/>
      <c r="CA478" s="95"/>
      <c r="CB478" s="95"/>
      <c r="CC478" s="95"/>
      <c r="CD478" s="95"/>
      <c r="CE478" s="95"/>
      <c r="CF478" s="95"/>
      <c r="CG478" s="95"/>
      <c r="CH478" s="95"/>
      <c r="CI478" s="95"/>
      <c r="CJ478" s="95"/>
      <c r="CK478" s="95"/>
      <c r="CL478" s="95"/>
      <c r="CM478" s="95"/>
      <c r="CN478" s="95"/>
      <c r="CO478" s="95"/>
      <c r="CP478" s="95"/>
      <c r="CQ478" s="95"/>
      <c r="CR478" s="95"/>
      <c r="CS478" s="95"/>
      <c r="CT478" s="95"/>
      <c r="CU478" s="95"/>
      <c r="CV478" s="95"/>
      <c r="CW478" s="95"/>
      <c r="CX478" s="95"/>
      <c r="CY478" s="95"/>
      <c r="CZ478" s="95"/>
      <c r="DA478" s="95"/>
      <c r="DB478" s="95"/>
      <c r="DC478" s="95"/>
      <c r="DD478" s="95"/>
      <c r="DE478" s="95"/>
      <c r="DF478" s="95"/>
      <c r="DG478" s="95"/>
      <c r="DH478" s="95"/>
      <c r="DI478" s="95"/>
      <c r="DJ478" s="95"/>
      <c r="DK478" s="95"/>
      <c r="DL478" s="95"/>
      <c r="DM478" s="95"/>
      <c r="DN478" s="95"/>
      <c r="DO478" s="95"/>
      <c r="DP478" s="95"/>
      <c r="DQ478" s="95"/>
      <c r="DR478" s="95"/>
      <c r="DS478" s="95"/>
      <c r="DT478" s="95"/>
      <c r="DU478" s="95"/>
      <c r="DV478" s="95"/>
      <c r="DW478" s="95"/>
      <c r="DX478" s="95"/>
      <c r="DY478" s="95"/>
      <c r="DZ478" s="95"/>
      <c r="EA478" s="95"/>
      <c r="EB478" s="95"/>
      <c r="EC478" s="95"/>
      <c r="ED478" s="95"/>
      <c r="EE478" s="95"/>
      <c r="EF478" s="95"/>
      <c r="EG478" s="95"/>
      <c r="EH478" s="95"/>
      <c r="EI478" s="95"/>
      <c r="EJ478" s="95"/>
      <c r="EK478" s="95"/>
      <c r="EL478" s="95"/>
      <c r="EM478" s="95"/>
      <c r="EN478" s="95"/>
      <c r="EO478" s="95"/>
      <c r="EP478" s="95"/>
      <c r="EQ478" s="95"/>
      <c r="ER478" s="95"/>
      <c r="ES478" s="95"/>
      <c r="ET478" s="95"/>
      <c r="EU478" s="95"/>
      <c r="EV478" s="95"/>
      <c r="EW478" s="95"/>
      <c r="EX478" s="95"/>
      <c r="EY478" s="95"/>
      <c r="EZ478" s="95"/>
      <c r="FA478" s="95"/>
      <c r="FB478" s="95"/>
      <c r="FC478" s="95"/>
      <c r="FD478" s="95"/>
      <c r="FE478" s="95"/>
      <c r="FF478" s="95"/>
      <c r="FG478" s="95"/>
      <c r="FH478" s="95"/>
      <c r="FI478" s="95"/>
      <c r="FJ478" s="95"/>
      <c r="FK478" s="95"/>
      <c r="FL478" s="95"/>
      <c r="FM478" s="95"/>
      <c r="FN478" s="95"/>
      <c r="FO478" s="95"/>
      <c r="FP478" s="95"/>
      <c r="FQ478" s="95"/>
      <c r="FR478" s="95"/>
      <c r="FS478" s="95"/>
      <c r="FT478" s="95"/>
      <c r="FU478" s="95"/>
      <c r="FV478" s="95"/>
      <c r="FW478" s="95"/>
      <c r="FX478" s="95"/>
      <c r="FY478" s="95"/>
      <c r="FZ478" s="95"/>
      <c r="GA478" s="95"/>
      <c r="GB478" s="95"/>
      <c r="GC478" s="95"/>
      <c r="GD478" s="95"/>
      <c r="GE478" s="95"/>
      <c r="GF478" s="95"/>
      <c r="GG478" s="95"/>
      <c r="GH478" s="95"/>
      <c r="GI478" s="95"/>
      <c r="GJ478" s="95"/>
      <c r="GK478" s="95"/>
      <c r="GL478" s="95"/>
      <c r="GM478" s="95"/>
      <c r="GN478" s="95"/>
      <c r="GO478" s="95"/>
      <c r="GP478" s="95"/>
      <c r="GQ478" s="95"/>
      <c r="GR478" s="95"/>
      <c r="GS478" s="95"/>
      <c r="GT478" s="95"/>
      <c r="GU478" s="95"/>
      <c r="GV478" s="95"/>
      <c r="GW478" s="95"/>
      <c r="GX478" s="95"/>
      <c r="GY478" s="95"/>
      <c r="GZ478" s="95"/>
      <c r="HA478" s="95"/>
      <c r="HB478" s="95"/>
      <c r="HC478" s="95"/>
      <c r="HD478" s="95"/>
      <c r="HE478" s="95"/>
    </row>
    <row r="479" spans="1:213" x14ac:dyDescent="0.25">
      <c r="A479" s="212" t="str">
        <f>IF((ISBLANK('1B DonnéesActifs'!A482)=TRUE),"-",'1B DonnéesActifs'!A482)</f>
        <v>-</v>
      </c>
      <c r="B479" s="213" t="str">
        <f>IF(($A479="-"),"-",IF((ISBLANK('1B DonnéesActifs'!B482)=TRUE),"",'1B DonnéesActifs'!B482))</f>
        <v>-</v>
      </c>
      <c r="C479" s="213" t="str">
        <f>IF(($A479="-"),"-",IF((ISBLANK('1B DonnéesActifs'!C482)=TRUE),"",'1B DonnéesActifs'!C482))</f>
        <v>-</v>
      </c>
      <c r="D479" s="213" t="str">
        <f>IF(($A479="-"),"-",IF((ISBLANK('1B DonnéesActifs'!D482)=TRUE),"",'1B DonnéesActifs'!D482))</f>
        <v>-</v>
      </c>
      <c r="E479" s="213" t="str">
        <f>IF(($A479="-"),"-",IF((ISBLANK('1B DonnéesActifs'!E482)=TRUE),"",'1B DonnéesActifs'!E482))</f>
        <v>-</v>
      </c>
      <c r="F479" s="213" t="str">
        <f>IF(($A479="-"),"-",IF((ISBLANK('1B DonnéesActifs'!F482)=TRUE),"",'1B DonnéesActifs'!F482))</f>
        <v>-</v>
      </c>
      <c r="G479" s="213" t="str">
        <f>IF(($A479="-"),"-",IF((ISBLANK('1B DonnéesActifs'!G482)=TRUE),"",'1B DonnéesActifs'!G482))</f>
        <v>-</v>
      </c>
      <c r="H479" s="213" t="str">
        <f>IF(($A479="-"),"-",IF((ISBLANK('1B DonnéesActifs'!H482)=TRUE),"",'1B DonnéesActifs'!H482))</f>
        <v>-</v>
      </c>
      <c r="I479" s="213" t="str">
        <f>IF(($A479="-"),"-",IF((ISBLANK('1B DonnéesActifs'!I482)=TRUE),"",'1B DonnéesActifs'!I482))</f>
        <v>-</v>
      </c>
      <c r="J479" s="213" t="str">
        <f>IF(($A479="-"),"-",IF((ISBLANK('1B DonnéesActifs'!J482)=TRUE),"",'1B DonnéesActifs'!J482))</f>
        <v>-</v>
      </c>
      <c r="K479" s="213" t="str">
        <f>IF(($A479="-"),"-",IF((ISBLANK('1B DonnéesActifs'!K482)=TRUE),"",'1B DonnéesActifs'!K482))</f>
        <v>-</v>
      </c>
      <c r="L479" s="213" t="str">
        <f>IF(($A479="-"),"-",IF((ISBLANK('1B DonnéesActifs'!L482)=TRUE),"",'1B DonnéesActifs'!L482))</f>
        <v>-</v>
      </c>
      <c r="M479" s="213" t="str">
        <f>IF(($A479="-"),"-",IF((ISBLANK('1B DonnéesActifs'!M482)=TRUE),"",'1B DonnéesActifs'!M482))</f>
        <v>-</v>
      </c>
      <c r="N479" s="213" t="str">
        <f>IF(($A479="-"),"-",IF((ISBLANK('1B DonnéesActifs'!N482)=TRUE),"",'1B DonnéesActifs'!N482))</f>
        <v>-</v>
      </c>
      <c r="O479" s="213" t="str">
        <f>IF(($A479="-"),"-",IF((ISBLANK('1B DonnéesActifs'!O482)=TRUE),"",'1B DonnéesActifs'!O482))</f>
        <v>-</v>
      </c>
      <c r="P479" s="213" t="str">
        <f>IF(($A479="-"),"-",IF((ISBLANK('1B DonnéesActifs'!P482)=TRUE),"",'1B DonnéesActifs'!P482))</f>
        <v>-</v>
      </c>
      <c r="Q479" s="214" t="str">
        <f t="shared" si="73"/>
        <v>-</v>
      </c>
      <c r="R479" s="214" t="str">
        <f>IF($A479="-","-",(_xlfn.IFNA((VLOOKUP($D479,'2A HypothèsesRenouvellement'!$J$6:$K$10,2,FALSE)),"TypeChausséeN/D")))</f>
        <v>-</v>
      </c>
      <c r="S479" s="214" t="str">
        <f t="shared" si="74"/>
        <v>-</v>
      </c>
      <c r="T479" s="214" t="str">
        <f>IF($A479="-","-",(_xlfn.IFNA((VLOOKUP($M479,'2A HypothèsesRenouvellement'!$J$16:$K$25,2,FALSE)),"DernièreInterventionN/D")))</f>
        <v>-</v>
      </c>
      <c r="U479" s="214" t="str">
        <f t="shared" si="75"/>
        <v>-</v>
      </c>
      <c r="V479" s="215" t="str">
        <f t="shared" si="76"/>
        <v>-</v>
      </c>
      <c r="W479" s="215" t="str">
        <f>IF($A479="-","-",IF($O479="","ICG N/D",VLOOKUP($O479,'2A HypothèsesRenouvellement'!$B$33:$B$42,1,TRUE)))</f>
        <v>-</v>
      </c>
      <c r="X479" s="216" t="str">
        <f>IF($A479="-","-",(IF((ISNUMBER(W479)=TRUE),VLOOKUP(W479,'2A HypothèsesRenouvellement'!$B$33:$D$42,3,FALSE),"ICG N/D")))</f>
        <v>-</v>
      </c>
      <c r="Y479" s="216" t="str">
        <f>_xlfn.IFNA(IF($A479="-","-",(IF((P479=""),"Cote /5 N/D",VLOOKUP(P479,'2A HypothèsesRenouvellement'!$F$33:$G$37,2,FALSE)))),"%ParCote/5 Feuille2A N/D")</f>
        <v>-</v>
      </c>
      <c r="Z479" s="215" t="str">
        <f>IF($A479="-","-",IF('2A HypothèsesRenouvellement'!$F$20="  cotes d'état /100",(IF(ISNUMBER(X479)=TRUE,(X479*R479),"ICG N/D")),"N'est pas l'option choisie feuille 2A"))</f>
        <v>-</v>
      </c>
      <c r="AA479" s="215" t="str">
        <f t="shared" si="71"/>
        <v>-</v>
      </c>
      <c r="AB479" s="215" t="str">
        <f>IF($A479="-","-",IF('2A HypothèsesRenouvellement'!$F$20="  cotes d'état /5",(IF(ISNUMBER(Y479)=TRUE,(Y479*R479),"Etat/5 N/D")),"N'est pas l'option choisie feuille 2A"))</f>
        <v>-</v>
      </c>
      <c r="AC479" s="215" t="str">
        <f t="shared" si="72"/>
        <v>-</v>
      </c>
      <c r="AD479" s="217" t="str">
        <f>IF('2A HypothèsesRenouvellement'!$D$15="Option 1  ",'3A CalculsActifs'!V479,IF('2A HypothèsesRenouvellement'!$F$20="  Cotes d'état /100",'3A CalculsActifs'!AA479,IF('2A HypothèsesRenouvellement'!$F$20="  Cotes d'état /5",'3A CalculsActifs'!AC479,"ATT:ChoisirOptionFeuille2A")))</f>
        <v>ATT:ChoisirOptionFeuille2A</v>
      </c>
      <c r="AE479" s="209" t="str">
        <f>IF($A479="-","-",(H479/1000*(VLOOKUP(D479,'2A HypothèsesRenouvellement'!$J$6:$L$10,3,FALSE))))</f>
        <v>-</v>
      </c>
      <c r="AF479" s="312" t="str">
        <f t="shared" si="77"/>
        <v>-</v>
      </c>
      <c r="AG479" s="312" t="str">
        <f t="shared" si="78"/>
        <v>-</v>
      </c>
      <c r="AH479" s="218" t="str">
        <f t="shared" si="79"/>
        <v>-</v>
      </c>
      <c r="AI479" s="95"/>
      <c r="AJ479" s="95"/>
      <c r="AK479" s="95"/>
      <c r="AL479" s="95"/>
      <c r="AM479" s="95"/>
      <c r="AN479" s="95"/>
      <c r="AO479" s="95"/>
      <c r="AP479" s="95"/>
      <c r="AQ479" s="95"/>
      <c r="AR479" s="95"/>
      <c r="AS479" s="95"/>
      <c r="AT479" s="95"/>
      <c r="AU479" s="95"/>
      <c r="AV479" s="95"/>
      <c r="AW479" s="95"/>
      <c r="AX479" s="95"/>
      <c r="AY479" s="95"/>
      <c r="AZ479" s="95"/>
      <c r="BA479" s="95"/>
      <c r="BB479" s="95"/>
      <c r="BC479" s="95"/>
      <c r="BD479" s="95"/>
      <c r="BE479" s="95"/>
      <c r="BF479" s="95"/>
      <c r="BG479" s="95"/>
      <c r="BH479" s="95"/>
      <c r="BI479" s="95"/>
      <c r="BJ479" s="95"/>
      <c r="BK479" s="95"/>
      <c r="BL479" s="95"/>
      <c r="BM479" s="95"/>
      <c r="BN479" s="95"/>
      <c r="BO479" s="95"/>
      <c r="BP479" s="95"/>
      <c r="BQ479" s="95"/>
      <c r="BR479" s="95"/>
      <c r="BS479" s="95"/>
      <c r="BT479" s="95"/>
      <c r="BU479" s="95"/>
      <c r="BV479" s="95"/>
      <c r="BW479" s="95"/>
      <c r="BX479" s="95"/>
      <c r="BY479" s="95"/>
      <c r="BZ479" s="95"/>
      <c r="CA479" s="95"/>
      <c r="CB479" s="95"/>
      <c r="CC479" s="95"/>
      <c r="CD479" s="95"/>
      <c r="CE479" s="95"/>
      <c r="CF479" s="95"/>
      <c r="CG479" s="95"/>
      <c r="CH479" s="95"/>
      <c r="CI479" s="95"/>
      <c r="CJ479" s="95"/>
      <c r="CK479" s="95"/>
      <c r="CL479" s="95"/>
      <c r="CM479" s="95"/>
      <c r="CN479" s="95"/>
      <c r="CO479" s="95"/>
      <c r="CP479" s="95"/>
      <c r="CQ479" s="95"/>
      <c r="CR479" s="95"/>
      <c r="CS479" s="95"/>
      <c r="CT479" s="95"/>
      <c r="CU479" s="95"/>
      <c r="CV479" s="95"/>
      <c r="CW479" s="95"/>
      <c r="CX479" s="95"/>
      <c r="CY479" s="95"/>
      <c r="CZ479" s="95"/>
      <c r="DA479" s="95"/>
      <c r="DB479" s="95"/>
      <c r="DC479" s="95"/>
      <c r="DD479" s="95"/>
      <c r="DE479" s="95"/>
      <c r="DF479" s="95"/>
      <c r="DG479" s="95"/>
      <c r="DH479" s="95"/>
      <c r="DI479" s="95"/>
      <c r="DJ479" s="95"/>
      <c r="DK479" s="95"/>
      <c r="DL479" s="95"/>
      <c r="DM479" s="95"/>
      <c r="DN479" s="95"/>
      <c r="DO479" s="95"/>
      <c r="DP479" s="95"/>
      <c r="DQ479" s="95"/>
      <c r="DR479" s="95"/>
      <c r="DS479" s="95"/>
      <c r="DT479" s="95"/>
      <c r="DU479" s="95"/>
      <c r="DV479" s="95"/>
      <c r="DW479" s="95"/>
      <c r="DX479" s="95"/>
      <c r="DY479" s="95"/>
      <c r="DZ479" s="95"/>
      <c r="EA479" s="95"/>
      <c r="EB479" s="95"/>
      <c r="EC479" s="95"/>
      <c r="ED479" s="95"/>
      <c r="EE479" s="95"/>
      <c r="EF479" s="95"/>
      <c r="EG479" s="95"/>
      <c r="EH479" s="95"/>
      <c r="EI479" s="95"/>
      <c r="EJ479" s="95"/>
      <c r="EK479" s="95"/>
      <c r="EL479" s="95"/>
      <c r="EM479" s="95"/>
      <c r="EN479" s="95"/>
      <c r="EO479" s="95"/>
      <c r="EP479" s="95"/>
      <c r="EQ479" s="95"/>
      <c r="ER479" s="95"/>
      <c r="ES479" s="95"/>
      <c r="ET479" s="95"/>
      <c r="EU479" s="95"/>
      <c r="EV479" s="95"/>
      <c r="EW479" s="95"/>
      <c r="EX479" s="95"/>
      <c r="EY479" s="95"/>
      <c r="EZ479" s="95"/>
      <c r="FA479" s="95"/>
      <c r="FB479" s="95"/>
      <c r="FC479" s="95"/>
      <c r="FD479" s="95"/>
      <c r="FE479" s="95"/>
      <c r="FF479" s="95"/>
      <c r="FG479" s="95"/>
      <c r="FH479" s="95"/>
      <c r="FI479" s="95"/>
      <c r="FJ479" s="95"/>
      <c r="FK479" s="95"/>
      <c r="FL479" s="95"/>
      <c r="FM479" s="95"/>
      <c r="FN479" s="95"/>
      <c r="FO479" s="95"/>
      <c r="FP479" s="95"/>
      <c r="FQ479" s="95"/>
      <c r="FR479" s="95"/>
      <c r="FS479" s="95"/>
      <c r="FT479" s="95"/>
      <c r="FU479" s="95"/>
      <c r="FV479" s="95"/>
      <c r="FW479" s="95"/>
      <c r="FX479" s="95"/>
      <c r="FY479" s="95"/>
      <c r="FZ479" s="95"/>
      <c r="GA479" s="95"/>
      <c r="GB479" s="95"/>
      <c r="GC479" s="95"/>
      <c r="GD479" s="95"/>
      <c r="GE479" s="95"/>
      <c r="GF479" s="95"/>
      <c r="GG479" s="95"/>
      <c r="GH479" s="95"/>
      <c r="GI479" s="95"/>
      <c r="GJ479" s="95"/>
      <c r="GK479" s="95"/>
      <c r="GL479" s="95"/>
      <c r="GM479" s="95"/>
      <c r="GN479" s="95"/>
      <c r="GO479" s="95"/>
      <c r="GP479" s="95"/>
      <c r="GQ479" s="95"/>
      <c r="GR479" s="95"/>
      <c r="GS479" s="95"/>
      <c r="GT479" s="95"/>
      <c r="GU479" s="95"/>
      <c r="GV479" s="95"/>
      <c r="GW479" s="95"/>
      <c r="GX479" s="95"/>
      <c r="GY479" s="95"/>
      <c r="GZ479" s="95"/>
      <c r="HA479" s="95"/>
      <c r="HB479" s="95"/>
      <c r="HC479" s="95"/>
      <c r="HD479" s="95"/>
      <c r="HE479" s="95"/>
    </row>
    <row r="480" spans="1:213" x14ac:dyDescent="0.25">
      <c r="A480" s="212" t="str">
        <f>IF((ISBLANK('1B DonnéesActifs'!A483)=TRUE),"-",'1B DonnéesActifs'!A483)</f>
        <v>-</v>
      </c>
      <c r="B480" s="213" t="str">
        <f>IF(($A480="-"),"-",IF((ISBLANK('1B DonnéesActifs'!B483)=TRUE),"",'1B DonnéesActifs'!B483))</f>
        <v>-</v>
      </c>
      <c r="C480" s="213" t="str">
        <f>IF(($A480="-"),"-",IF((ISBLANK('1B DonnéesActifs'!C483)=TRUE),"",'1B DonnéesActifs'!C483))</f>
        <v>-</v>
      </c>
      <c r="D480" s="213" t="str">
        <f>IF(($A480="-"),"-",IF((ISBLANK('1B DonnéesActifs'!D483)=TRUE),"",'1B DonnéesActifs'!D483))</f>
        <v>-</v>
      </c>
      <c r="E480" s="213" t="str">
        <f>IF(($A480="-"),"-",IF((ISBLANK('1B DonnéesActifs'!E483)=TRUE),"",'1B DonnéesActifs'!E483))</f>
        <v>-</v>
      </c>
      <c r="F480" s="213" t="str">
        <f>IF(($A480="-"),"-",IF((ISBLANK('1B DonnéesActifs'!F483)=TRUE),"",'1B DonnéesActifs'!F483))</f>
        <v>-</v>
      </c>
      <c r="G480" s="213" t="str">
        <f>IF(($A480="-"),"-",IF((ISBLANK('1B DonnéesActifs'!G483)=TRUE),"",'1B DonnéesActifs'!G483))</f>
        <v>-</v>
      </c>
      <c r="H480" s="213" t="str">
        <f>IF(($A480="-"),"-",IF((ISBLANK('1B DonnéesActifs'!H483)=TRUE),"",'1B DonnéesActifs'!H483))</f>
        <v>-</v>
      </c>
      <c r="I480" s="213" t="str">
        <f>IF(($A480="-"),"-",IF((ISBLANK('1B DonnéesActifs'!I483)=TRUE),"",'1B DonnéesActifs'!I483))</f>
        <v>-</v>
      </c>
      <c r="J480" s="213" t="str">
        <f>IF(($A480="-"),"-",IF((ISBLANK('1B DonnéesActifs'!J483)=TRUE),"",'1B DonnéesActifs'!J483))</f>
        <v>-</v>
      </c>
      <c r="K480" s="213" t="str">
        <f>IF(($A480="-"),"-",IF((ISBLANK('1B DonnéesActifs'!K483)=TRUE),"",'1B DonnéesActifs'!K483))</f>
        <v>-</v>
      </c>
      <c r="L480" s="213" t="str">
        <f>IF(($A480="-"),"-",IF((ISBLANK('1B DonnéesActifs'!L483)=TRUE),"",'1B DonnéesActifs'!L483))</f>
        <v>-</v>
      </c>
      <c r="M480" s="213" t="str">
        <f>IF(($A480="-"),"-",IF((ISBLANK('1B DonnéesActifs'!M483)=TRUE),"",'1B DonnéesActifs'!M483))</f>
        <v>-</v>
      </c>
      <c r="N480" s="213" t="str">
        <f>IF(($A480="-"),"-",IF((ISBLANK('1B DonnéesActifs'!N483)=TRUE),"",'1B DonnéesActifs'!N483))</f>
        <v>-</v>
      </c>
      <c r="O480" s="213" t="str">
        <f>IF(($A480="-"),"-",IF((ISBLANK('1B DonnéesActifs'!O483)=TRUE),"",'1B DonnéesActifs'!O483))</f>
        <v>-</v>
      </c>
      <c r="P480" s="213" t="str">
        <f>IF(($A480="-"),"-",IF((ISBLANK('1B DonnéesActifs'!P483)=TRUE),"",'1B DonnéesActifs'!P483))</f>
        <v>-</v>
      </c>
      <c r="Q480" s="214" t="str">
        <f t="shared" si="73"/>
        <v>-</v>
      </c>
      <c r="R480" s="214" t="str">
        <f>IF($A480="-","-",(_xlfn.IFNA((VLOOKUP($D480,'2A HypothèsesRenouvellement'!$J$6:$K$10,2,FALSE)),"TypeChausséeN/D")))</f>
        <v>-</v>
      </c>
      <c r="S480" s="214" t="str">
        <f t="shared" si="74"/>
        <v>-</v>
      </c>
      <c r="T480" s="214" t="str">
        <f>IF($A480="-","-",(_xlfn.IFNA((VLOOKUP($M480,'2A HypothèsesRenouvellement'!$J$16:$K$25,2,FALSE)),"DernièreInterventionN/D")))</f>
        <v>-</v>
      </c>
      <c r="U480" s="214" t="str">
        <f t="shared" si="75"/>
        <v>-</v>
      </c>
      <c r="V480" s="215" t="str">
        <f t="shared" si="76"/>
        <v>-</v>
      </c>
      <c r="W480" s="215" t="str">
        <f>IF($A480="-","-",IF($O480="","ICG N/D",VLOOKUP($O480,'2A HypothèsesRenouvellement'!$B$33:$B$42,1,TRUE)))</f>
        <v>-</v>
      </c>
      <c r="X480" s="216" t="str">
        <f>IF($A480="-","-",(IF((ISNUMBER(W480)=TRUE),VLOOKUP(W480,'2A HypothèsesRenouvellement'!$B$33:$D$42,3,FALSE),"ICG N/D")))</f>
        <v>-</v>
      </c>
      <c r="Y480" s="216" t="str">
        <f>_xlfn.IFNA(IF($A480="-","-",(IF((P480=""),"Cote /5 N/D",VLOOKUP(P480,'2A HypothèsesRenouvellement'!$F$33:$G$37,2,FALSE)))),"%ParCote/5 Feuille2A N/D")</f>
        <v>-</v>
      </c>
      <c r="Z480" s="215" t="str">
        <f>IF($A480="-","-",IF('2A HypothèsesRenouvellement'!$F$20="  cotes d'état /100",(IF(ISNUMBER(X480)=TRUE,(X480*R480),"ICG N/D")),"N'est pas l'option choisie feuille 2A"))</f>
        <v>-</v>
      </c>
      <c r="AA480" s="215" t="str">
        <f t="shared" si="71"/>
        <v>-</v>
      </c>
      <c r="AB480" s="215" t="str">
        <f>IF($A480="-","-",IF('2A HypothèsesRenouvellement'!$F$20="  cotes d'état /5",(IF(ISNUMBER(Y480)=TRUE,(Y480*R480),"Etat/5 N/D")),"N'est pas l'option choisie feuille 2A"))</f>
        <v>-</v>
      </c>
      <c r="AC480" s="215" t="str">
        <f t="shared" si="72"/>
        <v>-</v>
      </c>
      <c r="AD480" s="217" t="str">
        <f>IF('2A HypothèsesRenouvellement'!$D$15="Option 1  ",'3A CalculsActifs'!V480,IF('2A HypothèsesRenouvellement'!$F$20="  Cotes d'état /100",'3A CalculsActifs'!AA480,IF('2A HypothèsesRenouvellement'!$F$20="  Cotes d'état /5",'3A CalculsActifs'!AC480,"ATT:ChoisirOptionFeuille2A")))</f>
        <v>ATT:ChoisirOptionFeuille2A</v>
      </c>
      <c r="AE480" s="209" t="str">
        <f>IF($A480="-","-",(H480/1000*(VLOOKUP(D480,'2A HypothèsesRenouvellement'!$J$6:$L$10,3,FALSE))))</f>
        <v>-</v>
      </c>
      <c r="AF480" s="312" t="str">
        <f t="shared" si="77"/>
        <v>-</v>
      </c>
      <c r="AG480" s="312" t="str">
        <f t="shared" si="78"/>
        <v>-</v>
      </c>
      <c r="AH480" s="218" t="str">
        <f t="shared" si="79"/>
        <v>-</v>
      </c>
      <c r="AI480" s="95"/>
      <c r="AJ480" s="95"/>
      <c r="AK480" s="95"/>
      <c r="AL480" s="95"/>
      <c r="AM480" s="95"/>
      <c r="AN480" s="95"/>
      <c r="AO480" s="95"/>
      <c r="AP480" s="95"/>
      <c r="AQ480" s="95"/>
      <c r="AR480" s="95"/>
      <c r="AS480" s="95"/>
      <c r="AT480" s="95"/>
      <c r="AU480" s="95"/>
      <c r="AV480" s="95"/>
      <c r="AW480" s="95"/>
      <c r="AX480" s="95"/>
      <c r="AY480" s="95"/>
      <c r="AZ480" s="95"/>
      <c r="BA480" s="95"/>
      <c r="BB480" s="95"/>
      <c r="BC480" s="95"/>
      <c r="BD480" s="95"/>
      <c r="BE480" s="95"/>
      <c r="BF480" s="95"/>
      <c r="BG480" s="95"/>
      <c r="BH480" s="95"/>
      <c r="BI480" s="95"/>
      <c r="BJ480" s="95"/>
      <c r="BK480" s="95"/>
      <c r="BL480" s="95"/>
      <c r="BM480" s="95"/>
      <c r="BN480" s="95"/>
      <c r="BO480" s="95"/>
      <c r="BP480" s="95"/>
      <c r="BQ480" s="95"/>
      <c r="BR480" s="95"/>
      <c r="BS480" s="95"/>
      <c r="BT480" s="95"/>
      <c r="BU480" s="95"/>
      <c r="BV480" s="95"/>
      <c r="BW480" s="95"/>
      <c r="BX480" s="95"/>
      <c r="BY480" s="95"/>
      <c r="BZ480" s="95"/>
      <c r="CA480" s="95"/>
      <c r="CB480" s="95"/>
      <c r="CC480" s="95"/>
      <c r="CD480" s="95"/>
      <c r="CE480" s="95"/>
      <c r="CF480" s="95"/>
      <c r="CG480" s="95"/>
      <c r="CH480" s="95"/>
      <c r="CI480" s="95"/>
      <c r="CJ480" s="95"/>
      <c r="CK480" s="95"/>
      <c r="CL480" s="95"/>
      <c r="CM480" s="95"/>
      <c r="CN480" s="95"/>
      <c r="CO480" s="95"/>
      <c r="CP480" s="95"/>
      <c r="CQ480" s="95"/>
      <c r="CR480" s="95"/>
      <c r="CS480" s="95"/>
      <c r="CT480" s="95"/>
      <c r="CU480" s="95"/>
      <c r="CV480" s="95"/>
      <c r="CW480" s="95"/>
      <c r="CX480" s="95"/>
      <c r="CY480" s="95"/>
      <c r="CZ480" s="95"/>
      <c r="DA480" s="95"/>
      <c r="DB480" s="95"/>
      <c r="DC480" s="95"/>
      <c r="DD480" s="95"/>
      <c r="DE480" s="95"/>
      <c r="DF480" s="95"/>
      <c r="DG480" s="95"/>
      <c r="DH480" s="95"/>
      <c r="DI480" s="95"/>
      <c r="DJ480" s="95"/>
      <c r="DK480" s="95"/>
      <c r="DL480" s="95"/>
      <c r="DM480" s="95"/>
      <c r="DN480" s="95"/>
      <c r="DO480" s="95"/>
      <c r="DP480" s="95"/>
      <c r="DQ480" s="95"/>
      <c r="DR480" s="95"/>
      <c r="DS480" s="95"/>
      <c r="DT480" s="95"/>
      <c r="DU480" s="95"/>
      <c r="DV480" s="95"/>
      <c r="DW480" s="95"/>
      <c r="DX480" s="95"/>
      <c r="DY480" s="95"/>
      <c r="DZ480" s="95"/>
      <c r="EA480" s="95"/>
      <c r="EB480" s="95"/>
      <c r="EC480" s="95"/>
      <c r="ED480" s="95"/>
      <c r="EE480" s="95"/>
      <c r="EF480" s="95"/>
      <c r="EG480" s="95"/>
      <c r="EH480" s="95"/>
      <c r="EI480" s="95"/>
      <c r="EJ480" s="95"/>
      <c r="EK480" s="95"/>
      <c r="EL480" s="95"/>
      <c r="EM480" s="95"/>
      <c r="EN480" s="95"/>
      <c r="EO480" s="95"/>
      <c r="EP480" s="95"/>
      <c r="EQ480" s="95"/>
      <c r="ER480" s="95"/>
      <c r="ES480" s="95"/>
      <c r="ET480" s="95"/>
      <c r="EU480" s="95"/>
      <c r="EV480" s="95"/>
      <c r="EW480" s="95"/>
      <c r="EX480" s="95"/>
      <c r="EY480" s="95"/>
      <c r="EZ480" s="95"/>
      <c r="FA480" s="95"/>
      <c r="FB480" s="95"/>
      <c r="FC480" s="95"/>
      <c r="FD480" s="95"/>
      <c r="FE480" s="95"/>
      <c r="FF480" s="95"/>
      <c r="FG480" s="95"/>
      <c r="FH480" s="95"/>
      <c r="FI480" s="95"/>
      <c r="FJ480" s="95"/>
      <c r="FK480" s="95"/>
      <c r="FL480" s="95"/>
      <c r="FM480" s="95"/>
      <c r="FN480" s="95"/>
      <c r="FO480" s="95"/>
      <c r="FP480" s="95"/>
      <c r="FQ480" s="95"/>
      <c r="FR480" s="95"/>
      <c r="FS480" s="95"/>
      <c r="FT480" s="95"/>
      <c r="FU480" s="95"/>
      <c r="FV480" s="95"/>
      <c r="FW480" s="95"/>
      <c r="FX480" s="95"/>
      <c r="FY480" s="95"/>
      <c r="FZ480" s="95"/>
      <c r="GA480" s="95"/>
      <c r="GB480" s="95"/>
      <c r="GC480" s="95"/>
      <c r="GD480" s="95"/>
      <c r="GE480" s="95"/>
      <c r="GF480" s="95"/>
      <c r="GG480" s="95"/>
      <c r="GH480" s="95"/>
      <c r="GI480" s="95"/>
      <c r="GJ480" s="95"/>
      <c r="GK480" s="95"/>
      <c r="GL480" s="95"/>
      <c r="GM480" s="95"/>
      <c r="GN480" s="95"/>
      <c r="GO480" s="95"/>
      <c r="GP480" s="95"/>
      <c r="GQ480" s="95"/>
      <c r="GR480" s="95"/>
      <c r="GS480" s="95"/>
      <c r="GT480" s="95"/>
      <c r="GU480" s="95"/>
      <c r="GV480" s="95"/>
      <c r="GW480" s="95"/>
      <c r="GX480" s="95"/>
      <c r="GY480" s="95"/>
      <c r="GZ480" s="95"/>
      <c r="HA480" s="95"/>
      <c r="HB480" s="95"/>
      <c r="HC480" s="95"/>
      <c r="HD480" s="95"/>
      <c r="HE480" s="95"/>
    </row>
    <row r="481" spans="1:213" x14ac:dyDescent="0.25">
      <c r="A481" s="212" t="str">
        <f>IF((ISBLANK('1B DonnéesActifs'!A484)=TRUE),"-",'1B DonnéesActifs'!A484)</f>
        <v>-</v>
      </c>
      <c r="B481" s="213" t="str">
        <f>IF(($A481="-"),"-",IF((ISBLANK('1B DonnéesActifs'!B484)=TRUE),"",'1B DonnéesActifs'!B484))</f>
        <v>-</v>
      </c>
      <c r="C481" s="213" t="str">
        <f>IF(($A481="-"),"-",IF((ISBLANK('1B DonnéesActifs'!C484)=TRUE),"",'1B DonnéesActifs'!C484))</f>
        <v>-</v>
      </c>
      <c r="D481" s="213" t="str">
        <f>IF(($A481="-"),"-",IF((ISBLANK('1B DonnéesActifs'!D484)=TRUE),"",'1B DonnéesActifs'!D484))</f>
        <v>-</v>
      </c>
      <c r="E481" s="213" t="str">
        <f>IF(($A481="-"),"-",IF((ISBLANK('1B DonnéesActifs'!E484)=TRUE),"",'1B DonnéesActifs'!E484))</f>
        <v>-</v>
      </c>
      <c r="F481" s="213" t="str">
        <f>IF(($A481="-"),"-",IF((ISBLANK('1B DonnéesActifs'!F484)=TRUE),"",'1B DonnéesActifs'!F484))</f>
        <v>-</v>
      </c>
      <c r="G481" s="213" t="str">
        <f>IF(($A481="-"),"-",IF((ISBLANK('1B DonnéesActifs'!G484)=TRUE),"",'1B DonnéesActifs'!G484))</f>
        <v>-</v>
      </c>
      <c r="H481" s="213" t="str">
        <f>IF(($A481="-"),"-",IF((ISBLANK('1B DonnéesActifs'!H484)=TRUE),"",'1B DonnéesActifs'!H484))</f>
        <v>-</v>
      </c>
      <c r="I481" s="213" t="str">
        <f>IF(($A481="-"),"-",IF((ISBLANK('1B DonnéesActifs'!I484)=TRUE),"",'1B DonnéesActifs'!I484))</f>
        <v>-</v>
      </c>
      <c r="J481" s="213" t="str">
        <f>IF(($A481="-"),"-",IF((ISBLANK('1B DonnéesActifs'!J484)=TRUE),"",'1B DonnéesActifs'!J484))</f>
        <v>-</v>
      </c>
      <c r="K481" s="213" t="str">
        <f>IF(($A481="-"),"-",IF((ISBLANK('1B DonnéesActifs'!K484)=TRUE),"",'1B DonnéesActifs'!K484))</f>
        <v>-</v>
      </c>
      <c r="L481" s="213" t="str">
        <f>IF(($A481="-"),"-",IF((ISBLANK('1B DonnéesActifs'!L484)=TRUE),"",'1B DonnéesActifs'!L484))</f>
        <v>-</v>
      </c>
      <c r="M481" s="213" t="str">
        <f>IF(($A481="-"),"-",IF((ISBLANK('1B DonnéesActifs'!M484)=TRUE),"",'1B DonnéesActifs'!M484))</f>
        <v>-</v>
      </c>
      <c r="N481" s="213" t="str">
        <f>IF(($A481="-"),"-",IF((ISBLANK('1B DonnéesActifs'!N484)=TRUE),"",'1B DonnéesActifs'!N484))</f>
        <v>-</v>
      </c>
      <c r="O481" s="213" t="str">
        <f>IF(($A481="-"),"-",IF((ISBLANK('1B DonnéesActifs'!O484)=TRUE),"",'1B DonnéesActifs'!O484))</f>
        <v>-</v>
      </c>
      <c r="P481" s="213" t="str">
        <f>IF(($A481="-"),"-",IF((ISBLANK('1B DonnéesActifs'!P484)=TRUE),"",'1B DonnéesActifs'!P484))</f>
        <v>-</v>
      </c>
      <c r="Q481" s="214" t="str">
        <f t="shared" si="73"/>
        <v>-</v>
      </c>
      <c r="R481" s="214" t="str">
        <f>IF($A481="-","-",(_xlfn.IFNA((VLOOKUP($D481,'2A HypothèsesRenouvellement'!$J$6:$K$10,2,FALSE)),"TypeChausséeN/D")))</f>
        <v>-</v>
      </c>
      <c r="S481" s="214" t="str">
        <f t="shared" si="74"/>
        <v>-</v>
      </c>
      <c r="T481" s="214" t="str">
        <f>IF($A481="-","-",(_xlfn.IFNA((VLOOKUP($M481,'2A HypothèsesRenouvellement'!$J$16:$K$25,2,FALSE)),"DernièreInterventionN/D")))</f>
        <v>-</v>
      </c>
      <c r="U481" s="214" t="str">
        <f t="shared" si="75"/>
        <v>-</v>
      </c>
      <c r="V481" s="215" t="str">
        <f t="shared" si="76"/>
        <v>-</v>
      </c>
      <c r="W481" s="215" t="str">
        <f>IF($A481="-","-",IF($O481="","ICG N/D",VLOOKUP($O481,'2A HypothèsesRenouvellement'!$B$33:$B$42,1,TRUE)))</f>
        <v>-</v>
      </c>
      <c r="X481" s="216" t="str">
        <f>IF($A481="-","-",(IF((ISNUMBER(W481)=TRUE),VLOOKUP(W481,'2A HypothèsesRenouvellement'!$B$33:$D$42,3,FALSE),"ICG N/D")))</f>
        <v>-</v>
      </c>
      <c r="Y481" s="216" t="str">
        <f>_xlfn.IFNA(IF($A481="-","-",(IF((P481=""),"Cote /5 N/D",VLOOKUP(P481,'2A HypothèsesRenouvellement'!$F$33:$G$37,2,FALSE)))),"%ParCote/5 Feuille2A N/D")</f>
        <v>-</v>
      </c>
      <c r="Z481" s="215" t="str">
        <f>IF($A481="-","-",IF('2A HypothèsesRenouvellement'!$F$20="  cotes d'état /100",(IF(ISNUMBER(X481)=TRUE,(X481*R481),"ICG N/D")),"N'est pas l'option choisie feuille 2A"))</f>
        <v>-</v>
      </c>
      <c r="AA481" s="215" t="str">
        <f t="shared" si="71"/>
        <v>-</v>
      </c>
      <c r="AB481" s="215" t="str">
        <f>IF($A481="-","-",IF('2A HypothèsesRenouvellement'!$F$20="  cotes d'état /5",(IF(ISNUMBER(Y481)=TRUE,(Y481*R481),"Etat/5 N/D")),"N'est pas l'option choisie feuille 2A"))</f>
        <v>-</v>
      </c>
      <c r="AC481" s="215" t="str">
        <f t="shared" si="72"/>
        <v>-</v>
      </c>
      <c r="AD481" s="217" t="str">
        <f>IF('2A HypothèsesRenouvellement'!$D$15="Option 1  ",'3A CalculsActifs'!V481,IF('2A HypothèsesRenouvellement'!$F$20="  Cotes d'état /100",'3A CalculsActifs'!AA481,IF('2A HypothèsesRenouvellement'!$F$20="  Cotes d'état /5",'3A CalculsActifs'!AC481,"ATT:ChoisirOptionFeuille2A")))</f>
        <v>ATT:ChoisirOptionFeuille2A</v>
      </c>
      <c r="AE481" s="209" t="str">
        <f>IF($A481="-","-",(H481/1000*(VLOOKUP(D481,'2A HypothèsesRenouvellement'!$J$6:$L$10,3,FALSE))))</f>
        <v>-</v>
      </c>
      <c r="AF481" s="312" t="str">
        <f t="shared" si="77"/>
        <v>-</v>
      </c>
      <c r="AG481" s="312" t="str">
        <f t="shared" si="78"/>
        <v>-</v>
      </c>
      <c r="AH481" s="218" t="str">
        <f t="shared" si="79"/>
        <v>-</v>
      </c>
      <c r="AI481" s="95"/>
      <c r="AJ481" s="95"/>
      <c r="AK481" s="95"/>
      <c r="AL481" s="95"/>
      <c r="AM481" s="95"/>
      <c r="AN481" s="95"/>
      <c r="AO481" s="95"/>
      <c r="AP481" s="95"/>
      <c r="AQ481" s="95"/>
      <c r="AR481" s="95"/>
      <c r="AS481" s="95"/>
      <c r="AT481" s="95"/>
      <c r="AU481" s="95"/>
      <c r="AV481" s="95"/>
      <c r="AW481" s="95"/>
      <c r="AX481" s="95"/>
      <c r="AY481" s="95"/>
      <c r="AZ481" s="95"/>
      <c r="BA481" s="95"/>
      <c r="BB481" s="95"/>
      <c r="BC481" s="95"/>
      <c r="BD481" s="95"/>
      <c r="BE481" s="95"/>
      <c r="BF481" s="95"/>
      <c r="BG481" s="95"/>
      <c r="BH481" s="95"/>
      <c r="BI481" s="95"/>
      <c r="BJ481" s="95"/>
      <c r="BK481" s="95"/>
      <c r="BL481" s="95"/>
      <c r="BM481" s="95"/>
      <c r="BN481" s="95"/>
      <c r="BO481" s="95"/>
      <c r="BP481" s="95"/>
      <c r="BQ481" s="95"/>
      <c r="BR481" s="95"/>
      <c r="BS481" s="95"/>
      <c r="BT481" s="95"/>
      <c r="BU481" s="95"/>
      <c r="BV481" s="95"/>
      <c r="BW481" s="95"/>
      <c r="BX481" s="95"/>
      <c r="BY481" s="95"/>
      <c r="BZ481" s="95"/>
      <c r="CA481" s="95"/>
      <c r="CB481" s="95"/>
      <c r="CC481" s="95"/>
      <c r="CD481" s="95"/>
      <c r="CE481" s="95"/>
      <c r="CF481" s="95"/>
      <c r="CG481" s="95"/>
      <c r="CH481" s="95"/>
      <c r="CI481" s="95"/>
      <c r="CJ481" s="95"/>
      <c r="CK481" s="95"/>
      <c r="CL481" s="95"/>
      <c r="CM481" s="95"/>
      <c r="CN481" s="95"/>
      <c r="CO481" s="95"/>
      <c r="CP481" s="95"/>
      <c r="CQ481" s="95"/>
      <c r="CR481" s="95"/>
      <c r="CS481" s="95"/>
      <c r="CT481" s="95"/>
      <c r="CU481" s="95"/>
      <c r="CV481" s="95"/>
      <c r="CW481" s="95"/>
      <c r="CX481" s="95"/>
      <c r="CY481" s="95"/>
      <c r="CZ481" s="95"/>
      <c r="DA481" s="95"/>
      <c r="DB481" s="95"/>
      <c r="DC481" s="95"/>
      <c r="DD481" s="95"/>
      <c r="DE481" s="95"/>
      <c r="DF481" s="95"/>
      <c r="DG481" s="95"/>
      <c r="DH481" s="95"/>
      <c r="DI481" s="95"/>
      <c r="DJ481" s="95"/>
      <c r="DK481" s="95"/>
      <c r="DL481" s="95"/>
      <c r="DM481" s="95"/>
      <c r="DN481" s="95"/>
      <c r="DO481" s="95"/>
      <c r="DP481" s="95"/>
      <c r="DQ481" s="95"/>
      <c r="DR481" s="95"/>
      <c r="DS481" s="95"/>
      <c r="DT481" s="95"/>
      <c r="DU481" s="95"/>
      <c r="DV481" s="95"/>
      <c r="DW481" s="95"/>
      <c r="DX481" s="95"/>
      <c r="DY481" s="95"/>
      <c r="DZ481" s="95"/>
      <c r="EA481" s="95"/>
      <c r="EB481" s="95"/>
      <c r="EC481" s="95"/>
      <c r="ED481" s="95"/>
      <c r="EE481" s="95"/>
      <c r="EF481" s="95"/>
      <c r="EG481" s="95"/>
      <c r="EH481" s="95"/>
      <c r="EI481" s="95"/>
      <c r="EJ481" s="95"/>
      <c r="EK481" s="95"/>
      <c r="EL481" s="95"/>
      <c r="EM481" s="95"/>
      <c r="EN481" s="95"/>
      <c r="EO481" s="95"/>
      <c r="EP481" s="95"/>
      <c r="EQ481" s="95"/>
      <c r="ER481" s="95"/>
      <c r="ES481" s="95"/>
      <c r="ET481" s="95"/>
      <c r="EU481" s="95"/>
      <c r="EV481" s="95"/>
      <c r="EW481" s="95"/>
      <c r="EX481" s="95"/>
      <c r="EY481" s="95"/>
      <c r="EZ481" s="95"/>
      <c r="FA481" s="95"/>
      <c r="FB481" s="95"/>
      <c r="FC481" s="95"/>
      <c r="FD481" s="95"/>
      <c r="FE481" s="95"/>
      <c r="FF481" s="95"/>
      <c r="FG481" s="95"/>
      <c r="FH481" s="95"/>
      <c r="FI481" s="95"/>
      <c r="FJ481" s="95"/>
      <c r="FK481" s="95"/>
      <c r="FL481" s="95"/>
      <c r="FM481" s="95"/>
      <c r="FN481" s="95"/>
      <c r="FO481" s="95"/>
      <c r="FP481" s="95"/>
      <c r="FQ481" s="95"/>
      <c r="FR481" s="95"/>
      <c r="FS481" s="95"/>
      <c r="FT481" s="95"/>
      <c r="FU481" s="95"/>
      <c r="FV481" s="95"/>
      <c r="FW481" s="95"/>
      <c r="FX481" s="95"/>
      <c r="FY481" s="95"/>
      <c r="FZ481" s="95"/>
      <c r="GA481" s="95"/>
      <c r="GB481" s="95"/>
      <c r="GC481" s="95"/>
      <c r="GD481" s="95"/>
      <c r="GE481" s="95"/>
      <c r="GF481" s="95"/>
      <c r="GG481" s="95"/>
      <c r="GH481" s="95"/>
      <c r="GI481" s="95"/>
      <c r="GJ481" s="95"/>
      <c r="GK481" s="95"/>
      <c r="GL481" s="95"/>
      <c r="GM481" s="95"/>
      <c r="GN481" s="95"/>
      <c r="GO481" s="95"/>
      <c r="GP481" s="95"/>
      <c r="GQ481" s="95"/>
      <c r="GR481" s="95"/>
      <c r="GS481" s="95"/>
      <c r="GT481" s="95"/>
      <c r="GU481" s="95"/>
      <c r="GV481" s="95"/>
      <c r="GW481" s="95"/>
      <c r="GX481" s="95"/>
      <c r="GY481" s="95"/>
      <c r="GZ481" s="95"/>
      <c r="HA481" s="95"/>
      <c r="HB481" s="95"/>
      <c r="HC481" s="95"/>
      <c r="HD481" s="95"/>
      <c r="HE481" s="95"/>
    </row>
    <row r="482" spans="1:213" x14ac:dyDescent="0.25">
      <c r="A482" s="212" t="str">
        <f>IF((ISBLANK('1B DonnéesActifs'!A485)=TRUE),"-",'1B DonnéesActifs'!A485)</f>
        <v>-</v>
      </c>
      <c r="B482" s="213" t="str">
        <f>IF(($A482="-"),"-",IF((ISBLANK('1B DonnéesActifs'!B485)=TRUE),"",'1B DonnéesActifs'!B485))</f>
        <v>-</v>
      </c>
      <c r="C482" s="213" t="str">
        <f>IF(($A482="-"),"-",IF((ISBLANK('1B DonnéesActifs'!C485)=TRUE),"",'1B DonnéesActifs'!C485))</f>
        <v>-</v>
      </c>
      <c r="D482" s="213" t="str">
        <f>IF(($A482="-"),"-",IF((ISBLANK('1B DonnéesActifs'!D485)=TRUE),"",'1B DonnéesActifs'!D485))</f>
        <v>-</v>
      </c>
      <c r="E482" s="213" t="str">
        <f>IF(($A482="-"),"-",IF((ISBLANK('1B DonnéesActifs'!E485)=TRUE),"",'1B DonnéesActifs'!E485))</f>
        <v>-</v>
      </c>
      <c r="F482" s="213" t="str">
        <f>IF(($A482="-"),"-",IF((ISBLANK('1B DonnéesActifs'!F485)=TRUE),"",'1B DonnéesActifs'!F485))</f>
        <v>-</v>
      </c>
      <c r="G482" s="213" t="str">
        <f>IF(($A482="-"),"-",IF((ISBLANK('1B DonnéesActifs'!G485)=TRUE),"",'1B DonnéesActifs'!G485))</f>
        <v>-</v>
      </c>
      <c r="H482" s="213" t="str">
        <f>IF(($A482="-"),"-",IF((ISBLANK('1B DonnéesActifs'!H485)=TRUE),"",'1B DonnéesActifs'!H485))</f>
        <v>-</v>
      </c>
      <c r="I482" s="213" t="str">
        <f>IF(($A482="-"),"-",IF((ISBLANK('1B DonnéesActifs'!I485)=TRUE),"",'1B DonnéesActifs'!I485))</f>
        <v>-</v>
      </c>
      <c r="J482" s="213" t="str">
        <f>IF(($A482="-"),"-",IF((ISBLANK('1B DonnéesActifs'!J485)=TRUE),"",'1B DonnéesActifs'!J485))</f>
        <v>-</v>
      </c>
      <c r="K482" s="213" t="str">
        <f>IF(($A482="-"),"-",IF((ISBLANK('1B DonnéesActifs'!K485)=TRUE),"",'1B DonnéesActifs'!K485))</f>
        <v>-</v>
      </c>
      <c r="L482" s="213" t="str">
        <f>IF(($A482="-"),"-",IF((ISBLANK('1B DonnéesActifs'!L485)=TRUE),"",'1B DonnéesActifs'!L485))</f>
        <v>-</v>
      </c>
      <c r="M482" s="213" t="str">
        <f>IF(($A482="-"),"-",IF((ISBLANK('1B DonnéesActifs'!M485)=TRUE),"",'1B DonnéesActifs'!M485))</f>
        <v>-</v>
      </c>
      <c r="N482" s="213" t="str">
        <f>IF(($A482="-"),"-",IF((ISBLANK('1B DonnéesActifs'!N485)=TRUE),"",'1B DonnéesActifs'!N485))</f>
        <v>-</v>
      </c>
      <c r="O482" s="213" t="str">
        <f>IF(($A482="-"),"-",IF((ISBLANK('1B DonnéesActifs'!O485)=TRUE),"",'1B DonnéesActifs'!O485))</f>
        <v>-</v>
      </c>
      <c r="P482" s="213" t="str">
        <f>IF(($A482="-"),"-",IF((ISBLANK('1B DonnéesActifs'!P485)=TRUE),"",'1B DonnéesActifs'!P485))</f>
        <v>-</v>
      </c>
      <c r="Q482" s="214" t="str">
        <f t="shared" si="73"/>
        <v>-</v>
      </c>
      <c r="R482" s="214" t="str">
        <f>IF($A482="-","-",(_xlfn.IFNA((VLOOKUP($D482,'2A HypothèsesRenouvellement'!$J$6:$K$10,2,FALSE)),"TypeChausséeN/D")))</f>
        <v>-</v>
      </c>
      <c r="S482" s="214" t="str">
        <f t="shared" si="74"/>
        <v>-</v>
      </c>
      <c r="T482" s="214" t="str">
        <f>IF($A482="-","-",(_xlfn.IFNA((VLOOKUP($M482,'2A HypothèsesRenouvellement'!$J$16:$K$25,2,FALSE)),"DernièreInterventionN/D")))</f>
        <v>-</v>
      </c>
      <c r="U482" s="214" t="str">
        <f t="shared" si="75"/>
        <v>-</v>
      </c>
      <c r="V482" s="215" t="str">
        <f t="shared" si="76"/>
        <v>-</v>
      </c>
      <c r="W482" s="215" t="str">
        <f>IF($A482="-","-",IF($O482="","ICG N/D",VLOOKUP($O482,'2A HypothèsesRenouvellement'!$B$33:$B$42,1,TRUE)))</f>
        <v>-</v>
      </c>
      <c r="X482" s="216" t="str">
        <f>IF($A482="-","-",(IF((ISNUMBER(W482)=TRUE),VLOOKUP(W482,'2A HypothèsesRenouvellement'!$B$33:$D$42,3,FALSE),"ICG N/D")))</f>
        <v>-</v>
      </c>
      <c r="Y482" s="216" t="str">
        <f>_xlfn.IFNA(IF($A482="-","-",(IF((P482=""),"Cote /5 N/D",VLOOKUP(P482,'2A HypothèsesRenouvellement'!$F$33:$G$37,2,FALSE)))),"%ParCote/5 Feuille2A N/D")</f>
        <v>-</v>
      </c>
      <c r="Z482" s="215" t="str">
        <f>IF($A482="-","-",IF('2A HypothèsesRenouvellement'!$F$20="  cotes d'état /100",(IF(ISNUMBER(X482)=TRUE,(X482*R482),"ICG N/D")),"N'est pas l'option choisie feuille 2A"))</f>
        <v>-</v>
      </c>
      <c r="AA482" s="215" t="str">
        <f t="shared" si="71"/>
        <v>-</v>
      </c>
      <c r="AB482" s="215" t="str">
        <f>IF($A482="-","-",IF('2A HypothèsesRenouvellement'!$F$20="  cotes d'état /5",(IF(ISNUMBER(Y482)=TRUE,(Y482*R482),"Etat/5 N/D")),"N'est pas l'option choisie feuille 2A"))</f>
        <v>-</v>
      </c>
      <c r="AC482" s="215" t="str">
        <f t="shared" si="72"/>
        <v>-</v>
      </c>
      <c r="AD482" s="217" t="str">
        <f>IF('2A HypothèsesRenouvellement'!$D$15="Option 1  ",'3A CalculsActifs'!V482,IF('2A HypothèsesRenouvellement'!$F$20="  Cotes d'état /100",'3A CalculsActifs'!AA482,IF('2A HypothèsesRenouvellement'!$F$20="  Cotes d'état /5",'3A CalculsActifs'!AC482,"ATT:ChoisirOptionFeuille2A")))</f>
        <v>ATT:ChoisirOptionFeuille2A</v>
      </c>
      <c r="AE482" s="209" t="str">
        <f>IF($A482="-","-",(H482/1000*(VLOOKUP(D482,'2A HypothèsesRenouvellement'!$J$6:$L$10,3,FALSE))))</f>
        <v>-</v>
      </c>
      <c r="AF482" s="312" t="str">
        <f t="shared" si="77"/>
        <v>-</v>
      </c>
      <c r="AG482" s="312" t="str">
        <f t="shared" si="78"/>
        <v>-</v>
      </c>
      <c r="AH482" s="218" t="str">
        <f t="shared" si="79"/>
        <v>-</v>
      </c>
      <c r="AI482" s="95"/>
      <c r="AJ482" s="95"/>
      <c r="AK482" s="95"/>
      <c r="AL482" s="95"/>
      <c r="AM482" s="95"/>
      <c r="AN482" s="95"/>
      <c r="AO482" s="95"/>
      <c r="AP482" s="95"/>
      <c r="AQ482" s="95"/>
      <c r="AR482" s="95"/>
      <c r="AS482" s="95"/>
      <c r="AT482" s="95"/>
      <c r="AU482" s="95"/>
      <c r="AV482" s="95"/>
      <c r="AW482" s="95"/>
      <c r="AX482" s="95"/>
      <c r="AY482" s="95"/>
      <c r="AZ482" s="95"/>
      <c r="BA482" s="95"/>
      <c r="BB482" s="95"/>
      <c r="BC482" s="95"/>
      <c r="BD482" s="95"/>
      <c r="BE482" s="95"/>
      <c r="BF482" s="95"/>
      <c r="BG482" s="95"/>
      <c r="BH482" s="95"/>
      <c r="BI482" s="95"/>
      <c r="BJ482" s="95"/>
      <c r="BK482" s="95"/>
      <c r="BL482" s="95"/>
      <c r="BM482" s="95"/>
      <c r="BN482" s="95"/>
      <c r="BO482" s="95"/>
      <c r="BP482" s="95"/>
      <c r="BQ482" s="95"/>
      <c r="BR482" s="95"/>
      <c r="BS482" s="95"/>
      <c r="BT482" s="95"/>
      <c r="BU482" s="95"/>
      <c r="BV482" s="95"/>
      <c r="BW482" s="95"/>
      <c r="BX482" s="95"/>
      <c r="BY482" s="95"/>
      <c r="BZ482" s="95"/>
      <c r="CA482" s="95"/>
      <c r="CB482" s="95"/>
      <c r="CC482" s="95"/>
      <c r="CD482" s="95"/>
      <c r="CE482" s="95"/>
      <c r="CF482" s="95"/>
      <c r="CG482" s="95"/>
      <c r="CH482" s="95"/>
      <c r="CI482" s="95"/>
      <c r="CJ482" s="95"/>
      <c r="CK482" s="95"/>
      <c r="CL482" s="95"/>
      <c r="CM482" s="95"/>
      <c r="CN482" s="95"/>
      <c r="CO482" s="95"/>
      <c r="CP482" s="95"/>
      <c r="CQ482" s="95"/>
      <c r="CR482" s="95"/>
      <c r="CS482" s="95"/>
      <c r="CT482" s="95"/>
      <c r="CU482" s="95"/>
      <c r="CV482" s="95"/>
      <c r="CW482" s="95"/>
      <c r="CX482" s="95"/>
      <c r="CY482" s="95"/>
      <c r="CZ482" s="95"/>
      <c r="DA482" s="95"/>
      <c r="DB482" s="95"/>
      <c r="DC482" s="95"/>
      <c r="DD482" s="95"/>
      <c r="DE482" s="95"/>
      <c r="DF482" s="95"/>
      <c r="DG482" s="95"/>
      <c r="DH482" s="95"/>
      <c r="DI482" s="95"/>
      <c r="DJ482" s="95"/>
      <c r="DK482" s="95"/>
      <c r="DL482" s="95"/>
      <c r="DM482" s="95"/>
      <c r="DN482" s="95"/>
      <c r="DO482" s="95"/>
      <c r="DP482" s="95"/>
      <c r="DQ482" s="95"/>
      <c r="DR482" s="95"/>
      <c r="DS482" s="95"/>
      <c r="DT482" s="95"/>
      <c r="DU482" s="95"/>
      <c r="DV482" s="95"/>
      <c r="DW482" s="95"/>
      <c r="DX482" s="95"/>
      <c r="DY482" s="95"/>
      <c r="DZ482" s="95"/>
      <c r="EA482" s="95"/>
      <c r="EB482" s="95"/>
      <c r="EC482" s="95"/>
      <c r="ED482" s="95"/>
      <c r="EE482" s="95"/>
      <c r="EF482" s="95"/>
      <c r="EG482" s="95"/>
      <c r="EH482" s="95"/>
      <c r="EI482" s="95"/>
      <c r="EJ482" s="95"/>
      <c r="EK482" s="95"/>
      <c r="EL482" s="95"/>
      <c r="EM482" s="95"/>
      <c r="EN482" s="95"/>
      <c r="EO482" s="95"/>
      <c r="EP482" s="95"/>
      <c r="EQ482" s="95"/>
      <c r="ER482" s="95"/>
      <c r="ES482" s="95"/>
      <c r="ET482" s="95"/>
      <c r="EU482" s="95"/>
      <c r="EV482" s="95"/>
      <c r="EW482" s="95"/>
      <c r="EX482" s="95"/>
      <c r="EY482" s="95"/>
      <c r="EZ482" s="95"/>
      <c r="FA482" s="95"/>
      <c r="FB482" s="95"/>
      <c r="FC482" s="95"/>
      <c r="FD482" s="95"/>
      <c r="FE482" s="95"/>
      <c r="FF482" s="95"/>
      <c r="FG482" s="95"/>
      <c r="FH482" s="95"/>
      <c r="FI482" s="95"/>
      <c r="FJ482" s="95"/>
      <c r="FK482" s="95"/>
      <c r="FL482" s="95"/>
      <c r="FM482" s="95"/>
      <c r="FN482" s="95"/>
      <c r="FO482" s="95"/>
      <c r="FP482" s="95"/>
      <c r="FQ482" s="95"/>
      <c r="FR482" s="95"/>
      <c r="FS482" s="95"/>
      <c r="FT482" s="95"/>
      <c r="FU482" s="95"/>
      <c r="FV482" s="95"/>
      <c r="FW482" s="95"/>
      <c r="FX482" s="95"/>
      <c r="FY482" s="95"/>
      <c r="FZ482" s="95"/>
      <c r="GA482" s="95"/>
      <c r="GB482" s="95"/>
      <c r="GC482" s="95"/>
      <c r="GD482" s="95"/>
      <c r="GE482" s="95"/>
      <c r="GF482" s="95"/>
      <c r="GG482" s="95"/>
      <c r="GH482" s="95"/>
      <c r="GI482" s="95"/>
      <c r="GJ482" s="95"/>
      <c r="GK482" s="95"/>
      <c r="GL482" s="95"/>
      <c r="GM482" s="95"/>
      <c r="GN482" s="95"/>
      <c r="GO482" s="95"/>
      <c r="GP482" s="95"/>
      <c r="GQ482" s="95"/>
      <c r="GR482" s="95"/>
      <c r="GS482" s="95"/>
      <c r="GT482" s="95"/>
      <c r="GU482" s="95"/>
      <c r="GV482" s="95"/>
      <c r="GW482" s="95"/>
      <c r="GX482" s="95"/>
      <c r="GY482" s="95"/>
      <c r="GZ482" s="95"/>
      <c r="HA482" s="95"/>
      <c r="HB482" s="95"/>
      <c r="HC482" s="95"/>
      <c r="HD482" s="95"/>
      <c r="HE482" s="95"/>
    </row>
    <row r="483" spans="1:213" x14ac:dyDescent="0.25">
      <c r="A483" s="212" t="str">
        <f>IF((ISBLANK('1B DonnéesActifs'!A486)=TRUE),"-",'1B DonnéesActifs'!A486)</f>
        <v>-</v>
      </c>
      <c r="B483" s="213" t="str">
        <f>IF(($A483="-"),"-",IF((ISBLANK('1B DonnéesActifs'!B486)=TRUE),"",'1B DonnéesActifs'!B486))</f>
        <v>-</v>
      </c>
      <c r="C483" s="213" t="str">
        <f>IF(($A483="-"),"-",IF((ISBLANK('1B DonnéesActifs'!C486)=TRUE),"",'1B DonnéesActifs'!C486))</f>
        <v>-</v>
      </c>
      <c r="D483" s="213" t="str">
        <f>IF(($A483="-"),"-",IF((ISBLANK('1B DonnéesActifs'!D486)=TRUE),"",'1B DonnéesActifs'!D486))</f>
        <v>-</v>
      </c>
      <c r="E483" s="213" t="str">
        <f>IF(($A483="-"),"-",IF((ISBLANK('1B DonnéesActifs'!E486)=TRUE),"",'1B DonnéesActifs'!E486))</f>
        <v>-</v>
      </c>
      <c r="F483" s="213" t="str">
        <f>IF(($A483="-"),"-",IF((ISBLANK('1B DonnéesActifs'!F486)=TRUE),"",'1B DonnéesActifs'!F486))</f>
        <v>-</v>
      </c>
      <c r="G483" s="213" t="str">
        <f>IF(($A483="-"),"-",IF((ISBLANK('1B DonnéesActifs'!G486)=TRUE),"",'1B DonnéesActifs'!G486))</f>
        <v>-</v>
      </c>
      <c r="H483" s="213" t="str">
        <f>IF(($A483="-"),"-",IF((ISBLANK('1B DonnéesActifs'!H486)=TRUE),"",'1B DonnéesActifs'!H486))</f>
        <v>-</v>
      </c>
      <c r="I483" s="213" t="str">
        <f>IF(($A483="-"),"-",IF((ISBLANK('1B DonnéesActifs'!I486)=TRUE),"",'1B DonnéesActifs'!I486))</f>
        <v>-</v>
      </c>
      <c r="J483" s="213" t="str">
        <f>IF(($A483="-"),"-",IF((ISBLANK('1B DonnéesActifs'!J486)=TRUE),"",'1B DonnéesActifs'!J486))</f>
        <v>-</v>
      </c>
      <c r="K483" s="213" t="str">
        <f>IF(($A483="-"),"-",IF((ISBLANK('1B DonnéesActifs'!K486)=TRUE),"",'1B DonnéesActifs'!K486))</f>
        <v>-</v>
      </c>
      <c r="L483" s="213" t="str">
        <f>IF(($A483="-"),"-",IF((ISBLANK('1B DonnéesActifs'!L486)=TRUE),"",'1B DonnéesActifs'!L486))</f>
        <v>-</v>
      </c>
      <c r="M483" s="213" t="str">
        <f>IF(($A483="-"),"-",IF((ISBLANK('1B DonnéesActifs'!M486)=TRUE),"",'1B DonnéesActifs'!M486))</f>
        <v>-</v>
      </c>
      <c r="N483" s="213" t="str">
        <f>IF(($A483="-"),"-",IF((ISBLANK('1B DonnéesActifs'!N486)=TRUE),"",'1B DonnéesActifs'!N486))</f>
        <v>-</v>
      </c>
      <c r="O483" s="213" t="str">
        <f>IF(($A483="-"),"-",IF((ISBLANK('1B DonnéesActifs'!O486)=TRUE),"",'1B DonnéesActifs'!O486))</f>
        <v>-</v>
      </c>
      <c r="P483" s="213" t="str">
        <f>IF(($A483="-"),"-",IF((ISBLANK('1B DonnéesActifs'!P486)=TRUE),"",'1B DonnéesActifs'!P486))</f>
        <v>-</v>
      </c>
      <c r="Q483" s="214" t="str">
        <f t="shared" si="73"/>
        <v>-</v>
      </c>
      <c r="R483" s="214" t="str">
        <f>IF($A483="-","-",(_xlfn.IFNA((VLOOKUP($D483,'2A HypothèsesRenouvellement'!$J$6:$K$10,2,FALSE)),"TypeChausséeN/D")))</f>
        <v>-</v>
      </c>
      <c r="S483" s="214" t="str">
        <f t="shared" si="74"/>
        <v>-</v>
      </c>
      <c r="T483" s="214" t="str">
        <f>IF($A483="-","-",(_xlfn.IFNA((VLOOKUP($M483,'2A HypothèsesRenouvellement'!$J$16:$K$25,2,FALSE)),"DernièreInterventionN/D")))</f>
        <v>-</v>
      </c>
      <c r="U483" s="214" t="str">
        <f t="shared" si="75"/>
        <v>-</v>
      </c>
      <c r="V483" s="215" t="str">
        <f t="shared" si="76"/>
        <v>-</v>
      </c>
      <c r="W483" s="215" t="str">
        <f>IF($A483="-","-",IF($O483="","ICG N/D",VLOOKUP($O483,'2A HypothèsesRenouvellement'!$B$33:$B$42,1,TRUE)))</f>
        <v>-</v>
      </c>
      <c r="X483" s="216" t="str">
        <f>IF($A483="-","-",(IF((ISNUMBER(W483)=TRUE),VLOOKUP(W483,'2A HypothèsesRenouvellement'!$B$33:$D$42,3,FALSE),"ICG N/D")))</f>
        <v>-</v>
      </c>
      <c r="Y483" s="216" t="str">
        <f>_xlfn.IFNA(IF($A483="-","-",(IF((P483=""),"Cote /5 N/D",VLOOKUP(P483,'2A HypothèsesRenouvellement'!$F$33:$G$37,2,FALSE)))),"%ParCote/5 Feuille2A N/D")</f>
        <v>-</v>
      </c>
      <c r="Z483" s="215" t="str">
        <f>IF($A483="-","-",IF('2A HypothèsesRenouvellement'!$F$20="  cotes d'état /100",(IF(ISNUMBER(X483)=TRUE,(X483*R483),"ICG N/D")),"N'est pas l'option choisie feuille 2A"))</f>
        <v>-</v>
      </c>
      <c r="AA483" s="215" t="str">
        <f t="shared" si="71"/>
        <v>-</v>
      </c>
      <c r="AB483" s="215" t="str">
        <f>IF($A483="-","-",IF('2A HypothèsesRenouvellement'!$F$20="  cotes d'état /5",(IF(ISNUMBER(Y483)=TRUE,(Y483*R483),"Etat/5 N/D")),"N'est pas l'option choisie feuille 2A"))</f>
        <v>-</v>
      </c>
      <c r="AC483" s="215" t="str">
        <f t="shared" si="72"/>
        <v>-</v>
      </c>
      <c r="AD483" s="217" t="str">
        <f>IF('2A HypothèsesRenouvellement'!$D$15="Option 1  ",'3A CalculsActifs'!V483,IF('2A HypothèsesRenouvellement'!$F$20="  Cotes d'état /100",'3A CalculsActifs'!AA483,IF('2A HypothèsesRenouvellement'!$F$20="  Cotes d'état /5",'3A CalculsActifs'!AC483,"ATT:ChoisirOptionFeuille2A")))</f>
        <v>ATT:ChoisirOptionFeuille2A</v>
      </c>
      <c r="AE483" s="209" t="str">
        <f>IF($A483="-","-",(H483/1000*(VLOOKUP(D483,'2A HypothèsesRenouvellement'!$J$6:$L$10,3,FALSE))))</f>
        <v>-</v>
      </c>
      <c r="AF483" s="312" t="str">
        <f t="shared" si="77"/>
        <v>-</v>
      </c>
      <c r="AG483" s="312" t="str">
        <f t="shared" si="78"/>
        <v>-</v>
      </c>
      <c r="AH483" s="218" t="str">
        <f t="shared" si="79"/>
        <v>-</v>
      </c>
      <c r="AI483" s="95"/>
      <c r="AJ483" s="95"/>
      <c r="AK483" s="95"/>
      <c r="AL483" s="95"/>
      <c r="AM483" s="95"/>
      <c r="AN483" s="95"/>
      <c r="AO483" s="95"/>
      <c r="AP483" s="95"/>
      <c r="AQ483" s="95"/>
      <c r="AR483" s="95"/>
      <c r="AS483" s="95"/>
      <c r="AT483" s="95"/>
      <c r="AU483" s="95"/>
      <c r="AV483" s="95"/>
      <c r="AW483" s="95"/>
      <c r="AX483" s="95"/>
      <c r="AY483" s="95"/>
      <c r="AZ483" s="95"/>
      <c r="BA483" s="95"/>
      <c r="BB483" s="95"/>
      <c r="BC483" s="95"/>
      <c r="BD483" s="95"/>
      <c r="BE483" s="95"/>
      <c r="BF483" s="95"/>
      <c r="BG483" s="95"/>
      <c r="BH483" s="95"/>
      <c r="BI483" s="95"/>
      <c r="BJ483" s="95"/>
      <c r="BK483" s="95"/>
      <c r="BL483" s="95"/>
      <c r="BM483" s="95"/>
      <c r="BN483" s="95"/>
      <c r="BO483" s="95"/>
      <c r="BP483" s="95"/>
      <c r="BQ483" s="95"/>
      <c r="BR483" s="95"/>
      <c r="BS483" s="95"/>
      <c r="BT483" s="95"/>
      <c r="BU483" s="95"/>
      <c r="BV483" s="95"/>
      <c r="BW483" s="95"/>
      <c r="BX483" s="95"/>
      <c r="BY483" s="95"/>
      <c r="BZ483" s="95"/>
      <c r="CA483" s="95"/>
      <c r="CB483" s="95"/>
      <c r="CC483" s="95"/>
      <c r="CD483" s="95"/>
      <c r="CE483" s="95"/>
      <c r="CF483" s="95"/>
      <c r="CG483" s="95"/>
      <c r="CH483" s="95"/>
      <c r="CI483" s="95"/>
      <c r="CJ483" s="95"/>
      <c r="CK483" s="95"/>
      <c r="CL483" s="95"/>
      <c r="CM483" s="95"/>
      <c r="CN483" s="95"/>
      <c r="CO483" s="95"/>
      <c r="CP483" s="95"/>
      <c r="CQ483" s="95"/>
      <c r="CR483" s="95"/>
      <c r="CS483" s="95"/>
      <c r="CT483" s="95"/>
      <c r="CU483" s="95"/>
      <c r="CV483" s="95"/>
      <c r="CW483" s="95"/>
      <c r="CX483" s="95"/>
      <c r="CY483" s="95"/>
      <c r="CZ483" s="95"/>
      <c r="DA483" s="95"/>
      <c r="DB483" s="95"/>
      <c r="DC483" s="95"/>
      <c r="DD483" s="95"/>
      <c r="DE483" s="95"/>
      <c r="DF483" s="95"/>
      <c r="DG483" s="95"/>
      <c r="DH483" s="95"/>
      <c r="DI483" s="95"/>
      <c r="DJ483" s="95"/>
      <c r="DK483" s="95"/>
      <c r="DL483" s="95"/>
      <c r="DM483" s="95"/>
      <c r="DN483" s="95"/>
      <c r="DO483" s="95"/>
      <c r="DP483" s="95"/>
      <c r="DQ483" s="95"/>
      <c r="DR483" s="95"/>
      <c r="DS483" s="95"/>
      <c r="DT483" s="95"/>
      <c r="DU483" s="95"/>
      <c r="DV483" s="95"/>
      <c r="DW483" s="95"/>
      <c r="DX483" s="95"/>
      <c r="DY483" s="95"/>
      <c r="DZ483" s="95"/>
      <c r="EA483" s="95"/>
      <c r="EB483" s="95"/>
      <c r="EC483" s="95"/>
      <c r="ED483" s="95"/>
      <c r="EE483" s="95"/>
      <c r="EF483" s="95"/>
      <c r="EG483" s="95"/>
      <c r="EH483" s="95"/>
      <c r="EI483" s="95"/>
      <c r="EJ483" s="95"/>
      <c r="EK483" s="95"/>
      <c r="EL483" s="95"/>
      <c r="EM483" s="95"/>
      <c r="EN483" s="95"/>
      <c r="EO483" s="95"/>
      <c r="EP483" s="95"/>
      <c r="EQ483" s="95"/>
      <c r="ER483" s="95"/>
      <c r="ES483" s="95"/>
      <c r="ET483" s="95"/>
      <c r="EU483" s="95"/>
      <c r="EV483" s="95"/>
      <c r="EW483" s="95"/>
      <c r="EX483" s="95"/>
      <c r="EY483" s="95"/>
      <c r="EZ483" s="95"/>
      <c r="FA483" s="95"/>
      <c r="FB483" s="95"/>
      <c r="FC483" s="95"/>
      <c r="FD483" s="95"/>
      <c r="FE483" s="95"/>
      <c r="FF483" s="95"/>
      <c r="FG483" s="95"/>
      <c r="FH483" s="95"/>
      <c r="FI483" s="95"/>
      <c r="FJ483" s="95"/>
      <c r="FK483" s="95"/>
      <c r="FL483" s="95"/>
      <c r="FM483" s="95"/>
      <c r="FN483" s="95"/>
      <c r="FO483" s="95"/>
      <c r="FP483" s="95"/>
      <c r="FQ483" s="95"/>
      <c r="FR483" s="95"/>
      <c r="FS483" s="95"/>
      <c r="FT483" s="95"/>
      <c r="FU483" s="95"/>
      <c r="FV483" s="95"/>
      <c r="FW483" s="95"/>
      <c r="FX483" s="95"/>
      <c r="FY483" s="95"/>
      <c r="FZ483" s="95"/>
      <c r="GA483" s="95"/>
      <c r="GB483" s="95"/>
      <c r="GC483" s="95"/>
      <c r="GD483" s="95"/>
      <c r="GE483" s="95"/>
      <c r="GF483" s="95"/>
      <c r="GG483" s="95"/>
      <c r="GH483" s="95"/>
      <c r="GI483" s="95"/>
      <c r="GJ483" s="95"/>
      <c r="GK483" s="95"/>
      <c r="GL483" s="95"/>
      <c r="GM483" s="95"/>
      <c r="GN483" s="95"/>
      <c r="GO483" s="95"/>
      <c r="GP483" s="95"/>
      <c r="GQ483" s="95"/>
      <c r="GR483" s="95"/>
      <c r="GS483" s="95"/>
      <c r="GT483" s="95"/>
      <c r="GU483" s="95"/>
      <c r="GV483" s="95"/>
      <c r="GW483" s="95"/>
      <c r="GX483" s="95"/>
      <c r="GY483" s="95"/>
      <c r="GZ483" s="95"/>
      <c r="HA483" s="95"/>
      <c r="HB483" s="95"/>
      <c r="HC483" s="95"/>
      <c r="HD483" s="95"/>
      <c r="HE483" s="95"/>
    </row>
    <row r="484" spans="1:213" x14ac:dyDescent="0.25">
      <c r="A484" s="212" t="str">
        <f>IF((ISBLANK('1B DonnéesActifs'!A487)=TRUE),"-",'1B DonnéesActifs'!A487)</f>
        <v>-</v>
      </c>
      <c r="B484" s="213" t="str">
        <f>IF(($A484="-"),"-",IF((ISBLANK('1B DonnéesActifs'!B487)=TRUE),"",'1B DonnéesActifs'!B487))</f>
        <v>-</v>
      </c>
      <c r="C484" s="213" t="str">
        <f>IF(($A484="-"),"-",IF((ISBLANK('1B DonnéesActifs'!C487)=TRUE),"",'1B DonnéesActifs'!C487))</f>
        <v>-</v>
      </c>
      <c r="D484" s="213" t="str">
        <f>IF(($A484="-"),"-",IF((ISBLANK('1B DonnéesActifs'!D487)=TRUE),"",'1B DonnéesActifs'!D487))</f>
        <v>-</v>
      </c>
      <c r="E484" s="213" t="str">
        <f>IF(($A484="-"),"-",IF((ISBLANK('1B DonnéesActifs'!E487)=TRUE),"",'1B DonnéesActifs'!E487))</f>
        <v>-</v>
      </c>
      <c r="F484" s="213" t="str">
        <f>IF(($A484="-"),"-",IF((ISBLANK('1B DonnéesActifs'!F487)=TRUE),"",'1B DonnéesActifs'!F487))</f>
        <v>-</v>
      </c>
      <c r="G484" s="213" t="str">
        <f>IF(($A484="-"),"-",IF((ISBLANK('1B DonnéesActifs'!G487)=TRUE),"",'1B DonnéesActifs'!G487))</f>
        <v>-</v>
      </c>
      <c r="H484" s="213" t="str">
        <f>IF(($A484="-"),"-",IF((ISBLANK('1B DonnéesActifs'!H487)=TRUE),"",'1B DonnéesActifs'!H487))</f>
        <v>-</v>
      </c>
      <c r="I484" s="213" t="str">
        <f>IF(($A484="-"),"-",IF((ISBLANK('1B DonnéesActifs'!I487)=TRUE),"",'1B DonnéesActifs'!I487))</f>
        <v>-</v>
      </c>
      <c r="J484" s="213" t="str">
        <f>IF(($A484="-"),"-",IF((ISBLANK('1B DonnéesActifs'!J487)=TRUE),"",'1B DonnéesActifs'!J487))</f>
        <v>-</v>
      </c>
      <c r="K484" s="213" t="str">
        <f>IF(($A484="-"),"-",IF((ISBLANK('1B DonnéesActifs'!K487)=TRUE),"",'1B DonnéesActifs'!K487))</f>
        <v>-</v>
      </c>
      <c r="L484" s="213" t="str">
        <f>IF(($A484="-"),"-",IF((ISBLANK('1B DonnéesActifs'!L487)=TRUE),"",'1B DonnéesActifs'!L487))</f>
        <v>-</v>
      </c>
      <c r="M484" s="213" t="str">
        <f>IF(($A484="-"),"-",IF((ISBLANK('1B DonnéesActifs'!M487)=TRUE),"",'1B DonnéesActifs'!M487))</f>
        <v>-</v>
      </c>
      <c r="N484" s="213" t="str">
        <f>IF(($A484="-"),"-",IF((ISBLANK('1B DonnéesActifs'!N487)=TRUE),"",'1B DonnéesActifs'!N487))</f>
        <v>-</v>
      </c>
      <c r="O484" s="213" t="str">
        <f>IF(($A484="-"),"-",IF((ISBLANK('1B DonnéesActifs'!O487)=TRUE),"",'1B DonnéesActifs'!O487))</f>
        <v>-</v>
      </c>
      <c r="P484" s="213" t="str">
        <f>IF(($A484="-"),"-",IF((ISBLANK('1B DonnéesActifs'!P487)=TRUE),"",'1B DonnéesActifs'!P487))</f>
        <v>-</v>
      </c>
      <c r="Q484" s="214" t="str">
        <f t="shared" si="73"/>
        <v>-</v>
      </c>
      <c r="R484" s="214" t="str">
        <f>IF($A484="-","-",(_xlfn.IFNA((VLOOKUP($D484,'2A HypothèsesRenouvellement'!$J$6:$K$10,2,FALSE)),"TypeChausséeN/D")))</f>
        <v>-</v>
      </c>
      <c r="S484" s="214" t="str">
        <f t="shared" si="74"/>
        <v>-</v>
      </c>
      <c r="T484" s="214" t="str">
        <f>IF($A484="-","-",(_xlfn.IFNA((VLOOKUP($M484,'2A HypothèsesRenouvellement'!$J$16:$K$25,2,FALSE)),"DernièreInterventionN/D")))</f>
        <v>-</v>
      </c>
      <c r="U484" s="214" t="str">
        <f t="shared" si="75"/>
        <v>-</v>
      </c>
      <c r="V484" s="215" t="str">
        <f t="shared" si="76"/>
        <v>-</v>
      </c>
      <c r="W484" s="215" t="str">
        <f>IF($A484="-","-",IF($O484="","ICG N/D",VLOOKUP($O484,'2A HypothèsesRenouvellement'!$B$33:$B$42,1,TRUE)))</f>
        <v>-</v>
      </c>
      <c r="X484" s="216" t="str">
        <f>IF($A484="-","-",(IF((ISNUMBER(W484)=TRUE),VLOOKUP(W484,'2A HypothèsesRenouvellement'!$B$33:$D$42,3,FALSE),"ICG N/D")))</f>
        <v>-</v>
      </c>
      <c r="Y484" s="216" t="str">
        <f>_xlfn.IFNA(IF($A484="-","-",(IF((P484=""),"Cote /5 N/D",VLOOKUP(P484,'2A HypothèsesRenouvellement'!$F$33:$G$37,2,FALSE)))),"%ParCote/5 Feuille2A N/D")</f>
        <v>-</v>
      </c>
      <c r="Z484" s="215" t="str">
        <f>IF($A484="-","-",IF('2A HypothèsesRenouvellement'!$F$20="  cotes d'état /100",(IF(ISNUMBER(X484)=TRUE,(X484*R484),"ICG N/D")),"N'est pas l'option choisie feuille 2A"))</f>
        <v>-</v>
      </c>
      <c r="AA484" s="215" t="str">
        <f t="shared" si="71"/>
        <v>-</v>
      </c>
      <c r="AB484" s="215" t="str">
        <f>IF($A484="-","-",IF('2A HypothèsesRenouvellement'!$F$20="  cotes d'état /5",(IF(ISNUMBER(Y484)=TRUE,(Y484*R484),"Etat/5 N/D")),"N'est pas l'option choisie feuille 2A"))</f>
        <v>-</v>
      </c>
      <c r="AC484" s="215" t="str">
        <f t="shared" si="72"/>
        <v>-</v>
      </c>
      <c r="AD484" s="217" t="str">
        <f>IF('2A HypothèsesRenouvellement'!$D$15="Option 1  ",'3A CalculsActifs'!V484,IF('2A HypothèsesRenouvellement'!$F$20="  Cotes d'état /100",'3A CalculsActifs'!AA484,IF('2A HypothèsesRenouvellement'!$F$20="  Cotes d'état /5",'3A CalculsActifs'!AC484,"ATT:ChoisirOptionFeuille2A")))</f>
        <v>ATT:ChoisirOptionFeuille2A</v>
      </c>
      <c r="AE484" s="209" t="str">
        <f>IF($A484="-","-",(H484/1000*(VLOOKUP(D484,'2A HypothèsesRenouvellement'!$J$6:$L$10,3,FALSE))))</f>
        <v>-</v>
      </c>
      <c r="AF484" s="312" t="str">
        <f t="shared" si="77"/>
        <v>-</v>
      </c>
      <c r="AG484" s="312" t="str">
        <f t="shared" si="78"/>
        <v>-</v>
      </c>
      <c r="AH484" s="218" t="str">
        <f t="shared" si="79"/>
        <v>-</v>
      </c>
      <c r="AI484" s="95"/>
      <c r="AJ484" s="95"/>
      <c r="AK484" s="95"/>
      <c r="AL484" s="95"/>
      <c r="AM484" s="95"/>
      <c r="AN484" s="95"/>
      <c r="AO484" s="95"/>
      <c r="AP484" s="95"/>
      <c r="AQ484" s="95"/>
      <c r="AR484" s="95"/>
      <c r="AS484" s="95"/>
      <c r="AT484" s="95"/>
      <c r="AU484" s="95"/>
      <c r="AV484" s="95"/>
      <c r="AW484" s="95"/>
      <c r="AX484" s="95"/>
      <c r="AY484" s="95"/>
      <c r="AZ484" s="95"/>
      <c r="BA484" s="95"/>
      <c r="BB484" s="95"/>
      <c r="BC484" s="95"/>
      <c r="BD484" s="95"/>
      <c r="BE484" s="95"/>
      <c r="BF484" s="95"/>
      <c r="BG484" s="95"/>
      <c r="BH484" s="95"/>
      <c r="BI484" s="95"/>
      <c r="BJ484" s="95"/>
      <c r="BK484" s="95"/>
      <c r="BL484" s="95"/>
      <c r="BM484" s="95"/>
      <c r="BN484" s="95"/>
      <c r="BO484" s="95"/>
      <c r="BP484" s="95"/>
      <c r="BQ484" s="95"/>
      <c r="BR484" s="95"/>
      <c r="BS484" s="95"/>
      <c r="BT484" s="95"/>
      <c r="BU484" s="95"/>
      <c r="BV484" s="95"/>
      <c r="BW484" s="95"/>
      <c r="BX484" s="95"/>
      <c r="BY484" s="95"/>
      <c r="BZ484" s="95"/>
      <c r="CA484" s="95"/>
      <c r="CB484" s="95"/>
      <c r="CC484" s="95"/>
      <c r="CD484" s="95"/>
      <c r="CE484" s="95"/>
      <c r="CF484" s="95"/>
      <c r="CG484" s="95"/>
      <c r="CH484" s="95"/>
      <c r="CI484" s="95"/>
      <c r="CJ484" s="95"/>
      <c r="CK484" s="95"/>
      <c r="CL484" s="95"/>
      <c r="CM484" s="95"/>
      <c r="CN484" s="95"/>
      <c r="CO484" s="95"/>
      <c r="CP484" s="95"/>
      <c r="CQ484" s="95"/>
      <c r="CR484" s="95"/>
      <c r="CS484" s="95"/>
      <c r="CT484" s="95"/>
      <c r="CU484" s="95"/>
      <c r="CV484" s="95"/>
      <c r="CW484" s="95"/>
      <c r="CX484" s="95"/>
      <c r="CY484" s="95"/>
      <c r="CZ484" s="95"/>
      <c r="DA484" s="95"/>
      <c r="DB484" s="95"/>
      <c r="DC484" s="95"/>
      <c r="DD484" s="95"/>
      <c r="DE484" s="95"/>
      <c r="DF484" s="95"/>
      <c r="DG484" s="95"/>
      <c r="DH484" s="95"/>
      <c r="DI484" s="95"/>
      <c r="DJ484" s="95"/>
      <c r="DK484" s="95"/>
      <c r="DL484" s="95"/>
      <c r="DM484" s="95"/>
      <c r="DN484" s="95"/>
      <c r="DO484" s="95"/>
      <c r="DP484" s="95"/>
      <c r="DQ484" s="95"/>
      <c r="DR484" s="95"/>
      <c r="DS484" s="95"/>
      <c r="DT484" s="95"/>
      <c r="DU484" s="95"/>
      <c r="DV484" s="95"/>
      <c r="DW484" s="95"/>
      <c r="DX484" s="95"/>
      <c r="DY484" s="95"/>
      <c r="DZ484" s="95"/>
      <c r="EA484" s="95"/>
      <c r="EB484" s="95"/>
      <c r="EC484" s="95"/>
      <c r="ED484" s="95"/>
      <c r="EE484" s="95"/>
      <c r="EF484" s="95"/>
      <c r="EG484" s="95"/>
      <c r="EH484" s="95"/>
      <c r="EI484" s="95"/>
      <c r="EJ484" s="95"/>
      <c r="EK484" s="95"/>
      <c r="EL484" s="95"/>
      <c r="EM484" s="95"/>
      <c r="EN484" s="95"/>
      <c r="EO484" s="95"/>
      <c r="EP484" s="95"/>
      <c r="EQ484" s="95"/>
      <c r="ER484" s="95"/>
      <c r="ES484" s="95"/>
      <c r="ET484" s="95"/>
      <c r="EU484" s="95"/>
      <c r="EV484" s="95"/>
      <c r="EW484" s="95"/>
      <c r="EX484" s="95"/>
      <c r="EY484" s="95"/>
      <c r="EZ484" s="95"/>
      <c r="FA484" s="95"/>
      <c r="FB484" s="95"/>
      <c r="FC484" s="95"/>
      <c r="FD484" s="95"/>
      <c r="FE484" s="95"/>
      <c r="FF484" s="95"/>
      <c r="FG484" s="95"/>
      <c r="FH484" s="95"/>
      <c r="FI484" s="95"/>
      <c r="FJ484" s="95"/>
      <c r="FK484" s="95"/>
      <c r="FL484" s="95"/>
      <c r="FM484" s="95"/>
      <c r="FN484" s="95"/>
      <c r="FO484" s="95"/>
      <c r="FP484" s="95"/>
      <c r="FQ484" s="95"/>
      <c r="FR484" s="95"/>
      <c r="FS484" s="95"/>
      <c r="FT484" s="95"/>
      <c r="FU484" s="95"/>
      <c r="FV484" s="95"/>
      <c r="FW484" s="95"/>
      <c r="FX484" s="95"/>
      <c r="FY484" s="95"/>
      <c r="FZ484" s="95"/>
      <c r="GA484" s="95"/>
      <c r="GB484" s="95"/>
      <c r="GC484" s="95"/>
      <c r="GD484" s="95"/>
      <c r="GE484" s="95"/>
      <c r="GF484" s="95"/>
      <c r="GG484" s="95"/>
      <c r="GH484" s="95"/>
      <c r="GI484" s="95"/>
      <c r="GJ484" s="95"/>
      <c r="GK484" s="95"/>
      <c r="GL484" s="95"/>
      <c r="GM484" s="95"/>
      <c r="GN484" s="95"/>
      <c r="GO484" s="95"/>
      <c r="GP484" s="95"/>
      <c r="GQ484" s="95"/>
      <c r="GR484" s="95"/>
      <c r="GS484" s="95"/>
      <c r="GT484" s="95"/>
      <c r="GU484" s="95"/>
      <c r="GV484" s="95"/>
      <c r="GW484" s="95"/>
      <c r="GX484" s="95"/>
      <c r="GY484" s="95"/>
      <c r="GZ484" s="95"/>
      <c r="HA484" s="95"/>
      <c r="HB484" s="95"/>
      <c r="HC484" s="95"/>
      <c r="HD484" s="95"/>
      <c r="HE484" s="95"/>
    </row>
    <row r="485" spans="1:213" x14ac:dyDescent="0.25">
      <c r="A485" s="212" t="str">
        <f>IF((ISBLANK('1B DonnéesActifs'!A488)=TRUE),"-",'1B DonnéesActifs'!A488)</f>
        <v>-</v>
      </c>
      <c r="B485" s="213" t="str">
        <f>IF(($A485="-"),"-",IF((ISBLANK('1B DonnéesActifs'!B488)=TRUE),"",'1B DonnéesActifs'!B488))</f>
        <v>-</v>
      </c>
      <c r="C485" s="213" t="str">
        <f>IF(($A485="-"),"-",IF((ISBLANK('1B DonnéesActifs'!C488)=TRUE),"",'1B DonnéesActifs'!C488))</f>
        <v>-</v>
      </c>
      <c r="D485" s="213" t="str">
        <f>IF(($A485="-"),"-",IF((ISBLANK('1B DonnéesActifs'!D488)=TRUE),"",'1B DonnéesActifs'!D488))</f>
        <v>-</v>
      </c>
      <c r="E485" s="213" t="str">
        <f>IF(($A485="-"),"-",IF((ISBLANK('1B DonnéesActifs'!E488)=TRUE),"",'1B DonnéesActifs'!E488))</f>
        <v>-</v>
      </c>
      <c r="F485" s="213" t="str">
        <f>IF(($A485="-"),"-",IF((ISBLANK('1B DonnéesActifs'!F488)=TRUE),"",'1B DonnéesActifs'!F488))</f>
        <v>-</v>
      </c>
      <c r="G485" s="213" t="str">
        <f>IF(($A485="-"),"-",IF((ISBLANK('1B DonnéesActifs'!G488)=TRUE),"",'1B DonnéesActifs'!G488))</f>
        <v>-</v>
      </c>
      <c r="H485" s="213" t="str">
        <f>IF(($A485="-"),"-",IF((ISBLANK('1B DonnéesActifs'!H488)=TRUE),"",'1B DonnéesActifs'!H488))</f>
        <v>-</v>
      </c>
      <c r="I485" s="213" t="str">
        <f>IF(($A485="-"),"-",IF((ISBLANK('1B DonnéesActifs'!I488)=TRUE),"",'1B DonnéesActifs'!I488))</f>
        <v>-</v>
      </c>
      <c r="J485" s="213" t="str">
        <f>IF(($A485="-"),"-",IF((ISBLANK('1B DonnéesActifs'!J488)=TRUE),"",'1B DonnéesActifs'!J488))</f>
        <v>-</v>
      </c>
      <c r="K485" s="213" t="str">
        <f>IF(($A485="-"),"-",IF((ISBLANK('1B DonnéesActifs'!K488)=TRUE),"",'1B DonnéesActifs'!K488))</f>
        <v>-</v>
      </c>
      <c r="L485" s="213" t="str">
        <f>IF(($A485="-"),"-",IF((ISBLANK('1B DonnéesActifs'!L488)=TRUE),"",'1B DonnéesActifs'!L488))</f>
        <v>-</v>
      </c>
      <c r="M485" s="213" t="str">
        <f>IF(($A485="-"),"-",IF((ISBLANK('1B DonnéesActifs'!M488)=TRUE),"",'1B DonnéesActifs'!M488))</f>
        <v>-</v>
      </c>
      <c r="N485" s="213" t="str">
        <f>IF(($A485="-"),"-",IF((ISBLANK('1B DonnéesActifs'!N488)=TRUE),"",'1B DonnéesActifs'!N488))</f>
        <v>-</v>
      </c>
      <c r="O485" s="213" t="str">
        <f>IF(($A485="-"),"-",IF((ISBLANK('1B DonnéesActifs'!O488)=TRUE),"",'1B DonnéesActifs'!O488))</f>
        <v>-</v>
      </c>
      <c r="P485" s="213" t="str">
        <f>IF(($A485="-"),"-",IF((ISBLANK('1B DonnéesActifs'!P488)=TRUE),"",'1B DonnéesActifs'!P488))</f>
        <v>-</v>
      </c>
      <c r="Q485" s="214" t="str">
        <f t="shared" si="73"/>
        <v>-</v>
      </c>
      <c r="R485" s="214" t="str">
        <f>IF($A485="-","-",(_xlfn.IFNA((VLOOKUP($D485,'2A HypothèsesRenouvellement'!$J$6:$K$10,2,FALSE)),"TypeChausséeN/D")))</f>
        <v>-</v>
      </c>
      <c r="S485" s="214" t="str">
        <f t="shared" si="74"/>
        <v>-</v>
      </c>
      <c r="T485" s="214" t="str">
        <f>IF($A485="-","-",(_xlfn.IFNA((VLOOKUP($M485,'2A HypothèsesRenouvellement'!$J$16:$K$25,2,FALSE)),"DernièreInterventionN/D")))</f>
        <v>-</v>
      </c>
      <c r="U485" s="214" t="str">
        <f t="shared" si="75"/>
        <v>-</v>
      </c>
      <c r="V485" s="215" t="str">
        <f t="shared" si="76"/>
        <v>-</v>
      </c>
      <c r="W485" s="215" t="str">
        <f>IF($A485="-","-",IF($O485="","ICG N/D",VLOOKUP($O485,'2A HypothèsesRenouvellement'!$B$33:$B$42,1,TRUE)))</f>
        <v>-</v>
      </c>
      <c r="X485" s="216" t="str">
        <f>IF($A485="-","-",(IF((ISNUMBER(W485)=TRUE),VLOOKUP(W485,'2A HypothèsesRenouvellement'!$B$33:$D$42,3,FALSE),"ICG N/D")))</f>
        <v>-</v>
      </c>
      <c r="Y485" s="216" t="str">
        <f>_xlfn.IFNA(IF($A485="-","-",(IF((P485=""),"Cote /5 N/D",VLOOKUP(P485,'2A HypothèsesRenouvellement'!$F$33:$G$37,2,FALSE)))),"%ParCote/5 Feuille2A N/D")</f>
        <v>-</v>
      </c>
      <c r="Z485" s="215" t="str">
        <f>IF($A485="-","-",IF('2A HypothèsesRenouvellement'!$F$20="  cotes d'état /100",(IF(ISNUMBER(X485)=TRUE,(X485*R485),"ICG N/D")),"N'est pas l'option choisie feuille 2A"))</f>
        <v>-</v>
      </c>
      <c r="AA485" s="215" t="str">
        <f t="shared" si="71"/>
        <v>-</v>
      </c>
      <c r="AB485" s="215" t="str">
        <f>IF($A485="-","-",IF('2A HypothèsesRenouvellement'!$F$20="  cotes d'état /5",(IF(ISNUMBER(Y485)=TRUE,(Y485*R485),"Etat/5 N/D")),"N'est pas l'option choisie feuille 2A"))</f>
        <v>-</v>
      </c>
      <c r="AC485" s="215" t="str">
        <f t="shared" si="72"/>
        <v>-</v>
      </c>
      <c r="AD485" s="217" t="str">
        <f>IF('2A HypothèsesRenouvellement'!$D$15="Option 1  ",'3A CalculsActifs'!V485,IF('2A HypothèsesRenouvellement'!$F$20="  Cotes d'état /100",'3A CalculsActifs'!AA485,IF('2A HypothèsesRenouvellement'!$F$20="  Cotes d'état /5",'3A CalculsActifs'!AC485,"ATT:ChoisirOptionFeuille2A")))</f>
        <v>ATT:ChoisirOptionFeuille2A</v>
      </c>
      <c r="AE485" s="209" t="str">
        <f>IF($A485="-","-",(H485/1000*(VLOOKUP(D485,'2A HypothèsesRenouvellement'!$J$6:$L$10,3,FALSE))))</f>
        <v>-</v>
      </c>
      <c r="AF485" s="312" t="str">
        <f t="shared" si="77"/>
        <v>-</v>
      </c>
      <c r="AG485" s="312" t="str">
        <f t="shared" si="78"/>
        <v>-</v>
      </c>
      <c r="AH485" s="218" t="str">
        <f t="shared" si="79"/>
        <v>-</v>
      </c>
      <c r="AI485" s="95"/>
      <c r="AJ485" s="95"/>
      <c r="AK485" s="95"/>
      <c r="AL485" s="95"/>
      <c r="AM485" s="95"/>
      <c r="AN485" s="95"/>
      <c r="AO485" s="95"/>
      <c r="AP485" s="95"/>
      <c r="AQ485" s="95"/>
      <c r="AR485" s="95"/>
      <c r="AS485" s="95"/>
      <c r="AT485" s="95"/>
      <c r="AU485" s="95"/>
      <c r="AV485" s="95"/>
      <c r="AW485" s="95"/>
      <c r="AX485" s="95"/>
      <c r="AY485" s="95"/>
      <c r="AZ485" s="95"/>
      <c r="BA485" s="95"/>
      <c r="BB485" s="95"/>
      <c r="BC485" s="95"/>
      <c r="BD485" s="95"/>
      <c r="BE485" s="95"/>
      <c r="BF485" s="95"/>
      <c r="BG485" s="95"/>
      <c r="BH485" s="95"/>
      <c r="BI485" s="95"/>
      <c r="BJ485" s="95"/>
      <c r="BK485" s="95"/>
      <c r="BL485" s="95"/>
      <c r="BM485" s="95"/>
      <c r="BN485" s="95"/>
      <c r="BO485" s="95"/>
      <c r="BP485" s="95"/>
      <c r="BQ485" s="95"/>
      <c r="BR485" s="95"/>
      <c r="BS485" s="95"/>
      <c r="BT485" s="95"/>
      <c r="BU485" s="95"/>
      <c r="BV485" s="95"/>
      <c r="BW485" s="95"/>
      <c r="BX485" s="95"/>
      <c r="BY485" s="95"/>
      <c r="BZ485" s="95"/>
      <c r="CA485" s="95"/>
      <c r="CB485" s="95"/>
      <c r="CC485" s="95"/>
      <c r="CD485" s="95"/>
      <c r="CE485" s="95"/>
      <c r="CF485" s="95"/>
      <c r="CG485" s="95"/>
      <c r="CH485" s="95"/>
      <c r="CI485" s="95"/>
      <c r="CJ485" s="95"/>
      <c r="CK485" s="95"/>
      <c r="CL485" s="95"/>
      <c r="CM485" s="95"/>
      <c r="CN485" s="95"/>
      <c r="CO485" s="95"/>
      <c r="CP485" s="95"/>
      <c r="CQ485" s="95"/>
      <c r="CR485" s="95"/>
      <c r="CS485" s="95"/>
      <c r="CT485" s="95"/>
      <c r="CU485" s="95"/>
      <c r="CV485" s="95"/>
      <c r="CW485" s="95"/>
      <c r="CX485" s="95"/>
      <c r="CY485" s="95"/>
      <c r="CZ485" s="95"/>
      <c r="DA485" s="95"/>
      <c r="DB485" s="95"/>
      <c r="DC485" s="95"/>
      <c r="DD485" s="95"/>
      <c r="DE485" s="95"/>
      <c r="DF485" s="95"/>
      <c r="DG485" s="95"/>
      <c r="DH485" s="95"/>
      <c r="DI485" s="95"/>
      <c r="DJ485" s="95"/>
      <c r="DK485" s="95"/>
      <c r="DL485" s="95"/>
      <c r="DM485" s="95"/>
      <c r="DN485" s="95"/>
      <c r="DO485" s="95"/>
      <c r="DP485" s="95"/>
      <c r="DQ485" s="95"/>
      <c r="DR485" s="95"/>
      <c r="DS485" s="95"/>
      <c r="DT485" s="95"/>
      <c r="DU485" s="95"/>
      <c r="DV485" s="95"/>
      <c r="DW485" s="95"/>
      <c r="DX485" s="95"/>
      <c r="DY485" s="95"/>
      <c r="DZ485" s="95"/>
      <c r="EA485" s="95"/>
      <c r="EB485" s="95"/>
      <c r="EC485" s="95"/>
      <c r="ED485" s="95"/>
      <c r="EE485" s="95"/>
      <c r="EF485" s="95"/>
      <c r="EG485" s="95"/>
      <c r="EH485" s="95"/>
      <c r="EI485" s="95"/>
      <c r="EJ485" s="95"/>
      <c r="EK485" s="95"/>
      <c r="EL485" s="95"/>
      <c r="EM485" s="95"/>
      <c r="EN485" s="95"/>
      <c r="EO485" s="95"/>
      <c r="EP485" s="95"/>
      <c r="EQ485" s="95"/>
      <c r="ER485" s="95"/>
      <c r="ES485" s="95"/>
      <c r="ET485" s="95"/>
      <c r="EU485" s="95"/>
      <c r="EV485" s="95"/>
      <c r="EW485" s="95"/>
      <c r="EX485" s="95"/>
      <c r="EY485" s="95"/>
      <c r="EZ485" s="95"/>
      <c r="FA485" s="95"/>
      <c r="FB485" s="95"/>
      <c r="FC485" s="95"/>
      <c r="FD485" s="95"/>
      <c r="FE485" s="95"/>
      <c r="FF485" s="95"/>
      <c r="FG485" s="95"/>
      <c r="FH485" s="95"/>
      <c r="FI485" s="95"/>
      <c r="FJ485" s="95"/>
      <c r="FK485" s="95"/>
      <c r="FL485" s="95"/>
      <c r="FM485" s="95"/>
      <c r="FN485" s="95"/>
      <c r="FO485" s="95"/>
      <c r="FP485" s="95"/>
      <c r="FQ485" s="95"/>
      <c r="FR485" s="95"/>
      <c r="FS485" s="95"/>
      <c r="FT485" s="95"/>
      <c r="FU485" s="95"/>
      <c r="FV485" s="95"/>
      <c r="FW485" s="95"/>
      <c r="FX485" s="95"/>
      <c r="FY485" s="95"/>
      <c r="FZ485" s="95"/>
      <c r="GA485" s="95"/>
      <c r="GB485" s="95"/>
      <c r="GC485" s="95"/>
      <c r="GD485" s="95"/>
      <c r="GE485" s="95"/>
      <c r="GF485" s="95"/>
      <c r="GG485" s="95"/>
      <c r="GH485" s="95"/>
      <c r="GI485" s="95"/>
      <c r="GJ485" s="95"/>
      <c r="GK485" s="95"/>
      <c r="GL485" s="95"/>
      <c r="GM485" s="95"/>
      <c r="GN485" s="95"/>
      <c r="GO485" s="95"/>
      <c r="GP485" s="95"/>
      <c r="GQ485" s="95"/>
      <c r="GR485" s="95"/>
      <c r="GS485" s="95"/>
      <c r="GT485" s="95"/>
      <c r="GU485" s="95"/>
      <c r="GV485" s="95"/>
      <c r="GW485" s="95"/>
      <c r="GX485" s="95"/>
      <c r="GY485" s="95"/>
      <c r="GZ485" s="95"/>
      <c r="HA485" s="95"/>
      <c r="HB485" s="95"/>
      <c r="HC485" s="95"/>
      <c r="HD485" s="95"/>
      <c r="HE485" s="95"/>
    </row>
    <row r="486" spans="1:213" x14ac:dyDescent="0.25">
      <c r="A486" s="212" t="str">
        <f>IF((ISBLANK('1B DonnéesActifs'!A489)=TRUE),"-",'1B DonnéesActifs'!A489)</f>
        <v>-</v>
      </c>
      <c r="B486" s="213" t="str">
        <f>IF(($A486="-"),"-",IF((ISBLANK('1B DonnéesActifs'!B489)=TRUE),"",'1B DonnéesActifs'!B489))</f>
        <v>-</v>
      </c>
      <c r="C486" s="213" t="str">
        <f>IF(($A486="-"),"-",IF((ISBLANK('1B DonnéesActifs'!C489)=TRUE),"",'1B DonnéesActifs'!C489))</f>
        <v>-</v>
      </c>
      <c r="D486" s="213" t="str">
        <f>IF(($A486="-"),"-",IF((ISBLANK('1B DonnéesActifs'!D489)=TRUE),"",'1B DonnéesActifs'!D489))</f>
        <v>-</v>
      </c>
      <c r="E486" s="213" t="str">
        <f>IF(($A486="-"),"-",IF((ISBLANK('1B DonnéesActifs'!E489)=TRUE),"",'1B DonnéesActifs'!E489))</f>
        <v>-</v>
      </c>
      <c r="F486" s="213" t="str">
        <f>IF(($A486="-"),"-",IF((ISBLANK('1B DonnéesActifs'!F489)=TRUE),"",'1B DonnéesActifs'!F489))</f>
        <v>-</v>
      </c>
      <c r="G486" s="213" t="str">
        <f>IF(($A486="-"),"-",IF((ISBLANK('1B DonnéesActifs'!G489)=TRUE),"",'1B DonnéesActifs'!G489))</f>
        <v>-</v>
      </c>
      <c r="H486" s="213" t="str">
        <f>IF(($A486="-"),"-",IF((ISBLANK('1B DonnéesActifs'!H489)=TRUE),"",'1B DonnéesActifs'!H489))</f>
        <v>-</v>
      </c>
      <c r="I486" s="213" t="str">
        <f>IF(($A486="-"),"-",IF((ISBLANK('1B DonnéesActifs'!I489)=TRUE),"",'1B DonnéesActifs'!I489))</f>
        <v>-</v>
      </c>
      <c r="J486" s="213" t="str">
        <f>IF(($A486="-"),"-",IF((ISBLANK('1B DonnéesActifs'!J489)=TRUE),"",'1B DonnéesActifs'!J489))</f>
        <v>-</v>
      </c>
      <c r="K486" s="213" t="str">
        <f>IF(($A486="-"),"-",IF((ISBLANK('1B DonnéesActifs'!K489)=TRUE),"",'1B DonnéesActifs'!K489))</f>
        <v>-</v>
      </c>
      <c r="L486" s="213" t="str">
        <f>IF(($A486="-"),"-",IF((ISBLANK('1B DonnéesActifs'!L489)=TRUE),"",'1B DonnéesActifs'!L489))</f>
        <v>-</v>
      </c>
      <c r="M486" s="213" t="str">
        <f>IF(($A486="-"),"-",IF((ISBLANK('1B DonnéesActifs'!M489)=TRUE),"",'1B DonnéesActifs'!M489))</f>
        <v>-</v>
      </c>
      <c r="N486" s="213" t="str">
        <f>IF(($A486="-"),"-",IF((ISBLANK('1B DonnéesActifs'!N489)=TRUE),"",'1B DonnéesActifs'!N489))</f>
        <v>-</v>
      </c>
      <c r="O486" s="213" t="str">
        <f>IF(($A486="-"),"-",IF((ISBLANK('1B DonnéesActifs'!O489)=TRUE),"",'1B DonnéesActifs'!O489))</f>
        <v>-</v>
      </c>
      <c r="P486" s="213" t="str">
        <f>IF(($A486="-"),"-",IF((ISBLANK('1B DonnéesActifs'!P489)=TRUE),"",'1B DonnéesActifs'!P489))</f>
        <v>-</v>
      </c>
      <c r="Q486" s="214" t="str">
        <f t="shared" si="73"/>
        <v>-</v>
      </c>
      <c r="R486" s="214" t="str">
        <f>IF($A486="-","-",(_xlfn.IFNA((VLOOKUP($D486,'2A HypothèsesRenouvellement'!$J$6:$K$10,2,FALSE)),"TypeChausséeN/D")))</f>
        <v>-</v>
      </c>
      <c r="S486" s="214" t="str">
        <f t="shared" si="74"/>
        <v>-</v>
      </c>
      <c r="T486" s="214" t="str">
        <f>IF($A486="-","-",(_xlfn.IFNA((VLOOKUP($M486,'2A HypothèsesRenouvellement'!$J$16:$K$25,2,FALSE)),"DernièreInterventionN/D")))</f>
        <v>-</v>
      </c>
      <c r="U486" s="214" t="str">
        <f t="shared" si="75"/>
        <v>-</v>
      </c>
      <c r="V486" s="215" t="str">
        <f t="shared" si="76"/>
        <v>-</v>
      </c>
      <c r="W486" s="215" t="str">
        <f>IF($A486="-","-",IF($O486="","ICG N/D",VLOOKUP($O486,'2A HypothèsesRenouvellement'!$B$33:$B$42,1,TRUE)))</f>
        <v>-</v>
      </c>
      <c r="X486" s="216" t="str">
        <f>IF($A486="-","-",(IF((ISNUMBER(W486)=TRUE),VLOOKUP(W486,'2A HypothèsesRenouvellement'!$B$33:$D$42,3,FALSE),"ICG N/D")))</f>
        <v>-</v>
      </c>
      <c r="Y486" s="216" t="str">
        <f>_xlfn.IFNA(IF($A486="-","-",(IF((P486=""),"Cote /5 N/D",VLOOKUP(P486,'2A HypothèsesRenouvellement'!$F$33:$G$37,2,FALSE)))),"%ParCote/5 Feuille2A N/D")</f>
        <v>-</v>
      </c>
      <c r="Z486" s="215" t="str">
        <f>IF($A486="-","-",IF('2A HypothèsesRenouvellement'!$F$20="  cotes d'état /100",(IF(ISNUMBER(X486)=TRUE,(X486*R486),"ICG N/D")),"N'est pas l'option choisie feuille 2A"))</f>
        <v>-</v>
      </c>
      <c r="AA486" s="215" t="str">
        <f t="shared" si="71"/>
        <v>-</v>
      </c>
      <c r="AB486" s="215" t="str">
        <f>IF($A486="-","-",IF('2A HypothèsesRenouvellement'!$F$20="  cotes d'état /5",(IF(ISNUMBER(Y486)=TRUE,(Y486*R486),"Etat/5 N/D")),"N'est pas l'option choisie feuille 2A"))</f>
        <v>-</v>
      </c>
      <c r="AC486" s="215" t="str">
        <f t="shared" si="72"/>
        <v>-</v>
      </c>
      <c r="AD486" s="217" t="str">
        <f>IF('2A HypothèsesRenouvellement'!$D$15="Option 1  ",'3A CalculsActifs'!V486,IF('2A HypothèsesRenouvellement'!$F$20="  Cotes d'état /100",'3A CalculsActifs'!AA486,IF('2A HypothèsesRenouvellement'!$F$20="  Cotes d'état /5",'3A CalculsActifs'!AC486,"ATT:ChoisirOptionFeuille2A")))</f>
        <v>ATT:ChoisirOptionFeuille2A</v>
      </c>
      <c r="AE486" s="209" t="str">
        <f>IF($A486="-","-",(H486/1000*(VLOOKUP(D486,'2A HypothèsesRenouvellement'!$J$6:$L$10,3,FALSE))))</f>
        <v>-</v>
      </c>
      <c r="AF486" s="312" t="str">
        <f t="shared" si="77"/>
        <v>-</v>
      </c>
      <c r="AG486" s="312" t="str">
        <f t="shared" si="78"/>
        <v>-</v>
      </c>
      <c r="AH486" s="218" t="str">
        <f t="shared" si="79"/>
        <v>-</v>
      </c>
      <c r="AI486" s="95"/>
      <c r="AJ486" s="95"/>
      <c r="AK486" s="95"/>
      <c r="AL486" s="95"/>
      <c r="AM486" s="95"/>
      <c r="AN486" s="95"/>
      <c r="AO486" s="95"/>
      <c r="AP486" s="95"/>
      <c r="AQ486" s="95"/>
      <c r="AR486" s="95"/>
      <c r="AS486" s="95"/>
      <c r="AT486" s="95"/>
      <c r="AU486" s="95"/>
      <c r="AV486" s="95"/>
      <c r="AW486" s="95"/>
      <c r="AX486" s="95"/>
      <c r="AY486" s="95"/>
      <c r="AZ486" s="95"/>
      <c r="BA486" s="95"/>
      <c r="BB486" s="95"/>
      <c r="BC486" s="95"/>
      <c r="BD486" s="95"/>
      <c r="BE486" s="95"/>
      <c r="BF486" s="95"/>
      <c r="BG486" s="95"/>
      <c r="BH486" s="95"/>
      <c r="BI486" s="95"/>
      <c r="BJ486" s="95"/>
      <c r="BK486" s="95"/>
      <c r="BL486" s="95"/>
      <c r="BM486" s="95"/>
      <c r="BN486" s="95"/>
      <c r="BO486" s="95"/>
      <c r="BP486" s="95"/>
      <c r="BQ486" s="95"/>
      <c r="BR486" s="95"/>
      <c r="BS486" s="95"/>
      <c r="BT486" s="95"/>
      <c r="BU486" s="95"/>
      <c r="BV486" s="95"/>
      <c r="BW486" s="95"/>
      <c r="BX486" s="95"/>
      <c r="BY486" s="95"/>
      <c r="BZ486" s="95"/>
      <c r="CA486" s="95"/>
      <c r="CB486" s="95"/>
      <c r="CC486" s="95"/>
      <c r="CD486" s="95"/>
      <c r="CE486" s="95"/>
      <c r="CF486" s="95"/>
      <c r="CG486" s="95"/>
      <c r="CH486" s="95"/>
      <c r="CI486" s="95"/>
      <c r="CJ486" s="95"/>
      <c r="CK486" s="95"/>
      <c r="CL486" s="95"/>
      <c r="CM486" s="95"/>
      <c r="CN486" s="95"/>
      <c r="CO486" s="95"/>
      <c r="CP486" s="95"/>
      <c r="CQ486" s="95"/>
      <c r="CR486" s="95"/>
      <c r="CS486" s="95"/>
      <c r="CT486" s="95"/>
      <c r="CU486" s="95"/>
      <c r="CV486" s="95"/>
      <c r="CW486" s="95"/>
      <c r="CX486" s="95"/>
      <c r="CY486" s="95"/>
      <c r="CZ486" s="95"/>
      <c r="DA486" s="95"/>
      <c r="DB486" s="95"/>
      <c r="DC486" s="95"/>
      <c r="DD486" s="95"/>
      <c r="DE486" s="95"/>
      <c r="DF486" s="95"/>
      <c r="DG486" s="95"/>
      <c r="DH486" s="95"/>
      <c r="DI486" s="95"/>
      <c r="DJ486" s="95"/>
      <c r="DK486" s="95"/>
      <c r="DL486" s="95"/>
      <c r="DM486" s="95"/>
      <c r="DN486" s="95"/>
      <c r="DO486" s="95"/>
      <c r="DP486" s="95"/>
      <c r="DQ486" s="95"/>
      <c r="DR486" s="95"/>
      <c r="DS486" s="95"/>
      <c r="DT486" s="95"/>
      <c r="DU486" s="95"/>
      <c r="DV486" s="95"/>
      <c r="DW486" s="95"/>
      <c r="DX486" s="95"/>
      <c r="DY486" s="95"/>
      <c r="DZ486" s="95"/>
      <c r="EA486" s="95"/>
      <c r="EB486" s="95"/>
      <c r="EC486" s="95"/>
      <c r="ED486" s="95"/>
      <c r="EE486" s="95"/>
      <c r="EF486" s="95"/>
      <c r="EG486" s="95"/>
      <c r="EH486" s="95"/>
      <c r="EI486" s="95"/>
      <c r="EJ486" s="95"/>
      <c r="EK486" s="95"/>
      <c r="EL486" s="95"/>
      <c r="EM486" s="95"/>
      <c r="EN486" s="95"/>
      <c r="EO486" s="95"/>
      <c r="EP486" s="95"/>
      <c r="EQ486" s="95"/>
      <c r="ER486" s="95"/>
      <c r="ES486" s="95"/>
      <c r="ET486" s="95"/>
      <c r="EU486" s="95"/>
      <c r="EV486" s="95"/>
      <c r="EW486" s="95"/>
      <c r="EX486" s="95"/>
      <c r="EY486" s="95"/>
      <c r="EZ486" s="95"/>
      <c r="FA486" s="95"/>
      <c r="FB486" s="95"/>
      <c r="FC486" s="95"/>
      <c r="FD486" s="95"/>
      <c r="FE486" s="95"/>
      <c r="FF486" s="95"/>
      <c r="FG486" s="95"/>
      <c r="FH486" s="95"/>
      <c r="FI486" s="95"/>
      <c r="FJ486" s="95"/>
      <c r="FK486" s="95"/>
      <c r="FL486" s="95"/>
      <c r="FM486" s="95"/>
      <c r="FN486" s="95"/>
      <c r="FO486" s="95"/>
      <c r="FP486" s="95"/>
      <c r="FQ486" s="95"/>
      <c r="FR486" s="95"/>
      <c r="FS486" s="95"/>
      <c r="FT486" s="95"/>
      <c r="FU486" s="95"/>
      <c r="FV486" s="95"/>
      <c r="FW486" s="95"/>
      <c r="FX486" s="95"/>
      <c r="FY486" s="95"/>
      <c r="FZ486" s="95"/>
      <c r="GA486" s="95"/>
      <c r="GB486" s="95"/>
      <c r="GC486" s="95"/>
      <c r="GD486" s="95"/>
      <c r="GE486" s="95"/>
      <c r="GF486" s="95"/>
      <c r="GG486" s="95"/>
      <c r="GH486" s="95"/>
      <c r="GI486" s="95"/>
      <c r="GJ486" s="95"/>
      <c r="GK486" s="95"/>
      <c r="GL486" s="95"/>
      <c r="GM486" s="95"/>
      <c r="GN486" s="95"/>
      <c r="GO486" s="95"/>
      <c r="GP486" s="95"/>
      <c r="GQ486" s="95"/>
      <c r="GR486" s="95"/>
      <c r="GS486" s="95"/>
      <c r="GT486" s="95"/>
      <c r="GU486" s="95"/>
      <c r="GV486" s="95"/>
      <c r="GW486" s="95"/>
      <c r="GX486" s="95"/>
      <c r="GY486" s="95"/>
      <c r="GZ486" s="95"/>
      <c r="HA486" s="95"/>
      <c r="HB486" s="95"/>
      <c r="HC486" s="95"/>
      <c r="HD486" s="95"/>
      <c r="HE486" s="95"/>
    </row>
    <row r="487" spans="1:213" x14ac:dyDescent="0.25">
      <c r="A487" s="212" t="str">
        <f>IF((ISBLANK('1B DonnéesActifs'!A490)=TRUE),"-",'1B DonnéesActifs'!A490)</f>
        <v>-</v>
      </c>
      <c r="B487" s="213" t="str">
        <f>IF(($A487="-"),"-",IF((ISBLANK('1B DonnéesActifs'!B490)=TRUE),"",'1B DonnéesActifs'!B490))</f>
        <v>-</v>
      </c>
      <c r="C487" s="213" t="str">
        <f>IF(($A487="-"),"-",IF((ISBLANK('1B DonnéesActifs'!C490)=TRUE),"",'1B DonnéesActifs'!C490))</f>
        <v>-</v>
      </c>
      <c r="D487" s="213" t="str">
        <f>IF(($A487="-"),"-",IF((ISBLANK('1B DonnéesActifs'!D490)=TRUE),"",'1B DonnéesActifs'!D490))</f>
        <v>-</v>
      </c>
      <c r="E487" s="213" t="str">
        <f>IF(($A487="-"),"-",IF((ISBLANK('1B DonnéesActifs'!E490)=TRUE),"",'1B DonnéesActifs'!E490))</f>
        <v>-</v>
      </c>
      <c r="F487" s="213" t="str">
        <f>IF(($A487="-"),"-",IF((ISBLANK('1B DonnéesActifs'!F490)=TRUE),"",'1B DonnéesActifs'!F490))</f>
        <v>-</v>
      </c>
      <c r="G487" s="213" t="str">
        <f>IF(($A487="-"),"-",IF((ISBLANK('1B DonnéesActifs'!G490)=TRUE),"",'1B DonnéesActifs'!G490))</f>
        <v>-</v>
      </c>
      <c r="H487" s="213" t="str">
        <f>IF(($A487="-"),"-",IF((ISBLANK('1B DonnéesActifs'!H490)=TRUE),"",'1B DonnéesActifs'!H490))</f>
        <v>-</v>
      </c>
      <c r="I487" s="213" t="str">
        <f>IF(($A487="-"),"-",IF((ISBLANK('1B DonnéesActifs'!I490)=TRUE),"",'1B DonnéesActifs'!I490))</f>
        <v>-</v>
      </c>
      <c r="J487" s="213" t="str">
        <f>IF(($A487="-"),"-",IF((ISBLANK('1B DonnéesActifs'!J490)=TRUE),"",'1B DonnéesActifs'!J490))</f>
        <v>-</v>
      </c>
      <c r="K487" s="213" t="str">
        <f>IF(($A487="-"),"-",IF((ISBLANK('1B DonnéesActifs'!K490)=TRUE),"",'1B DonnéesActifs'!K490))</f>
        <v>-</v>
      </c>
      <c r="L487" s="213" t="str">
        <f>IF(($A487="-"),"-",IF((ISBLANK('1B DonnéesActifs'!L490)=TRUE),"",'1B DonnéesActifs'!L490))</f>
        <v>-</v>
      </c>
      <c r="M487" s="213" t="str">
        <f>IF(($A487="-"),"-",IF((ISBLANK('1B DonnéesActifs'!M490)=TRUE),"",'1B DonnéesActifs'!M490))</f>
        <v>-</v>
      </c>
      <c r="N487" s="213" t="str">
        <f>IF(($A487="-"),"-",IF((ISBLANK('1B DonnéesActifs'!N490)=TRUE),"",'1B DonnéesActifs'!N490))</f>
        <v>-</v>
      </c>
      <c r="O487" s="213" t="str">
        <f>IF(($A487="-"),"-",IF((ISBLANK('1B DonnéesActifs'!O490)=TRUE),"",'1B DonnéesActifs'!O490))</f>
        <v>-</v>
      </c>
      <c r="P487" s="213" t="str">
        <f>IF(($A487="-"),"-",IF((ISBLANK('1B DonnéesActifs'!P490)=TRUE),"",'1B DonnéesActifs'!P490))</f>
        <v>-</v>
      </c>
      <c r="Q487" s="214" t="str">
        <f t="shared" si="73"/>
        <v>-</v>
      </c>
      <c r="R487" s="214" t="str">
        <f>IF($A487="-","-",(_xlfn.IFNA((VLOOKUP($D487,'2A HypothèsesRenouvellement'!$J$6:$K$10,2,FALSE)),"TypeChausséeN/D")))</f>
        <v>-</v>
      </c>
      <c r="S487" s="214" t="str">
        <f t="shared" si="74"/>
        <v>-</v>
      </c>
      <c r="T487" s="214" t="str">
        <f>IF($A487="-","-",(_xlfn.IFNA((VLOOKUP($M487,'2A HypothèsesRenouvellement'!$J$16:$K$25,2,FALSE)),"DernièreInterventionN/D")))</f>
        <v>-</v>
      </c>
      <c r="U487" s="214" t="str">
        <f t="shared" si="75"/>
        <v>-</v>
      </c>
      <c r="V487" s="215" t="str">
        <f t="shared" si="76"/>
        <v>-</v>
      </c>
      <c r="W487" s="215" t="str">
        <f>IF($A487="-","-",IF($O487="","ICG N/D",VLOOKUP($O487,'2A HypothèsesRenouvellement'!$B$33:$B$42,1,TRUE)))</f>
        <v>-</v>
      </c>
      <c r="X487" s="216" t="str">
        <f>IF($A487="-","-",(IF((ISNUMBER(W487)=TRUE),VLOOKUP(W487,'2A HypothèsesRenouvellement'!$B$33:$D$42,3,FALSE),"ICG N/D")))</f>
        <v>-</v>
      </c>
      <c r="Y487" s="216" t="str">
        <f>_xlfn.IFNA(IF($A487="-","-",(IF((P487=""),"Cote /5 N/D",VLOOKUP(P487,'2A HypothèsesRenouvellement'!$F$33:$G$37,2,FALSE)))),"%ParCote/5 Feuille2A N/D")</f>
        <v>-</v>
      </c>
      <c r="Z487" s="215" t="str">
        <f>IF($A487="-","-",IF('2A HypothèsesRenouvellement'!$F$20="  cotes d'état /100",(IF(ISNUMBER(X487)=TRUE,(X487*R487),"ICG N/D")),"N'est pas l'option choisie feuille 2A"))</f>
        <v>-</v>
      </c>
      <c r="AA487" s="215" t="str">
        <f t="shared" si="71"/>
        <v>-</v>
      </c>
      <c r="AB487" s="215" t="str">
        <f>IF($A487="-","-",IF('2A HypothèsesRenouvellement'!$F$20="  cotes d'état /5",(IF(ISNUMBER(Y487)=TRUE,(Y487*R487),"Etat/5 N/D")),"N'est pas l'option choisie feuille 2A"))</f>
        <v>-</v>
      </c>
      <c r="AC487" s="215" t="str">
        <f t="shared" si="72"/>
        <v>-</v>
      </c>
      <c r="AD487" s="217" t="str">
        <f>IF('2A HypothèsesRenouvellement'!$D$15="Option 1  ",'3A CalculsActifs'!V487,IF('2A HypothèsesRenouvellement'!$F$20="  Cotes d'état /100",'3A CalculsActifs'!AA487,IF('2A HypothèsesRenouvellement'!$F$20="  Cotes d'état /5",'3A CalculsActifs'!AC487,"ATT:ChoisirOptionFeuille2A")))</f>
        <v>ATT:ChoisirOptionFeuille2A</v>
      </c>
      <c r="AE487" s="209" t="str">
        <f>IF($A487="-","-",(H487/1000*(VLOOKUP(D487,'2A HypothèsesRenouvellement'!$J$6:$L$10,3,FALSE))))</f>
        <v>-</v>
      </c>
      <c r="AF487" s="312" t="str">
        <f t="shared" si="77"/>
        <v>-</v>
      </c>
      <c r="AG487" s="312" t="str">
        <f t="shared" si="78"/>
        <v>-</v>
      </c>
      <c r="AH487" s="218" t="str">
        <f t="shared" si="79"/>
        <v>-</v>
      </c>
      <c r="AI487" s="95"/>
      <c r="AJ487" s="95"/>
      <c r="AK487" s="95"/>
      <c r="AL487" s="95"/>
      <c r="AM487" s="95"/>
      <c r="AN487" s="95"/>
      <c r="AO487" s="95"/>
      <c r="AP487" s="95"/>
      <c r="AQ487" s="95"/>
      <c r="AR487" s="95"/>
      <c r="AS487" s="95"/>
      <c r="AT487" s="95"/>
      <c r="AU487" s="95"/>
      <c r="AV487" s="95"/>
      <c r="AW487" s="95"/>
      <c r="AX487" s="95"/>
      <c r="AY487" s="95"/>
      <c r="AZ487" s="95"/>
      <c r="BA487" s="95"/>
      <c r="BB487" s="95"/>
      <c r="BC487" s="95"/>
      <c r="BD487" s="95"/>
      <c r="BE487" s="95"/>
      <c r="BF487" s="95"/>
      <c r="BG487" s="95"/>
      <c r="BH487" s="95"/>
      <c r="BI487" s="95"/>
      <c r="BJ487" s="95"/>
      <c r="BK487" s="95"/>
      <c r="BL487" s="95"/>
      <c r="BM487" s="95"/>
      <c r="BN487" s="95"/>
      <c r="BO487" s="95"/>
      <c r="BP487" s="95"/>
      <c r="BQ487" s="95"/>
      <c r="BR487" s="95"/>
      <c r="BS487" s="95"/>
      <c r="BT487" s="95"/>
      <c r="BU487" s="95"/>
      <c r="BV487" s="95"/>
      <c r="BW487" s="95"/>
      <c r="BX487" s="95"/>
      <c r="BY487" s="95"/>
      <c r="BZ487" s="95"/>
      <c r="CA487" s="95"/>
      <c r="CB487" s="95"/>
      <c r="CC487" s="95"/>
      <c r="CD487" s="95"/>
      <c r="CE487" s="95"/>
      <c r="CF487" s="95"/>
      <c r="CG487" s="95"/>
      <c r="CH487" s="95"/>
      <c r="CI487" s="95"/>
      <c r="CJ487" s="95"/>
      <c r="CK487" s="95"/>
      <c r="CL487" s="95"/>
      <c r="CM487" s="95"/>
      <c r="CN487" s="95"/>
      <c r="CO487" s="95"/>
      <c r="CP487" s="95"/>
      <c r="CQ487" s="95"/>
      <c r="CR487" s="95"/>
      <c r="CS487" s="95"/>
      <c r="CT487" s="95"/>
      <c r="CU487" s="95"/>
      <c r="CV487" s="95"/>
      <c r="CW487" s="95"/>
      <c r="CX487" s="95"/>
      <c r="CY487" s="95"/>
      <c r="CZ487" s="95"/>
      <c r="DA487" s="95"/>
      <c r="DB487" s="95"/>
      <c r="DC487" s="95"/>
      <c r="DD487" s="95"/>
      <c r="DE487" s="95"/>
      <c r="DF487" s="95"/>
      <c r="DG487" s="95"/>
      <c r="DH487" s="95"/>
      <c r="DI487" s="95"/>
      <c r="DJ487" s="95"/>
      <c r="DK487" s="95"/>
      <c r="DL487" s="95"/>
      <c r="DM487" s="95"/>
      <c r="DN487" s="95"/>
      <c r="DO487" s="95"/>
      <c r="DP487" s="95"/>
      <c r="DQ487" s="95"/>
      <c r="DR487" s="95"/>
      <c r="DS487" s="95"/>
      <c r="DT487" s="95"/>
      <c r="DU487" s="95"/>
      <c r="DV487" s="95"/>
      <c r="DW487" s="95"/>
      <c r="DX487" s="95"/>
      <c r="DY487" s="95"/>
      <c r="DZ487" s="95"/>
      <c r="EA487" s="95"/>
      <c r="EB487" s="95"/>
      <c r="EC487" s="95"/>
      <c r="ED487" s="95"/>
      <c r="EE487" s="95"/>
      <c r="EF487" s="95"/>
      <c r="EG487" s="95"/>
      <c r="EH487" s="95"/>
      <c r="EI487" s="95"/>
      <c r="EJ487" s="95"/>
      <c r="EK487" s="95"/>
      <c r="EL487" s="95"/>
      <c r="EM487" s="95"/>
      <c r="EN487" s="95"/>
      <c r="EO487" s="95"/>
      <c r="EP487" s="95"/>
      <c r="EQ487" s="95"/>
      <c r="ER487" s="95"/>
      <c r="ES487" s="95"/>
      <c r="ET487" s="95"/>
      <c r="EU487" s="95"/>
      <c r="EV487" s="95"/>
      <c r="EW487" s="95"/>
      <c r="EX487" s="95"/>
      <c r="EY487" s="95"/>
      <c r="EZ487" s="95"/>
      <c r="FA487" s="95"/>
      <c r="FB487" s="95"/>
      <c r="FC487" s="95"/>
      <c r="FD487" s="95"/>
      <c r="FE487" s="95"/>
      <c r="FF487" s="95"/>
      <c r="FG487" s="95"/>
      <c r="FH487" s="95"/>
      <c r="FI487" s="95"/>
      <c r="FJ487" s="95"/>
      <c r="FK487" s="95"/>
      <c r="FL487" s="95"/>
      <c r="FM487" s="95"/>
      <c r="FN487" s="95"/>
      <c r="FO487" s="95"/>
      <c r="FP487" s="95"/>
      <c r="FQ487" s="95"/>
      <c r="FR487" s="95"/>
      <c r="FS487" s="95"/>
      <c r="FT487" s="95"/>
      <c r="FU487" s="95"/>
      <c r="FV487" s="95"/>
      <c r="FW487" s="95"/>
      <c r="FX487" s="95"/>
      <c r="FY487" s="95"/>
      <c r="FZ487" s="95"/>
      <c r="GA487" s="95"/>
      <c r="GB487" s="95"/>
      <c r="GC487" s="95"/>
      <c r="GD487" s="95"/>
      <c r="GE487" s="95"/>
      <c r="GF487" s="95"/>
      <c r="GG487" s="95"/>
      <c r="GH487" s="95"/>
      <c r="GI487" s="95"/>
      <c r="GJ487" s="95"/>
      <c r="GK487" s="95"/>
      <c r="GL487" s="95"/>
      <c r="GM487" s="95"/>
      <c r="GN487" s="95"/>
      <c r="GO487" s="95"/>
      <c r="GP487" s="95"/>
      <c r="GQ487" s="95"/>
      <c r="GR487" s="95"/>
      <c r="GS487" s="95"/>
      <c r="GT487" s="95"/>
      <c r="GU487" s="95"/>
      <c r="GV487" s="95"/>
      <c r="GW487" s="95"/>
      <c r="GX487" s="95"/>
      <c r="GY487" s="95"/>
      <c r="GZ487" s="95"/>
      <c r="HA487" s="95"/>
      <c r="HB487" s="95"/>
      <c r="HC487" s="95"/>
      <c r="HD487" s="95"/>
      <c r="HE487" s="95"/>
    </row>
    <row r="488" spans="1:213" x14ac:dyDescent="0.25">
      <c r="A488" s="212" t="str">
        <f>IF((ISBLANK('1B DonnéesActifs'!A491)=TRUE),"-",'1B DonnéesActifs'!A491)</f>
        <v>-</v>
      </c>
      <c r="B488" s="213" t="str">
        <f>IF(($A488="-"),"-",IF((ISBLANK('1B DonnéesActifs'!B491)=TRUE),"",'1B DonnéesActifs'!B491))</f>
        <v>-</v>
      </c>
      <c r="C488" s="213" t="str">
        <f>IF(($A488="-"),"-",IF((ISBLANK('1B DonnéesActifs'!C491)=TRUE),"",'1B DonnéesActifs'!C491))</f>
        <v>-</v>
      </c>
      <c r="D488" s="213" t="str">
        <f>IF(($A488="-"),"-",IF((ISBLANK('1B DonnéesActifs'!D491)=TRUE),"",'1B DonnéesActifs'!D491))</f>
        <v>-</v>
      </c>
      <c r="E488" s="213" t="str">
        <f>IF(($A488="-"),"-",IF((ISBLANK('1B DonnéesActifs'!E491)=TRUE),"",'1B DonnéesActifs'!E491))</f>
        <v>-</v>
      </c>
      <c r="F488" s="213" t="str">
        <f>IF(($A488="-"),"-",IF((ISBLANK('1B DonnéesActifs'!F491)=TRUE),"",'1B DonnéesActifs'!F491))</f>
        <v>-</v>
      </c>
      <c r="G488" s="213" t="str">
        <f>IF(($A488="-"),"-",IF((ISBLANK('1B DonnéesActifs'!G491)=TRUE),"",'1B DonnéesActifs'!G491))</f>
        <v>-</v>
      </c>
      <c r="H488" s="213" t="str">
        <f>IF(($A488="-"),"-",IF((ISBLANK('1B DonnéesActifs'!H491)=TRUE),"",'1B DonnéesActifs'!H491))</f>
        <v>-</v>
      </c>
      <c r="I488" s="213" t="str">
        <f>IF(($A488="-"),"-",IF((ISBLANK('1B DonnéesActifs'!I491)=TRUE),"",'1B DonnéesActifs'!I491))</f>
        <v>-</v>
      </c>
      <c r="J488" s="213" t="str">
        <f>IF(($A488="-"),"-",IF((ISBLANK('1B DonnéesActifs'!J491)=TRUE),"",'1B DonnéesActifs'!J491))</f>
        <v>-</v>
      </c>
      <c r="K488" s="213" t="str">
        <f>IF(($A488="-"),"-",IF((ISBLANK('1B DonnéesActifs'!K491)=TRUE),"",'1B DonnéesActifs'!K491))</f>
        <v>-</v>
      </c>
      <c r="L488" s="213" t="str">
        <f>IF(($A488="-"),"-",IF((ISBLANK('1B DonnéesActifs'!L491)=TRUE),"",'1B DonnéesActifs'!L491))</f>
        <v>-</v>
      </c>
      <c r="M488" s="213" t="str">
        <f>IF(($A488="-"),"-",IF((ISBLANK('1B DonnéesActifs'!M491)=TRUE),"",'1B DonnéesActifs'!M491))</f>
        <v>-</v>
      </c>
      <c r="N488" s="213" t="str">
        <f>IF(($A488="-"),"-",IF((ISBLANK('1B DonnéesActifs'!N491)=TRUE),"",'1B DonnéesActifs'!N491))</f>
        <v>-</v>
      </c>
      <c r="O488" s="213" t="str">
        <f>IF(($A488="-"),"-",IF((ISBLANK('1B DonnéesActifs'!O491)=TRUE),"",'1B DonnéesActifs'!O491))</f>
        <v>-</v>
      </c>
      <c r="P488" s="213" t="str">
        <f>IF(($A488="-"),"-",IF((ISBLANK('1B DonnéesActifs'!P491)=TRUE),"",'1B DonnéesActifs'!P491))</f>
        <v>-</v>
      </c>
      <c r="Q488" s="214" t="str">
        <f t="shared" si="73"/>
        <v>-</v>
      </c>
      <c r="R488" s="214" t="str">
        <f>IF($A488="-","-",(_xlfn.IFNA((VLOOKUP($D488,'2A HypothèsesRenouvellement'!$J$6:$K$10,2,FALSE)),"TypeChausséeN/D")))</f>
        <v>-</v>
      </c>
      <c r="S488" s="214" t="str">
        <f t="shared" si="74"/>
        <v>-</v>
      </c>
      <c r="T488" s="214" t="str">
        <f>IF($A488="-","-",(_xlfn.IFNA((VLOOKUP($M488,'2A HypothèsesRenouvellement'!$J$16:$K$25,2,FALSE)),"DernièreInterventionN/D")))</f>
        <v>-</v>
      </c>
      <c r="U488" s="214" t="str">
        <f t="shared" si="75"/>
        <v>-</v>
      </c>
      <c r="V488" s="215" t="str">
        <f t="shared" si="76"/>
        <v>-</v>
      </c>
      <c r="W488" s="215" t="str">
        <f>IF($A488="-","-",IF($O488="","ICG N/D",VLOOKUP($O488,'2A HypothèsesRenouvellement'!$B$33:$B$42,1,TRUE)))</f>
        <v>-</v>
      </c>
      <c r="X488" s="216" t="str">
        <f>IF($A488="-","-",(IF((ISNUMBER(W488)=TRUE),VLOOKUP(W488,'2A HypothèsesRenouvellement'!$B$33:$D$42,3,FALSE),"ICG N/D")))</f>
        <v>-</v>
      </c>
      <c r="Y488" s="216" t="str">
        <f>_xlfn.IFNA(IF($A488="-","-",(IF((P488=""),"Cote /5 N/D",VLOOKUP(P488,'2A HypothèsesRenouvellement'!$F$33:$G$37,2,FALSE)))),"%ParCote/5 Feuille2A N/D")</f>
        <v>-</v>
      </c>
      <c r="Z488" s="215" t="str">
        <f>IF($A488="-","-",IF('2A HypothèsesRenouvellement'!$F$20="  cotes d'état /100",(IF(ISNUMBER(X488)=TRUE,(X488*R488),"ICG N/D")),"N'est pas l'option choisie feuille 2A"))</f>
        <v>-</v>
      </c>
      <c r="AA488" s="215" t="str">
        <f t="shared" si="71"/>
        <v>-</v>
      </c>
      <c r="AB488" s="215" t="str">
        <f>IF($A488="-","-",IF('2A HypothèsesRenouvellement'!$F$20="  cotes d'état /5",(IF(ISNUMBER(Y488)=TRUE,(Y488*R488),"Etat/5 N/D")),"N'est pas l'option choisie feuille 2A"))</f>
        <v>-</v>
      </c>
      <c r="AC488" s="215" t="str">
        <f t="shared" si="72"/>
        <v>-</v>
      </c>
      <c r="AD488" s="217" t="str">
        <f>IF('2A HypothèsesRenouvellement'!$D$15="Option 1  ",'3A CalculsActifs'!V488,IF('2A HypothèsesRenouvellement'!$F$20="  Cotes d'état /100",'3A CalculsActifs'!AA488,IF('2A HypothèsesRenouvellement'!$F$20="  Cotes d'état /5",'3A CalculsActifs'!AC488,"ATT:ChoisirOptionFeuille2A")))</f>
        <v>ATT:ChoisirOptionFeuille2A</v>
      </c>
      <c r="AE488" s="209" t="str">
        <f>IF($A488="-","-",(H488/1000*(VLOOKUP(D488,'2A HypothèsesRenouvellement'!$J$6:$L$10,3,FALSE))))</f>
        <v>-</v>
      </c>
      <c r="AF488" s="312" t="str">
        <f t="shared" si="77"/>
        <v>-</v>
      </c>
      <c r="AG488" s="312" t="str">
        <f t="shared" si="78"/>
        <v>-</v>
      </c>
      <c r="AH488" s="218" t="str">
        <f t="shared" si="79"/>
        <v>-</v>
      </c>
      <c r="AI488" s="95"/>
      <c r="AJ488" s="95"/>
      <c r="AK488" s="95"/>
      <c r="AL488" s="95"/>
      <c r="AM488" s="95"/>
      <c r="AN488" s="95"/>
      <c r="AO488" s="95"/>
      <c r="AP488" s="95"/>
      <c r="AQ488" s="95"/>
      <c r="AR488" s="95"/>
      <c r="AS488" s="95"/>
      <c r="AT488" s="95"/>
      <c r="AU488" s="95"/>
      <c r="AV488" s="95"/>
      <c r="AW488" s="95"/>
      <c r="AX488" s="95"/>
      <c r="AY488" s="95"/>
      <c r="AZ488" s="95"/>
      <c r="BA488" s="95"/>
      <c r="BB488" s="95"/>
      <c r="BC488" s="95"/>
      <c r="BD488" s="95"/>
      <c r="BE488" s="95"/>
      <c r="BF488" s="95"/>
      <c r="BG488" s="95"/>
      <c r="BH488" s="95"/>
      <c r="BI488" s="95"/>
      <c r="BJ488" s="95"/>
      <c r="BK488" s="95"/>
      <c r="BL488" s="95"/>
      <c r="BM488" s="95"/>
      <c r="BN488" s="95"/>
      <c r="BO488" s="95"/>
      <c r="BP488" s="95"/>
      <c r="BQ488" s="95"/>
      <c r="BR488" s="95"/>
      <c r="BS488" s="95"/>
      <c r="BT488" s="95"/>
      <c r="BU488" s="95"/>
      <c r="BV488" s="95"/>
      <c r="BW488" s="95"/>
      <c r="BX488" s="95"/>
      <c r="BY488" s="95"/>
      <c r="BZ488" s="95"/>
      <c r="CA488" s="95"/>
      <c r="CB488" s="95"/>
      <c r="CC488" s="95"/>
      <c r="CD488" s="95"/>
      <c r="CE488" s="95"/>
      <c r="CF488" s="95"/>
      <c r="CG488" s="95"/>
      <c r="CH488" s="95"/>
      <c r="CI488" s="95"/>
      <c r="CJ488" s="95"/>
      <c r="CK488" s="95"/>
      <c r="CL488" s="95"/>
      <c r="CM488" s="95"/>
      <c r="CN488" s="95"/>
      <c r="CO488" s="95"/>
      <c r="CP488" s="95"/>
      <c r="CQ488" s="95"/>
      <c r="CR488" s="95"/>
      <c r="CS488" s="95"/>
      <c r="CT488" s="95"/>
      <c r="CU488" s="95"/>
      <c r="CV488" s="95"/>
      <c r="CW488" s="95"/>
      <c r="CX488" s="95"/>
      <c r="CY488" s="95"/>
      <c r="CZ488" s="95"/>
      <c r="DA488" s="95"/>
      <c r="DB488" s="95"/>
      <c r="DC488" s="95"/>
      <c r="DD488" s="95"/>
      <c r="DE488" s="95"/>
      <c r="DF488" s="95"/>
      <c r="DG488" s="95"/>
      <c r="DH488" s="95"/>
      <c r="DI488" s="95"/>
      <c r="DJ488" s="95"/>
      <c r="DK488" s="95"/>
      <c r="DL488" s="95"/>
      <c r="DM488" s="95"/>
      <c r="DN488" s="95"/>
      <c r="DO488" s="95"/>
      <c r="DP488" s="95"/>
      <c r="DQ488" s="95"/>
      <c r="DR488" s="95"/>
      <c r="DS488" s="95"/>
      <c r="DT488" s="95"/>
      <c r="DU488" s="95"/>
      <c r="DV488" s="95"/>
      <c r="DW488" s="95"/>
      <c r="DX488" s="95"/>
      <c r="DY488" s="95"/>
      <c r="DZ488" s="95"/>
      <c r="EA488" s="95"/>
      <c r="EB488" s="95"/>
      <c r="EC488" s="95"/>
      <c r="ED488" s="95"/>
      <c r="EE488" s="95"/>
      <c r="EF488" s="95"/>
      <c r="EG488" s="95"/>
      <c r="EH488" s="95"/>
      <c r="EI488" s="95"/>
      <c r="EJ488" s="95"/>
      <c r="EK488" s="95"/>
      <c r="EL488" s="95"/>
      <c r="EM488" s="95"/>
      <c r="EN488" s="95"/>
      <c r="EO488" s="95"/>
      <c r="EP488" s="95"/>
      <c r="EQ488" s="95"/>
      <c r="ER488" s="95"/>
      <c r="ES488" s="95"/>
      <c r="ET488" s="95"/>
      <c r="EU488" s="95"/>
      <c r="EV488" s="95"/>
      <c r="EW488" s="95"/>
      <c r="EX488" s="95"/>
      <c r="EY488" s="95"/>
      <c r="EZ488" s="95"/>
      <c r="FA488" s="95"/>
      <c r="FB488" s="95"/>
      <c r="FC488" s="95"/>
      <c r="FD488" s="95"/>
      <c r="FE488" s="95"/>
      <c r="FF488" s="95"/>
      <c r="FG488" s="95"/>
      <c r="FH488" s="95"/>
      <c r="FI488" s="95"/>
      <c r="FJ488" s="95"/>
      <c r="FK488" s="95"/>
      <c r="FL488" s="95"/>
      <c r="FM488" s="95"/>
      <c r="FN488" s="95"/>
      <c r="FO488" s="95"/>
      <c r="FP488" s="95"/>
      <c r="FQ488" s="95"/>
      <c r="FR488" s="95"/>
      <c r="FS488" s="95"/>
      <c r="FT488" s="95"/>
      <c r="FU488" s="95"/>
      <c r="FV488" s="95"/>
      <c r="FW488" s="95"/>
      <c r="FX488" s="95"/>
      <c r="FY488" s="95"/>
      <c r="FZ488" s="95"/>
      <c r="GA488" s="95"/>
      <c r="GB488" s="95"/>
      <c r="GC488" s="95"/>
      <c r="GD488" s="95"/>
      <c r="GE488" s="95"/>
      <c r="GF488" s="95"/>
      <c r="GG488" s="95"/>
      <c r="GH488" s="95"/>
      <c r="GI488" s="95"/>
      <c r="GJ488" s="95"/>
      <c r="GK488" s="95"/>
      <c r="GL488" s="95"/>
      <c r="GM488" s="95"/>
      <c r="GN488" s="95"/>
      <c r="GO488" s="95"/>
      <c r="GP488" s="95"/>
      <c r="GQ488" s="95"/>
      <c r="GR488" s="95"/>
      <c r="GS488" s="95"/>
      <c r="GT488" s="95"/>
      <c r="GU488" s="95"/>
      <c r="GV488" s="95"/>
      <c r="GW488" s="95"/>
      <c r="GX488" s="95"/>
      <c r="GY488" s="95"/>
      <c r="GZ488" s="95"/>
      <c r="HA488" s="95"/>
      <c r="HB488" s="95"/>
      <c r="HC488" s="95"/>
      <c r="HD488" s="95"/>
      <c r="HE488" s="95"/>
    </row>
    <row r="489" spans="1:213" x14ac:dyDescent="0.25">
      <c r="A489" s="212" t="str">
        <f>IF((ISBLANK('1B DonnéesActifs'!A492)=TRUE),"-",'1B DonnéesActifs'!A492)</f>
        <v>-</v>
      </c>
      <c r="B489" s="213" t="str">
        <f>IF(($A489="-"),"-",IF((ISBLANK('1B DonnéesActifs'!B492)=TRUE),"",'1B DonnéesActifs'!B492))</f>
        <v>-</v>
      </c>
      <c r="C489" s="213" t="str">
        <f>IF(($A489="-"),"-",IF((ISBLANK('1B DonnéesActifs'!C492)=TRUE),"",'1B DonnéesActifs'!C492))</f>
        <v>-</v>
      </c>
      <c r="D489" s="213" t="str">
        <f>IF(($A489="-"),"-",IF((ISBLANK('1B DonnéesActifs'!D492)=TRUE),"",'1B DonnéesActifs'!D492))</f>
        <v>-</v>
      </c>
      <c r="E489" s="213" t="str">
        <f>IF(($A489="-"),"-",IF((ISBLANK('1B DonnéesActifs'!E492)=TRUE),"",'1B DonnéesActifs'!E492))</f>
        <v>-</v>
      </c>
      <c r="F489" s="213" t="str">
        <f>IF(($A489="-"),"-",IF((ISBLANK('1B DonnéesActifs'!F492)=TRUE),"",'1B DonnéesActifs'!F492))</f>
        <v>-</v>
      </c>
      <c r="G489" s="213" t="str">
        <f>IF(($A489="-"),"-",IF((ISBLANK('1B DonnéesActifs'!G492)=TRUE),"",'1B DonnéesActifs'!G492))</f>
        <v>-</v>
      </c>
      <c r="H489" s="213" t="str">
        <f>IF(($A489="-"),"-",IF((ISBLANK('1B DonnéesActifs'!H492)=TRUE),"",'1B DonnéesActifs'!H492))</f>
        <v>-</v>
      </c>
      <c r="I489" s="213" t="str">
        <f>IF(($A489="-"),"-",IF((ISBLANK('1B DonnéesActifs'!I492)=TRUE),"",'1B DonnéesActifs'!I492))</f>
        <v>-</v>
      </c>
      <c r="J489" s="213" t="str">
        <f>IF(($A489="-"),"-",IF((ISBLANK('1B DonnéesActifs'!J492)=TRUE),"",'1B DonnéesActifs'!J492))</f>
        <v>-</v>
      </c>
      <c r="K489" s="213" t="str">
        <f>IF(($A489="-"),"-",IF((ISBLANK('1B DonnéesActifs'!K492)=TRUE),"",'1B DonnéesActifs'!K492))</f>
        <v>-</v>
      </c>
      <c r="L489" s="213" t="str">
        <f>IF(($A489="-"),"-",IF((ISBLANK('1B DonnéesActifs'!L492)=TRUE),"",'1B DonnéesActifs'!L492))</f>
        <v>-</v>
      </c>
      <c r="M489" s="213" t="str">
        <f>IF(($A489="-"),"-",IF((ISBLANK('1B DonnéesActifs'!M492)=TRUE),"",'1B DonnéesActifs'!M492))</f>
        <v>-</v>
      </c>
      <c r="N489" s="213" t="str">
        <f>IF(($A489="-"),"-",IF((ISBLANK('1B DonnéesActifs'!N492)=TRUE),"",'1B DonnéesActifs'!N492))</f>
        <v>-</v>
      </c>
      <c r="O489" s="213" t="str">
        <f>IF(($A489="-"),"-",IF((ISBLANK('1B DonnéesActifs'!O492)=TRUE),"",'1B DonnéesActifs'!O492))</f>
        <v>-</v>
      </c>
      <c r="P489" s="213" t="str">
        <f>IF(($A489="-"),"-",IF((ISBLANK('1B DonnéesActifs'!P492)=TRUE),"",'1B DonnéesActifs'!P492))</f>
        <v>-</v>
      </c>
      <c r="Q489" s="214" t="str">
        <f t="shared" si="73"/>
        <v>-</v>
      </c>
      <c r="R489" s="214" t="str">
        <f>IF($A489="-","-",(_xlfn.IFNA((VLOOKUP($D489,'2A HypothèsesRenouvellement'!$J$6:$K$10,2,FALSE)),"TypeChausséeN/D")))</f>
        <v>-</v>
      </c>
      <c r="S489" s="214" t="str">
        <f t="shared" si="74"/>
        <v>-</v>
      </c>
      <c r="T489" s="214" t="str">
        <f>IF($A489="-","-",(_xlfn.IFNA((VLOOKUP($M489,'2A HypothèsesRenouvellement'!$J$16:$K$25,2,FALSE)),"DernièreInterventionN/D")))</f>
        <v>-</v>
      </c>
      <c r="U489" s="214" t="str">
        <f t="shared" si="75"/>
        <v>-</v>
      </c>
      <c r="V489" s="215" t="str">
        <f t="shared" si="76"/>
        <v>-</v>
      </c>
      <c r="W489" s="215" t="str">
        <f>IF($A489="-","-",IF($O489="","ICG N/D",VLOOKUP($O489,'2A HypothèsesRenouvellement'!$B$33:$B$42,1,TRUE)))</f>
        <v>-</v>
      </c>
      <c r="X489" s="216" t="str">
        <f>IF($A489="-","-",(IF((ISNUMBER(W489)=TRUE),VLOOKUP(W489,'2A HypothèsesRenouvellement'!$B$33:$D$42,3,FALSE),"ICG N/D")))</f>
        <v>-</v>
      </c>
      <c r="Y489" s="216" t="str">
        <f>_xlfn.IFNA(IF($A489="-","-",(IF((P489=""),"Cote /5 N/D",VLOOKUP(P489,'2A HypothèsesRenouvellement'!$F$33:$G$37,2,FALSE)))),"%ParCote/5 Feuille2A N/D")</f>
        <v>-</v>
      </c>
      <c r="Z489" s="215" t="str">
        <f>IF($A489="-","-",IF('2A HypothèsesRenouvellement'!$F$20="  cotes d'état /100",(IF(ISNUMBER(X489)=TRUE,(X489*R489),"ICG N/D")),"N'est pas l'option choisie feuille 2A"))</f>
        <v>-</v>
      </c>
      <c r="AA489" s="215" t="str">
        <f t="shared" si="71"/>
        <v>-</v>
      </c>
      <c r="AB489" s="215" t="str">
        <f>IF($A489="-","-",IF('2A HypothèsesRenouvellement'!$F$20="  cotes d'état /5",(IF(ISNUMBER(Y489)=TRUE,(Y489*R489),"Etat/5 N/D")),"N'est pas l'option choisie feuille 2A"))</f>
        <v>-</v>
      </c>
      <c r="AC489" s="215" t="str">
        <f t="shared" si="72"/>
        <v>-</v>
      </c>
      <c r="AD489" s="217" t="str">
        <f>IF('2A HypothèsesRenouvellement'!$D$15="Option 1  ",'3A CalculsActifs'!V489,IF('2A HypothèsesRenouvellement'!$F$20="  Cotes d'état /100",'3A CalculsActifs'!AA489,IF('2A HypothèsesRenouvellement'!$F$20="  Cotes d'état /5",'3A CalculsActifs'!AC489,"ATT:ChoisirOptionFeuille2A")))</f>
        <v>ATT:ChoisirOptionFeuille2A</v>
      </c>
      <c r="AE489" s="209" t="str">
        <f>IF($A489="-","-",(H489/1000*(VLOOKUP(D489,'2A HypothèsesRenouvellement'!$J$6:$L$10,3,FALSE))))</f>
        <v>-</v>
      </c>
      <c r="AF489" s="312" t="str">
        <f t="shared" si="77"/>
        <v>-</v>
      </c>
      <c r="AG489" s="312" t="str">
        <f t="shared" si="78"/>
        <v>-</v>
      </c>
      <c r="AH489" s="218" t="str">
        <f t="shared" si="79"/>
        <v>-</v>
      </c>
      <c r="AI489" s="95"/>
      <c r="AJ489" s="95"/>
      <c r="AK489" s="95"/>
      <c r="AL489" s="95"/>
      <c r="AM489" s="95"/>
      <c r="AN489" s="95"/>
      <c r="AO489" s="95"/>
      <c r="AP489" s="95"/>
      <c r="AQ489" s="95"/>
      <c r="AR489" s="95"/>
      <c r="AS489" s="95"/>
      <c r="AT489" s="95"/>
      <c r="AU489" s="95"/>
      <c r="AV489" s="95"/>
      <c r="AW489" s="95"/>
      <c r="AX489" s="95"/>
      <c r="AY489" s="95"/>
      <c r="AZ489" s="95"/>
      <c r="BA489" s="95"/>
      <c r="BB489" s="95"/>
      <c r="BC489" s="95"/>
      <c r="BD489" s="95"/>
      <c r="BE489" s="95"/>
      <c r="BF489" s="95"/>
      <c r="BG489" s="95"/>
      <c r="BH489" s="95"/>
      <c r="BI489" s="95"/>
      <c r="BJ489" s="95"/>
      <c r="BK489" s="95"/>
      <c r="BL489" s="95"/>
      <c r="BM489" s="95"/>
      <c r="BN489" s="95"/>
      <c r="BO489" s="95"/>
      <c r="BP489" s="95"/>
      <c r="BQ489" s="95"/>
      <c r="BR489" s="95"/>
      <c r="BS489" s="95"/>
      <c r="BT489" s="95"/>
      <c r="BU489" s="95"/>
      <c r="BV489" s="95"/>
      <c r="BW489" s="95"/>
      <c r="BX489" s="95"/>
      <c r="BY489" s="95"/>
      <c r="BZ489" s="95"/>
      <c r="CA489" s="95"/>
      <c r="CB489" s="95"/>
      <c r="CC489" s="95"/>
      <c r="CD489" s="95"/>
      <c r="CE489" s="95"/>
      <c r="CF489" s="95"/>
      <c r="CG489" s="95"/>
      <c r="CH489" s="95"/>
      <c r="CI489" s="95"/>
      <c r="CJ489" s="95"/>
      <c r="CK489" s="95"/>
      <c r="CL489" s="95"/>
      <c r="CM489" s="95"/>
      <c r="CN489" s="95"/>
      <c r="CO489" s="95"/>
      <c r="CP489" s="95"/>
      <c r="CQ489" s="95"/>
      <c r="CR489" s="95"/>
      <c r="CS489" s="95"/>
      <c r="CT489" s="95"/>
      <c r="CU489" s="95"/>
      <c r="CV489" s="95"/>
      <c r="CW489" s="95"/>
      <c r="CX489" s="95"/>
      <c r="CY489" s="95"/>
      <c r="CZ489" s="95"/>
      <c r="DA489" s="95"/>
      <c r="DB489" s="95"/>
      <c r="DC489" s="95"/>
      <c r="DD489" s="95"/>
      <c r="DE489" s="95"/>
      <c r="DF489" s="95"/>
      <c r="DG489" s="95"/>
      <c r="DH489" s="95"/>
      <c r="DI489" s="95"/>
      <c r="DJ489" s="95"/>
      <c r="DK489" s="95"/>
      <c r="DL489" s="95"/>
      <c r="DM489" s="95"/>
      <c r="DN489" s="95"/>
      <c r="DO489" s="95"/>
      <c r="DP489" s="95"/>
      <c r="DQ489" s="95"/>
      <c r="DR489" s="95"/>
      <c r="DS489" s="95"/>
      <c r="DT489" s="95"/>
      <c r="DU489" s="95"/>
      <c r="DV489" s="95"/>
      <c r="DW489" s="95"/>
      <c r="DX489" s="95"/>
      <c r="DY489" s="95"/>
      <c r="DZ489" s="95"/>
      <c r="EA489" s="95"/>
      <c r="EB489" s="95"/>
      <c r="EC489" s="95"/>
      <c r="ED489" s="95"/>
      <c r="EE489" s="95"/>
      <c r="EF489" s="95"/>
      <c r="EG489" s="95"/>
      <c r="EH489" s="95"/>
      <c r="EI489" s="95"/>
      <c r="EJ489" s="95"/>
      <c r="EK489" s="95"/>
      <c r="EL489" s="95"/>
      <c r="EM489" s="95"/>
      <c r="EN489" s="95"/>
      <c r="EO489" s="95"/>
      <c r="EP489" s="95"/>
      <c r="EQ489" s="95"/>
      <c r="ER489" s="95"/>
      <c r="ES489" s="95"/>
      <c r="ET489" s="95"/>
      <c r="EU489" s="95"/>
      <c r="EV489" s="95"/>
      <c r="EW489" s="95"/>
      <c r="EX489" s="95"/>
      <c r="EY489" s="95"/>
      <c r="EZ489" s="95"/>
      <c r="FA489" s="95"/>
      <c r="FB489" s="95"/>
      <c r="FC489" s="95"/>
      <c r="FD489" s="95"/>
      <c r="FE489" s="95"/>
      <c r="FF489" s="95"/>
      <c r="FG489" s="95"/>
      <c r="FH489" s="95"/>
      <c r="FI489" s="95"/>
      <c r="FJ489" s="95"/>
      <c r="FK489" s="95"/>
      <c r="FL489" s="95"/>
      <c r="FM489" s="95"/>
      <c r="FN489" s="95"/>
      <c r="FO489" s="95"/>
      <c r="FP489" s="95"/>
      <c r="FQ489" s="95"/>
      <c r="FR489" s="95"/>
      <c r="FS489" s="95"/>
      <c r="FT489" s="95"/>
      <c r="FU489" s="95"/>
      <c r="FV489" s="95"/>
      <c r="FW489" s="95"/>
      <c r="FX489" s="95"/>
      <c r="FY489" s="95"/>
      <c r="FZ489" s="95"/>
      <c r="GA489" s="95"/>
      <c r="GB489" s="95"/>
      <c r="GC489" s="95"/>
      <c r="GD489" s="95"/>
      <c r="GE489" s="95"/>
      <c r="GF489" s="95"/>
      <c r="GG489" s="95"/>
      <c r="GH489" s="95"/>
      <c r="GI489" s="95"/>
      <c r="GJ489" s="95"/>
      <c r="GK489" s="95"/>
      <c r="GL489" s="95"/>
      <c r="GM489" s="95"/>
      <c r="GN489" s="95"/>
      <c r="GO489" s="95"/>
      <c r="GP489" s="95"/>
      <c r="GQ489" s="95"/>
      <c r="GR489" s="95"/>
      <c r="GS489" s="95"/>
      <c r="GT489" s="95"/>
      <c r="GU489" s="95"/>
      <c r="GV489" s="95"/>
      <c r="GW489" s="95"/>
      <c r="GX489" s="95"/>
      <c r="GY489" s="95"/>
      <c r="GZ489" s="95"/>
      <c r="HA489" s="95"/>
      <c r="HB489" s="95"/>
      <c r="HC489" s="95"/>
      <c r="HD489" s="95"/>
      <c r="HE489" s="95"/>
    </row>
    <row r="490" spans="1:213" x14ac:dyDescent="0.25">
      <c r="A490" s="212" t="str">
        <f>IF((ISBLANK('1B DonnéesActifs'!A493)=TRUE),"-",'1B DonnéesActifs'!A493)</f>
        <v>-</v>
      </c>
      <c r="B490" s="213" t="str">
        <f>IF(($A490="-"),"-",IF((ISBLANK('1B DonnéesActifs'!B493)=TRUE),"",'1B DonnéesActifs'!B493))</f>
        <v>-</v>
      </c>
      <c r="C490" s="213" t="str">
        <f>IF(($A490="-"),"-",IF((ISBLANK('1B DonnéesActifs'!C493)=TRUE),"",'1B DonnéesActifs'!C493))</f>
        <v>-</v>
      </c>
      <c r="D490" s="213" t="str">
        <f>IF(($A490="-"),"-",IF((ISBLANK('1B DonnéesActifs'!D493)=TRUE),"",'1B DonnéesActifs'!D493))</f>
        <v>-</v>
      </c>
      <c r="E490" s="213" t="str">
        <f>IF(($A490="-"),"-",IF((ISBLANK('1B DonnéesActifs'!E493)=TRUE),"",'1B DonnéesActifs'!E493))</f>
        <v>-</v>
      </c>
      <c r="F490" s="213" t="str">
        <f>IF(($A490="-"),"-",IF((ISBLANK('1B DonnéesActifs'!F493)=TRUE),"",'1B DonnéesActifs'!F493))</f>
        <v>-</v>
      </c>
      <c r="G490" s="213" t="str">
        <f>IF(($A490="-"),"-",IF((ISBLANK('1B DonnéesActifs'!G493)=TRUE),"",'1B DonnéesActifs'!G493))</f>
        <v>-</v>
      </c>
      <c r="H490" s="213" t="str">
        <f>IF(($A490="-"),"-",IF((ISBLANK('1B DonnéesActifs'!H493)=TRUE),"",'1B DonnéesActifs'!H493))</f>
        <v>-</v>
      </c>
      <c r="I490" s="213" t="str">
        <f>IF(($A490="-"),"-",IF((ISBLANK('1B DonnéesActifs'!I493)=TRUE),"",'1B DonnéesActifs'!I493))</f>
        <v>-</v>
      </c>
      <c r="J490" s="213" t="str">
        <f>IF(($A490="-"),"-",IF((ISBLANK('1B DonnéesActifs'!J493)=TRUE),"",'1B DonnéesActifs'!J493))</f>
        <v>-</v>
      </c>
      <c r="K490" s="213" t="str">
        <f>IF(($A490="-"),"-",IF((ISBLANK('1B DonnéesActifs'!K493)=TRUE),"",'1B DonnéesActifs'!K493))</f>
        <v>-</v>
      </c>
      <c r="L490" s="213" t="str">
        <f>IF(($A490="-"),"-",IF((ISBLANK('1B DonnéesActifs'!L493)=TRUE),"",'1B DonnéesActifs'!L493))</f>
        <v>-</v>
      </c>
      <c r="M490" s="213" t="str">
        <f>IF(($A490="-"),"-",IF((ISBLANK('1B DonnéesActifs'!M493)=TRUE),"",'1B DonnéesActifs'!M493))</f>
        <v>-</v>
      </c>
      <c r="N490" s="213" t="str">
        <f>IF(($A490="-"),"-",IF((ISBLANK('1B DonnéesActifs'!N493)=TRUE),"",'1B DonnéesActifs'!N493))</f>
        <v>-</v>
      </c>
      <c r="O490" s="213" t="str">
        <f>IF(($A490="-"),"-",IF((ISBLANK('1B DonnéesActifs'!O493)=TRUE),"",'1B DonnéesActifs'!O493))</f>
        <v>-</v>
      </c>
      <c r="P490" s="213" t="str">
        <f>IF(($A490="-"),"-",IF((ISBLANK('1B DonnéesActifs'!P493)=TRUE),"",'1B DonnéesActifs'!P493))</f>
        <v>-</v>
      </c>
      <c r="Q490" s="214" t="str">
        <f t="shared" si="73"/>
        <v>-</v>
      </c>
      <c r="R490" s="214" t="str">
        <f>IF($A490="-","-",(_xlfn.IFNA((VLOOKUP($D490,'2A HypothèsesRenouvellement'!$J$6:$K$10,2,FALSE)),"TypeChausséeN/D")))</f>
        <v>-</v>
      </c>
      <c r="S490" s="214" t="str">
        <f t="shared" si="74"/>
        <v>-</v>
      </c>
      <c r="T490" s="214" t="str">
        <f>IF($A490="-","-",(_xlfn.IFNA((VLOOKUP($M490,'2A HypothèsesRenouvellement'!$J$16:$K$25,2,FALSE)),"DernièreInterventionN/D")))</f>
        <v>-</v>
      </c>
      <c r="U490" s="214" t="str">
        <f t="shared" si="75"/>
        <v>-</v>
      </c>
      <c r="V490" s="215" t="str">
        <f t="shared" si="76"/>
        <v>-</v>
      </c>
      <c r="W490" s="215" t="str">
        <f>IF($A490="-","-",IF($O490="","ICG N/D",VLOOKUP($O490,'2A HypothèsesRenouvellement'!$B$33:$B$42,1,TRUE)))</f>
        <v>-</v>
      </c>
      <c r="X490" s="216" t="str">
        <f>IF($A490="-","-",(IF((ISNUMBER(W490)=TRUE),VLOOKUP(W490,'2A HypothèsesRenouvellement'!$B$33:$D$42,3,FALSE),"ICG N/D")))</f>
        <v>-</v>
      </c>
      <c r="Y490" s="216" t="str">
        <f>_xlfn.IFNA(IF($A490="-","-",(IF((P490=""),"Cote /5 N/D",VLOOKUP(P490,'2A HypothèsesRenouvellement'!$F$33:$G$37,2,FALSE)))),"%ParCote/5 Feuille2A N/D")</f>
        <v>-</v>
      </c>
      <c r="Z490" s="215" t="str">
        <f>IF($A490="-","-",IF('2A HypothèsesRenouvellement'!$F$20="  cotes d'état /100",(IF(ISNUMBER(X490)=TRUE,(X490*R490),"ICG N/D")),"N'est pas l'option choisie feuille 2A"))</f>
        <v>-</v>
      </c>
      <c r="AA490" s="215" t="str">
        <f t="shared" si="71"/>
        <v>-</v>
      </c>
      <c r="AB490" s="215" t="str">
        <f>IF($A490="-","-",IF('2A HypothèsesRenouvellement'!$F$20="  cotes d'état /5",(IF(ISNUMBER(Y490)=TRUE,(Y490*R490),"Etat/5 N/D")),"N'est pas l'option choisie feuille 2A"))</f>
        <v>-</v>
      </c>
      <c r="AC490" s="215" t="str">
        <f t="shared" si="72"/>
        <v>-</v>
      </c>
      <c r="AD490" s="217" t="str">
        <f>IF('2A HypothèsesRenouvellement'!$D$15="Option 1  ",'3A CalculsActifs'!V490,IF('2A HypothèsesRenouvellement'!$F$20="  Cotes d'état /100",'3A CalculsActifs'!AA490,IF('2A HypothèsesRenouvellement'!$F$20="  Cotes d'état /5",'3A CalculsActifs'!AC490,"ATT:ChoisirOptionFeuille2A")))</f>
        <v>ATT:ChoisirOptionFeuille2A</v>
      </c>
      <c r="AE490" s="209" t="str">
        <f>IF($A490="-","-",(H490/1000*(VLOOKUP(D490,'2A HypothèsesRenouvellement'!$J$6:$L$10,3,FALSE))))</f>
        <v>-</v>
      </c>
      <c r="AF490" s="312" t="str">
        <f t="shared" si="77"/>
        <v>-</v>
      </c>
      <c r="AG490" s="312" t="str">
        <f t="shared" si="78"/>
        <v>-</v>
      </c>
      <c r="AH490" s="218" t="str">
        <f t="shared" si="79"/>
        <v>-</v>
      </c>
      <c r="AI490" s="95"/>
      <c r="AJ490" s="95"/>
      <c r="AK490" s="95"/>
      <c r="AL490" s="95"/>
      <c r="AM490" s="95"/>
      <c r="AN490" s="95"/>
      <c r="AO490" s="95"/>
      <c r="AP490" s="95"/>
      <c r="AQ490" s="95"/>
      <c r="AR490" s="95"/>
      <c r="AS490" s="95"/>
      <c r="AT490" s="95"/>
      <c r="AU490" s="95"/>
      <c r="AV490" s="95"/>
      <c r="AW490" s="95"/>
      <c r="AX490" s="95"/>
      <c r="AY490" s="95"/>
      <c r="AZ490" s="95"/>
      <c r="BA490" s="95"/>
      <c r="BB490" s="95"/>
      <c r="BC490" s="95"/>
      <c r="BD490" s="95"/>
      <c r="BE490" s="95"/>
      <c r="BF490" s="95"/>
      <c r="BG490" s="95"/>
      <c r="BH490" s="95"/>
      <c r="BI490" s="95"/>
      <c r="BJ490" s="95"/>
      <c r="BK490" s="95"/>
      <c r="BL490" s="95"/>
      <c r="BM490" s="95"/>
      <c r="BN490" s="95"/>
      <c r="BO490" s="95"/>
      <c r="BP490" s="95"/>
      <c r="BQ490" s="95"/>
      <c r="BR490" s="95"/>
      <c r="BS490" s="95"/>
      <c r="BT490" s="95"/>
      <c r="BU490" s="95"/>
      <c r="BV490" s="95"/>
      <c r="BW490" s="95"/>
      <c r="BX490" s="95"/>
      <c r="BY490" s="95"/>
      <c r="BZ490" s="95"/>
      <c r="CA490" s="95"/>
      <c r="CB490" s="95"/>
      <c r="CC490" s="95"/>
      <c r="CD490" s="95"/>
      <c r="CE490" s="95"/>
      <c r="CF490" s="95"/>
      <c r="CG490" s="95"/>
      <c r="CH490" s="95"/>
      <c r="CI490" s="95"/>
      <c r="CJ490" s="95"/>
      <c r="CK490" s="95"/>
      <c r="CL490" s="95"/>
      <c r="CM490" s="95"/>
      <c r="CN490" s="95"/>
      <c r="CO490" s="95"/>
      <c r="CP490" s="95"/>
      <c r="CQ490" s="95"/>
      <c r="CR490" s="95"/>
      <c r="CS490" s="95"/>
      <c r="CT490" s="95"/>
      <c r="CU490" s="95"/>
      <c r="CV490" s="95"/>
      <c r="CW490" s="95"/>
      <c r="CX490" s="95"/>
      <c r="CY490" s="95"/>
      <c r="CZ490" s="95"/>
      <c r="DA490" s="95"/>
      <c r="DB490" s="95"/>
      <c r="DC490" s="95"/>
      <c r="DD490" s="95"/>
      <c r="DE490" s="95"/>
      <c r="DF490" s="95"/>
      <c r="DG490" s="95"/>
      <c r="DH490" s="95"/>
      <c r="DI490" s="95"/>
      <c r="DJ490" s="95"/>
      <c r="DK490" s="95"/>
      <c r="DL490" s="95"/>
      <c r="DM490" s="95"/>
      <c r="DN490" s="95"/>
      <c r="DO490" s="95"/>
      <c r="DP490" s="95"/>
      <c r="DQ490" s="95"/>
      <c r="DR490" s="95"/>
      <c r="DS490" s="95"/>
      <c r="DT490" s="95"/>
      <c r="DU490" s="95"/>
      <c r="DV490" s="95"/>
      <c r="DW490" s="95"/>
      <c r="DX490" s="95"/>
      <c r="DY490" s="95"/>
      <c r="DZ490" s="95"/>
      <c r="EA490" s="95"/>
      <c r="EB490" s="95"/>
      <c r="EC490" s="95"/>
      <c r="ED490" s="95"/>
      <c r="EE490" s="95"/>
      <c r="EF490" s="95"/>
      <c r="EG490" s="95"/>
      <c r="EH490" s="95"/>
      <c r="EI490" s="95"/>
      <c r="EJ490" s="95"/>
      <c r="EK490" s="95"/>
      <c r="EL490" s="95"/>
      <c r="EM490" s="95"/>
      <c r="EN490" s="95"/>
      <c r="EO490" s="95"/>
      <c r="EP490" s="95"/>
      <c r="EQ490" s="95"/>
      <c r="ER490" s="95"/>
      <c r="ES490" s="95"/>
      <c r="ET490" s="95"/>
      <c r="EU490" s="95"/>
      <c r="EV490" s="95"/>
      <c r="EW490" s="95"/>
      <c r="EX490" s="95"/>
      <c r="EY490" s="95"/>
      <c r="EZ490" s="95"/>
      <c r="FA490" s="95"/>
      <c r="FB490" s="95"/>
      <c r="FC490" s="95"/>
      <c r="FD490" s="95"/>
      <c r="FE490" s="95"/>
      <c r="FF490" s="95"/>
      <c r="FG490" s="95"/>
      <c r="FH490" s="95"/>
      <c r="FI490" s="95"/>
      <c r="FJ490" s="95"/>
      <c r="FK490" s="95"/>
      <c r="FL490" s="95"/>
      <c r="FM490" s="95"/>
      <c r="FN490" s="95"/>
      <c r="FO490" s="95"/>
      <c r="FP490" s="95"/>
      <c r="FQ490" s="95"/>
      <c r="FR490" s="95"/>
      <c r="FS490" s="95"/>
      <c r="FT490" s="95"/>
      <c r="FU490" s="95"/>
      <c r="FV490" s="95"/>
      <c r="FW490" s="95"/>
      <c r="FX490" s="95"/>
      <c r="FY490" s="95"/>
      <c r="FZ490" s="95"/>
      <c r="GA490" s="95"/>
      <c r="GB490" s="95"/>
      <c r="GC490" s="95"/>
      <c r="GD490" s="95"/>
      <c r="GE490" s="95"/>
      <c r="GF490" s="95"/>
      <c r="GG490" s="95"/>
      <c r="GH490" s="95"/>
      <c r="GI490" s="95"/>
      <c r="GJ490" s="95"/>
      <c r="GK490" s="95"/>
      <c r="GL490" s="95"/>
      <c r="GM490" s="95"/>
      <c r="GN490" s="95"/>
      <c r="GO490" s="95"/>
      <c r="GP490" s="95"/>
      <c r="GQ490" s="95"/>
      <c r="GR490" s="95"/>
      <c r="GS490" s="95"/>
      <c r="GT490" s="95"/>
      <c r="GU490" s="95"/>
      <c r="GV490" s="95"/>
      <c r="GW490" s="95"/>
      <c r="GX490" s="95"/>
      <c r="GY490" s="95"/>
      <c r="GZ490" s="95"/>
      <c r="HA490" s="95"/>
      <c r="HB490" s="95"/>
      <c r="HC490" s="95"/>
      <c r="HD490" s="95"/>
      <c r="HE490" s="95"/>
    </row>
    <row r="491" spans="1:213" x14ac:dyDescent="0.25">
      <c r="A491" s="212" t="str">
        <f>IF((ISBLANK('1B DonnéesActifs'!A494)=TRUE),"-",'1B DonnéesActifs'!A494)</f>
        <v>-</v>
      </c>
      <c r="B491" s="213" t="str">
        <f>IF(($A491="-"),"-",IF((ISBLANK('1B DonnéesActifs'!B494)=TRUE),"",'1B DonnéesActifs'!B494))</f>
        <v>-</v>
      </c>
      <c r="C491" s="213" t="str">
        <f>IF(($A491="-"),"-",IF((ISBLANK('1B DonnéesActifs'!C494)=TRUE),"",'1B DonnéesActifs'!C494))</f>
        <v>-</v>
      </c>
      <c r="D491" s="213" t="str">
        <f>IF(($A491="-"),"-",IF((ISBLANK('1B DonnéesActifs'!D494)=TRUE),"",'1B DonnéesActifs'!D494))</f>
        <v>-</v>
      </c>
      <c r="E491" s="213" t="str">
        <f>IF(($A491="-"),"-",IF((ISBLANK('1B DonnéesActifs'!E494)=TRUE),"",'1B DonnéesActifs'!E494))</f>
        <v>-</v>
      </c>
      <c r="F491" s="213" t="str">
        <f>IF(($A491="-"),"-",IF((ISBLANK('1B DonnéesActifs'!F494)=TRUE),"",'1B DonnéesActifs'!F494))</f>
        <v>-</v>
      </c>
      <c r="G491" s="213" t="str">
        <f>IF(($A491="-"),"-",IF((ISBLANK('1B DonnéesActifs'!G494)=TRUE),"",'1B DonnéesActifs'!G494))</f>
        <v>-</v>
      </c>
      <c r="H491" s="213" t="str">
        <f>IF(($A491="-"),"-",IF((ISBLANK('1B DonnéesActifs'!H494)=TRUE),"",'1B DonnéesActifs'!H494))</f>
        <v>-</v>
      </c>
      <c r="I491" s="213" t="str">
        <f>IF(($A491="-"),"-",IF((ISBLANK('1B DonnéesActifs'!I494)=TRUE),"",'1B DonnéesActifs'!I494))</f>
        <v>-</v>
      </c>
      <c r="J491" s="213" t="str">
        <f>IF(($A491="-"),"-",IF((ISBLANK('1B DonnéesActifs'!J494)=TRUE),"",'1B DonnéesActifs'!J494))</f>
        <v>-</v>
      </c>
      <c r="K491" s="213" t="str">
        <f>IF(($A491="-"),"-",IF((ISBLANK('1B DonnéesActifs'!K494)=TRUE),"",'1B DonnéesActifs'!K494))</f>
        <v>-</v>
      </c>
      <c r="L491" s="213" t="str">
        <f>IF(($A491="-"),"-",IF((ISBLANK('1B DonnéesActifs'!L494)=TRUE),"",'1B DonnéesActifs'!L494))</f>
        <v>-</v>
      </c>
      <c r="M491" s="213" t="str">
        <f>IF(($A491="-"),"-",IF((ISBLANK('1B DonnéesActifs'!M494)=TRUE),"",'1B DonnéesActifs'!M494))</f>
        <v>-</v>
      </c>
      <c r="N491" s="213" t="str">
        <f>IF(($A491="-"),"-",IF((ISBLANK('1B DonnéesActifs'!N494)=TRUE),"",'1B DonnéesActifs'!N494))</f>
        <v>-</v>
      </c>
      <c r="O491" s="213" t="str">
        <f>IF(($A491="-"),"-",IF((ISBLANK('1B DonnéesActifs'!O494)=TRUE),"",'1B DonnéesActifs'!O494))</f>
        <v>-</v>
      </c>
      <c r="P491" s="213" t="str">
        <f>IF(($A491="-"),"-",IF((ISBLANK('1B DonnéesActifs'!P494)=TRUE),"",'1B DonnéesActifs'!P494))</f>
        <v>-</v>
      </c>
      <c r="Q491" s="214" t="str">
        <f t="shared" si="73"/>
        <v>-</v>
      </c>
      <c r="R491" s="214" t="str">
        <f>IF($A491="-","-",(_xlfn.IFNA((VLOOKUP($D491,'2A HypothèsesRenouvellement'!$J$6:$K$10,2,FALSE)),"TypeChausséeN/D")))</f>
        <v>-</v>
      </c>
      <c r="S491" s="214" t="str">
        <f t="shared" si="74"/>
        <v>-</v>
      </c>
      <c r="T491" s="214" t="str">
        <f>IF($A491="-","-",(_xlfn.IFNA((VLOOKUP($M491,'2A HypothèsesRenouvellement'!$J$16:$K$25,2,FALSE)),"DernièreInterventionN/D")))</f>
        <v>-</v>
      </c>
      <c r="U491" s="214" t="str">
        <f t="shared" si="75"/>
        <v>-</v>
      </c>
      <c r="V491" s="215" t="str">
        <f t="shared" si="76"/>
        <v>-</v>
      </c>
      <c r="W491" s="215" t="str">
        <f>IF($A491="-","-",IF($O491="","ICG N/D",VLOOKUP($O491,'2A HypothèsesRenouvellement'!$B$33:$B$42,1,TRUE)))</f>
        <v>-</v>
      </c>
      <c r="X491" s="216" t="str">
        <f>IF($A491="-","-",(IF((ISNUMBER(W491)=TRUE),VLOOKUP(W491,'2A HypothèsesRenouvellement'!$B$33:$D$42,3,FALSE),"ICG N/D")))</f>
        <v>-</v>
      </c>
      <c r="Y491" s="216" t="str">
        <f>_xlfn.IFNA(IF($A491="-","-",(IF((P491=""),"Cote /5 N/D",VLOOKUP(P491,'2A HypothèsesRenouvellement'!$F$33:$G$37,2,FALSE)))),"%ParCote/5 Feuille2A N/D")</f>
        <v>-</v>
      </c>
      <c r="Z491" s="215" t="str">
        <f>IF($A491="-","-",IF('2A HypothèsesRenouvellement'!$F$20="  cotes d'état /100",(IF(ISNUMBER(X491)=TRUE,(X491*R491),"ICG N/D")),"N'est pas l'option choisie feuille 2A"))</f>
        <v>-</v>
      </c>
      <c r="AA491" s="215" t="str">
        <f t="shared" si="71"/>
        <v>-</v>
      </c>
      <c r="AB491" s="215" t="str">
        <f>IF($A491="-","-",IF('2A HypothèsesRenouvellement'!$F$20="  cotes d'état /5",(IF(ISNUMBER(Y491)=TRUE,(Y491*R491),"Etat/5 N/D")),"N'est pas l'option choisie feuille 2A"))</f>
        <v>-</v>
      </c>
      <c r="AC491" s="215" t="str">
        <f t="shared" si="72"/>
        <v>-</v>
      </c>
      <c r="AD491" s="217" t="str">
        <f>IF('2A HypothèsesRenouvellement'!$D$15="Option 1  ",'3A CalculsActifs'!V491,IF('2A HypothèsesRenouvellement'!$F$20="  Cotes d'état /100",'3A CalculsActifs'!AA491,IF('2A HypothèsesRenouvellement'!$F$20="  Cotes d'état /5",'3A CalculsActifs'!AC491,"ATT:ChoisirOptionFeuille2A")))</f>
        <v>ATT:ChoisirOptionFeuille2A</v>
      </c>
      <c r="AE491" s="209" t="str">
        <f>IF($A491="-","-",(H491/1000*(VLOOKUP(D491,'2A HypothèsesRenouvellement'!$J$6:$L$10,3,FALSE))))</f>
        <v>-</v>
      </c>
      <c r="AF491" s="312" t="str">
        <f t="shared" si="77"/>
        <v>-</v>
      </c>
      <c r="AG491" s="312" t="str">
        <f t="shared" si="78"/>
        <v>-</v>
      </c>
      <c r="AH491" s="218" t="str">
        <f t="shared" si="79"/>
        <v>-</v>
      </c>
      <c r="AI491" s="95"/>
      <c r="AJ491" s="95"/>
      <c r="AK491" s="95"/>
      <c r="AL491" s="95"/>
      <c r="AM491" s="95"/>
      <c r="AN491" s="95"/>
      <c r="AO491" s="95"/>
      <c r="AP491" s="95"/>
      <c r="AQ491" s="95"/>
      <c r="AR491" s="95"/>
      <c r="AS491" s="95"/>
      <c r="AT491" s="95"/>
      <c r="AU491" s="95"/>
      <c r="AV491" s="95"/>
      <c r="AW491" s="95"/>
      <c r="AX491" s="95"/>
      <c r="AY491" s="95"/>
      <c r="AZ491" s="95"/>
      <c r="BA491" s="95"/>
      <c r="BB491" s="95"/>
      <c r="BC491" s="95"/>
      <c r="BD491" s="95"/>
      <c r="BE491" s="95"/>
      <c r="BF491" s="95"/>
      <c r="BG491" s="95"/>
      <c r="BH491" s="95"/>
      <c r="BI491" s="95"/>
      <c r="BJ491" s="95"/>
      <c r="BK491" s="95"/>
      <c r="BL491" s="95"/>
      <c r="BM491" s="95"/>
      <c r="BN491" s="95"/>
      <c r="BO491" s="95"/>
      <c r="BP491" s="95"/>
      <c r="BQ491" s="95"/>
      <c r="BR491" s="95"/>
      <c r="BS491" s="95"/>
      <c r="BT491" s="95"/>
      <c r="BU491" s="95"/>
      <c r="BV491" s="95"/>
      <c r="BW491" s="95"/>
      <c r="BX491" s="95"/>
      <c r="BY491" s="95"/>
      <c r="BZ491" s="95"/>
      <c r="CA491" s="95"/>
      <c r="CB491" s="95"/>
      <c r="CC491" s="95"/>
      <c r="CD491" s="95"/>
      <c r="CE491" s="95"/>
      <c r="CF491" s="95"/>
      <c r="CG491" s="95"/>
      <c r="CH491" s="95"/>
      <c r="CI491" s="95"/>
      <c r="CJ491" s="95"/>
      <c r="CK491" s="95"/>
      <c r="CL491" s="95"/>
      <c r="CM491" s="95"/>
      <c r="CN491" s="95"/>
      <c r="CO491" s="95"/>
      <c r="CP491" s="95"/>
      <c r="CQ491" s="95"/>
      <c r="CR491" s="95"/>
      <c r="CS491" s="95"/>
      <c r="CT491" s="95"/>
      <c r="CU491" s="95"/>
      <c r="CV491" s="95"/>
      <c r="CW491" s="95"/>
      <c r="CX491" s="95"/>
      <c r="CY491" s="95"/>
      <c r="CZ491" s="95"/>
      <c r="DA491" s="95"/>
      <c r="DB491" s="95"/>
      <c r="DC491" s="95"/>
      <c r="DD491" s="95"/>
      <c r="DE491" s="95"/>
      <c r="DF491" s="95"/>
      <c r="DG491" s="95"/>
      <c r="DH491" s="95"/>
      <c r="DI491" s="95"/>
      <c r="DJ491" s="95"/>
      <c r="DK491" s="95"/>
      <c r="DL491" s="95"/>
      <c r="DM491" s="95"/>
      <c r="DN491" s="95"/>
      <c r="DO491" s="95"/>
      <c r="DP491" s="95"/>
      <c r="DQ491" s="95"/>
      <c r="DR491" s="95"/>
      <c r="DS491" s="95"/>
      <c r="DT491" s="95"/>
      <c r="DU491" s="95"/>
      <c r="DV491" s="95"/>
      <c r="DW491" s="95"/>
      <c r="DX491" s="95"/>
      <c r="DY491" s="95"/>
      <c r="DZ491" s="95"/>
      <c r="EA491" s="95"/>
      <c r="EB491" s="95"/>
      <c r="EC491" s="95"/>
      <c r="ED491" s="95"/>
      <c r="EE491" s="95"/>
      <c r="EF491" s="95"/>
      <c r="EG491" s="95"/>
      <c r="EH491" s="95"/>
      <c r="EI491" s="95"/>
      <c r="EJ491" s="95"/>
      <c r="EK491" s="95"/>
      <c r="EL491" s="95"/>
      <c r="EM491" s="95"/>
      <c r="EN491" s="95"/>
      <c r="EO491" s="95"/>
      <c r="EP491" s="95"/>
      <c r="EQ491" s="95"/>
      <c r="ER491" s="95"/>
      <c r="ES491" s="95"/>
      <c r="ET491" s="95"/>
      <c r="EU491" s="95"/>
      <c r="EV491" s="95"/>
      <c r="EW491" s="95"/>
      <c r="EX491" s="95"/>
      <c r="EY491" s="95"/>
      <c r="EZ491" s="95"/>
      <c r="FA491" s="95"/>
      <c r="FB491" s="95"/>
      <c r="FC491" s="95"/>
      <c r="FD491" s="95"/>
      <c r="FE491" s="95"/>
      <c r="FF491" s="95"/>
      <c r="FG491" s="95"/>
      <c r="FH491" s="95"/>
      <c r="FI491" s="95"/>
      <c r="FJ491" s="95"/>
      <c r="FK491" s="95"/>
      <c r="FL491" s="95"/>
      <c r="FM491" s="95"/>
      <c r="FN491" s="95"/>
      <c r="FO491" s="95"/>
      <c r="FP491" s="95"/>
      <c r="FQ491" s="95"/>
      <c r="FR491" s="95"/>
      <c r="FS491" s="95"/>
      <c r="FT491" s="95"/>
      <c r="FU491" s="95"/>
      <c r="FV491" s="95"/>
      <c r="FW491" s="95"/>
      <c r="FX491" s="95"/>
      <c r="FY491" s="95"/>
      <c r="FZ491" s="95"/>
      <c r="GA491" s="95"/>
      <c r="GB491" s="95"/>
      <c r="GC491" s="95"/>
      <c r="GD491" s="95"/>
      <c r="GE491" s="95"/>
      <c r="GF491" s="95"/>
      <c r="GG491" s="95"/>
      <c r="GH491" s="95"/>
      <c r="GI491" s="95"/>
      <c r="GJ491" s="95"/>
      <c r="GK491" s="95"/>
      <c r="GL491" s="95"/>
      <c r="GM491" s="95"/>
      <c r="GN491" s="95"/>
      <c r="GO491" s="95"/>
      <c r="GP491" s="95"/>
      <c r="GQ491" s="95"/>
      <c r="GR491" s="95"/>
      <c r="GS491" s="95"/>
      <c r="GT491" s="95"/>
      <c r="GU491" s="95"/>
      <c r="GV491" s="95"/>
      <c r="GW491" s="95"/>
      <c r="GX491" s="95"/>
      <c r="GY491" s="95"/>
      <c r="GZ491" s="95"/>
      <c r="HA491" s="95"/>
      <c r="HB491" s="95"/>
      <c r="HC491" s="95"/>
      <c r="HD491" s="95"/>
      <c r="HE491" s="95"/>
    </row>
    <row r="492" spans="1:213" x14ac:dyDescent="0.25">
      <c r="A492" s="212" t="str">
        <f>IF((ISBLANK('1B DonnéesActifs'!A495)=TRUE),"-",'1B DonnéesActifs'!A495)</f>
        <v>-</v>
      </c>
      <c r="B492" s="213" t="str">
        <f>IF(($A492="-"),"-",IF((ISBLANK('1B DonnéesActifs'!B495)=TRUE),"",'1B DonnéesActifs'!B495))</f>
        <v>-</v>
      </c>
      <c r="C492" s="213" t="str">
        <f>IF(($A492="-"),"-",IF((ISBLANK('1B DonnéesActifs'!C495)=TRUE),"",'1B DonnéesActifs'!C495))</f>
        <v>-</v>
      </c>
      <c r="D492" s="213" t="str">
        <f>IF(($A492="-"),"-",IF((ISBLANK('1B DonnéesActifs'!D495)=TRUE),"",'1B DonnéesActifs'!D495))</f>
        <v>-</v>
      </c>
      <c r="E492" s="213" t="str">
        <f>IF(($A492="-"),"-",IF((ISBLANK('1B DonnéesActifs'!E495)=TRUE),"",'1B DonnéesActifs'!E495))</f>
        <v>-</v>
      </c>
      <c r="F492" s="213" t="str">
        <f>IF(($A492="-"),"-",IF((ISBLANK('1B DonnéesActifs'!F495)=TRUE),"",'1B DonnéesActifs'!F495))</f>
        <v>-</v>
      </c>
      <c r="G492" s="213" t="str">
        <f>IF(($A492="-"),"-",IF((ISBLANK('1B DonnéesActifs'!G495)=TRUE),"",'1B DonnéesActifs'!G495))</f>
        <v>-</v>
      </c>
      <c r="H492" s="213" t="str">
        <f>IF(($A492="-"),"-",IF((ISBLANK('1B DonnéesActifs'!H495)=TRUE),"",'1B DonnéesActifs'!H495))</f>
        <v>-</v>
      </c>
      <c r="I492" s="213" t="str">
        <f>IF(($A492="-"),"-",IF((ISBLANK('1B DonnéesActifs'!I495)=TRUE),"",'1B DonnéesActifs'!I495))</f>
        <v>-</v>
      </c>
      <c r="J492" s="213" t="str">
        <f>IF(($A492="-"),"-",IF((ISBLANK('1B DonnéesActifs'!J495)=TRUE),"",'1B DonnéesActifs'!J495))</f>
        <v>-</v>
      </c>
      <c r="K492" s="213" t="str">
        <f>IF(($A492="-"),"-",IF((ISBLANK('1B DonnéesActifs'!K495)=TRUE),"",'1B DonnéesActifs'!K495))</f>
        <v>-</v>
      </c>
      <c r="L492" s="213" t="str">
        <f>IF(($A492="-"),"-",IF((ISBLANK('1B DonnéesActifs'!L495)=TRUE),"",'1B DonnéesActifs'!L495))</f>
        <v>-</v>
      </c>
      <c r="M492" s="213" t="str">
        <f>IF(($A492="-"),"-",IF((ISBLANK('1B DonnéesActifs'!M495)=TRUE),"",'1B DonnéesActifs'!M495))</f>
        <v>-</v>
      </c>
      <c r="N492" s="213" t="str">
        <f>IF(($A492="-"),"-",IF((ISBLANK('1B DonnéesActifs'!N495)=TRUE),"",'1B DonnéesActifs'!N495))</f>
        <v>-</v>
      </c>
      <c r="O492" s="213" t="str">
        <f>IF(($A492="-"),"-",IF((ISBLANK('1B DonnéesActifs'!O495)=TRUE),"",'1B DonnéesActifs'!O495))</f>
        <v>-</v>
      </c>
      <c r="P492" s="213" t="str">
        <f>IF(($A492="-"),"-",IF((ISBLANK('1B DonnéesActifs'!P495)=TRUE),"",'1B DonnéesActifs'!P495))</f>
        <v>-</v>
      </c>
      <c r="Q492" s="214" t="str">
        <f t="shared" si="73"/>
        <v>-</v>
      </c>
      <c r="R492" s="214" t="str">
        <f>IF($A492="-","-",(_xlfn.IFNA((VLOOKUP($D492,'2A HypothèsesRenouvellement'!$J$6:$K$10,2,FALSE)),"TypeChausséeN/D")))</f>
        <v>-</v>
      </c>
      <c r="S492" s="214" t="str">
        <f t="shared" si="74"/>
        <v>-</v>
      </c>
      <c r="T492" s="214" t="str">
        <f>IF($A492="-","-",(_xlfn.IFNA((VLOOKUP($M492,'2A HypothèsesRenouvellement'!$J$16:$K$25,2,FALSE)),"DernièreInterventionN/D")))</f>
        <v>-</v>
      </c>
      <c r="U492" s="214" t="str">
        <f t="shared" si="75"/>
        <v>-</v>
      </c>
      <c r="V492" s="215" t="str">
        <f t="shared" si="76"/>
        <v>-</v>
      </c>
      <c r="W492" s="215" t="str">
        <f>IF($A492="-","-",IF($O492="","ICG N/D",VLOOKUP($O492,'2A HypothèsesRenouvellement'!$B$33:$B$42,1,TRUE)))</f>
        <v>-</v>
      </c>
      <c r="X492" s="216" t="str">
        <f>IF($A492="-","-",(IF((ISNUMBER(W492)=TRUE),VLOOKUP(W492,'2A HypothèsesRenouvellement'!$B$33:$D$42,3,FALSE),"ICG N/D")))</f>
        <v>-</v>
      </c>
      <c r="Y492" s="216" t="str">
        <f>_xlfn.IFNA(IF($A492="-","-",(IF((P492=""),"Cote /5 N/D",VLOOKUP(P492,'2A HypothèsesRenouvellement'!$F$33:$G$37,2,FALSE)))),"%ParCote/5 Feuille2A N/D")</f>
        <v>-</v>
      </c>
      <c r="Z492" s="215" t="str">
        <f>IF($A492="-","-",IF('2A HypothèsesRenouvellement'!$F$20="  cotes d'état /100",(IF(ISNUMBER(X492)=TRUE,(X492*R492),"ICG N/D")),"N'est pas l'option choisie feuille 2A"))</f>
        <v>-</v>
      </c>
      <c r="AA492" s="215" t="str">
        <f t="shared" si="71"/>
        <v>-</v>
      </c>
      <c r="AB492" s="215" t="str">
        <f>IF($A492="-","-",IF('2A HypothèsesRenouvellement'!$F$20="  cotes d'état /5",(IF(ISNUMBER(Y492)=TRUE,(Y492*R492),"Etat/5 N/D")),"N'est pas l'option choisie feuille 2A"))</f>
        <v>-</v>
      </c>
      <c r="AC492" s="215" t="str">
        <f t="shared" si="72"/>
        <v>-</v>
      </c>
      <c r="AD492" s="217" t="str">
        <f>IF('2A HypothèsesRenouvellement'!$D$15="Option 1  ",'3A CalculsActifs'!V492,IF('2A HypothèsesRenouvellement'!$F$20="  Cotes d'état /100",'3A CalculsActifs'!AA492,IF('2A HypothèsesRenouvellement'!$F$20="  Cotes d'état /5",'3A CalculsActifs'!AC492,"ATT:ChoisirOptionFeuille2A")))</f>
        <v>ATT:ChoisirOptionFeuille2A</v>
      </c>
      <c r="AE492" s="209" t="str">
        <f>IF($A492="-","-",(H492/1000*(VLOOKUP(D492,'2A HypothèsesRenouvellement'!$J$6:$L$10,3,FALSE))))</f>
        <v>-</v>
      </c>
      <c r="AF492" s="312" t="str">
        <f t="shared" si="77"/>
        <v>-</v>
      </c>
      <c r="AG492" s="312" t="str">
        <f t="shared" si="78"/>
        <v>-</v>
      </c>
      <c r="AH492" s="218" t="str">
        <f t="shared" si="79"/>
        <v>-</v>
      </c>
      <c r="AI492" s="95"/>
      <c r="AJ492" s="95"/>
      <c r="AK492" s="95"/>
      <c r="AL492" s="95"/>
      <c r="AM492" s="95"/>
      <c r="AN492" s="95"/>
      <c r="AO492" s="95"/>
      <c r="AP492" s="95"/>
      <c r="AQ492" s="95"/>
      <c r="AR492" s="95"/>
      <c r="AS492" s="95"/>
      <c r="AT492" s="95"/>
      <c r="AU492" s="95"/>
      <c r="AV492" s="95"/>
      <c r="AW492" s="95"/>
      <c r="AX492" s="95"/>
      <c r="AY492" s="95"/>
      <c r="AZ492" s="95"/>
      <c r="BA492" s="95"/>
      <c r="BB492" s="95"/>
      <c r="BC492" s="95"/>
      <c r="BD492" s="95"/>
      <c r="BE492" s="95"/>
      <c r="BF492" s="95"/>
      <c r="BG492" s="95"/>
      <c r="BH492" s="95"/>
      <c r="BI492" s="95"/>
      <c r="BJ492" s="95"/>
      <c r="BK492" s="95"/>
      <c r="BL492" s="95"/>
      <c r="BM492" s="95"/>
      <c r="BN492" s="95"/>
      <c r="BO492" s="95"/>
      <c r="BP492" s="95"/>
      <c r="BQ492" s="95"/>
      <c r="BR492" s="95"/>
      <c r="BS492" s="95"/>
      <c r="BT492" s="95"/>
      <c r="BU492" s="95"/>
      <c r="BV492" s="95"/>
      <c r="BW492" s="95"/>
      <c r="BX492" s="95"/>
      <c r="BY492" s="95"/>
      <c r="BZ492" s="95"/>
      <c r="CA492" s="95"/>
      <c r="CB492" s="95"/>
      <c r="CC492" s="95"/>
      <c r="CD492" s="95"/>
      <c r="CE492" s="95"/>
      <c r="CF492" s="95"/>
      <c r="CG492" s="95"/>
      <c r="CH492" s="95"/>
      <c r="CI492" s="95"/>
      <c r="CJ492" s="95"/>
      <c r="CK492" s="95"/>
      <c r="CL492" s="95"/>
      <c r="CM492" s="95"/>
      <c r="CN492" s="95"/>
      <c r="CO492" s="95"/>
      <c r="CP492" s="95"/>
      <c r="CQ492" s="95"/>
      <c r="CR492" s="95"/>
      <c r="CS492" s="95"/>
      <c r="CT492" s="95"/>
      <c r="CU492" s="95"/>
      <c r="CV492" s="95"/>
      <c r="CW492" s="95"/>
      <c r="CX492" s="95"/>
      <c r="CY492" s="95"/>
      <c r="CZ492" s="95"/>
      <c r="DA492" s="95"/>
      <c r="DB492" s="95"/>
      <c r="DC492" s="95"/>
      <c r="DD492" s="95"/>
      <c r="DE492" s="95"/>
      <c r="DF492" s="95"/>
      <c r="DG492" s="95"/>
      <c r="DH492" s="95"/>
      <c r="DI492" s="95"/>
      <c r="DJ492" s="95"/>
      <c r="DK492" s="95"/>
      <c r="DL492" s="95"/>
      <c r="DM492" s="95"/>
      <c r="DN492" s="95"/>
      <c r="DO492" s="95"/>
      <c r="DP492" s="95"/>
      <c r="DQ492" s="95"/>
      <c r="DR492" s="95"/>
      <c r="DS492" s="95"/>
      <c r="DT492" s="95"/>
      <c r="DU492" s="95"/>
      <c r="DV492" s="95"/>
      <c r="DW492" s="95"/>
      <c r="DX492" s="95"/>
      <c r="DY492" s="95"/>
      <c r="DZ492" s="95"/>
      <c r="EA492" s="95"/>
      <c r="EB492" s="95"/>
      <c r="EC492" s="95"/>
      <c r="ED492" s="95"/>
      <c r="EE492" s="95"/>
      <c r="EF492" s="95"/>
      <c r="EG492" s="95"/>
      <c r="EH492" s="95"/>
      <c r="EI492" s="95"/>
      <c r="EJ492" s="95"/>
      <c r="EK492" s="95"/>
      <c r="EL492" s="95"/>
      <c r="EM492" s="95"/>
      <c r="EN492" s="95"/>
      <c r="EO492" s="95"/>
      <c r="EP492" s="95"/>
      <c r="EQ492" s="95"/>
      <c r="ER492" s="95"/>
      <c r="ES492" s="95"/>
      <c r="ET492" s="95"/>
      <c r="EU492" s="95"/>
      <c r="EV492" s="95"/>
      <c r="EW492" s="95"/>
      <c r="EX492" s="95"/>
      <c r="EY492" s="95"/>
      <c r="EZ492" s="95"/>
      <c r="FA492" s="95"/>
      <c r="FB492" s="95"/>
      <c r="FC492" s="95"/>
      <c r="FD492" s="95"/>
      <c r="FE492" s="95"/>
      <c r="FF492" s="95"/>
      <c r="FG492" s="95"/>
      <c r="FH492" s="95"/>
      <c r="FI492" s="95"/>
      <c r="FJ492" s="95"/>
      <c r="FK492" s="95"/>
      <c r="FL492" s="95"/>
      <c r="FM492" s="95"/>
      <c r="FN492" s="95"/>
      <c r="FO492" s="95"/>
      <c r="FP492" s="95"/>
      <c r="FQ492" s="95"/>
      <c r="FR492" s="95"/>
      <c r="FS492" s="95"/>
      <c r="FT492" s="95"/>
      <c r="FU492" s="95"/>
      <c r="FV492" s="95"/>
      <c r="FW492" s="95"/>
      <c r="FX492" s="95"/>
      <c r="FY492" s="95"/>
      <c r="FZ492" s="95"/>
      <c r="GA492" s="95"/>
      <c r="GB492" s="95"/>
      <c r="GC492" s="95"/>
      <c r="GD492" s="95"/>
      <c r="GE492" s="95"/>
      <c r="GF492" s="95"/>
      <c r="GG492" s="95"/>
      <c r="GH492" s="95"/>
      <c r="GI492" s="95"/>
      <c r="GJ492" s="95"/>
      <c r="GK492" s="95"/>
      <c r="GL492" s="95"/>
      <c r="GM492" s="95"/>
      <c r="GN492" s="95"/>
      <c r="GO492" s="95"/>
      <c r="GP492" s="95"/>
      <c r="GQ492" s="95"/>
      <c r="GR492" s="95"/>
      <c r="GS492" s="95"/>
      <c r="GT492" s="95"/>
      <c r="GU492" s="95"/>
      <c r="GV492" s="95"/>
      <c r="GW492" s="95"/>
      <c r="GX492" s="95"/>
      <c r="GY492" s="95"/>
      <c r="GZ492" s="95"/>
      <c r="HA492" s="95"/>
      <c r="HB492" s="95"/>
      <c r="HC492" s="95"/>
      <c r="HD492" s="95"/>
      <c r="HE492" s="95"/>
    </row>
    <row r="493" spans="1:213" x14ac:dyDescent="0.25">
      <c r="A493" s="212" t="str">
        <f>IF((ISBLANK('1B DonnéesActifs'!A496)=TRUE),"-",'1B DonnéesActifs'!A496)</f>
        <v>-</v>
      </c>
      <c r="B493" s="213" t="str">
        <f>IF(($A493="-"),"-",IF((ISBLANK('1B DonnéesActifs'!B496)=TRUE),"",'1B DonnéesActifs'!B496))</f>
        <v>-</v>
      </c>
      <c r="C493" s="213" t="str">
        <f>IF(($A493="-"),"-",IF((ISBLANK('1B DonnéesActifs'!C496)=TRUE),"",'1B DonnéesActifs'!C496))</f>
        <v>-</v>
      </c>
      <c r="D493" s="213" t="str">
        <f>IF(($A493="-"),"-",IF((ISBLANK('1B DonnéesActifs'!D496)=TRUE),"",'1B DonnéesActifs'!D496))</f>
        <v>-</v>
      </c>
      <c r="E493" s="213" t="str">
        <f>IF(($A493="-"),"-",IF((ISBLANK('1B DonnéesActifs'!E496)=TRUE),"",'1B DonnéesActifs'!E496))</f>
        <v>-</v>
      </c>
      <c r="F493" s="213" t="str">
        <f>IF(($A493="-"),"-",IF((ISBLANK('1B DonnéesActifs'!F496)=TRUE),"",'1B DonnéesActifs'!F496))</f>
        <v>-</v>
      </c>
      <c r="G493" s="213" t="str">
        <f>IF(($A493="-"),"-",IF((ISBLANK('1B DonnéesActifs'!G496)=TRUE),"",'1B DonnéesActifs'!G496))</f>
        <v>-</v>
      </c>
      <c r="H493" s="213" t="str">
        <f>IF(($A493="-"),"-",IF((ISBLANK('1B DonnéesActifs'!H496)=TRUE),"",'1B DonnéesActifs'!H496))</f>
        <v>-</v>
      </c>
      <c r="I493" s="213" t="str">
        <f>IF(($A493="-"),"-",IF((ISBLANK('1B DonnéesActifs'!I496)=TRUE),"",'1B DonnéesActifs'!I496))</f>
        <v>-</v>
      </c>
      <c r="J493" s="213" t="str">
        <f>IF(($A493="-"),"-",IF((ISBLANK('1B DonnéesActifs'!J496)=TRUE),"",'1B DonnéesActifs'!J496))</f>
        <v>-</v>
      </c>
      <c r="K493" s="213" t="str">
        <f>IF(($A493="-"),"-",IF((ISBLANK('1B DonnéesActifs'!K496)=TRUE),"",'1B DonnéesActifs'!K496))</f>
        <v>-</v>
      </c>
      <c r="L493" s="213" t="str">
        <f>IF(($A493="-"),"-",IF((ISBLANK('1B DonnéesActifs'!L496)=TRUE),"",'1B DonnéesActifs'!L496))</f>
        <v>-</v>
      </c>
      <c r="M493" s="213" t="str">
        <f>IF(($A493="-"),"-",IF((ISBLANK('1B DonnéesActifs'!M496)=TRUE),"",'1B DonnéesActifs'!M496))</f>
        <v>-</v>
      </c>
      <c r="N493" s="213" t="str">
        <f>IF(($A493="-"),"-",IF((ISBLANK('1B DonnéesActifs'!N496)=TRUE),"",'1B DonnéesActifs'!N496))</f>
        <v>-</v>
      </c>
      <c r="O493" s="213" t="str">
        <f>IF(($A493="-"),"-",IF((ISBLANK('1B DonnéesActifs'!O496)=TRUE),"",'1B DonnéesActifs'!O496))</f>
        <v>-</v>
      </c>
      <c r="P493" s="213" t="str">
        <f>IF(($A493="-"),"-",IF((ISBLANK('1B DonnéesActifs'!P496)=TRUE),"",'1B DonnéesActifs'!P496))</f>
        <v>-</v>
      </c>
      <c r="Q493" s="214" t="str">
        <f t="shared" si="73"/>
        <v>-</v>
      </c>
      <c r="R493" s="214" t="str">
        <f>IF($A493="-","-",(_xlfn.IFNA((VLOOKUP($D493,'2A HypothèsesRenouvellement'!$J$6:$K$10,2,FALSE)),"TypeChausséeN/D")))</f>
        <v>-</v>
      </c>
      <c r="S493" s="214" t="str">
        <f t="shared" si="74"/>
        <v>-</v>
      </c>
      <c r="T493" s="214" t="str">
        <f>IF($A493="-","-",(_xlfn.IFNA((VLOOKUP($M493,'2A HypothèsesRenouvellement'!$J$16:$K$25,2,FALSE)),"DernièreInterventionN/D")))</f>
        <v>-</v>
      </c>
      <c r="U493" s="214" t="str">
        <f t="shared" si="75"/>
        <v>-</v>
      </c>
      <c r="V493" s="215" t="str">
        <f t="shared" si="76"/>
        <v>-</v>
      </c>
      <c r="W493" s="215" t="str">
        <f>IF($A493="-","-",IF($O493="","ICG N/D",VLOOKUP($O493,'2A HypothèsesRenouvellement'!$B$33:$B$42,1,TRUE)))</f>
        <v>-</v>
      </c>
      <c r="X493" s="216" t="str">
        <f>IF($A493="-","-",(IF((ISNUMBER(W493)=TRUE),VLOOKUP(W493,'2A HypothèsesRenouvellement'!$B$33:$D$42,3,FALSE),"ICG N/D")))</f>
        <v>-</v>
      </c>
      <c r="Y493" s="216" t="str">
        <f>_xlfn.IFNA(IF($A493="-","-",(IF((P493=""),"Cote /5 N/D",VLOOKUP(P493,'2A HypothèsesRenouvellement'!$F$33:$G$37,2,FALSE)))),"%ParCote/5 Feuille2A N/D")</f>
        <v>-</v>
      </c>
      <c r="Z493" s="215" t="str">
        <f>IF($A493="-","-",IF('2A HypothèsesRenouvellement'!$F$20="  cotes d'état /100",(IF(ISNUMBER(X493)=TRUE,(X493*R493),"ICG N/D")),"N'est pas l'option choisie feuille 2A"))</f>
        <v>-</v>
      </c>
      <c r="AA493" s="215" t="str">
        <f t="shared" si="71"/>
        <v>-</v>
      </c>
      <c r="AB493" s="215" t="str">
        <f>IF($A493="-","-",IF('2A HypothèsesRenouvellement'!$F$20="  cotes d'état /5",(IF(ISNUMBER(Y493)=TRUE,(Y493*R493),"Etat/5 N/D")),"N'est pas l'option choisie feuille 2A"))</f>
        <v>-</v>
      </c>
      <c r="AC493" s="215" t="str">
        <f t="shared" si="72"/>
        <v>-</v>
      </c>
      <c r="AD493" s="217" t="str">
        <f>IF('2A HypothèsesRenouvellement'!$D$15="Option 1  ",'3A CalculsActifs'!V493,IF('2A HypothèsesRenouvellement'!$F$20="  Cotes d'état /100",'3A CalculsActifs'!AA493,IF('2A HypothèsesRenouvellement'!$F$20="  Cotes d'état /5",'3A CalculsActifs'!AC493,"ATT:ChoisirOptionFeuille2A")))</f>
        <v>ATT:ChoisirOptionFeuille2A</v>
      </c>
      <c r="AE493" s="209" t="str">
        <f>IF($A493="-","-",(H493/1000*(VLOOKUP(D493,'2A HypothèsesRenouvellement'!$J$6:$L$10,3,FALSE))))</f>
        <v>-</v>
      </c>
      <c r="AF493" s="312" t="str">
        <f t="shared" si="77"/>
        <v>-</v>
      </c>
      <c r="AG493" s="312" t="str">
        <f t="shared" si="78"/>
        <v>-</v>
      </c>
      <c r="AH493" s="218" t="str">
        <f t="shared" si="79"/>
        <v>-</v>
      </c>
      <c r="AI493" s="95"/>
      <c r="AJ493" s="95"/>
      <c r="AK493" s="95"/>
      <c r="AL493" s="95"/>
      <c r="AM493" s="95"/>
      <c r="AN493" s="95"/>
      <c r="AO493" s="95"/>
      <c r="AP493" s="95"/>
      <c r="AQ493" s="95"/>
      <c r="AR493" s="95"/>
      <c r="AS493" s="95"/>
      <c r="AT493" s="95"/>
      <c r="AU493" s="95"/>
      <c r="AV493" s="95"/>
      <c r="AW493" s="95"/>
      <c r="AX493" s="95"/>
      <c r="AY493" s="95"/>
      <c r="AZ493" s="95"/>
      <c r="BA493" s="95"/>
      <c r="BB493" s="95"/>
      <c r="BC493" s="95"/>
      <c r="BD493" s="95"/>
      <c r="BE493" s="95"/>
      <c r="BF493" s="95"/>
      <c r="BG493" s="95"/>
      <c r="BH493" s="95"/>
      <c r="BI493" s="95"/>
      <c r="BJ493" s="95"/>
      <c r="BK493" s="95"/>
      <c r="BL493" s="95"/>
      <c r="BM493" s="95"/>
      <c r="BN493" s="95"/>
      <c r="BO493" s="95"/>
      <c r="BP493" s="95"/>
      <c r="BQ493" s="95"/>
      <c r="BR493" s="95"/>
      <c r="BS493" s="95"/>
      <c r="BT493" s="95"/>
      <c r="BU493" s="95"/>
      <c r="BV493" s="95"/>
      <c r="BW493" s="95"/>
      <c r="BX493" s="95"/>
      <c r="BY493" s="95"/>
      <c r="BZ493" s="95"/>
      <c r="CA493" s="95"/>
      <c r="CB493" s="95"/>
      <c r="CC493" s="95"/>
      <c r="CD493" s="95"/>
      <c r="CE493" s="95"/>
      <c r="CF493" s="95"/>
      <c r="CG493" s="95"/>
      <c r="CH493" s="95"/>
      <c r="CI493" s="95"/>
      <c r="CJ493" s="95"/>
      <c r="CK493" s="95"/>
      <c r="CL493" s="95"/>
      <c r="CM493" s="95"/>
      <c r="CN493" s="95"/>
      <c r="CO493" s="95"/>
      <c r="CP493" s="95"/>
      <c r="CQ493" s="95"/>
      <c r="CR493" s="95"/>
      <c r="CS493" s="95"/>
      <c r="CT493" s="95"/>
      <c r="CU493" s="95"/>
      <c r="CV493" s="95"/>
      <c r="CW493" s="95"/>
      <c r="CX493" s="95"/>
      <c r="CY493" s="95"/>
      <c r="CZ493" s="95"/>
      <c r="DA493" s="95"/>
      <c r="DB493" s="95"/>
      <c r="DC493" s="95"/>
      <c r="DD493" s="95"/>
      <c r="DE493" s="95"/>
      <c r="DF493" s="95"/>
      <c r="DG493" s="95"/>
      <c r="DH493" s="95"/>
      <c r="DI493" s="95"/>
      <c r="DJ493" s="95"/>
      <c r="DK493" s="95"/>
      <c r="DL493" s="95"/>
      <c r="DM493" s="95"/>
      <c r="DN493" s="95"/>
      <c r="DO493" s="95"/>
      <c r="DP493" s="95"/>
      <c r="DQ493" s="95"/>
      <c r="DR493" s="95"/>
      <c r="DS493" s="95"/>
      <c r="DT493" s="95"/>
      <c r="DU493" s="95"/>
      <c r="DV493" s="95"/>
      <c r="DW493" s="95"/>
      <c r="DX493" s="95"/>
      <c r="DY493" s="95"/>
      <c r="DZ493" s="95"/>
      <c r="EA493" s="95"/>
      <c r="EB493" s="95"/>
      <c r="EC493" s="95"/>
      <c r="ED493" s="95"/>
      <c r="EE493" s="95"/>
      <c r="EF493" s="95"/>
      <c r="EG493" s="95"/>
      <c r="EH493" s="95"/>
      <c r="EI493" s="95"/>
      <c r="EJ493" s="95"/>
      <c r="EK493" s="95"/>
      <c r="EL493" s="95"/>
      <c r="EM493" s="95"/>
      <c r="EN493" s="95"/>
      <c r="EO493" s="95"/>
      <c r="EP493" s="95"/>
      <c r="EQ493" s="95"/>
      <c r="ER493" s="95"/>
      <c r="ES493" s="95"/>
      <c r="ET493" s="95"/>
      <c r="EU493" s="95"/>
      <c r="EV493" s="95"/>
      <c r="EW493" s="95"/>
      <c r="EX493" s="95"/>
      <c r="EY493" s="95"/>
      <c r="EZ493" s="95"/>
      <c r="FA493" s="95"/>
      <c r="FB493" s="95"/>
      <c r="FC493" s="95"/>
      <c r="FD493" s="95"/>
      <c r="FE493" s="95"/>
      <c r="FF493" s="95"/>
      <c r="FG493" s="95"/>
      <c r="FH493" s="95"/>
      <c r="FI493" s="95"/>
      <c r="FJ493" s="95"/>
      <c r="FK493" s="95"/>
      <c r="FL493" s="95"/>
      <c r="FM493" s="95"/>
      <c r="FN493" s="95"/>
      <c r="FO493" s="95"/>
      <c r="FP493" s="95"/>
      <c r="FQ493" s="95"/>
      <c r="FR493" s="95"/>
      <c r="FS493" s="95"/>
      <c r="FT493" s="95"/>
      <c r="FU493" s="95"/>
      <c r="FV493" s="95"/>
      <c r="FW493" s="95"/>
      <c r="FX493" s="95"/>
      <c r="FY493" s="95"/>
      <c r="FZ493" s="95"/>
      <c r="GA493" s="95"/>
      <c r="GB493" s="95"/>
      <c r="GC493" s="95"/>
      <c r="GD493" s="95"/>
      <c r="GE493" s="95"/>
      <c r="GF493" s="95"/>
      <c r="GG493" s="95"/>
      <c r="GH493" s="95"/>
      <c r="GI493" s="95"/>
      <c r="GJ493" s="95"/>
      <c r="GK493" s="95"/>
      <c r="GL493" s="95"/>
      <c r="GM493" s="95"/>
      <c r="GN493" s="95"/>
      <c r="GO493" s="95"/>
      <c r="GP493" s="95"/>
      <c r="GQ493" s="95"/>
      <c r="GR493" s="95"/>
      <c r="GS493" s="95"/>
      <c r="GT493" s="95"/>
      <c r="GU493" s="95"/>
      <c r="GV493" s="95"/>
      <c r="GW493" s="95"/>
      <c r="GX493" s="95"/>
      <c r="GY493" s="95"/>
      <c r="GZ493" s="95"/>
      <c r="HA493" s="95"/>
      <c r="HB493" s="95"/>
      <c r="HC493" s="95"/>
      <c r="HD493" s="95"/>
      <c r="HE493" s="95"/>
    </row>
    <row r="494" spans="1:213" x14ac:dyDescent="0.25">
      <c r="A494" s="212" t="str">
        <f>IF((ISBLANK('1B DonnéesActifs'!A497)=TRUE),"-",'1B DonnéesActifs'!A497)</f>
        <v>-</v>
      </c>
      <c r="B494" s="213" t="str">
        <f>IF(($A494="-"),"-",IF((ISBLANK('1B DonnéesActifs'!B497)=TRUE),"",'1B DonnéesActifs'!B497))</f>
        <v>-</v>
      </c>
      <c r="C494" s="213" t="str">
        <f>IF(($A494="-"),"-",IF((ISBLANK('1B DonnéesActifs'!C497)=TRUE),"",'1B DonnéesActifs'!C497))</f>
        <v>-</v>
      </c>
      <c r="D494" s="213" t="str">
        <f>IF(($A494="-"),"-",IF((ISBLANK('1B DonnéesActifs'!D497)=TRUE),"",'1B DonnéesActifs'!D497))</f>
        <v>-</v>
      </c>
      <c r="E494" s="213" t="str">
        <f>IF(($A494="-"),"-",IF((ISBLANK('1B DonnéesActifs'!E497)=TRUE),"",'1B DonnéesActifs'!E497))</f>
        <v>-</v>
      </c>
      <c r="F494" s="213" t="str">
        <f>IF(($A494="-"),"-",IF((ISBLANK('1B DonnéesActifs'!F497)=TRUE),"",'1B DonnéesActifs'!F497))</f>
        <v>-</v>
      </c>
      <c r="G494" s="213" t="str">
        <f>IF(($A494="-"),"-",IF((ISBLANK('1B DonnéesActifs'!G497)=TRUE),"",'1B DonnéesActifs'!G497))</f>
        <v>-</v>
      </c>
      <c r="H494" s="213" t="str">
        <f>IF(($A494="-"),"-",IF((ISBLANK('1B DonnéesActifs'!H497)=TRUE),"",'1B DonnéesActifs'!H497))</f>
        <v>-</v>
      </c>
      <c r="I494" s="213" t="str">
        <f>IF(($A494="-"),"-",IF((ISBLANK('1B DonnéesActifs'!I497)=TRUE),"",'1B DonnéesActifs'!I497))</f>
        <v>-</v>
      </c>
      <c r="J494" s="213" t="str">
        <f>IF(($A494="-"),"-",IF((ISBLANK('1B DonnéesActifs'!J497)=TRUE),"",'1B DonnéesActifs'!J497))</f>
        <v>-</v>
      </c>
      <c r="K494" s="213" t="str">
        <f>IF(($A494="-"),"-",IF((ISBLANK('1B DonnéesActifs'!K497)=TRUE),"",'1B DonnéesActifs'!K497))</f>
        <v>-</v>
      </c>
      <c r="L494" s="213" t="str">
        <f>IF(($A494="-"),"-",IF((ISBLANK('1B DonnéesActifs'!L497)=TRUE),"",'1B DonnéesActifs'!L497))</f>
        <v>-</v>
      </c>
      <c r="M494" s="213" t="str">
        <f>IF(($A494="-"),"-",IF((ISBLANK('1B DonnéesActifs'!M497)=TRUE),"",'1B DonnéesActifs'!M497))</f>
        <v>-</v>
      </c>
      <c r="N494" s="213" t="str">
        <f>IF(($A494="-"),"-",IF((ISBLANK('1B DonnéesActifs'!N497)=TRUE),"",'1B DonnéesActifs'!N497))</f>
        <v>-</v>
      </c>
      <c r="O494" s="213" t="str">
        <f>IF(($A494="-"),"-",IF((ISBLANK('1B DonnéesActifs'!O497)=TRUE),"",'1B DonnéesActifs'!O497))</f>
        <v>-</v>
      </c>
      <c r="P494" s="213" t="str">
        <f>IF(($A494="-"),"-",IF((ISBLANK('1B DonnéesActifs'!P497)=TRUE),"",'1B DonnéesActifs'!P497))</f>
        <v>-</v>
      </c>
      <c r="Q494" s="214" t="str">
        <f t="shared" si="73"/>
        <v>-</v>
      </c>
      <c r="R494" s="214" t="str">
        <f>IF($A494="-","-",(_xlfn.IFNA((VLOOKUP($D494,'2A HypothèsesRenouvellement'!$J$6:$K$10,2,FALSE)),"TypeChausséeN/D")))</f>
        <v>-</v>
      </c>
      <c r="S494" s="214" t="str">
        <f t="shared" si="74"/>
        <v>-</v>
      </c>
      <c r="T494" s="214" t="str">
        <f>IF($A494="-","-",(_xlfn.IFNA((VLOOKUP($M494,'2A HypothèsesRenouvellement'!$J$16:$K$25,2,FALSE)),"DernièreInterventionN/D")))</f>
        <v>-</v>
      </c>
      <c r="U494" s="214" t="str">
        <f t="shared" si="75"/>
        <v>-</v>
      </c>
      <c r="V494" s="215" t="str">
        <f t="shared" si="76"/>
        <v>-</v>
      </c>
      <c r="W494" s="215" t="str">
        <f>IF($A494="-","-",IF($O494="","ICG N/D",VLOOKUP($O494,'2A HypothèsesRenouvellement'!$B$33:$B$42,1,TRUE)))</f>
        <v>-</v>
      </c>
      <c r="X494" s="216" t="str">
        <f>IF($A494="-","-",(IF((ISNUMBER(W494)=TRUE),VLOOKUP(W494,'2A HypothèsesRenouvellement'!$B$33:$D$42,3,FALSE),"ICG N/D")))</f>
        <v>-</v>
      </c>
      <c r="Y494" s="216" t="str">
        <f>_xlfn.IFNA(IF($A494="-","-",(IF((P494=""),"Cote /5 N/D",VLOOKUP(P494,'2A HypothèsesRenouvellement'!$F$33:$G$37,2,FALSE)))),"%ParCote/5 Feuille2A N/D")</f>
        <v>-</v>
      </c>
      <c r="Z494" s="215" t="str">
        <f>IF($A494="-","-",IF('2A HypothèsesRenouvellement'!$F$20="  cotes d'état /100",(IF(ISNUMBER(X494)=TRUE,(X494*R494),"ICG N/D")),"N'est pas l'option choisie feuille 2A"))</f>
        <v>-</v>
      </c>
      <c r="AA494" s="215" t="str">
        <f t="shared" si="71"/>
        <v>-</v>
      </c>
      <c r="AB494" s="215" t="str">
        <f>IF($A494="-","-",IF('2A HypothèsesRenouvellement'!$F$20="  cotes d'état /5",(IF(ISNUMBER(Y494)=TRUE,(Y494*R494),"Etat/5 N/D")),"N'est pas l'option choisie feuille 2A"))</f>
        <v>-</v>
      </c>
      <c r="AC494" s="215" t="str">
        <f t="shared" si="72"/>
        <v>-</v>
      </c>
      <c r="AD494" s="217" t="str">
        <f>IF('2A HypothèsesRenouvellement'!$D$15="Option 1  ",'3A CalculsActifs'!V494,IF('2A HypothèsesRenouvellement'!$F$20="  Cotes d'état /100",'3A CalculsActifs'!AA494,IF('2A HypothèsesRenouvellement'!$F$20="  Cotes d'état /5",'3A CalculsActifs'!AC494,"ATT:ChoisirOptionFeuille2A")))</f>
        <v>ATT:ChoisirOptionFeuille2A</v>
      </c>
      <c r="AE494" s="209" t="str">
        <f>IF($A494="-","-",(H494/1000*(VLOOKUP(D494,'2A HypothèsesRenouvellement'!$J$6:$L$10,3,FALSE))))</f>
        <v>-</v>
      </c>
      <c r="AF494" s="312" t="str">
        <f t="shared" si="77"/>
        <v>-</v>
      </c>
      <c r="AG494" s="312" t="str">
        <f t="shared" si="78"/>
        <v>-</v>
      </c>
      <c r="AH494" s="218" t="str">
        <f t="shared" si="79"/>
        <v>-</v>
      </c>
      <c r="AI494" s="95"/>
      <c r="AJ494" s="95"/>
      <c r="AK494" s="95"/>
      <c r="AL494" s="95"/>
      <c r="AM494" s="95"/>
      <c r="AN494" s="95"/>
      <c r="AO494" s="95"/>
      <c r="AP494" s="95"/>
      <c r="AQ494" s="95"/>
      <c r="AR494" s="95"/>
      <c r="AS494" s="95"/>
      <c r="AT494" s="95"/>
      <c r="AU494" s="95"/>
      <c r="AV494" s="95"/>
      <c r="AW494" s="95"/>
      <c r="AX494" s="95"/>
      <c r="AY494" s="95"/>
      <c r="AZ494" s="95"/>
      <c r="BA494" s="95"/>
      <c r="BB494" s="95"/>
      <c r="BC494" s="95"/>
      <c r="BD494" s="95"/>
      <c r="BE494" s="95"/>
      <c r="BF494" s="95"/>
      <c r="BG494" s="95"/>
      <c r="BH494" s="95"/>
      <c r="BI494" s="95"/>
      <c r="BJ494" s="95"/>
      <c r="BK494" s="95"/>
      <c r="BL494" s="95"/>
      <c r="BM494" s="95"/>
      <c r="BN494" s="95"/>
      <c r="BO494" s="95"/>
      <c r="BP494" s="95"/>
      <c r="BQ494" s="95"/>
      <c r="BR494" s="95"/>
      <c r="BS494" s="95"/>
      <c r="BT494" s="95"/>
      <c r="BU494" s="95"/>
      <c r="BV494" s="95"/>
      <c r="BW494" s="95"/>
      <c r="BX494" s="95"/>
      <c r="BY494" s="95"/>
      <c r="BZ494" s="95"/>
      <c r="CA494" s="95"/>
      <c r="CB494" s="95"/>
      <c r="CC494" s="95"/>
      <c r="CD494" s="95"/>
      <c r="CE494" s="95"/>
      <c r="CF494" s="95"/>
      <c r="CG494" s="95"/>
      <c r="CH494" s="95"/>
      <c r="CI494" s="95"/>
      <c r="CJ494" s="95"/>
      <c r="CK494" s="95"/>
      <c r="CL494" s="95"/>
      <c r="CM494" s="95"/>
      <c r="CN494" s="95"/>
      <c r="CO494" s="95"/>
      <c r="CP494" s="95"/>
      <c r="CQ494" s="95"/>
      <c r="CR494" s="95"/>
      <c r="CS494" s="95"/>
      <c r="CT494" s="95"/>
      <c r="CU494" s="95"/>
      <c r="CV494" s="95"/>
      <c r="CW494" s="95"/>
      <c r="CX494" s="95"/>
      <c r="CY494" s="95"/>
      <c r="CZ494" s="95"/>
      <c r="DA494" s="95"/>
      <c r="DB494" s="95"/>
      <c r="DC494" s="95"/>
      <c r="DD494" s="95"/>
      <c r="DE494" s="95"/>
      <c r="DF494" s="95"/>
      <c r="DG494" s="95"/>
      <c r="DH494" s="95"/>
      <c r="DI494" s="95"/>
      <c r="DJ494" s="95"/>
      <c r="DK494" s="95"/>
      <c r="DL494" s="95"/>
      <c r="DM494" s="95"/>
      <c r="DN494" s="95"/>
      <c r="DO494" s="95"/>
      <c r="DP494" s="95"/>
      <c r="DQ494" s="95"/>
      <c r="DR494" s="95"/>
      <c r="DS494" s="95"/>
      <c r="DT494" s="95"/>
      <c r="DU494" s="95"/>
      <c r="DV494" s="95"/>
      <c r="DW494" s="95"/>
      <c r="DX494" s="95"/>
      <c r="DY494" s="95"/>
      <c r="DZ494" s="95"/>
      <c r="EA494" s="95"/>
      <c r="EB494" s="95"/>
      <c r="EC494" s="95"/>
      <c r="ED494" s="95"/>
      <c r="EE494" s="95"/>
      <c r="EF494" s="95"/>
      <c r="EG494" s="95"/>
      <c r="EH494" s="95"/>
      <c r="EI494" s="95"/>
      <c r="EJ494" s="95"/>
      <c r="EK494" s="95"/>
      <c r="EL494" s="95"/>
      <c r="EM494" s="95"/>
      <c r="EN494" s="95"/>
      <c r="EO494" s="95"/>
      <c r="EP494" s="95"/>
      <c r="EQ494" s="95"/>
      <c r="ER494" s="95"/>
      <c r="ES494" s="95"/>
      <c r="ET494" s="95"/>
      <c r="EU494" s="95"/>
      <c r="EV494" s="95"/>
      <c r="EW494" s="95"/>
      <c r="EX494" s="95"/>
      <c r="EY494" s="95"/>
      <c r="EZ494" s="95"/>
      <c r="FA494" s="95"/>
      <c r="FB494" s="95"/>
      <c r="FC494" s="95"/>
      <c r="FD494" s="95"/>
      <c r="FE494" s="95"/>
      <c r="FF494" s="95"/>
      <c r="FG494" s="95"/>
      <c r="FH494" s="95"/>
      <c r="FI494" s="95"/>
      <c r="FJ494" s="95"/>
      <c r="FK494" s="95"/>
      <c r="FL494" s="95"/>
      <c r="FM494" s="95"/>
      <c r="FN494" s="95"/>
      <c r="FO494" s="95"/>
      <c r="FP494" s="95"/>
      <c r="FQ494" s="95"/>
      <c r="FR494" s="95"/>
      <c r="FS494" s="95"/>
      <c r="FT494" s="95"/>
      <c r="FU494" s="95"/>
      <c r="FV494" s="95"/>
      <c r="FW494" s="95"/>
      <c r="FX494" s="95"/>
      <c r="FY494" s="95"/>
      <c r="FZ494" s="95"/>
      <c r="GA494" s="95"/>
      <c r="GB494" s="95"/>
      <c r="GC494" s="95"/>
      <c r="GD494" s="95"/>
      <c r="GE494" s="95"/>
      <c r="GF494" s="95"/>
      <c r="GG494" s="95"/>
      <c r="GH494" s="95"/>
      <c r="GI494" s="95"/>
      <c r="GJ494" s="95"/>
      <c r="GK494" s="95"/>
      <c r="GL494" s="95"/>
      <c r="GM494" s="95"/>
      <c r="GN494" s="95"/>
      <c r="GO494" s="95"/>
      <c r="GP494" s="95"/>
      <c r="GQ494" s="95"/>
      <c r="GR494" s="95"/>
      <c r="GS494" s="95"/>
      <c r="GT494" s="95"/>
      <c r="GU494" s="95"/>
      <c r="GV494" s="95"/>
      <c r="GW494" s="95"/>
      <c r="GX494" s="95"/>
      <c r="GY494" s="95"/>
      <c r="GZ494" s="95"/>
      <c r="HA494" s="95"/>
      <c r="HB494" s="95"/>
      <c r="HC494" s="95"/>
      <c r="HD494" s="95"/>
      <c r="HE494" s="95"/>
    </row>
    <row r="495" spans="1:213" x14ac:dyDescent="0.25">
      <c r="A495" s="212" t="str">
        <f>IF((ISBLANK('1B DonnéesActifs'!A498)=TRUE),"-",'1B DonnéesActifs'!A498)</f>
        <v>-</v>
      </c>
      <c r="B495" s="213" t="str">
        <f>IF(($A495="-"),"-",IF((ISBLANK('1B DonnéesActifs'!B498)=TRUE),"",'1B DonnéesActifs'!B498))</f>
        <v>-</v>
      </c>
      <c r="C495" s="213" t="str">
        <f>IF(($A495="-"),"-",IF((ISBLANK('1B DonnéesActifs'!C498)=TRUE),"",'1B DonnéesActifs'!C498))</f>
        <v>-</v>
      </c>
      <c r="D495" s="213" t="str">
        <f>IF(($A495="-"),"-",IF((ISBLANK('1B DonnéesActifs'!D498)=TRUE),"",'1B DonnéesActifs'!D498))</f>
        <v>-</v>
      </c>
      <c r="E495" s="213" t="str">
        <f>IF(($A495="-"),"-",IF((ISBLANK('1B DonnéesActifs'!E498)=TRUE),"",'1B DonnéesActifs'!E498))</f>
        <v>-</v>
      </c>
      <c r="F495" s="213" t="str">
        <f>IF(($A495="-"),"-",IF((ISBLANK('1B DonnéesActifs'!F498)=TRUE),"",'1B DonnéesActifs'!F498))</f>
        <v>-</v>
      </c>
      <c r="G495" s="213" t="str">
        <f>IF(($A495="-"),"-",IF((ISBLANK('1B DonnéesActifs'!G498)=TRUE),"",'1B DonnéesActifs'!G498))</f>
        <v>-</v>
      </c>
      <c r="H495" s="213" t="str">
        <f>IF(($A495="-"),"-",IF((ISBLANK('1B DonnéesActifs'!H498)=TRUE),"",'1B DonnéesActifs'!H498))</f>
        <v>-</v>
      </c>
      <c r="I495" s="213" t="str">
        <f>IF(($A495="-"),"-",IF((ISBLANK('1B DonnéesActifs'!I498)=TRUE),"",'1B DonnéesActifs'!I498))</f>
        <v>-</v>
      </c>
      <c r="J495" s="213" t="str">
        <f>IF(($A495="-"),"-",IF((ISBLANK('1B DonnéesActifs'!J498)=TRUE),"",'1B DonnéesActifs'!J498))</f>
        <v>-</v>
      </c>
      <c r="K495" s="213" t="str">
        <f>IF(($A495="-"),"-",IF((ISBLANK('1B DonnéesActifs'!K498)=TRUE),"",'1B DonnéesActifs'!K498))</f>
        <v>-</v>
      </c>
      <c r="L495" s="213" t="str">
        <f>IF(($A495="-"),"-",IF((ISBLANK('1B DonnéesActifs'!L498)=TRUE),"",'1B DonnéesActifs'!L498))</f>
        <v>-</v>
      </c>
      <c r="M495" s="213" t="str">
        <f>IF(($A495="-"),"-",IF((ISBLANK('1B DonnéesActifs'!M498)=TRUE),"",'1B DonnéesActifs'!M498))</f>
        <v>-</v>
      </c>
      <c r="N495" s="213" t="str">
        <f>IF(($A495="-"),"-",IF((ISBLANK('1B DonnéesActifs'!N498)=TRUE),"",'1B DonnéesActifs'!N498))</f>
        <v>-</v>
      </c>
      <c r="O495" s="213" t="str">
        <f>IF(($A495="-"),"-",IF((ISBLANK('1B DonnéesActifs'!O498)=TRUE),"",'1B DonnéesActifs'!O498))</f>
        <v>-</v>
      </c>
      <c r="P495" s="213" t="str">
        <f>IF(($A495="-"),"-",IF((ISBLANK('1B DonnéesActifs'!P498)=TRUE),"",'1B DonnéesActifs'!P498))</f>
        <v>-</v>
      </c>
      <c r="Q495" s="214" t="str">
        <f t="shared" si="73"/>
        <v>-</v>
      </c>
      <c r="R495" s="214" t="str">
        <f>IF($A495="-","-",(_xlfn.IFNA((VLOOKUP($D495,'2A HypothèsesRenouvellement'!$J$6:$K$10,2,FALSE)),"TypeChausséeN/D")))</f>
        <v>-</v>
      </c>
      <c r="S495" s="214" t="str">
        <f t="shared" si="74"/>
        <v>-</v>
      </c>
      <c r="T495" s="214" t="str">
        <f>IF($A495="-","-",(_xlfn.IFNA((VLOOKUP($M495,'2A HypothèsesRenouvellement'!$J$16:$K$25,2,FALSE)),"DernièreInterventionN/D")))</f>
        <v>-</v>
      </c>
      <c r="U495" s="214" t="str">
        <f t="shared" si="75"/>
        <v>-</v>
      </c>
      <c r="V495" s="215" t="str">
        <f t="shared" si="76"/>
        <v>-</v>
      </c>
      <c r="W495" s="215" t="str">
        <f>IF($A495="-","-",IF($O495="","ICG N/D",VLOOKUP($O495,'2A HypothèsesRenouvellement'!$B$33:$B$42,1,TRUE)))</f>
        <v>-</v>
      </c>
      <c r="X495" s="216" t="str">
        <f>IF($A495="-","-",(IF((ISNUMBER(W495)=TRUE),VLOOKUP(W495,'2A HypothèsesRenouvellement'!$B$33:$D$42,3,FALSE),"ICG N/D")))</f>
        <v>-</v>
      </c>
      <c r="Y495" s="216" t="str">
        <f>_xlfn.IFNA(IF($A495="-","-",(IF((P495=""),"Cote /5 N/D",VLOOKUP(P495,'2A HypothèsesRenouvellement'!$F$33:$G$37,2,FALSE)))),"%ParCote/5 Feuille2A N/D")</f>
        <v>-</v>
      </c>
      <c r="Z495" s="215" t="str">
        <f>IF($A495="-","-",IF('2A HypothèsesRenouvellement'!$F$20="  cotes d'état /100",(IF(ISNUMBER(X495)=TRUE,(X495*R495),"ICG N/D")),"N'est pas l'option choisie feuille 2A"))</f>
        <v>-</v>
      </c>
      <c r="AA495" s="215" t="str">
        <f t="shared" si="71"/>
        <v>-</v>
      </c>
      <c r="AB495" s="215" t="str">
        <f>IF($A495="-","-",IF('2A HypothèsesRenouvellement'!$F$20="  cotes d'état /5",(IF(ISNUMBER(Y495)=TRUE,(Y495*R495),"Etat/5 N/D")),"N'est pas l'option choisie feuille 2A"))</f>
        <v>-</v>
      </c>
      <c r="AC495" s="215" t="str">
        <f t="shared" si="72"/>
        <v>-</v>
      </c>
      <c r="AD495" s="217" t="str">
        <f>IF('2A HypothèsesRenouvellement'!$D$15="Option 1  ",'3A CalculsActifs'!V495,IF('2A HypothèsesRenouvellement'!$F$20="  Cotes d'état /100",'3A CalculsActifs'!AA495,IF('2A HypothèsesRenouvellement'!$F$20="  Cotes d'état /5",'3A CalculsActifs'!AC495,"ATT:ChoisirOptionFeuille2A")))</f>
        <v>ATT:ChoisirOptionFeuille2A</v>
      </c>
      <c r="AE495" s="209" t="str">
        <f>IF($A495="-","-",(H495/1000*(VLOOKUP(D495,'2A HypothèsesRenouvellement'!$J$6:$L$10,3,FALSE))))</f>
        <v>-</v>
      </c>
      <c r="AF495" s="312" t="str">
        <f t="shared" si="77"/>
        <v>-</v>
      </c>
      <c r="AG495" s="312" t="str">
        <f t="shared" si="78"/>
        <v>-</v>
      </c>
      <c r="AH495" s="218" t="str">
        <f t="shared" si="79"/>
        <v>-</v>
      </c>
      <c r="AI495" s="95"/>
      <c r="AJ495" s="95"/>
      <c r="AK495" s="95"/>
      <c r="AL495" s="95"/>
      <c r="AM495" s="95"/>
      <c r="AN495" s="95"/>
      <c r="AO495" s="95"/>
      <c r="AP495" s="95"/>
      <c r="AQ495" s="95"/>
      <c r="AR495" s="95"/>
      <c r="AS495" s="95"/>
      <c r="AT495" s="95"/>
      <c r="AU495" s="95"/>
      <c r="AV495" s="95"/>
      <c r="AW495" s="95"/>
      <c r="AX495" s="95"/>
      <c r="AY495" s="95"/>
      <c r="AZ495" s="95"/>
      <c r="BA495" s="95"/>
      <c r="BB495" s="95"/>
      <c r="BC495" s="95"/>
      <c r="BD495" s="95"/>
      <c r="BE495" s="95"/>
      <c r="BF495" s="95"/>
      <c r="BG495" s="95"/>
      <c r="BH495" s="95"/>
      <c r="BI495" s="95"/>
      <c r="BJ495" s="95"/>
      <c r="BK495" s="95"/>
      <c r="BL495" s="95"/>
      <c r="BM495" s="95"/>
      <c r="BN495" s="95"/>
      <c r="BO495" s="95"/>
      <c r="BP495" s="95"/>
      <c r="BQ495" s="95"/>
      <c r="BR495" s="95"/>
      <c r="BS495" s="95"/>
      <c r="BT495" s="95"/>
      <c r="BU495" s="95"/>
      <c r="BV495" s="95"/>
      <c r="BW495" s="95"/>
      <c r="BX495" s="95"/>
      <c r="BY495" s="95"/>
      <c r="BZ495" s="95"/>
      <c r="CA495" s="95"/>
      <c r="CB495" s="95"/>
      <c r="CC495" s="95"/>
      <c r="CD495" s="95"/>
      <c r="CE495" s="95"/>
      <c r="CF495" s="95"/>
      <c r="CG495" s="95"/>
      <c r="CH495" s="95"/>
      <c r="CI495" s="95"/>
      <c r="CJ495" s="95"/>
      <c r="CK495" s="95"/>
      <c r="CL495" s="95"/>
      <c r="CM495" s="95"/>
      <c r="CN495" s="95"/>
      <c r="CO495" s="95"/>
      <c r="CP495" s="95"/>
      <c r="CQ495" s="95"/>
      <c r="CR495" s="95"/>
      <c r="CS495" s="95"/>
      <c r="CT495" s="95"/>
      <c r="CU495" s="95"/>
      <c r="CV495" s="95"/>
      <c r="CW495" s="95"/>
      <c r="CX495" s="95"/>
      <c r="CY495" s="95"/>
      <c r="CZ495" s="95"/>
      <c r="DA495" s="95"/>
      <c r="DB495" s="95"/>
      <c r="DC495" s="95"/>
      <c r="DD495" s="95"/>
      <c r="DE495" s="95"/>
      <c r="DF495" s="95"/>
      <c r="DG495" s="95"/>
      <c r="DH495" s="95"/>
      <c r="DI495" s="95"/>
      <c r="DJ495" s="95"/>
      <c r="DK495" s="95"/>
      <c r="DL495" s="95"/>
      <c r="DM495" s="95"/>
      <c r="DN495" s="95"/>
      <c r="DO495" s="95"/>
      <c r="DP495" s="95"/>
      <c r="DQ495" s="95"/>
      <c r="DR495" s="95"/>
      <c r="DS495" s="95"/>
      <c r="DT495" s="95"/>
      <c r="DU495" s="95"/>
      <c r="DV495" s="95"/>
      <c r="DW495" s="95"/>
      <c r="DX495" s="95"/>
      <c r="DY495" s="95"/>
      <c r="DZ495" s="95"/>
      <c r="EA495" s="95"/>
      <c r="EB495" s="95"/>
      <c r="EC495" s="95"/>
      <c r="ED495" s="95"/>
      <c r="EE495" s="95"/>
      <c r="EF495" s="95"/>
      <c r="EG495" s="95"/>
      <c r="EH495" s="95"/>
      <c r="EI495" s="95"/>
      <c r="EJ495" s="95"/>
      <c r="EK495" s="95"/>
      <c r="EL495" s="95"/>
      <c r="EM495" s="95"/>
      <c r="EN495" s="95"/>
      <c r="EO495" s="95"/>
      <c r="EP495" s="95"/>
      <c r="EQ495" s="95"/>
      <c r="ER495" s="95"/>
      <c r="ES495" s="95"/>
      <c r="ET495" s="95"/>
      <c r="EU495" s="95"/>
      <c r="EV495" s="95"/>
      <c r="EW495" s="95"/>
      <c r="EX495" s="95"/>
      <c r="EY495" s="95"/>
      <c r="EZ495" s="95"/>
      <c r="FA495" s="95"/>
      <c r="FB495" s="95"/>
      <c r="FC495" s="95"/>
      <c r="FD495" s="95"/>
      <c r="FE495" s="95"/>
      <c r="FF495" s="95"/>
      <c r="FG495" s="95"/>
      <c r="FH495" s="95"/>
      <c r="FI495" s="95"/>
      <c r="FJ495" s="95"/>
      <c r="FK495" s="95"/>
      <c r="FL495" s="95"/>
      <c r="FM495" s="95"/>
      <c r="FN495" s="95"/>
      <c r="FO495" s="95"/>
      <c r="FP495" s="95"/>
      <c r="FQ495" s="95"/>
      <c r="FR495" s="95"/>
      <c r="FS495" s="95"/>
      <c r="FT495" s="95"/>
      <c r="FU495" s="95"/>
      <c r="FV495" s="95"/>
      <c r="FW495" s="95"/>
      <c r="FX495" s="95"/>
      <c r="FY495" s="95"/>
      <c r="FZ495" s="95"/>
      <c r="GA495" s="95"/>
      <c r="GB495" s="95"/>
      <c r="GC495" s="95"/>
      <c r="GD495" s="95"/>
      <c r="GE495" s="95"/>
      <c r="GF495" s="95"/>
      <c r="GG495" s="95"/>
      <c r="GH495" s="95"/>
      <c r="GI495" s="95"/>
      <c r="GJ495" s="95"/>
      <c r="GK495" s="95"/>
      <c r="GL495" s="95"/>
      <c r="GM495" s="95"/>
      <c r="GN495" s="95"/>
      <c r="GO495" s="95"/>
      <c r="GP495" s="95"/>
      <c r="GQ495" s="95"/>
      <c r="GR495" s="95"/>
      <c r="GS495" s="95"/>
      <c r="GT495" s="95"/>
      <c r="GU495" s="95"/>
      <c r="GV495" s="95"/>
      <c r="GW495" s="95"/>
      <c r="GX495" s="95"/>
      <c r="GY495" s="95"/>
      <c r="GZ495" s="95"/>
      <c r="HA495" s="95"/>
      <c r="HB495" s="95"/>
      <c r="HC495" s="95"/>
      <c r="HD495" s="95"/>
      <c r="HE495" s="95"/>
    </row>
    <row r="496" spans="1:213" x14ac:dyDescent="0.25">
      <c r="A496" s="212" t="str">
        <f>IF((ISBLANK('1B DonnéesActifs'!A499)=TRUE),"-",'1B DonnéesActifs'!A499)</f>
        <v>-</v>
      </c>
      <c r="B496" s="213" t="str">
        <f>IF(($A496="-"),"-",IF((ISBLANK('1B DonnéesActifs'!B499)=TRUE),"",'1B DonnéesActifs'!B499))</f>
        <v>-</v>
      </c>
      <c r="C496" s="213" t="str">
        <f>IF(($A496="-"),"-",IF((ISBLANK('1B DonnéesActifs'!C499)=TRUE),"",'1B DonnéesActifs'!C499))</f>
        <v>-</v>
      </c>
      <c r="D496" s="213" t="str">
        <f>IF(($A496="-"),"-",IF((ISBLANK('1B DonnéesActifs'!D499)=TRUE),"",'1B DonnéesActifs'!D499))</f>
        <v>-</v>
      </c>
      <c r="E496" s="213" t="str">
        <f>IF(($A496="-"),"-",IF((ISBLANK('1B DonnéesActifs'!E499)=TRUE),"",'1B DonnéesActifs'!E499))</f>
        <v>-</v>
      </c>
      <c r="F496" s="213" t="str">
        <f>IF(($A496="-"),"-",IF((ISBLANK('1B DonnéesActifs'!F499)=TRUE),"",'1B DonnéesActifs'!F499))</f>
        <v>-</v>
      </c>
      <c r="G496" s="213" t="str">
        <f>IF(($A496="-"),"-",IF((ISBLANK('1B DonnéesActifs'!G499)=TRUE),"",'1B DonnéesActifs'!G499))</f>
        <v>-</v>
      </c>
      <c r="H496" s="213" t="str">
        <f>IF(($A496="-"),"-",IF((ISBLANK('1B DonnéesActifs'!H499)=TRUE),"",'1B DonnéesActifs'!H499))</f>
        <v>-</v>
      </c>
      <c r="I496" s="213" t="str">
        <f>IF(($A496="-"),"-",IF((ISBLANK('1B DonnéesActifs'!I499)=TRUE),"",'1B DonnéesActifs'!I499))</f>
        <v>-</v>
      </c>
      <c r="J496" s="213" t="str">
        <f>IF(($A496="-"),"-",IF((ISBLANK('1B DonnéesActifs'!J499)=TRUE),"",'1B DonnéesActifs'!J499))</f>
        <v>-</v>
      </c>
      <c r="K496" s="213" t="str">
        <f>IF(($A496="-"),"-",IF((ISBLANK('1B DonnéesActifs'!K499)=TRUE),"",'1B DonnéesActifs'!K499))</f>
        <v>-</v>
      </c>
      <c r="L496" s="213" t="str">
        <f>IF(($A496="-"),"-",IF((ISBLANK('1B DonnéesActifs'!L499)=TRUE),"",'1B DonnéesActifs'!L499))</f>
        <v>-</v>
      </c>
      <c r="M496" s="213" t="str">
        <f>IF(($A496="-"),"-",IF((ISBLANK('1B DonnéesActifs'!M499)=TRUE),"",'1B DonnéesActifs'!M499))</f>
        <v>-</v>
      </c>
      <c r="N496" s="213" t="str">
        <f>IF(($A496="-"),"-",IF((ISBLANK('1B DonnéesActifs'!N499)=TRUE),"",'1B DonnéesActifs'!N499))</f>
        <v>-</v>
      </c>
      <c r="O496" s="213" t="str">
        <f>IF(($A496="-"),"-",IF((ISBLANK('1B DonnéesActifs'!O499)=TRUE),"",'1B DonnéesActifs'!O499))</f>
        <v>-</v>
      </c>
      <c r="P496" s="213" t="str">
        <f>IF(($A496="-"),"-",IF((ISBLANK('1B DonnéesActifs'!P499)=TRUE),"",'1B DonnéesActifs'!P499))</f>
        <v>-</v>
      </c>
      <c r="Q496" s="214" t="str">
        <f t="shared" si="73"/>
        <v>-</v>
      </c>
      <c r="R496" s="214" t="str">
        <f>IF($A496="-","-",(_xlfn.IFNA((VLOOKUP($D496,'2A HypothèsesRenouvellement'!$J$6:$K$10,2,FALSE)),"TypeChausséeN/D")))</f>
        <v>-</v>
      </c>
      <c r="S496" s="214" t="str">
        <f t="shared" si="74"/>
        <v>-</v>
      </c>
      <c r="T496" s="214" t="str">
        <f>IF($A496="-","-",(_xlfn.IFNA((VLOOKUP($M496,'2A HypothèsesRenouvellement'!$J$16:$K$25,2,FALSE)),"DernièreInterventionN/D")))</f>
        <v>-</v>
      </c>
      <c r="U496" s="214" t="str">
        <f t="shared" si="75"/>
        <v>-</v>
      </c>
      <c r="V496" s="215" t="str">
        <f t="shared" si="76"/>
        <v>-</v>
      </c>
      <c r="W496" s="215" t="str">
        <f>IF($A496="-","-",IF($O496="","ICG N/D",VLOOKUP($O496,'2A HypothèsesRenouvellement'!$B$33:$B$42,1,TRUE)))</f>
        <v>-</v>
      </c>
      <c r="X496" s="216" t="str">
        <f>IF($A496="-","-",(IF((ISNUMBER(W496)=TRUE),VLOOKUP(W496,'2A HypothèsesRenouvellement'!$B$33:$D$42,3,FALSE),"ICG N/D")))</f>
        <v>-</v>
      </c>
      <c r="Y496" s="216" t="str">
        <f>_xlfn.IFNA(IF($A496="-","-",(IF((P496=""),"Cote /5 N/D",VLOOKUP(P496,'2A HypothèsesRenouvellement'!$F$33:$G$37,2,FALSE)))),"%ParCote/5 Feuille2A N/D")</f>
        <v>-</v>
      </c>
      <c r="Z496" s="215" t="str">
        <f>IF($A496="-","-",IF('2A HypothèsesRenouvellement'!$F$20="  cotes d'état /100",(IF(ISNUMBER(X496)=TRUE,(X496*R496),"ICG N/D")),"N'est pas l'option choisie feuille 2A"))</f>
        <v>-</v>
      </c>
      <c r="AA496" s="215" t="str">
        <f t="shared" si="71"/>
        <v>-</v>
      </c>
      <c r="AB496" s="215" t="str">
        <f>IF($A496="-","-",IF('2A HypothèsesRenouvellement'!$F$20="  cotes d'état /5",(IF(ISNUMBER(Y496)=TRUE,(Y496*R496),"Etat/5 N/D")),"N'est pas l'option choisie feuille 2A"))</f>
        <v>-</v>
      </c>
      <c r="AC496" s="215" t="str">
        <f t="shared" si="72"/>
        <v>-</v>
      </c>
      <c r="AD496" s="217" t="str">
        <f>IF('2A HypothèsesRenouvellement'!$D$15="Option 1  ",'3A CalculsActifs'!V496,IF('2A HypothèsesRenouvellement'!$F$20="  Cotes d'état /100",'3A CalculsActifs'!AA496,IF('2A HypothèsesRenouvellement'!$F$20="  Cotes d'état /5",'3A CalculsActifs'!AC496,"ATT:ChoisirOptionFeuille2A")))</f>
        <v>ATT:ChoisirOptionFeuille2A</v>
      </c>
      <c r="AE496" s="209" t="str">
        <f>IF($A496="-","-",(H496/1000*(VLOOKUP(D496,'2A HypothèsesRenouvellement'!$J$6:$L$10,3,FALSE))))</f>
        <v>-</v>
      </c>
      <c r="AF496" s="312" t="str">
        <f t="shared" si="77"/>
        <v>-</v>
      </c>
      <c r="AG496" s="312" t="str">
        <f t="shared" si="78"/>
        <v>-</v>
      </c>
      <c r="AH496" s="218" t="str">
        <f t="shared" si="79"/>
        <v>-</v>
      </c>
      <c r="AI496" s="95"/>
      <c r="AJ496" s="95"/>
      <c r="AK496" s="95"/>
      <c r="AL496" s="95"/>
      <c r="AM496" s="95"/>
      <c r="AN496" s="95"/>
      <c r="AO496" s="95"/>
      <c r="AP496" s="95"/>
      <c r="AQ496" s="95"/>
      <c r="AR496" s="95"/>
      <c r="AS496" s="95"/>
      <c r="AT496" s="95"/>
      <c r="AU496" s="95"/>
      <c r="AV496" s="95"/>
      <c r="AW496" s="95"/>
      <c r="AX496" s="95"/>
      <c r="AY496" s="95"/>
      <c r="AZ496" s="95"/>
      <c r="BA496" s="95"/>
      <c r="BB496" s="95"/>
      <c r="BC496" s="95"/>
      <c r="BD496" s="95"/>
      <c r="BE496" s="95"/>
      <c r="BF496" s="95"/>
      <c r="BG496" s="95"/>
      <c r="BH496" s="95"/>
      <c r="BI496" s="95"/>
      <c r="BJ496" s="95"/>
      <c r="BK496" s="95"/>
      <c r="BL496" s="95"/>
      <c r="BM496" s="95"/>
      <c r="BN496" s="95"/>
      <c r="BO496" s="95"/>
      <c r="BP496" s="95"/>
      <c r="BQ496" s="95"/>
      <c r="BR496" s="95"/>
      <c r="BS496" s="95"/>
      <c r="BT496" s="95"/>
      <c r="BU496" s="95"/>
      <c r="BV496" s="95"/>
      <c r="BW496" s="95"/>
      <c r="BX496" s="95"/>
      <c r="BY496" s="95"/>
      <c r="BZ496" s="95"/>
      <c r="CA496" s="95"/>
      <c r="CB496" s="95"/>
      <c r="CC496" s="95"/>
      <c r="CD496" s="95"/>
      <c r="CE496" s="95"/>
      <c r="CF496" s="95"/>
      <c r="CG496" s="95"/>
      <c r="CH496" s="95"/>
      <c r="CI496" s="95"/>
      <c r="CJ496" s="95"/>
      <c r="CK496" s="95"/>
      <c r="CL496" s="95"/>
      <c r="CM496" s="95"/>
      <c r="CN496" s="95"/>
      <c r="CO496" s="95"/>
      <c r="CP496" s="95"/>
      <c r="CQ496" s="95"/>
      <c r="CR496" s="95"/>
      <c r="CS496" s="95"/>
      <c r="CT496" s="95"/>
      <c r="CU496" s="95"/>
      <c r="CV496" s="95"/>
      <c r="CW496" s="95"/>
      <c r="CX496" s="95"/>
      <c r="CY496" s="95"/>
      <c r="CZ496" s="95"/>
      <c r="DA496" s="95"/>
      <c r="DB496" s="95"/>
      <c r="DC496" s="95"/>
      <c r="DD496" s="95"/>
      <c r="DE496" s="95"/>
      <c r="DF496" s="95"/>
      <c r="DG496" s="95"/>
      <c r="DH496" s="95"/>
      <c r="DI496" s="95"/>
      <c r="DJ496" s="95"/>
      <c r="DK496" s="95"/>
      <c r="DL496" s="95"/>
      <c r="DM496" s="95"/>
      <c r="DN496" s="95"/>
      <c r="DO496" s="95"/>
      <c r="DP496" s="95"/>
      <c r="DQ496" s="95"/>
      <c r="DR496" s="95"/>
      <c r="DS496" s="95"/>
      <c r="DT496" s="95"/>
      <c r="DU496" s="95"/>
      <c r="DV496" s="95"/>
      <c r="DW496" s="95"/>
      <c r="DX496" s="95"/>
      <c r="DY496" s="95"/>
      <c r="DZ496" s="95"/>
      <c r="EA496" s="95"/>
      <c r="EB496" s="95"/>
      <c r="EC496" s="95"/>
      <c r="ED496" s="95"/>
      <c r="EE496" s="95"/>
      <c r="EF496" s="95"/>
      <c r="EG496" s="95"/>
      <c r="EH496" s="95"/>
      <c r="EI496" s="95"/>
      <c r="EJ496" s="95"/>
      <c r="EK496" s="95"/>
      <c r="EL496" s="95"/>
      <c r="EM496" s="95"/>
      <c r="EN496" s="95"/>
      <c r="EO496" s="95"/>
      <c r="EP496" s="95"/>
      <c r="EQ496" s="95"/>
      <c r="ER496" s="95"/>
      <c r="ES496" s="95"/>
      <c r="ET496" s="95"/>
      <c r="EU496" s="95"/>
      <c r="EV496" s="95"/>
      <c r="EW496" s="95"/>
      <c r="EX496" s="95"/>
      <c r="EY496" s="95"/>
      <c r="EZ496" s="95"/>
      <c r="FA496" s="95"/>
      <c r="FB496" s="95"/>
      <c r="FC496" s="95"/>
      <c r="FD496" s="95"/>
      <c r="FE496" s="95"/>
      <c r="FF496" s="95"/>
      <c r="FG496" s="95"/>
      <c r="FH496" s="95"/>
      <c r="FI496" s="95"/>
      <c r="FJ496" s="95"/>
      <c r="FK496" s="95"/>
      <c r="FL496" s="95"/>
      <c r="FM496" s="95"/>
      <c r="FN496" s="95"/>
      <c r="FO496" s="95"/>
      <c r="FP496" s="95"/>
      <c r="FQ496" s="95"/>
      <c r="FR496" s="95"/>
      <c r="FS496" s="95"/>
      <c r="FT496" s="95"/>
      <c r="FU496" s="95"/>
      <c r="FV496" s="95"/>
      <c r="FW496" s="95"/>
      <c r="FX496" s="95"/>
      <c r="FY496" s="95"/>
      <c r="FZ496" s="95"/>
      <c r="GA496" s="95"/>
      <c r="GB496" s="95"/>
      <c r="GC496" s="95"/>
      <c r="GD496" s="95"/>
      <c r="GE496" s="95"/>
      <c r="GF496" s="95"/>
      <c r="GG496" s="95"/>
      <c r="GH496" s="95"/>
      <c r="GI496" s="95"/>
      <c r="GJ496" s="95"/>
      <c r="GK496" s="95"/>
      <c r="GL496" s="95"/>
      <c r="GM496" s="95"/>
      <c r="GN496" s="95"/>
      <c r="GO496" s="95"/>
      <c r="GP496" s="95"/>
      <c r="GQ496" s="95"/>
      <c r="GR496" s="95"/>
      <c r="GS496" s="95"/>
      <c r="GT496" s="95"/>
      <c r="GU496" s="95"/>
      <c r="GV496" s="95"/>
      <c r="GW496" s="95"/>
      <c r="GX496" s="95"/>
      <c r="GY496" s="95"/>
      <c r="GZ496" s="95"/>
      <c r="HA496" s="95"/>
      <c r="HB496" s="95"/>
      <c r="HC496" s="95"/>
      <c r="HD496" s="95"/>
      <c r="HE496" s="95"/>
    </row>
    <row r="497" spans="1:213" x14ac:dyDescent="0.25">
      <c r="A497" s="212" t="str">
        <f>IF((ISBLANK('1B DonnéesActifs'!A500)=TRUE),"-",'1B DonnéesActifs'!A500)</f>
        <v>-</v>
      </c>
      <c r="B497" s="213" t="str">
        <f>IF(($A497="-"),"-",IF((ISBLANK('1B DonnéesActifs'!B500)=TRUE),"",'1B DonnéesActifs'!B500))</f>
        <v>-</v>
      </c>
      <c r="C497" s="213" t="str">
        <f>IF(($A497="-"),"-",IF((ISBLANK('1B DonnéesActifs'!C500)=TRUE),"",'1B DonnéesActifs'!C500))</f>
        <v>-</v>
      </c>
      <c r="D497" s="213" t="str">
        <f>IF(($A497="-"),"-",IF((ISBLANK('1B DonnéesActifs'!D500)=TRUE),"",'1B DonnéesActifs'!D500))</f>
        <v>-</v>
      </c>
      <c r="E497" s="213" t="str">
        <f>IF(($A497="-"),"-",IF((ISBLANK('1B DonnéesActifs'!E500)=TRUE),"",'1B DonnéesActifs'!E500))</f>
        <v>-</v>
      </c>
      <c r="F497" s="213" t="str">
        <f>IF(($A497="-"),"-",IF((ISBLANK('1B DonnéesActifs'!F500)=TRUE),"",'1B DonnéesActifs'!F500))</f>
        <v>-</v>
      </c>
      <c r="G497" s="213" t="str">
        <f>IF(($A497="-"),"-",IF((ISBLANK('1B DonnéesActifs'!G500)=TRUE),"",'1B DonnéesActifs'!G500))</f>
        <v>-</v>
      </c>
      <c r="H497" s="213" t="str">
        <f>IF(($A497="-"),"-",IF((ISBLANK('1B DonnéesActifs'!H500)=TRUE),"",'1B DonnéesActifs'!H500))</f>
        <v>-</v>
      </c>
      <c r="I497" s="213" t="str">
        <f>IF(($A497="-"),"-",IF((ISBLANK('1B DonnéesActifs'!I500)=TRUE),"",'1B DonnéesActifs'!I500))</f>
        <v>-</v>
      </c>
      <c r="J497" s="213" t="str">
        <f>IF(($A497="-"),"-",IF((ISBLANK('1B DonnéesActifs'!J500)=TRUE),"",'1B DonnéesActifs'!J500))</f>
        <v>-</v>
      </c>
      <c r="K497" s="213" t="str">
        <f>IF(($A497="-"),"-",IF((ISBLANK('1B DonnéesActifs'!K500)=TRUE),"",'1B DonnéesActifs'!K500))</f>
        <v>-</v>
      </c>
      <c r="L497" s="213" t="str">
        <f>IF(($A497="-"),"-",IF((ISBLANK('1B DonnéesActifs'!L500)=TRUE),"",'1B DonnéesActifs'!L500))</f>
        <v>-</v>
      </c>
      <c r="M497" s="213" t="str">
        <f>IF(($A497="-"),"-",IF((ISBLANK('1B DonnéesActifs'!M500)=TRUE),"",'1B DonnéesActifs'!M500))</f>
        <v>-</v>
      </c>
      <c r="N497" s="213" t="str">
        <f>IF(($A497="-"),"-",IF((ISBLANK('1B DonnéesActifs'!N500)=TRUE),"",'1B DonnéesActifs'!N500))</f>
        <v>-</v>
      </c>
      <c r="O497" s="213" t="str">
        <f>IF(($A497="-"),"-",IF((ISBLANK('1B DonnéesActifs'!O500)=TRUE),"",'1B DonnéesActifs'!O500))</f>
        <v>-</v>
      </c>
      <c r="P497" s="213" t="str">
        <f>IF(($A497="-"),"-",IF((ISBLANK('1B DonnéesActifs'!P500)=TRUE),"",'1B DonnéesActifs'!P500))</f>
        <v>-</v>
      </c>
      <c r="Q497" s="214" t="str">
        <f t="shared" si="73"/>
        <v>-</v>
      </c>
      <c r="R497" s="214" t="str">
        <f>IF($A497="-","-",(_xlfn.IFNA((VLOOKUP($D497,'2A HypothèsesRenouvellement'!$J$6:$K$10,2,FALSE)),"TypeChausséeN/D")))</f>
        <v>-</v>
      </c>
      <c r="S497" s="214" t="str">
        <f t="shared" si="74"/>
        <v>-</v>
      </c>
      <c r="T497" s="214" t="str">
        <f>IF($A497="-","-",(_xlfn.IFNA((VLOOKUP($M497,'2A HypothèsesRenouvellement'!$J$16:$K$25,2,FALSE)),"DernièreInterventionN/D")))</f>
        <v>-</v>
      </c>
      <c r="U497" s="214" t="str">
        <f t="shared" si="75"/>
        <v>-</v>
      </c>
      <c r="V497" s="215" t="str">
        <f t="shared" si="76"/>
        <v>-</v>
      </c>
      <c r="W497" s="215" t="str">
        <f>IF($A497="-","-",IF($O497="","ICG N/D",VLOOKUP($O497,'2A HypothèsesRenouvellement'!$B$33:$B$42,1,TRUE)))</f>
        <v>-</v>
      </c>
      <c r="X497" s="216" t="str">
        <f>IF($A497="-","-",(IF((ISNUMBER(W497)=TRUE),VLOOKUP(W497,'2A HypothèsesRenouvellement'!$B$33:$D$42,3,FALSE),"ICG N/D")))</f>
        <v>-</v>
      </c>
      <c r="Y497" s="216" t="str">
        <f>_xlfn.IFNA(IF($A497="-","-",(IF((P497=""),"Cote /5 N/D",VLOOKUP(P497,'2A HypothèsesRenouvellement'!$F$33:$G$37,2,FALSE)))),"%ParCote/5 Feuille2A N/D")</f>
        <v>-</v>
      </c>
      <c r="Z497" s="215" t="str">
        <f>IF($A497="-","-",IF('2A HypothèsesRenouvellement'!$F$20="  cotes d'état /100",(IF(ISNUMBER(X497)=TRUE,(X497*R497),"ICG N/D")),"N'est pas l'option choisie feuille 2A"))</f>
        <v>-</v>
      </c>
      <c r="AA497" s="215" t="str">
        <f t="shared" si="71"/>
        <v>-</v>
      </c>
      <c r="AB497" s="215" t="str">
        <f>IF($A497="-","-",IF('2A HypothèsesRenouvellement'!$F$20="  cotes d'état /5",(IF(ISNUMBER(Y497)=TRUE,(Y497*R497),"Etat/5 N/D")),"N'est pas l'option choisie feuille 2A"))</f>
        <v>-</v>
      </c>
      <c r="AC497" s="215" t="str">
        <f t="shared" si="72"/>
        <v>-</v>
      </c>
      <c r="AD497" s="217" t="str">
        <f>IF('2A HypothèsesRenouvellement'!$D$15="Option 1  ",'3A CalculsActifs'!V497,IF('2A HypothèsesRenouvellement'!$F$20="  Cotes d'état /100",'3A CalculsActifs'!AA497,IF('2A HypothèsesRenouvellement'!$F$20="  Cotes d'état /5",'3A CalculsActifs'!AC497,"ATT:ChoisirOptionFeuille2A")))</f>
        <v>ATT:ChoisirOptionFeuille2A</v>
      </c>
      <c r="AE497" s="209" t="str">
        <f>IF($A497="-","-",(H497/1000*(VLOOKUP(D497,'2A HypothèsesRenouvellement'!$J$6:$L$10,3,FALSE))))</f>
        <v>-</v>
      </c>
      <c r="AF497" s="312" t="str">
        <f t="shared" si="77"/>
        <v>-</v>
      </c>
      <c r="AG497" s="312" t="str">
        <f t="shared" si="78"/>
        <v>-</v>
      </c>
      <c r="AH497" s="218" t="str">
        <f t="shared" si="79"/>
        <v>-</v>
      </c>
      <c r="AI497" s="95"/>
      <c r="AJ497" s="95"/>
      <c r="AK497" s="95"/>
      <c r="AL497" s="95"/>
      <c r="AM497" s="95"/>
      <c r="AN497" s="95"/>
      <c r="AO497" s="95"/>
      <c r="AP497" s="95"/>
      <c r="AQ497" s="95"/>
      <c r="AR497" s="95"/>
      <c r="AS497" s="95"/>
      <c r="AT497" s="95"/>
      <c r="AU497" s="95"/>
      <c r="AV497" s="95"/>
      <c r="AW497" s="95"/>
      <c r="AX497" s="95"/>
      <c r="AY497" s="95"/>
      <c r="AZ497" s="95"/>
      <c r="BA497" s="95"/>
      <c r="BB497" s="95"/>
      <c r="BC497" s="95"/>
      <c r="BD497" s="95"/>
      <c r="BE497" s="95"/>
      <c r="BF497" s="95"/>
      <c r="BG497" s="95"/>
      <c r="BH497" s="95"/>
      <c r="BI497" s="95"/>
      <c r="BJ497" s="95"/>
      <c r="BK497" s="95"/>
      <c r="BL497" s="95"/>
      <c r="BM497" s="95"/>
      <c r="BN497" s="95"/>
      <c r="BO497" s="95"/>
      <c r="BP497" s="95"/>
      <c r="BQ497" s="95"/>
      <c r="BR497" s="95"/>
      <c r="BS497" s="95"/>
      <c r="BT497" s="95"/>
      <c r="BU497" s="95"/>
      <c r="BV497" s="95"/>
      <c r="BW497" s="95"/>
      <c r="BX497" s="95"/>
      <c r="BY497" s="95"/>
      <c r="BZ497" s="95"/>
      <c r="CA497" s="95"/>
      <c r="CB497" s="95"/>
      <c r="CC497" s="95"/>
      <c r="CD497" s="95"/>
      <c r="CE497" s="95"/>
      <c r="CF497" s="95"/>
      <c r="CG497" s="95"/>
      <c r="CH497" s="95"/>
      <c r="CI497" s="95"/>
      <c r="CJ497" s="95"/>
      <c r="CK497" s="95"/>
      <c r="CL497" s="95"/>
      <c r="CM497" s="95"/>
      <c r="CN497" s="95"/>
      <c r="CO497" s="95"/>
      <c r="CP497" s="95"/>
      <c r="CQ497" s="95"/>
      <c r="CR497" s="95"/>
      <c r="CS497" s="95"/>
      <c r="CT497" s="95"/>
      <c r="CU497" s="95"/>
      <c r="CV497" s="95"/>
      <c r="CW497" s="95"/>
      <c r="CX497" s="95"/>
      <c r="CY497" s="95"/>
      <c r="CZ497" s="95"/>
      <c r="DA497" s="95"/>
      <c r="DB497" s="95"/>
      <c r="DC497" s="95"/>
      <c r="DD497" s="95"/>
      <c r="DE497" s="95"/>
      <c r="DF497" s="95"/>
      <c r="DG497" s="95"/>
      <c r="DH497" s="95"/>
      <c r="DI497" s="95"/>
      <c r="DJ497" s="95"/>
      <c r="DK497" s="95"/>
      <c r="DL497" s="95"/>
      <c r="DM497" s="95"/>
      <c r="DN497" s="95"/>
      <c r="DO497" s="95"/>
      <c r="DP497" s="95"/>
      <c r="DQ497" s="95"/>
      <c r="DR497" s="95"/>
      <c r="DS497" s="95"/>
      <c r="DT497" s="95"/>
      <c r="DU497" s="95"/>
      <c r="DV497" s="95"/>
      <c r="DW497" s="95"/>
      <c r="DX497" s="95"/>
      <c r="DY497" s="95"/>
      <c r="DZ497" s="95"/>
      <c r="EA497" s="95"/>
      <c r="EB497" s="95"/>
      <c r="EC497" s="95"/>
      <c r="ED497" s="95"/>
      <c r="EE497" s="95"/>
      <c r="EF497" s="95"/>
      <c r="EG497" s="95"/>
      <c r="EH497" s="95"/>
      <c r="EI497" s="95"/>
      <c r="EJ497" s="95"/>
      <c r="EK497" s="95"/>
      <c r="EL497" s="95"/>
      <c r="EM497" s="95"/>
      <c r="EN497" s="95"/>
      <c r="EO497" s="95"/>
      <c r="EP497" s="95"/>
      <c r="EQ497" s="95"/>
      <c r="ER497" s="95"/>
      <c r="ES497" s="95"/>
      <c r="ET497" s="95"/>
      <c r="EU497" s="95"/>
      <c r="EV497" s="95"/>
      <c r="EW497" s="95"/>
      <c r="EX497" s="95"/>
      <c r="EY497" s="95"/>
      <c r="EZ497" s="95"/>
      <c r="FA497" s="95"/>
      <c r="FB497" s="95"/>
      <c r="FC497" s="95"/>
      <c r="FD497" s="95"/>
      <c r="FE497" s="95"/>
      <c r="FF497" s="95"/>
      <c r="FG497" s="95"/>
      <c r="FH497" s="95"/>
      <c r="FI497" s="95"/>
      <c r="FJ497" s="95"/>
      <c r="FK497" s="95"/>
      <c r="FL497" s="95"/>
      <c r="FM497" s="95"/>
      <c r="FN497" s="95"/>
      <c r="FO497" s="95"/>
      <c r="FP497" s="95"/>
      <c r="FQ497" s="95"/>
      <c r="FR497" s="95"/>
      <c r="FS497" s="95"/>
      <c r="FT497" s="95"/>
      <c r="FU497" s="95"/>
      <c r="FV497" s="95"/>
      <c r="FW497" s="95"/>
      <c r="FX497" s="95"/>
      <c r="FY497" s="95"/>
      <c r="FZ497" s="95"/>
      <c r="GA497" s="95"/>
      <c r="GB497" s="95"/>
      <c r="GC497" s="95"/>
      <c r="GD497" s="95"/>
      <c r="GE497" s="95"/>
      <c r="GF497" s="95"/>
      <c r="GG497" s="95"/>
      <c r="GH497" s="95"/>
      <c r="GI497" s="95"/>
      <c r="GJ497" s="95"/>
      <c r="GK497" s="95"/>
      <c r="GL497" s="95"/>
      <c r="GM497" s="95"/>
      <c r="GN497" s="95"/>
      <c r="GO497" s="95"/>
      <c r="GP497" s="95"/>
      <c r="GQ497" s="95"/>
      <c r="GR497" s="95"/>
      <c r="GS497" s="95"/>
      <c r="GT497" s="95"/>
      <c r="GU497" s="95"/>
      <c r="GV497" s="95"/>
      <c r="GW497" s="95"/>
      <c r="GX497" s="95"/>
      <c r="GY497" s="95"/>
      <c r="GZ497" s="95"/>
      <c r="HA497" s="95"/>
      <c r="HB497" s="95"/>
      <c r="HC497" s="95"/>
      <c r="HD497" s="95"/>
      <c r="HE497" s="95"/>
    </row>
    <row r="498" spans="1:213" x14ac:dyDescent="0.25">
      <c r="A498" s="212" t="str">
        <f>IF((ISBLANK('1B DonnéesActifs'!A501)=TRUE),"-",'1B DonnéesActifs'!A501)</f>
        <v>-</v>
      </c>
      <c r="B498" s="213" t="str">
        <f>IF(($A498="-"),"-",IF((ISBLANK('1B DonnéesActifs'!B501)=TRUE),"",'1B DonnéesActifs'!B501))</f>
        <v>-</v>
      </c>
      <c r="C498" s="213" t="str">
        <f>IF(($A498="-"),"-",IF((ISBLANK('1B DonnéesActifs'!C501)=TRUE),"",'1B DonnéesActifs'!C501))</f>
        <v>-</v>
      </c>
      <c r="D498" s="213" t="str">
        <f>IF(($A498="-"),"-",IF((ISBLANK('1B DonnéesActifs'!D501)=TRUE),"",'1B DonnéesActifs'!D501))</f>
        <v>-</v>
      </c>
      <c r="E498" s="213" t="str">
        <f>IF(($A498="-"),"-",IF((ISBLANK('1B DonnéesActifs'!E501)=TRUE),"",'1B DonnéesActifs'!E501))</f>
        <v>-</v>
      </c>
      <c r="F498" s="213" t="str">
        <f>IF(($A498="-"),"-",IF((ISBLANK('1B DonnéesActifs'!F501)=TRUE),"",'1B DonnéesActifs'!F501))</f>
        <v>-</v>
      </c>
      <c r="G498" s="213" t="str">
        <f>IF(($A498="-"),"-",IF((ISBLANK('1B DonnéesActifs'!G501)=TRUE),"",'1B DonnéesActifs'!G501))</f>
        <v>-</v>
      </c>
      <c r="H498" s="213" t="str">
        <f>IF(($A498="-"),"-",IF((ISBLANK('1B DonnéesActifs'!H501)=TRUE),"",'1B DonnéesActifs'!H501))</f>
        <v>-</v>
      </c>
      <c r="I498" s="213" t="str">
        <f>IF(($A498="-"),"-",IF((ISBLANK('1B DonnéesActifs'!I501)=TRUE),"",'1B DonnéesActifs'!I501))</f>
        <v>-</v>
      </c>
      <c r="J498" s="213" t="str">
        <f>IF(($A498="-"),"-",IF((ISBLANK('1B DonnéesActifs'!J501)=TRUE),"",'1B DonnéesActifs'!J501))</f>
        <v>-</v>
      </c>
      <c r="K498" s="213" t="str">
        <f>IF(($A498="-"),"-",IF((ISBLANK('1B DonnéesActifs'!K501)=TRUE),"",'1B DonnéesActifs'!K501))</f>
        <v>-</v>
      </c>
      <c r="L498" s="213" t="str">
        <f>IF(($A498="-"),"-",IF((ISBLANK('1B DonnéesActifs'!L501)=TRUE),"",'1B DonnéesActifs'!L501))</f>
        <v>-</v>
      </c>
      <c r="M498" s="213" t="str">
        <f>IF(($A498="-"),"-",IF((ISBLANK('1B DonnéesActifs'!M501)=TRUE),"",'1B DonnéesActifs'!M501))</f>
        <v>-</v>
      </c>
      <c r="N498" s="213" t="str">
        <f>IF(($A498="-"),"-",IF((ISBLANK('1B DonnéesActifs'!N501)=TRUE),"",'1B DonnéesActifs'!N501))</f>
        <v>-</v>
      </c>
      <c r="O498" s="213" t="str">
        <f>IF(($A498="-"),"-",IF((ISBLANK('1B DonnéesActifs'!O501)=TRUE),"",'1B DonnéesActifs'!O501))</f>
        <v>-</v>
      </c>
      <c r="P498" s="213" t="str">
        <f>IF(($A498="-"),"-",IF((ISBLANK('1B DonnéesActifs'!P501)=TRUE),"",'1B DonnéesActifs'!P501))</f>
        <v>-</v>
      </c>
      <c r="Q498" s="214" t="str">
        <f t="shared" si="73"/>
        <v>-</v>
      </c>
      <c r="R498" s="214" t="str">
        <f>IF($A498="-","-",(_xlfn.IFNA((VLOOKUP($D498,'2A HypothèsesRenouvellement'!$J$6:$K$10,2,FALSE)),"TypeChausséeN/D")))</f>
        <v>-</v>
      </c>
      <c r="S498" s="214" t="str">
        <f t="shared" si="74"/>
        <v>-</v>
      </c>
      <c r="T498" s="214" t="str">
        <f>IF($A498="-","-",(_xlfn.IFNA((VLOOKUP($M498,'2A HypothèsesRenouvellement'!$J$16:$K$25,2,FALSE)),"DernièreInterventionN/D")))</f>
        <v>-</v>
      </c>
      <c r="U498" s="214" t="str">
        <f t="shared" si="75"/>
        <v>-</v>
      </c>
      <c r="V498" s="215" t="str">
        <f t="shared" si="76"/>
        <v>-</v>
      </c>
      <c r="W498" s="215" t="str">
        <f>IF($A498="-","-",IF($O498="","ICG N/D",VLOOKUP($O498,'2A HypothèsesRenouvellement'!$B$33:$B$42,1,TRUE)))</f>
        <v>-</v>
      </c>
      <c r="X498" s="216" t="str">
        <f>IF($A498="-","-",(IF((ISNUMBER(W498)=TRUE),VLOOKUP(W498,'2A HypothèsesRenouvellement'!$B$33:$D$42,3,FALSE),"ICG N/D")))</f>
        <v>-</v>
      </c>
      <c r="Y498" s="216" t="str">
        <f>_xlfn.IFNA(IF($A498="-","-",(IF((P498=""),"Cote /5 N/D",VLOOKUP(P498,'2A HypothèsesRenouvellement'!$F$33:$G$37,2,FALSE)))),"%ParCote/5 Feuille2A N/D")</f>
        <v>-</v>
      </c>
      <c r="Z498" s="215" t="str">
        <f>IF($A498="-","-",IF('2A HypothèsesRenouvellement'!$F$20="  cotes d'état /100",(IF(ISNUMBER(X498)=TRUE,(X498*R498),"ICG N/D")),"N'est pas l'option choisie feuille 2A"))</f>
        <v>-</v>
      </c>
      <c r="AA498" s="215" t="str">
        <f t="shared" si="71"/>
        <v>-</v>
      </c>
      <c r="AB498" s="215" t="str">
        <f>IF($A498="-","-",IF('2A HypothèsesRenouvellement'!$F$20="  cotes d'état /5",(IF(ISNUMBER(Y498)=TRUE,(Y498*R498),"Etat/5 N/D")),"N'est pas l'option choisie feuille 2A"))</f>
        <v>-</v>
      </c>
      <c r="AC498" s="215" t="str">
        <f t="shared" si="72"/>
        <v>-</v>
      </c>
      <c r="AD498" s="217" t="str">
        <f>IF('2A HypothèsesRenouvellement'!$D$15="Option 1  ",'3A CalculsActifs'!V498,IF('2A HypothèsesRenouvellement'!$F$20="  Cotes d'état /100",'3A CalculsActifs'!AA498,IF('2A HypothèsesRenouvellement'!$F$20="  Cotes d'état /5",'3A CalculsActifs'!AC498,"ATT:ChoisirOptionFeuille2A")))</f>
        <v>ATT:ChoisirOptionFeuille2A</v>
      </c>
      <c r="AE498" s="209" t="str">
        <f>IF($A498="-","-",(H498/1000*(VLOOKUP(D498,'2A HypothèsesRenouvellement'!$J$6:$L$10,3,FALSE))))</f>
        <v>-</v>
      </c>
      <c r="AF498" s="312" t="str">
        <f t="shared" si="77"/>
        <v>-</v>
      </c>
      <c r="AG498" s="312" t="str">
        <f t="shared" si="78"/>
        <v>-</v>
      </c>
      <c r="AH498" s="218" t="str">
        <f t="shared" si="79"/>
        <v>-</v>
      </c>
      <c r="AI498" s="95"/>
      <c r="AJ498" s="95"/>
      <c r="AK498" s="95"/>
      <c r="AL498" s="95"/>
      <c r="AM498" s="95"/>
      <c r="AN498" s="95"/>
      <c r="AO498" s="95"/>
      <c r="AP498" s="95"/>
      <c r="AQ498" s="95"/>
      <c r="AR498" s="95"/>
      <c r="AS498" s="95"/>
      <c r="AT498" s="95"/>
      <c r="AU498" s="95"/>
      <c r="AV498" s="95"/>
      <c r="AW498" s="95"/>
      <c r="AX498" s="95"/>
      <c r="AY498" s="95"/>
      <c r="AZ498" s="95"/>
      <c r="BA498" s="95"/>
      <c r="BB498" s="95"/>
      <c r="BC498" s="95"/>
      <c r="BD498" s="95"/>
      <c r="BE498" s="95"/>
      <c r="BF498" s="95"/>
      <c r="BG498" s="95"/>
      <c r="BH498" s="95"/>
      <c r="BI498" s="95"/>
      <c r="BJ498" s="95"/>
      <c r="BK498" s="95"/>
      <c r="BL498" s="95"/>
      <c r="BM498" s="95"/>
      <c r="BN498" s="95"/>
      <c r="BO498" s="95"/>
      <c r="BP498" s="95"/>
      <c r="BQ498" s="95"/>
      <c r="BR498" s="95"/>
      <c r="BS498" s="95"/>
      <c r="BT498" s="95"/>
      <c r="BU498" s="95"/>
      <c r="BV498" s="95"/>
      <c r="BW498" s="95"/>
      <c r="BX498" s="95"/>
      <c r="BY498" s="95"/>
      <c r="BZ498" s="95"/>
      <c r="CA498" s="95"/>
      <c r="CB498" s="95"/>
      <c r="CC498" s="95"/>
      <c r="CD498" s="95"/>
      <c r="CE498" s="95"/>
      <c r="CF498" s="95"/>
      <c r="CG498" s="95"/>
      <c r="CH498" s="95"/>
      <c r="CI498" s="95"/>
      <c r="CJ498" s="95"/>
      <c r="CK498" s="95"/>
      <c r="CL498" s="95"/>
      <c r="CM498" s="95"/>
      <c r="CN498" s="95"/>
      <c r="CO498" s="95"/>
      <c r="CP498" s="95"/>
      <c r="CQ498" s="95"/>
      <c r="CR498" s="95"/>
      <c r="CS498" s="95"/>
      <c r="CT498" s="95"/>
      <c r="CU498" s="95"/>
      <c r="CV498" s="95"/>
      <c r="CW498" s="95"/>
      <c r="CX498" s="95"/>
      <c r="CY498" s="95"/>
      <c r="CZ498" s="95"/>
      <c r="DA498" s="95"/>
      <c r="DB498" s="95"/>
      <c r="DC498" s="95"/>
      <c r="DD498" s="95"/>
      <c r="DE498" s="95"/>
      <c r="DF498" s="95"/>
      <c r="DG498" s="95"/>
      <c r="DH498" s="95"/>
      <c r="DI498" s="95"/>
      <c r="DJ498" s="95"/>
      <c r="DK498" s="95"/>
      <c r="DL498" s="95"/>
      <c r="DM498" s="95"/>
      <c r="DN498" s="95"/>
      <c r="DO498" s="95"/>
      <c r="DP498" s="95"/>
      <c r="DQ498" s="95"/>
      <c r="DR498" s="95"/>
      <c r="DS498" s="95"/>
      <c r="DT498" s="95"/>
      <c r="DU498" s="95"/>
      <c r="DV498" s="95"/>
      <c r="DW498" s="95"/>
      <c r="DX498" s="95"/>
      <c r="DY498" s="95"/>
      <c r="DZ498" s="95"/>
      <c r="EA498" s="95"/>
      <c r="EB498" s="95"/>
      <c r="EC498" s="95"/>
      <c r="ED498" s="95"/>
      <c r="EE498" s="95"/>
      <c r="EF498" s="95"/>
      <c r="EG498" s="95"/>
      <c r="EH498" s="95"/>
      <c r="EI498" s="95"/>
      <c r="EJ498" s="95"/>
      <c r="EK498" s="95"/>
      <c r="EL498" s="95"/>
      <c r="EM498" s="95"/>
      <c r="EN498" s="95"/>
      <c r="EO498" s="95"/>
      <c r="EP498" s="95"/>
      <c r="EQ498" s="95"/>
      <c r="ER498" s="95"/>
      <c r="ES498" s="95"/>
      <c r="ET498" s="95"/>
      <c r="EU498" s="95"/>
      <c r="EV498" s="95"/>
      <c r="EW498" s="95"/>
      <c r="EX498" s="95"/>
      <c r="EY498" s="95"/>
      <c r="EZ498" s="95"/>
      <c r="FA498" s="95"/>
      <c r="FB498" s="95"/>
      <c r="FC498" s="95"/>
      <c r="FD498" s="95"/>
      <c r="FE498" s="95"/>
      <c r="FF498" s="95"/>
      <c r="FG498" s="95"/>
      <c r="FH498" s="95"/>
      <c r="FI498" s="95"/>
      <c r="FJ498" s="95"/>
      <c r="FK498" s="95"/>
      <c r="FL498" s="95"/>
      <c r="FM498" s="95"/>
      <c r="FN498" s="95"/>
      <c r="FO498" s="95"/>
      <c r="FP498" s="95"/>
      <c r="FQ498" s="95"/>
      <c r="FR498" s="95"/>
      <c r="FS498" s="95"/>
      <c r="FT498" s="95"/>
      <c r="FU498" s="95"/>
      <c r="FV498" s="95"/>
      <c r="FW498" s="95"/>
      <c r="FX498" s="95"/>
      <c r="FY498" s="95"/>
      <c r="FZ498" s="95"/>
      <c r="GA498" s="95"/>
      <c r="GB498" s="95"/>
      <c r="GC498" s="95"/>
      <c r="GD498" s="95"/>
      <c r="GE498" s="95"/>
      <c r="GF498" s="95"/>
      <c r="GG498" s="95"/>
      <c r="GH498" s="95"/>
      <c r="GI498" s="95"/>
      <c r="GJ498" s="95"/>
      <c r="GK498" s="95"/>
      <c r="GL498" s="95"/>
      <c r="GM498" s="95"/>
      <c r="GN498" s="95"/>
      <c r="GO498" s="95"/>
      <c r="GP498" s="95"/>
      <c r="GQ498" s="95"/>
      <c r="GR498" s="95"/>
      <c r="GS498" s="95"/>
      <c r="GT498" s="95"/>
      <c r="GU498" s="95"/>
      <c r="GV498" s="95"/>
      <c r="GW498" s="95"/>
      <c r="GX498" s="95"/>
      <c r="GY498" s="95"/>
      <c r="GZ498" s="95"/>
      <c r="HA498" s="95"/>
      <c r="HB498" s="95"/>
      <c r="HC498" s="95"/>
      <c r="HD498" s="95"/>
      <c r="HE498" s="95"/>
    </row>
    <row r="499" spans="1:213" x14ac:dyDescent="0.25">
      <c r="A499" s="212" t="str">
        <f>IF((ISBLANK('1B DonnéesActifs'!A502)=TRUE),"-",'1B DonnéesActifs'!A502)</f>
        <v>-</v>
      </c>
      <c r="B499" s="213" t="str">
        <f>IF(($A499="-"),"-",IF((ISBLANK('1B DonnéesActifs'!B502)=TRUE),"",'1B DonnéesActifs'!B502))</f>
        <v>-</v>
      </c>
      <c r="C499" s="213" t="str">
        <f>IF(($A499="-"),"-",IF((ISBLANK('1B DonnéesActifs'!C502)=TRUE),"",'1B DonnéesActifs'!C502))</f>
        <v>-</v>
      </c>
      <c r="D499" s="213" t="str">
        <f>IF(($A499="-"),"-",IF((ISBLANK('1B DonnéesActifs'!D502)=TRUE),"",'1B DonnéesActifs'!D502))</f>
        <v>-</v>
      </c>
      <c r="E499" s="213" t="str">
        <f>IF(($A499="-"),"-",IF((ISBLANK('1B DonnéesActifs'!E502)=TRUE),"",'1B DonnéesActifs'!E502))</f>
        <v>-</v>
      </c>
      <c r="F499" s="213" t="str">
        <f>IF(($A499="-"),"-",IF((ISBLANK('1B DonnéesActifs'!F502)=TRUE),"",'1B DonnéesActifs'!F502))</f>
        <v>-</v>
      </c>
      <c r="G499" s="213" t="str">
        <f>IF(($A499="-"),"-",IF((ISBLANK('1B DonnéesActifs'!G502)=TRUE),"",'1B DonnéesActifs'!G502))</f>
        <v>-</v>
      </c>
      <c r="H499" s="213" t="str">
        <f>IF(($A499="-"),"-",IF((ISBLANK('1B DonnéesActifs'!H502)=TRUE),"",'1B DonnéesActifs'!H502))</f>
        <v>-</v>
      </c>
      <c r="I499" s="213" t="str">
        <f>IF(($A499="-"),"-",IF((ISBLANK('1B DonnéesActifs'!I502)=TRUE),"",'1B DonnéesActifs'!I502))</f>
        <v>-</v>
      </c>
      <c r="J499" s="213" t="str">
        <f>IF(($A499="-"),"-",IF((ISBLANK('1B DonnéesActifs'!J502)=TRUE),"",'1B DonnéesActifs'!J502))</f>
        <v>-</v>
      </c>
      <c r="K499" s="213" t="str">
        <f>IF(($A499="-"),"-",IF((ISBLANK('1B DonnéesActifs'!K502)=TRUE),"",'1B DonnéesActifs'!K502))</f>
        <v>-</v>
      </c>
      <c r="L499" s="213" t="str">
        <f>IF(($A499="-"),"-",IF((ISBLANK('1B DonnéesActifs'!L502)=TRUE),"",'1B DonnéesActifs'!L502))</f>
        <v>-</v>
      </c>
      <c r="M499" s="213" t="str">
        <f>IF(($A499="-"),"-",IF((ISBLANK('1B DonnéesActifs'!M502)=TRUE),"",'1B DonnéesActifs'!M502))</f>
        <v>-</v>
      </c>
      <c r="N499" s="213" t="str">
        <f>IF(($A499="-"),"-",IF((ISBLANK('1B DonnéesActifs'!N502)=TRUE),"",'1B DonnéesActifs'!N502))</f>
        <v>-</v>
      </c>
      <c r="O499" s="213" t="str">
        <f>IF(($A499="-"),"-",IF((ISBLANK('1B DonnéesActifs'!O502)=TRUE),"",'1B DonnéesActifs'!O502))</f>
        <v>-</v>
      </c>
      <c r="P499" s="213" t="str">
        <f>IF(($A499="-"),"-",IF((ISBLANK('1B DonnéesActifs'!P502)=TRUE),"",'1B DonnéesActifs'!P502))</f>
        <v>-</v>
      </c>
      <c r="Q499" s="214" t="str">
        <f t="shared" si="73"/>
        <v>-</v>
      </c>
      <c r="R499" s="214" t="str">
        <f>IF($A499="-","-",(_xlfn.IFNA((VLOOKUP($D499,'2A HypothèsesRenouvellement'!$J$6:$K$10,2,FALSE)),"TypeChausséeN/D")))</f>
        <v>-</v>
      </c>
      <c r="S499" s="214" t="str">
        <f t="shared" si="74"/>
        <v>-</v>
      </c>
      <c r="T499" s="214" t="str">
        <f>IF($A499="-","-",(_xlfn.IFNA((VLOOKUP($M499,'2A HypothèsesRenouvellement'!$J$16:$K$25,2,FALSE)),"DernièreInterventionN/D")))</f>
        <v>-</v>
      </c>
      <c r="U499" s="214" t="str">
        <f t="shared" si="75"/>
        <v>-</v>
      </c>
      <c r="V499" s="215" t="str">
        <f t="shared" si="76"/>
        <v>-</v>
      </c>
      <c r="W499" s="215" t="str">
        <f>IF($A499="-","-",IF($O499="","ICG N/D",VLOOKUP($O499,'2A HypothèsesRenouvellement'!$B$33:$B$42,1,TRUE)))</f>
        <v>-</v>
      </c>
      <c r="X499" s="216" t="str">
        <f>IF($A499="-","-",(IF((ISNUMBER(W499)=TRUE),VLOOKUP(W499,'2A HypothèsesRenouvellement'!$B$33:$D$42,3,FALSE),"ICG N/D")))</f>
        <v>-</v>
      </c>
      <c r="Y499" s="216" t="str">
        <f>_xlfn.IFNA(IF($A499="-","-",(IF((P499=""),"Cote /5 N/D",VLOOKUP(P499,'2A HypothèsesRenouvellement'!$F$33:$G$37,2,FALSE)))),"%ParCote/5 Feuille2A N/D")</f>
        <v>-</v>
      </c>
      <c r="Z499" s="215" t="str">
        <f>IF($A499="-","-",IF('2A HypothèsesRenouvellement'!$F$20="  cotes d'état /100",(IF(ISNUMBER(X499)=TRUE,(X499*R499),"ICG N/D")),"N'est pas l'option choisie feuille 2A"))</f>
        <v>-</v>
      </c>
      <c r="AA499" s="215" t="str">
        <f t="shared" si="71"/>
        <v>-</v>
      </c>
      <c r="AB499" s="215" t="str">
        <f>IF($A499="-","-",IF('2A HypothèsesRenouvellement'!$F$20="  cotes d'état /5",(IF(ISNUMBER(Y499)=TRUE,(Y499*R499),"Etat/5 N/D")),"N'est pas l'option choisie feuille 2A"))</f>
        <v>-</v>
      </c>
      <c r="AC499" s="215" t="str">
        <f t="shared" si="72"/>
        <v>-</v>
      </c>
      <c r="AD499" s="217" t="str">
        <f>IF('2A HypothèsesRenouvellement'!$D$15="Option 1  ",'3A CalculsActifs'!V499,IF('2A HypothèsesRenouvellement'!$F$20="  Cotes d'état /100",'3A CalculsActifs'!AA499,IF('2A HypothèsesRenouvellement'!$F$20="  Cotes d'état /5",'3A CalculsActifs'!AC499,"ATT:ChoisirOptionFeuille2A")))</f>
        <v>ATT:ChoisirOptionFeuille2A</v>
      </c>
      <c r="AE499" s="209" t="str">
        <f>IF($A499="-","-",(H499/1000*(VLOOKUP(D499,'2A HypothèsesRenouvellement'!$J$6:$L$10,3,FALSE))))</f>
        <v>-</v>
      </c>
      <c r="AF499" s="312" t="str">
        <f t="shared" si="77"/>
        <v>-</v>
      </c>
      <c r="AG499" s="312" t="str">
        <f t="shared" si="78"/>
        <v>-</v>
      </c>
      <c r="AH499" s="218" t="str">
        <f t="shared" si="79"/>
        <v>-</v>
      </c>
      <c r="AI499" s="95"/>
      <c r="AJ499" s="95"/>
      <c r="AK499" s="95"/>
      <c r="AL499" s="95"/>
      <c r="AM499" s="95"/>
      <c r="AN499" s="95"/>
      <c r="AO499" s="95"/>
      <c r="AP499" s="95"/>
      <c r="AQ499" s="95"/>
      <c r="AR499" s="95"/>
      <c r="AS499" s="95"/>
      <c r="AT499" s="95"/>
      <c r="AU499" s="95"/>
      <c r="AV499" s="95"/>
      <c r="AW499" s="95"/>
      <c r="AX499" s="95"/>
      <c r="AY499" s="95"/>
      <c r="AZ499" s="95"/>
      <c r="BA499" s="95"/>
      <c r="BB499" s="95"/>
      <c r="BC499" s="95"/>
      <c r="BD499" s="95"/>
      <c r="BE499" s="95"/>
      <c r="BF499" s="95"/>
      <c r="BG499" s="95"/>
      <c r="BH499" s="95"/>
      <c r="BI499" s="95"/>
      <c r="BJ499" s="95"/>
      <c r="BK499" s="95"/>
      <c r="BL499" s="95"/>
      <c r="BM499" s="95"/>
      <c r="BN499" s="95"/>
      <c r="BO499" s="95"/>
      <c r="BP499" s="95"/>
      <c r="BQ499" s="95"/>
      <c r="BR499" s="95"/>
      <c r="BS499" s="95"/>
      <c r="BT499" s="95"/>
      <c r="BU499" s="95"/>
      <c r="BV499" s="95"/>
      <c r="BW499" s="95"/>
      <c r="BX499" s="95"/>
      <c r="BY499" s="95"/>
      <c r="BZ499" s="95"/>
      <c r="CA499" s="95"/>
      <c r="CB499" s="95"/>
      <c r="CC499" s="95"/>
      <c r="CD499" s="95"/>
      <c r="CE499" s="95"/>
      <c r="CF499" s="95"/>
      <c r="CG499" s="95"/>
      <c r="CH499" s="95"/>
      <c r="CI499" s="95"/>
      <c r="CJ499" s="95"/>
      <c r="CK499" s="95"/>
      <c r="CL499" s="95"/>
      <c r="CM499" s="95"/>
      <c r="CN499" s="95"/>
      <c r="CO499" s="95"/>
      <c r="CP499" s="95"/>
      <c r="CQ499" s="95"/>
      <c r="CR499" s="95"/>
      <c r="CS499" s="95"/>
      <c r="CT499" s="95"/>
      <c r="CU499" s="95"/>
      <c r="CV499" s="95"/>
      <c r="CW499" s="95"/>
      <c r="CX499" s="95"/>
      <c r="CY499" s="95"/>
      <c r="CZ499" s="95"/>
      <c r="DA499" s="95"/>
      <c r="DB499" s="95"/>
      <c r="DC499" s="95"/>
      <c r="DD499" s="95"/>
      <c r="DE499" s="95"/>
      <c r="DF499" s="95"/>
      <c r="DG499" s="95"/>
      <c r="DH499" s="95"/>
      <c r="DI499" s="95"/>
      <c r="DJ499" s="95"/>
      <c r="DK499" s="95"/>
      <c r="DL499" s="95"/>
      <c r="DM499" s="95"/>
      <c r="DN499" s="95"/>
      <c r="DO499" s="95"/>
      <c r="DP499" s="95"/>
      <c r="DQ499" s="95"/>
      <c r="DR499" s="95"/>
      <c r="DS499" s="95"/>
      <c r="DT499" s="95"/>
      <c r="DU499" s="95"/>
      <c r="DV499" s="95"/>
      <c r="DW499" s="95"/>
      <c r="DX499" s="95"/>
      <c r="DY499" s="95"/>
      <c r="DZ499" s="95"/>
      <c r="EA499" s="95"/>
      <c r="EB499" s="95"/>
      <c r="EC499" s="95"/>
      <c r="ED499" s="95"/>
      <c r="EE499" s="95"/>
      <c r="EF499" s="95"/>
      <c r="EG499" s="95"/>
      <c r="EH499" s="95"/>
      <c r="EI499" s="95"/>
      <c r="EJ499" s="95"/>
      <c r="EK499" s="95"/>
      <c r="EL499" s="95"/>
      <c r="EM499" s="95"/>
      <c r="EN499" s="95"/>
      <c r="EO499" s="95"/>
      <c r="EP499" s="95"/>
      <c r="EQ499" s="95"/>
      <c r="ER499" s="95"/>
      <c r="ES499" s="95"/>
      <c r="ET499" s="95"/>
      <c r="EU499" s="95"/>
      <c r="EV499" s="95"/>
      <c r="EW499" s="95"/>
      <c r="EX499" s="95"/>
      <c r="EY499" s="95"/>
      <c r="EZ499" s="95"/>
      <c r="FA499" s="95"/>
      <c r="FB499" s="95"/>
      <c r="FC499" s="95"/>
      <c r="FD499" s="95"/>
      <c r="FE499" s="95"/>
      <c r="FF499" s="95"/>
      <c r="FG499" s="95"/>
      <c r="FH499" s="95"/>
      <c r="FI499" s="95"/>
      <c r="FJ499" s="95"/>
      <c r="FK499" s="95"/>
      <c r="FL499" s="95"/>
      <c r="FM499" s="95"/>
      <c r="FN499" s="95"/>
      <c r="FO499" s="95"/>
      <c r="FP499" s="95"/>
      <c r="FQ499" s="95"/>
      <c r="FR499" s="95"/>
      <c r="FS499" s="95"/>
      <c r="FT499" s="95"/>
      <c r="FU499" s="95"/>
      <c r="FV499" s="95"/>
      <c r="FW499" s="95"/>
      <c r="FX499" s="95"/>
      <c r="FY499" s="95"/>
      <c r="FZ499" s="95"/>
      <c r="GA499" s="95"/>
      <c r="GB499" s="95"/>
      <c r="GC499" s="95"/>
      <c r="GD499" s="95"/>
      <c r="GE499" s="95"/>
      <c r="GF499" s="95"/>
      <c r="GG499" s="95"/>
      <c r="GH499" s="95"/>
      <c r="GI499" s="95"/>
      <c r="GJ499" s="95"/>
      <c r="GK499" s="95"/>
      <c r="GL499" s="95"/>
      <c r="GM499" s="95"/>
      <c r="GN499" s="95"/>
      <c r="GO499" s="95"/>
      <c r="GP499" s="95"/>
      <c r="GQ499" s="95"/>
      <c r="GR499" s="95"/>
      <c r="GS499" s="95"/>
      <c r="GT499" s="95"/>
      <c r="GU499" s="95"/>
      <c r="GV499" s="95"/>
      <c r="GW499" s="95"/>
      <c r="GX499" s="95"/>
      <c r="GY499" s="95"/>
      <c r="GZ499" s="95"/>
      <c r="HA499" s="95"/>
      <c r="HB499" s="95"/>
      <c r="HC499" s="95"/>
      <c r="HD499" s="95"/>
      <c r="HE499" s="95"/>
    </row>
    <row r="500" spans="1:213" x14ac:dyDescent="0.25">
      <c r="A500" s="212" t="str">
        <f>IF((ISBLANK('1B DonnéesActifs'!A503)=TRUE),"-",'1B DonnéesActifs'!A503)</f>
        <v>-</v>
      </c>
      <c r="B500" s="213" t="str">
        <f>IF(($A500="-"),"-",IF((ISBLANK('1B DonnéesActifs'!B503)=TRUE),"",'1B DonnéesActifs'!B503))</f>
        <v>-</v>
      </c>
      <c r="C500" s="213" t="str">
        <f>IF(($A500="-"),"-",IF((ISBLANK('1B DonnéesActifs'!C503)=TRUE),"",'1B DonnéesActifs'!C503))</f>
        <v>-</v>
      </c>
      <c r="D500" s="213" t="str">
        <f>IF(($A500="-"),"-",IF((ISBLANK('1B DonnéesActifs'!D503)=TRUE),"",'1B DonnéesActifs'!D503))</f>
        <v>-</v>
      </c>
      <c r="E500" s="213" t="str">
        <f>IF(($A500="-"),"-",IF((ISBLANK('1B DonnéesActifs'!E503)=TRUE),"",'1B DonnéesActifs'!E503))</f>
        <v>-</v>
      </c>
      <c r="F500" s="213" t="str">
        <f>IF(($A500="-"),"-",IF((ISBLANK('1B DonnéesActifs'!F503)=TRUE),"",'1B DonnéesActifs'!F503))</f>
        <v>-</v>
      </c>
      <c r="G500" s="213" t="str">
        <f>IF(($A500="-"),"-",IF((ISBLANK('1B DonnéesActifs'!G503)=TRUE),"",'1B DonnéesActifs'!G503))</f>
        <v>-</v>
      </c>
      <c r="H500" s="213" t="str">
        <f>IF(($A500="-"),"-",IF((ISBLANK('1B DonnéesActifs'!H503)=TRUE),"",'1B DonnéesActifs'!H503))</f>
        <v>-</v>
      </c>
      <c r="I500" s="213" t="str">
        <f>IF(($A500="-"),"-",IF((ISBLANK('1B DonnéesActifs'!I503)=TRUE),"",'1B DonnéesActifs'!I503))</f>
        <v>-</v>
      </c>
      <c r="J500" s="213" t="str">
        <f>IF(($A500="-"),"-",IF((ISBLANK('1B DonnéesActifs'!J503)=TRUE),"",'1B DonnéesActifs'!J503))</f>
        <v>-</v>
      </c>
      <c r="K500" s="213" t="str">
        <f>IF(($A500="-"),"-",IF((ISBLANK('1B DonnéesActifs'!K503)=TRUE),"",'1B DonnéesActifs'!K503))</f>
        <v>-</v>
      </c>
      <c r="L500" s="213" t="str">
        <f>IF(($A500="-"),"-",IF((ISBLANK('1B DonnéesActifs'!L503)=TRUE),"",'1B DonnéesActifs'!L503))</f>
        <v>-</v>
      </c>
      <c r="M500" s="213" t="str">
        <f>IF(($A500="-"),"-",IF((ISBLANK('1B DonnéesActifs'!M503)=TRUE),"",'1B DonnéesActifs'!M503))</f>
        <v>-</v>
      </c>
      <c r="N500" s="213" t="str">
        <f>IF(($A500="-"),"-",IF((ISBLANK('1B DonnéesActifs'!N503)=TRUE),"",'1B DonnéesActifs'!N503))</f>
        <v>-</v>
      </c>
      <c r="O500" s="213" t="str">
        <f>IF(($A500="-"),"-",IF((ISBLANK('1B DonnéesActifs'!O503)=TRUE),"",'1B DonnéesActifs'!O503))</f>
        <v>-</v>
      </c>
      <c r="P500" s="213" t="str">
        <f>IF(($A500="-"),"-",IF((ISBLANK('1B DonnéesActifs'!P503)=TRUE),"",'1B DonnéesActifs'!P503))</f>
        <v>-</v>
      </c>
      <c r="Q500" s="214" t="str">
        <f t="shared" si="73"/>
        <v>-</v>
      </c>
      <c r="R500" s="214" t="str">
        <f>IF($A500="-","-",(_xlfn.IFNA((VLOOKUP($D500,'2A HypothèsesRenouvellement'!$J$6:$K$10,2,FALSE)),"TypeChausséeN/D")))</f>
        <v>-</v>
      </c>
      <c r="S500" s="214" t="str">
        <f t="shared" si="74"/>
        <v>-</v>
      </c>
      <c r="T500" s="214" t="str">
        <f>IF($A500="-","-",(_xlfn.IFNA((VLOOKUP($M500,'2A HypothèsesRenouvellement'!$J$16:$K$25,2,FALSE)),"DernièreInterventionN/D")))</f>
        <v>-</v>
      </c>
      <c r="U500" s="214" t="str">
        <f t="shared" si="75"/>
        <v>-</v>
      </c>
      <c r="V500" s="215" t="str">
        <f t="shared" si="76"/>
        <v>-</v>
      </c>
      <c r="W500" s="215" t="str">
        <f>IF($A500="-","-",IF($O500="","ICG N/D",VLOOKUP($O500,'2A HypothèsesRenouvellement'!$B$33:$B$42,1,TRUE)))</f>
        <v>-</v>
      </c>
      <c r="X500" s="216" t="str">
        <f>IF($A500="-","-",(IF((ISNUMBER(W500)=TRUE),VLOOKUP(W500,'2A HypothèsesRenouvellement'!$B$33:$D$42,3,FALSE),"ICG N/D")))</f>
        <v>-</v>
      </c>
      <c r="Y500" s="216" t="str">
        <f>_xlfn.IFNA(IF($A500="-","-",(IF((P500=""),"Cote /5 N/D",VLOOKUP(P500,'2A HypothèsesRenouvellement'!$F$33:$G$37,2,FALSE)))),"%ParCote/5 Feuille2A N/D")</f>
        <v>-</v>
      </c>
      <c r="Z500" s="215" t="str">
        <f>IF($A500="-","-",IF('2A HypothèsesRenouvellement'!$F$20="  cotes d'état /100",(IF(ISNUMBER(X500)=TRUE,(X500*R500),"ICG N/D")),"N'est pas l'option choisie feuille 2A"))</f>
        <v>-</v>
      </c>
      <c r="AA500" s="215" t="str">
        <f t="shared" si="71"/>
        <v>-</v>
      </c>
      <c r="AB500" s="215" t="str">
        <f>IF($A500="-","-",IF('2A HypothèsesRenouvellement'!$F$20="  cotes d'état /5",(IF(ISNUMBER(Y500)=TRUE,(Y500*R500),"Etat/5 N/D")),"N'est pas l'option choisie feuille 2A"))</f>
        <v>-</v>
      </c>
      <c r="AC500" s="215" t="str">
        <f t="shared" si="72"/>
        <v>-</v>
      </c>
      <c r="AD500" s="217" t="str">
        <f>IF('2A HypothèsesRenouvellement'!$D$15="Option 1  ",'3A CalculsActifs'!V500,IF('2A HypothèsesRenouvellement'!$F$20="  Cotes d'état /100",'3A CalculsActifs'!AA500,IF('2A HypothèsesRenouvellement'!$F$20="  Cotes d'état /5",'3A CalculsActifs'!AC500,"ATT:ChoisirOptionFeuille2A")))</f>
        <v>ATT:ChoisirOptionFeuille2A</v>
      </c>
      <c r="AE500" s="209" t="str">
        <f>IF($A500="-","-",(H500/1000*(VLOOKUP(D500,'2A HypothèsesRenouvellement'!$J$6:$L$10,3,FALSE))))</f>
        <v>-</v>
      </c>
      <c r="AF500" s="312" t="str">
        <f t="shared" si="77"/>
        <v>-</v>
      </c>
      <c r="AG500" s="312" t="str">
        <f t="shared" si="78"/>
        <v>-</v>
      </c>
      <c r="AH500" s="218" t="str">
        <f t="shared" si="79"/>
        <v>-</v>
      </c>
      <c r="AI500" s="95"/>
      <c r="AJ500" s="95"/>
      <c r="AK500" s="95"/>
      <c r="AL500" s="95"/>
      <c r="AM500" s="95"/>
      <c r="AN500" s="95"/>
      <c r="AO500" s="95"/>
      <c r="AP500" s="95"/>
      <c r="AQ500" s="95"/>
      <c r="AR500" s="95"/>
      <c r="AS500" s="95"/>
      <c r="AT500" s="95"/>
      <c r="AU500" s="95"/>
      <c r="AV500" s="95"/>
      <c r="AW500" s="95"/>
      <c r="AX500" s="95"/>
      <c r="AY500" s="95"/>
      <c r="AZ500" s="95"/>
      <c r="BA500" s="95"/>
      <c r="BB500" s="95"/>
      <c r="BC500" s="95"/>
      <c r="BD500" s="95"/>
      <c r="BE500" s="95"/>
      <c r="BF500" s="95"/>
      <c r="BG500" s="95"/>
      <c r="BH500" s="95"/>
      <c r="BI500" s="95"/>
      <c r="BJ500" s="95"/>
      <c r="BK500" s="95"/>
      <c r="BL500" s="95"/>
      <c r="BM500" s="95"/>
      <c r="BN500" s="95"/>
      <c r="BO500" s="95"/>
      <c r="BP500" s="95"/>
      <c r="BQ500" s="95"/>
      <c r="BR500" s="95"/>
      <c r="BS500" s="95"/>
      <c r="BT500" s="95"/>
      <c r="BU500" s="95"/>
      <c r="BV500" s="95"/>
      <c r="BW500" s="95"/>
      <c r="BX500" s="95"/>
      <c r="BY500" s="95"/>
      <c r="BZ500" s="95"/>
      <c r="CA500" s="95"/>
      <c r="CB500" s="95"/>
      <c r="CC500" s="95"/>
      <c r="CD500" s="95"/>
      <c r="CE500" s="95"/>
      <c r="CF500" s="95"/>
      <c r="CG500" s="95"/>
      <c r="CH500" s="95"/>
      <c r="CI500" s="95"/>
      <c r="CJ500" s="95"/>
      <c r="CK500" s="95"/>
      <c r="CL500" s="95"/>
      <c r="CM500" s="95"/>
      <c r="CN500" s="95"/>
      <c r="CO500" s="95"/>
      <c r="CP500" s="95"/>
      <c r="CQ500" s="95"/>
      <c r="CR500" s="95"/>
      <c r="CS500" s="95"/>
      <c r="CT500" s="95"/>
      <c r="CU500" s="95"/>
      <c r="CV500" s="95"/>
      <c r="CW500" s="95"/>
      <c r="CX500" s="95"/>
      <c r="CY500" s="95"/>
      <c r="CZ500" s="95"/>
      <c r="DA500" s="95"/>
      <c r="DB500" s="95"/>
      <c r="DC500" s="95"/>
      <c r="DD500" s="95"/>
      <c r="DE500" s="95"/>
      <c r="DF500" s="95"/>
      <c r="DG500" s="95"/>
      <c r="DH500" s="95"/>
      <c r="DI500" s="95"/>
      <c r="DJ500" s="95"/>
      <c r="DK500" s="95"/>
      <c r="DL500" s="95"/>
      <c r="DM500" s="95"/>
      <c r="DN500" s="95"/>
      <c r="DO500" s="95"/>
      <c r="DP500" s="95"/>
      <c r="DQ500" s="95"/>
      <c r="DR500" s="95"/>
      <c r="DS500" s="95"/>
      <c r="DT500" s="95"/>
      <c r="DU500" s="95"/>
      <c r="DV500" s="95"/>
      <c r="DW500" s="95"/>
      <c r="DX500" s="95"/>
      <c r="DY500" s="95"/>
      <c r="DZ500" s="95"/>
      <c r="EA500" s="95"/>
      <c r="EB500" s="95"/>
      <c r="EC500" s="95"/>
      <c r="ED500" s="95"/>
      <c r="EE500" s="95"/>
      <c r="EF500" s="95"/>
      <c r="EG500" s="95"/>
      <c r="EH500" s="95"/>
      <c r="EI500" s="95"/>
      <c r="EJ500" s="95"/>
      <c r="EK500" s="95"/>
      <c r="EL500" s="95"/>
      <c r="EM500" s="95"/>
      <c r="EN500" s="95"/>
      <c r="EO500" s="95"/>
      <c r="EP500" s="95"/>
      <c r="EQ500" s="95"/>
      <c r="ER500" s="95"/>
      <c r="ES500" s="95"/>
      <c r="ET500" s="95"/>
      <c r="EU500" s="95"/>
      <c r="EV500" s="95"/>
      <c r="EW500" s="95"/>
      <c r="EX500" s="95"/>
      <c r="EY500" s="95"/>
      <c r="EZ500" s="95"/>
      <c r="FA500" s="95"/>
      <c r="FB500" s="95"/>
      <c r="FC500" s="95"/>
      <c r="FD500" s="95"/>
      <c r="FE500" s="95"/>
      <c r="FF500" s="95"/>
      <c r="FG500" s="95"/>
      <c r="FH500" s="95"/>
      <c r="FI500" s="95"/>
      <c r="FJ500" s="95"/>
      <c r="FK500" s="95"/>
      <c r="FL500" s="95"/>
      <c r="FM500" s="95"/>
      <c r="FN500" s="95"/>
      <c r="FO500" s="95"/>
      <c r="FP500" s="95"/>
      <c r="FQ500" s="95"/>
      <c r="FR500" s="95"/>
      <c r="FS500" s="95"/>
      <c r="FT500" s="95"/>
      <c r="FU500" s="95"/>
      <c r="FV500" s="95"/>
      <c r="FW500" s="95"/>
      <c r="FX500" s="95"/>
      <c r="FY500" s="95"/>
      <c r="FZ500" s="95"/>
      <c r="GA500" s="95"/>
      <c r="GB500" s="95"/>
      <c r="GC500" s="95"/>
      <c r="GD500" s="95"/>
      <c r="GE500" s="95"/>
      <c r="GF500" s="95"/>
      <c r="GG500" s="95"/>
      <c r="GH500" s="95"/>
      <c r="GI500" s="95"/>
      <c r="GJ500" s="95"/>
      <c r="GK500" s="95"/>
      <c r="GL500" s="95"/>
      <c r="GM500" s="95"/>
      <c r="GN500" s="95"/>
      <c r="GO500" s="95"/>
      <c r="GP500" s="95"/>
      <c r="GQ500" s="95"/>
      <c r="GR500" s="95"/>
      <c r="GS500" s="95"/>
      <c r="GT500" s="95"/>
      <c r="GU500" s="95"/>
      <c r="GV500" s="95"/>
      <c r="GW500" s="95"/>
      <c r="GX500" s="95"/>
      <c r="GY500" s="95"/>
      <c r="GZ500" s="95"/>
      <c r="HA500" s="95"/>
      <c r="HB500" s="95"/>
      <c r="HC500" s="95"/>
      <c r="HD500" s="95"/>
      <c r="HE500" s="95"/>
    </row>
    <row r="501" spans="1:213" x14ac:dyDescent="0.25">
      <c r="A501" s="212" t="str">
        <f>IF((ISBLANK('1B DonnéesActifs'!A504)=TRUE),"-",'1B DonnéesActifs'!A504)</f>
        <v>-</v>
      </c>
      <c r="B501" s="213" t="str">
        <f>IF(($A501="-"),"-",IF((ISBLANK('1B DonnéesActifs'!B504)=TRUE),"",'1B DonnéesActifs'!B504))</f>
        <v>-</v>
      </c>
      <c r="C501" s="213" t="str">
        <f>IF(($A501="-"),"-",IF((ISBLANK('1B DonnéesActifs'!C504)=TRUE),"",'1B DonnéesActifs'!C504))</f>
        <v>-</v>
      </c>
      <c r="D501" s="213" t="str">
        <f>IF(($A501="-"),"-",IF((ISBLANK('1B DonnéesActifs'!D504)=TRUE),"",'1B DonnéesActifs'!D504))</f>
        <v>-</v>
      </c>
      <c r="E501" s="213" t="str">
        <f>IF(($A501="-"),"-",IF((ISBLANK('1B DonnéesActifs'!E504)=TRUE),"",'1B DonnéesActifs'!E504))</f>
        <v>-</v>
      </c>
      <c r="F501" s="213" t="str">
        <f>IF(($A501="-"),"-",IF((ISBLANK('1B DonnéesActifs'!F504)=TRUE),"",'1B DonnéesActifs'!F504))</f>
        <v>-</v>
      </c>
      <c r="G501" s="213" t="str">
        <f>IF(($A501="-"),"-",IF((ISBLANK('1B DonnéesActifs'!G504)=TRUE),"",'1B DonnéesActifs'!G504))</f>
        <v>-</v>
      </c>
      <c r="H501" s="213" t="str">
        <f>IF(($A501="-"),"-",IF((ISBLANK('1B DonnéesActifs'!H504)=TRUE),"",'1B DonnéesActifs'!H504))</f>
        <v>-</v>
      </c>
      <c r="I501" s="213" t="str">
        <f>IF(($A501="-"),"-",IF((ISBLANK('1B DonnéesActifs'!I504)=TRUE),"",'1B DonnéesActifs'!I504))</f>
        <v>-</v>
      </c>
      <c r="J501" s="213" t="str">
        <f>IF(($A501="-"),"-",IF((ISBLANK('1B DonnéesActifs'!J504)=TRUE),"",'1B DonnéesActifs'!J504))</f>
        <v>-</v>
      </c>
      <c r="K501" s="213" t="str">
        <f>IF(($A501="-"),"-",IF((ISBLANK('1B DonnéesActifs'!K504)=TRUE),"",'1B DonnéesActifs'!K504))</f>
        <v>-</v>
      </c>
      <c r="L501" s="213" t="str">
        <f>IF(($A501="-"),"-",IF((ISBLANK('1B DonnéesActifs'!L504)=TRUE),"",'1B DonnéesActifs'!L504))</f>
        <v>-</v>
      </c>
      <c r="M501" s="213" t="str">
        <f>IF(($A501="-"),"-",IF((ISBLANK('1B DonnéesActifs'!M504)=TRUE),"",'1B DonnéesActifs'!M504))</f>
        <v>-</v>
      </c>
      <c r="N501" s="213" t="str">
        <f>IF(($A501="-"),"-",IF((ISBLANK('1B DonnéesActifs'!N504)=TRUE),"",'1B DonnéesActifs'!N504))</f>
        <v>-</v>
      </c>
      <c r="O501" s="213" t="str">
        <f>IF(($A501="-"),"-",IF((ISBLANK('1B DonnéesActifs'!O504)=TRUE),"",'1B DonnéesActifs'!O504))</f>
        <v>-</v>
      </c>
      <c r="P501" s="213" t="str">
        <f>IF(($A501="-"),"-",IF((ISBLANK('1B DonnéesActifs'!P504)=TRUE),"",'1B DonnéesActifs'!P504))</f>
        <v>-</v>
      </c>
      <c r="Q501" s="214" t="str">
        <f t="shared" si="73"/>
        <v>-</v>
      </c>
      <c r="R501" s="214" t="str">
        <f>IF($A501="-","-",(_xlfn.IFNA((VLOOKUP($D501,'2A HypothèsesRenouvellement'!$J$6:$K$10,2,FALSE)),"TypeChausséeN/D")))</f>
        <v>-</v>
      </c>
      <c r="S501" s="214" t="str">
        <f t="shared" si="74"/>
        <v>-</v>
      </c>
      <c r="T501" s="214" t="str">
        <f>IF($A501="-","-",(_xlfn.IFNA((VLOOKUP($M501,'2A HypothèsesRenouvellement'!$J$16:$K$25,2,FALSE)),"DernièreInterventionN/D")))</f>
        <v>-</v>
      </c>
      <c r="U501" s="214" t="str">
        <f t="shared" si="75"/>
        <v>-</v>
      </c>
      <c r="V501" s="215" t="str">
        <f t="shared" si="76"/>
        <v>-</v>
      </c>
      <c r="W501" s="215" t="str">
        <f>IF($A501="-","-",IF($O501="","ICG N/D",VLOOKUP($O501,'2A HypothèsesRenouvellement'!$B$33:$B$42,1,TRUE)))</f>
        <v>-</v>
      </c>
      <c r="X501" s="216" t="str">
        <f>IF($A501="-","-",(IF((ISNUMBER(W501)=TRUE),VLOOKUP(W501,'2A HypothèsesRenouvellement'!$B$33:$D$42,3,FALSE),"ICG N/D")))</f>
        <v>-</v>
      </c>
      <c r="Y501" s="216" t="str">
        <f>_xlfn.IFNA(IF($A501="-","-",(IF((P501=""),"Cote /5 N/D",VLOOKUP(P501,'2A HypothèsesRenouvellement'!$F$33:$G$37,2,FALSE)))),"%ParCote/5 Feuille2A N/D")</f>
        <v>-</v>
      </c>
      <c r="Z501" s="215" t="str">
        <f>IF($A501="-","-",IF('2A HypothèsesRenouvellement'!$F$20="  cotes d'état /100",(IF(ISNUMBER(X501)=TRUE,(X501*R501),"ICG N/D")),"N'est pas l'option choisie feuille 2A"))</f>
        <v>-</v>
      </c>
      <c r="AA501" s="215" t="str">
        <f t="shared" si="71"/>
        <v>-</v>
      </c>
      <c r="AB501" s="215" t="str">
        <f>IF($A501="-","-",IF('2A HypothèsesRenouvellement'!$F$20="  cotes d'état /5",(IF(ISNUMBER(Y501)=TRUE,(Y501*R501),"Etat/5 N/D")),"N'est pas l'option choisie feuille 2A"))</f>
        <v>-</v>
      </c>
      <c r="AC501" s="215" t="str">
        <f t="shared" si="72"/>
        <v>-</v>
      </c>
      <c r="AD501" s="217" t="str">
        <f>IF('2A HypothèsesRenouvellement'!$D$15="Option 1  ",'3A CalculsActifs'!V501,IF('2A HypothèsesRenouvellement'!$F$20="  Cotes d'état /100",'3A CalculsActifs'!AA501,IF('2A HypothèsesRenouvellement'!$F$20="  Cotes d'état /5",'3A CalculsActifs'!AC501,"ATT:ChoisirOptionFeuille2A")))</f>
        <v>ATT:ChoisirOptionFeuille2A</v>
      </c>
      <c r="AE501" s="209" t="str">
        <f>IF($A501="-","-",(H501/1000*(VLOOKUP(D501,'2A HypothèsesRenouvellement'!$J$6:$L$10,3,FALSE))))</f>
        <v>-</v>
      </c>
      <c r="AF501" s="312" t="str">
        <f t="shared" si="77"/>
        <v>-</v>
      </c>
      <c r="AG501" s="312" t="str">
        <f t="shared" si="78"/>
        <v>-</v>
      </c>
      <c r="AH501" s="218" t="str">
        <f t="shared" si="79"/>
        <v>-</v>
      </c>
      <c r="AI501" s="95"/>
      <c r="AJ501" s="95"/>
      <c r="AK501" s="95"/>
      <c r="AL501" s="95"/>
      <c r="AM501" s="95"/>
      <c r="AN501" s="95"/>
      <c r="AO501" s="95"/>
      <c r="AP501" s="95"/>
      <c r="AQ501" s="95"/>
      <c r="AR501" s="95"/>
      <c r="AS501" s="95"/>
      <c r="AT501" s="95"/>
      <c r="AU501" s="95"/>
      <c r="AV501" s="95"/>
      <c r="AW501" s="95"/>
      <c r="AX501" s="95"/>
      <c r="AY501" s="95"/>
      <c r="AZ501" s="95"/>
      <c r="BA501" s="95"/>
      <c r="BB501" s="95"/>
      <c r="BC501" s="95"/>
      <c r="BD501" s="95"/>
      <c r="BE501" s="95"/>
      <c r="BF501" s="95"/>
      <c r="BG501" s="95"/>
      <c r="BH501" s="95"/>
      <c r="BI501" s="95"/>
      <c r="BJ501" s="95"/>
      <c r="BK501" s="95"/>
      <c r="BL501" s="95"/>
      <c r="BM501" s="95"/>
      <c r="BN501" s="95"/>
      <c r="BO501" s="95"/>
      <c r="BP501" s="95"/>
      <c r="BQ501" s="95"/>
      <c r="BR501" s="95"/>
      <c r="BS501" s="95"/>
      <c r="BT501" s="95"/>
      <c r="BU501" s="95"/>
      <c r="BV501" s="95"/>
      <c r="BW501" s="95"/>
      <c r="BX501" s="95"/>
      <c r="BY501" s="95"/>
      <c r="BZ501" s="95"/>
      <c r="CA501" s="95"/>
      <c r="CB501" s="95"/>
      <c r="CC501" s="95"/>
      <c r="CD501" s="95"/>
      <c r="CE501" s="95"/>
      <c r="CF501" s="95"/>
      <c r="CG501" s="95"/>
      <c r="CH501" s="95"/>
      <c r="CI501" s="95"/>
      <c r="CJ501" s="95"/>
      <c r="CK501" s="95"/>
      <c r="CL501" s="95"/>
      <c r="CM501" s="95"/>
      <c r="CN501" s="95"/>
      <c r="CO501" s="95"/>
      <c r="CP501" s="95"/>
      <c r="CQ501" s="95"/>
      <c r="CR501" s="95"/>
      <c r="CS501" s="95"/>
      <c r="CT501" s="95"/>
      <c r="CU501" s="95"/>
      <c r="CV501" s="95"/>
      <c r="CW501" s="95"/>
      <c r="CX501" s="95"/>
      <c r="CY501" s="95"/>
      <c r="CZ501" s="95"/>
      <c r="DA501" s="95"/>
      <c r="DB501" s="95"/>
      <c r="DC501" s="95"/>
      <c r="DD501" s="95"/>
      <c r="DE501" s="95"/>
      <c r="DF501" s="95"/>
      <c r="DG501" s="95"/>
      <c r="DH501" s="95"/>
      <c r="DI501" s="95"/>
      <c r="DJ501" s="95"/>
      <c r="DK501" s="95"/>
      <c r="DL501" s="95"/>
      <c r="DM501" s="95"/>
      <c r="DN501" s="95"/>
      <c r="DO501" s="95"/>
      <c r="DP501" s="95"/>
      <c r="DQ501" s="95"/>
      <c r="DR501" s="95"/>
      <c r="DS501" s="95"/>
      <c r="DT501" s="95"/>
      <c r="DU501" s="95"/>
      <c r="DV501" s="95"/>
      <c r="DW501" s="95"/>
      <c r="DX501" s="95"/>
      <c r="DY501" s="95"/>
      <c r="DZ501" s="95"/>
      <c r="EA501" s="95"/>
      <c r="EB501" s="95"/>
      <c r="EC501" s="95"/>
      <c r="ED501" s="95"/>
      <c r="EE501" s="95"/>
      <c r="EF501" s="95"/>
      <c r="EG501" s="95"/>
      <c r="EH501" s="95"/>
      <c r="EI501" s="95"/>
      <c r="EJ501" s="95"/>
      <c r="EK501" s="95"/>
      <c r="EL501" s="95"/>
      <c r="EM501" s="95"/>
      <c r="EN501" s="95"/>
      <c r="EO501" s="95"/>
      <c r="EP501" s="95"/>
      <c r="EQ501" s="95"/>
      <c r="ER501" s="95"/>
      <c r="ES501" s="95"/>
      <c r="ET501" s="95"/>
      <c r="EU501" s="95"/>
      <c r="EV501" s="95"/>
      <c r="EW501" s="95"/>
      <c r="EX501" s="95"/>
      <c r="EY501" s="95"/>
      <c r="EZ501" s="95"/>
      <c r="FA501" s="95"/>
      <c r="FB501" s="95"/>
      <c r="FC501" s="95"/>
      <c r="FD501" s="95"/>
      <c r="FE501" s="95"/>
      <c r="FF501" s="95"/>
      <c r="FG501" s="95"/>
      <c r="FH501" s="95"/>
      <c r="FI501" s="95"/>
      <c r="FJ501" s="95"/>
      <c r="FK501" s="95"/>
      <c r="FL501" s="95"/>
      <c r="FM501" s="95"/>
      <c r="FN501" s="95"/>
      <c r="FO501" s="95"/>
      <c r="FP501" s="95"/>
      <c r="FQ501" s="95"/>
      <c r="FR501" s="95"/>
      <c r="FS501" s="95"/>
      <c r="FT501" s="95"/>
      <c r="FU501" s="95"/>
      <c r="FV501" s="95"/>
      <c r="FW501" s="95"/>
      <c r="FX501" s="95"/>
      <c r="FY501" s="95"/>
      <c r="FZ501" s="95"/>
      <c r="GA501" s="95"/>
      <c r="GB501" s="95"/>
      <c r="GC501" s="95"/>
      <c r="GD501" s="95"/>
      <c r="GE501" s="95"/>
      <c r="GF501" s="95"/>
      <c r="GG501" s="95"/>
      <c r="GH501" s="95"/>
      <c r="GI501" s="95"/>
      <c r="GJ501" s="95"/>
      <c r="GK501" s="95"/>
      <c r="GL501" s="95"/>
      <c r="GM501" s="95"/>
      <c r="GN501" s="95"/>
      <c r="GO501" s="95"/>
      <c r="GP501" s="95"/>
      <c r="GQ501" s="95"/>
      <c r="GR501" s="95"/>
      <c r="GS501" s="95"/>
      <c r="GT501" s="95"/>
      <c r="GU501" s="95"/>
      <c r="GV501" s="95"/>
      <c r="GW501" s="95"/>
      <c r="GX501" s="95"/>
      <c r="GY501" s="95"/>
      <c r="GZ501" s="95"/>
      <c r="HA501" s="95"/>
      <c r="HB501" s="95"/>
      <c r="HC501" s="95"/>
      <c r="HD501" s="95"/>
      <c r="HE501" s="95"/>
    </row>
    <row r="502" spans="1:213" x14ac:dyDescent="0.25">
      <c r="A502" s="212" t="str">
        <f>IF((ISBLANK('1B DonnéesActifs'!A505)=TRUE),"-",'1B DonnéesActifs'!A505)</f>
        <v>-</v>
      </c>
      <c r="B502" s="213" t="str">
        <f>IF(($A502="-"),"-",IF((ISBLANK('1B DonnéesActifs'!B505)=TRUE),"",'1B DonnéesActifs'!B505))</f>
        <v>-</v>
      </c>
      <c r="C502" s="213" t="str">
        <f>IF(($A502="-"),"-",IF((ISBLANK('1B DonnéesActifs'!C505)=TRUE),"",'1B DonnéesActifs'!C505))</f>
        <v>-</v>
      </c>
      <c r="D502" s="213" t="str">
        <f>IF(($A502="-"),"-",IF((ISBLANK('1B DonnéesActifs'!D505)=TRUE),"",'1B DonnéesActifs'!D505))</f>
        <v>-</v>
      </c>
      <c r="E502" s="213" t="str">
        <f>IF(($A502="-"),"-",IF((ISBLANK('1B DonnéesActifs'!E505)=TRUE),"",'1B DonnéesActifs'!E505))</f>
        <v>-</v>
      </c>
      <c r="F502" s="213" t="str">
        <f>IF(($A502="-"),"-",IF((ISBLANK('1B DonnéesActifs'!F505)=TRUE),"",'1B DonnéesActifs'!F505))</f>
        <v>-</v>
      </c>
      <c r="G502" s="213" t="str">
        <f>IF(($A502="-"),"-",IF((ISBLANK('1B DonnéesActifs'!G505)=TRUE),"",'1B DonnéesActifs'!G505))</f>
        <v>-</v>
      </c>
      <c r="H502" s="213" t="str">
        <f>IF(($A502="-"),"-",IF((ISBLANK('1B DonnéesActifs'!H505)=TRUE),"",'1B DonnéesActifs'!H505))</f>
        <v>-</v>
      </c>
      <c r="I502" s="213" t="str">
        <f>IF(($A502="-"),"-",IF((ISBLANK('1B DonnéesActifs'!I505)=TRUE),"",'1B DonnéesActifs'!I505))</f>
        <v>-</v>
      </c>
      <c r="J502" s="213" t="str">
        <f>IF(($A502="-"),"-",IF((ISBLANK('1B DonnéesActifs'!J505)=TRUE),"",'1B DonnéesActifs'!J505))</f>
        <v>-</v>
      </c>
      <c r="K502" s="213" t="str">
        <f>IF(($A502="-"),"-",IF((ISBLANK('1B DonnéesActifs'!K505)=TRUE),"",'1B DonnéesActifs'!K505))</f>
        <v>-</v>
      </c>
      <c r="L502" s="213" t="str">
        <f>IF(($A502="-"),"-",IF((ISBLANK('1B DonnéesActifs'!L505)=TRUE),"",'1B DonnéesActifs'!L505))</f>
        <v>-</v>
      </c>
      <c r="M502" s="213" t="str">
        <f>IF(($A502="-"),"-",IF((ISBLANK('1B DonnéesActifs'!M505)=TRUE),"",'1B DonnéesActifs'!M505))</f>
        <v>-</v>
      </c>
      <c r="N502" s="213" t="str">
        <f>IF(($A502="-"),"-",IF((ISBLANK('1B DonnéesActifs'!N505)=TRUE),"",'1B DonnéesActifs'!N505))</f>
        <v>-</v>
      </c>
      <c r="O502" s="213" t="str">
        <f>IF(($A502="-"),"-",IF((ISBLANK('1B DonnéesActifs'!O505)=TRUE),"",'1B DonnéesActifs'!O505))</f>
        <v>-</v>
      </c>
      <c r="P502" s="213" t="str">
        <f>IF(($A502="-"),"-",IF((ISBLANK('1B DonnéesActifs'!P505)=TRUE),"",'1B DonnéesActifs'!P505))</f>
        <v>-</v>
      </c>
      <c r="Q502" s="214" t="str">
        <f t="shared" si="73"/>
        <v>-</v>
      </c>
      <c r="R502" s="214" t="str">
        <f>IF($A502="-","-",(_xlfn.IFNA((VLOOKUP($D502,'2A HypothèsesRenouvellement'!$J$6:$K$10,2,FALSE)),"TypeChausséeN/D")))</f>
        <v>-</v>
      </c>
      <c r="S502" s="214" t="str">
        <f t="shared" si="74"/>
        <v>-</v>
      </c>
      <c r="T502" s="214" t="str">
        <f>IF($A502="-","-",(_xlfn.IFNA((VLOOKUP($M502,'2A HypothèsesRenouvellement'!$J$16:$K$25,2,FALSE)),"DernièreInterventionN/D")))</f>
        <v>-</v>
      </c>
      <c r="U502" s="214" t="str">
        <f t="shared" si="75"/>
        <v>-</v>
      </c>
      <c r="V502" s="215" t="str">
        <f t="shared" si="76"/>
        <v>-</v>
      </c>
      <c r="W502" s="215" t="str">
        <f>IF($A502="-","-",IF($O502="","ICG N/D",VLOOKUP($O502,'2A HypothèsesRenouvellement'!$B$33:$B$42,1,TRUE)))</f>
        <v>-</v>
      </c>
      <c r="X502" s="216" t="str">
        <f>IF($A502="-","-",(IF((ISNUMBER(W502)=TRUE),VLOOKUP(W502,'2A HypothèsesRenouvellement'!$B$33:$D$42,3,FALSE),"ICG N/D")))</f>
        <v>-</v>
      </c>
      <c r="Y502" s="216" t="str">
        <f>_xlfn.IFNA(IF($A502="-","-",(IF((P502=""),"Cote /5 N/D",VLOOKUP(P502,'2A HypothèsesRenouvellement'!$F$33:$G$37,2,FALSE)))),"%ParCote/5 Feuille2A N/D")</f>
        <v>-</v>
      </c>
      <c r="Z502" s="215" t="str">
        <f>IF($A502="-","-",IF('2A HypothèsesRenouvellement'!$F$20="  cotes d'état /100",(IF(ISNUMBER(X502)=TRUE,(X502*R502),"ICG N/D")),"N'est pas l'option choisie feuille 2A"))</f>
        <v>-</v>
      </c>
      <c r="AA502" s="215" t="str">
        <f t="shared" si="71"/>
        <v>-</v>
      </c>
      <c r="AB502" s="215" t="str">
        <f>IF($A502="-","-",IF('2A HypothèsesRenouvellement'!$F$20="  cotes d'état /5",(IF(ISNUMBER(Y502)=TRUE,(Y502*R502),"Etat/5 N/D")),"N'est pas l'option choisie feuille 2A"))</f>
        <v>-</v>
      </c>
      <c r="AC502" s="215" t="str">
        <f t="shared" si="72"/>
        <v>-</v>
      </c>
      <c r="AD502" s="217" t="str">
        <f>IF('2A HypothèsesRenouvellement'!$D$15="Option 1  ",'3A CalculsActifs'!V502,IF('2A HypothèsesRenouvellement'!$F$20="  Cotes d'état /100",'3A CalculsActifs'!AA502,IF('2A HypothèsesRenouvellement'!$F$20="  Cotes d'état /5",'3A CalculsActifs'!AC502,"ATT:ChoisirOptionFeuille2A")))</f>
        <v>ATT:ChoisirOptionFeuille2A</v>
      </c>
      <c r="AE502" s="209" t="str">
        <f>IF($A502="-","-",(H502/1000*(VLOOKUP(D502,'2A HypothèsesRenouvellement'!$J$6:$L$10,3,FALSE))))</f>
        <v>-</v>
      </c>
      <c r="AF502" s="312" t="str">
        <f t="shared" si="77"/>
        <v>-</v>
      </c>
      <c r="AG502" s="312" t="str">
        <f t="shared" si="78"/>
        <v>-</v>
      </c>
      <c r="AH502" s="218" t="str">
        <f t="shared" si="79"/>
        <v>-</v>
      </c>
      <c r="AI502" s="95"/>
      <c r="AJ502" s="95"/>
      <c r="AK502" s="95"/>
      <c r="AL502" s="95"/>
      <c r="AM502" s="95"/>
      <c r="AN502" s="95"/>
      <c r="AO502" s="95"/>
      <c r="AP502" s="95"/>
      <c r="AQ502" s="95"/>
      <c r="AR502" s="95"/>
      <c r="AS502" s="95"/>
      <c r="AT502" s="95"/>
      <c r="AU502" s="95"/>
      <c r="AV502" s="95"/>
      <c r="AW502" s="95"/>
      <c r="AX502" s="95"/>
      <c r="AY502" s="95"/>
      <c r="AZ502" s="95"/>
      <c r="BA502" s="95"/>
      <c r="BB502" s="95"/>
      <c r="BC502" s="95"/>
      <c r="BD502" s="95"/>
      <c r="BE502" s="95"/>
      <c r="BF502" s="95"/>
      <c r="BG502" s="95"/>
      <c r="BH502" s="95"/>
      <c r="BI502" s="95"/>
      <c r="BJ502" s="95"/>
      <c r="BK502" s="95"/>
      <c r="BL502" s="95"/>
      <c r="BM502" s="95"/>
      <c r="BN502" s="95"/>
      <c r="BO502" s="95"/>
      <c r="BP502" s="95"/>
      <c r="BQ502" s="95"/>
      <c r="BR502" s="95"/>
      <c r="BS502" s="95"/>
      <c r="BT502" s="95"/>
      <c r="BU502" s="95"/>
      <c r="BV502" s="95"/>
      <c r="BW502" s="95"/>
      <c r="BX502" s="95"/>
      <c r="BY502" s="95"/>
      <c r="BZ502" s="95"/>
      <c r="CA502" s="95"/>
      <c r="CB502" s="95"/>
      <c r="CC502" s="95"/>
      <c r="CD502" s="95"/>
      <c r="CE502" s="95"/>
      <c r="CF502" s="95"/>
      <c r="CG502" s="95"/>
      <c r="CH502" s="95"/>
      <c r="CI502" s="95"/>
      <c r="CJ502" s="95"/>
      <c r="CK502" s="95"/>
      <c r="CL502" s="95"/>
      <c r="CM502" s="95"/>
      <c r="CN502" s="95"/>
      <c r="CO502" s="95"/>
      <c r="CP502" s="95"/>
      <c r="CQ502" s="95"/>
      <c r="CR502" s="95"/>
      <c r="CS502" s="95"/>
      <c r="CT502" s="95"/>
      <c r="CU502" s="95"/>
      <c r="CV502" s="95"/>
      <c r="CW502" s="95"/>
      <c r="CX502" s="95"/>
      <c r="CY502" s="95"/>
      <c r="CZ502" s="95"/>
      <c r="DA502" s="95"/>
      <c r="DB502" s="95"/>
      <c r="DC502" s="95"/>
      <c r="DD502" s="95"/>
      <c r="DE502" s="95"/>
      <c r="DF502" s="95"/>
      <c r="DG502" s="95"/>
      <c r="DH502" s="95"/>
      <c r="DI502" s="95"/>
      <c r="DJ502" s="95"/>
      <c r="DK502" s="95"/>
      <c r="DL502" s="95"/>
      <c r="DM502" s="95"/>
      <c r="DN502" s="95"/>
      <c r="DO502" s="95"/>
      <c r="DP502" s="95"/>
      <c r="DQ502" s="95"/>
      <c r="DR502" s="95"/>
      <c r="DS502" s="95"/>
      <c r="DT502" s="95"/>
      <c r="DU502" s="95"/>
      <c r="DV502" s="95"/>
      <c r="DW502" s="95"/>
      <c r="DX502" s="95"/>
      <c r="DY502" s="95"/>
      <c r="DZ502" s="95"/>
      <c r="EA502" s="95"/>
      <c r="EB502" s="95"/>
      <c r="EC502" s="95"/>
      <c r="ED502" s="95"/>
      <c r="EE502" s="95"/>
      <c r="EF502" s="95"/>
      <c r="EG502" s="95"/>
      <c r="EH502" s="95"/>
      <c r="EI502" s="95"/>
      <c r="EJ502" s="95"/>
      <c r="EK502" s="95"/>
      <c r="EL502" s="95"/>
      <c r="EM502" s="95"/>
      <c r="EN502" s="95"/>
      <c r="EO502" s="95"/>
      <c r="EP502" s="95"/>
      <c r="EQ502" s="95"/>
      <c r="ER502" s="95"/>
      <c r="ES502" s="95"/>
      <c r="ET502" s="95"/>
      <c r="EU502" s="95"/>
      <c r="EV502" s="95"/>
      <c r="EW502" s="95"/>
      <c r="EX502" s="95"/>
      <c r="EY502" s="95"/>
      <c r="EZ502" s="95"/>
      <c r="FA502" s="95"/>
      <c r="FB502" s="95"/>
      <c r="FC502" s="95"/>
      <c r="FD502" s="95"/>
      <c r="FE502" s="95"/>
      <c r="FF502" s="95"/>
      <c r="FG502" s="95"/>
      <c r="FH502" s="95"/>
      <c r="FI502" s="95"/>
      <c r="FJ502" s="95"/>
      <c r="FK502" s="95"/>
      <c r="FL502" s="95"/>
      <c r="FM502" s="95"/>
      <c r="FN502" s="95"/>
      <c r="FO502" s="95"/>
      <c r="FP502" s="95"/>
      <c r="FQ502" s="95"/>
      <c r="FR502" s="95"/>
      <c r="FS502" s="95"/>
      <c r="FT502" s="95"/>
      <c r="FU502" s="95"/>
      <c r="FV502" s="95"/>
      <c r="FW502" s="95"/>
      <c r="FX502" s="95"/>
      <c r="FY502" s="95"/>
      <c r="FZ502" s="95"/>
      <c r="GA502" s="95"/>
      <c r="GB502" s="95"/>
      <c r="GC502" s="95"/>
      <c r="GD502" s="95"/>
      <c r="GE502" s="95"/>
      <c r="GF502" s="95"/>
      <c r="GG502" s="95"/>
      <c r="GH502" s="95"/>
      <c r="GI502" s="95"/>
      <c r="GJ502" s="95"/>
      <c r="GK502" s="95"/>
      <c r="GL502" s="95"/>
      <c r="GM502" s="95"/>
      <c r="GN502" s="95"/>
      <c r="GO502" s="95"/>
      <c r="GP502" s="95"/>
      <c r="GQ502" s="95"/>
      <c r="GR502" s="95"/>
      <c r="GS502" s="95"/>
      <c r="GT502" s="95"/>
      <c r="GU502" s="95"/>
      <c r="GV502" s="95"/>
      <c r="GW502" s="95"/>
      <c r="GX502" s="95"/>
      <c r="GY502" s="95"/>
      <c r="GZ502" s="95"/>
      <c r="HA502" s="95"/>
      <c r="HB502" s="95"/>
      <c r="HC502" s="95"/>
      <c r="HD502" s="95"/>
      <c r="HE502" s="95"/>
    </row>
    <row r="503" spans="1:213" x14ac:dyDescent="0.25">
      <c r="A503" s="212" t="str">
        <f>IF((ISBLANK('1B DonnéesActifs'!A506)=TRUE),"-",'1B DonnéesActifs'!A506)</f>
        <v>-</v>
      </c>
      <c r="B503" s="213" t="str">
        <f>IF(($A503="-"),"-",IF((ISBLANK('1B DonnéesActifs'!B506)=TRUE),"",'1B DonnéesActifs'!B506))</f>
        <v>-</v>
      </c>
      <c r="C503" s="213" t="str">
        <f>IF(($A503="-"),"-",IF((ISBLANK('1B DonnéesActifs'!C506)=TRUE),"",'1B DonnéesActifs'!C506))</f>
        <v>-</v>
      </c>
      <c r="D503" s="213" t="str">
        <f>IF(($A503="-"),"-",IF((ISBLANK('1B DonnéesActifs'!D506)=TRUE),"",'1B DonnéesActifs'!D506))</f>
        <v>-</v>
      </c>
      <c r="E503" s="213" t="str">
        <f>IF(($A503="-"),"-",IF((ISBLANK('1B DonnéesActifs'!E506)=TRUE),"",'1B DonnéesActifs'!E506))</f>
        <v>-</v>
      </c>
      <c r="F503" s="213" t="str">
        <f>IF(($A503="-"),"-",IF((ISBLANK('1B DonnéesActifs'!F506)=TRUE),"",'1B DonnéesActifs'!F506))</f>
        <v>-</v>
      </c>
      <c r="G503" s="213" t="str">
        <f>IF(($A503="-"),"-",IF((ISBLANK('1B DonnéesActifs'!G506)=TRUE),"",'1B DonnéesActifs'!G506))</f>
        <v>-</v>
      </c>
      <c r="H503" s="213" t="str">
        <f>IF(($A503="-"),"-",IF((ISBLANK('1B DonnéesActifs'!H506)=TRUE),"",'1B DonnéesActifs'!H506))</f>
        <v>-</v>
      </c>
      <c r="I503" s="213" t="str">
        <f>IF(($A503="-"),"-",IF((ISBLANK('1B DonnéesActifs'!I506)=TRUE),"",'1B DonnéesActifs'!I506))</f>
        <v>-</v>
      </c>
      <c r="J503" s="213" t="str">
        <f>IF(($A503="-"),"-",IF((ISBLANK('1B DonnéesActifs'!J506)=TRUE),"",'1B DonnéesActifs'!J506))</f>
        <v>-</v>
      </c>
      <c r="K503" s="213" t="str">
        <f>IF(($A503="-"),"-",IF((ISBLANK('1B DonnéesActifs'!K506)=TRUE),"",'1B DonnéesActifs'!K506))</f>
        <v>-</v>
      </c>
      <c r="L503" s="213" t="str">
        <f>IF(($A503="-"),"-",IF((ISBLANK('1B DonnéesActifs'!L506)=TRUE),"",'1B DonnéesActifs'!L506))</f>
        <v>-</v>
      </c>
      <c r="M503" s="213" t="str">
        <f>IF(($A503="-"),"-",IF((ISBLANK('1B DonnéesActifs'!M506)=TRUE),"",'1B DonnéesActifs'!M506))</f>
        <v>-</v>
      </c>
      <c r="N503" s="213" t="str">
        <f>IF(($A503="-"),"-",IF((ISBLANK('1B DonnéesActifs'!N506)=TRUE),"",'1B DonnéesActifs'!N506))</f>
        <v>-</v>
      </c>
      <c r="O503" s="213" t="str">
        <f>IF(($A503="-"),"-",IF((ISBLANK('1B DonnéesActifs'!O506)=TRUE),"",'1B DonnéesActifs'!O506))</f>
        <v>-</v>
      </c>
      <c r="P503" s="213" t="str">
        <f>IF(($A503="-"),"-",IF((ISBLANK('1B DonnéesActifs'!P506)=TRUE),"",'1B DonnéesActifs'!P506))</f>
        <v>-</v>
      </c>
      <c r="Q503" s="214" t="str">
        <f t="shared" si="73"/>
        <v>-</v>
      </c>
      <c r="R503" s="214" t="str">
        <f>IF($A503="-","-",(_xlfn.IFNA((VLOOKUP($D503,'2A HypothèsesRenouvellement'!$J$6:$K$10,2,FALSE)),"TypeChausséeN/D")))</f>
        <v>-</v>
      </c>
      <c r="S503" s="214" t="str">
        <f t="shared" si="74"/>
        <v>-</v>
      </c>
      <c r="T503" s="214" t="str">
        <f>IF($A503="-","-",(_xlfn.IFNA((VLOOKUP($M503,'2A HypothèsesRenouvellement'!$J$16:$K$25,2,FALSE)),"DernièreInterventionN/D")))</f>
        <v>-</v>
      </c>
      <c r="U503" s="214" t="str">
        <f t="shared" si="75"/>
        <v>-</v>
      </c>
      <c r="V503" s="215" t="str">
        <f t="shared" si="76"/>
        <v>-</v>
      </c>
      <c r="W503" s="215" t="str">
        <f>IF($A503="-","-",IF($O503="","ICG N/D",VLOOKUP($O503,'2A HypothèsesRenouvellement'!$B$33:$B$42,1,TRUE)))</f>
        <v>-</v>
      </c>
      <c r="X503" s="216" t="str">
        <f>IF($A503="-","-",(IF((ISNUMBER(W503)=TRUE),VLOOKUP(W503,'2A HypothèsesRenouvellement'!$B$33:$D$42,3,FALSE),"ICG N/D")))</f>
        <v>-</v>
      </c>
      <c r="Y503" s="216" t="str">
        <f>_xlfn.IFNA(IF($A503="-","-",(IF((P503=""),"Cote /5 N/D",VLOOKUP(P503,'2A HypothèsesRenouvellement'!$F$33:$G$37,2,FALSE)))),"%ParCote/5 Feuille2A N/D")</f>
        <v>-</v>
      </c>
      <c r="Z503" s="215" t="str">
        <f>IF($A503="-","-",IF('2A HypothèsesRenouvellement'!$F$20="  cotes d'état /100",(IF(ISNUMBER(X503)=TRUE,(X503*R503),"ICG N/D")),"N'est pas l'option choisie feuille 2A"))</f>
        <v>-</v>
      </c>
      <c r="AA503" s="215" t="str">
        <f t="shared" si="71"/>
        <v>-</v>
      </c>
      <c r="AB503" s="215" t="str">
        <f>IF($A503="-","-",IF('2A HypothèsesRenouvellement'!$F$20="  cotes d'état /5",(IF(ISNUMBER(Y503)=TRUE,(Y503*R503),"Etat/5 N/D")),"N'est pas l'option choisie feuille 2A"))</f>
        <v>-</v>
      </c>
      <c r="AC503" s="215" t="str">
        <f t="shared" si="72"/>
        <v>-</v>
      </c>
      <c r="AD503" s="217" t="str">
        <f>IF('2A HypothèsesRenouvellement'!$D$15="Option 1  ",'3A CalculsActifs'!V503,IF('2A HypothèsesRenouvellement'!$F$20="  Cotes d'état /100",'3A CalculsActifs'!AA503,IF('2A HypothèsesRenouvellement'!$F$20="  Cotes d'état /5",'3A CalculsActifs'!AC503,"ATT:ChoisirOptionFeuille2A")))</f>
        <v>ATT:ChoisirOptionFeuille2A</v>
      </c>
      <c r="AE503" s="209" t="str">
        <f>IF($A503="-","-",(H503/1000*(VLOOKUP(D503,'2A HypothèsesRenouvellement'!$J$6:$L$10,3,FALSE))))</f>
        <v>-</v>
      </c>
      <c r="AF503" s="312" t="str">
        <f t="shared" si="77"/>
        <v>-</v>
      </c>
      <c r="AG503" s="312" t="str">
        <f t="shared" si="78"/>
        <v>-</v>
      </c>
      <c r="AH503" s="218" t="str">
        <f t="shared" si="79"/>
        <v>-</v>
      </c>
      <c r="AI503" s="95"/>
      <c r="AJ503" s="95"/>
      <c r="AK503" s="95"/>
      <c r="AL503" s="95"/>
      <c r="AM503" s="95"/>
      <c r="AN503" s="95"/>
      <c r="AO503" s="95"/>
      <c r="AP503" s="95"/>
      <c r="AQ503" s="95"/>
      <c r="AR503" s="95"/>
      <c r="AS503" s="95"/>
      <c r="AT503" s="95"/>
      <c r="AU503" s="95"/>
      <c r="AV503" s="95"/>
      <c r="AW503" s="95"/>
      <c r="AX503" s="95"/>
      <c r="AY503" s="95"/>
      <c r="AZ503" s="95"/>
      <c r="BA503" s="95"/>
      <c r="BB503" s="95"/>
      <c r="BC503" s="95"/>
      <c r="BD503" s="95"/>
      <c r="BE503" s="95"/>
      <c r="BF503" s="95"/>
      <c r="BG503" s="95"/>
      <c r="BH503" s="95"/>
      <c r="BI503" s="95"/>
      <c r="BJ503" s="95"/>
      <c r="BK503" s="95"/>
      <c r="BL503" s="95"/>
      <c r="BM503" s="95"/>
      <c r="BN503" s="95"/>
      <c r="BO503" s="95"/>
      <c r="BP503" s="95"/>
      <c r="BQ503" s="95"/>
      <c r="BR503" s="95"/>
      <c r="BS503" s="95"/>
      <c r="BT503" s="95"/>
      <c r="BU503" s="95"/>
      <c r="BV503" s="95"/>
      <c r="BW503" s="95"/>
      <c r="BX503" s="95"/>
      <c r="BY503" s="95"/>
      <c r="BZ503" s="95"/>
      <c r="CA503" s="95"/>
      <c r="CB503" s="95"/>
      <c r="CC503" s="95"/>
      <c r="CD503" s="95"/>
      <c r="CE503" s="95"/>
      <c r="CF503" s="95"/>
      <c r="CG503" s="95"/>
      <c r="CH503" s="95"/>
      <c r="CI503" s="95"/>
      <c r="CJ503" s="95"/>
      <c r="CK503" s="95"/>
      <c r="CL503" s="95"/>
      <c r="CM503" s="95"/>
      <c r="CN503" s="95"/>
      <c r="CO503" s="95"/>
      <c r="CP503" s="95"/>
      <c r="CQ503" s="95"/>
      <c r="CR503" s="95"/>
      <c r="CS503" s="95"/>
      <c r="CT503" s="95"/>
      <c r="CU503" s="95"/>
      <c r="CV503" s="95"/>
      <c r="CW503" s="95"/>
      <c r="CX503" s="95"/>
      <c r="CY503" s="95"/>
      <c r="CZ503" s="95"/>
      <c r="DA503" s="95"/>
      <c r="DB503" s="95"/>
      <c r="DC503" s="95"/>
      <c r="DD503" s="95"/>
      <c r="DE503" s="95"/>
      <c r="DF503" s="95"/>
      <c r="DG503" s="95"/>
      <c r="DH503" s="95"/>
      <c r="DI503" s="95"/>
      <c r="DJ503" s="95"/>
      <c r="DK503" s="95"/>
      <c r="DL503" s="95"/>
      <c r="DM503" s="95"/>
      <c r="DN503" s="95"/>
      <c r="DO503" s="95"/>
      <c r="DP503" s="95"/>
      <c r="DQ503" s="95"/>
      <c r="DR503" s="95"/>
      <c r="DS503" s="95"/>
      <c r="DT503" s="95"/>
      <c r="DU503" s="95"/>
      <c r="DV503" s="95"/>
      <c r="DW503" s="95"/>
      <c r="DX503" s="95"/>
      <c r="DY503" s="95"/>
      <c r="DZ503" s="95"/>
      <c r="EA503" s="95"/>
      <c r="EB503" s="95"/>
      <c r="EC503" s="95"/>
      <c r="ED503" s="95"/>
      <c r="EE503" s="95"/>
      <c r="EF503" s="95"/>
      <c r="EG503" s="95"/>
      <c r="EH503" s="95"/>
      <c r="EI503" s="95"/>
      <c r="EJ503" s="95"/>
      <c r="EK503" s="95"/>
      <c r="EL503" s="95"/>
      <c r="EM503" s="95"/>
      <c r="EN503" s="95"/>
      <c r="EO503" s="95"/>
      <c r="EP503" s="95"/>
      <c r="EQ503" s="95"/>
      <c r="ER503" s="95"/>
      <c r="ES503" s="95"/>
      <c r="ET503" s="95"/>
      <c r="EU503" s="95"/>
      <c r="EV503" s="95"/>
      <c r="EW503" s="95"/>
      <c r="EX503" s="95"/>
      <c r="EY503" s="95"/>
      <c r="EZ503" s="95"/>
      <c r="FA503" s="95"/>
      <c r="FB503" s="95"/>
      <c r="FC503" s="95"/>
      <c r="FD503" s="95"/>
      <c r="FE503" s="95"/>
      <c r="FF503" s="95"/>
      <c r="FG503" s="95"/>
      <c r="FH503" s="95"/>
      <c r="FI503" s="95"/>
      <c r="FJ503" s="95"/>
      <c r="FK503" s="95"/>
      <c r="FL503" s="95"/>
      <c r="FM503" s="95"/>
      <c r="FN503" s="95"/>
      <c r="FO503" s="95"/>
      <c r="FP503" s="95"/>
      <c r="FQ503" s="95"/>
      <c r="FR503" s="95"/>
      <c r="FS503" s="95"/>
      <c r="FT503" s="95"/>
      <c r="FU503" s="95"/>
      <c r="FV503" s="95"/>
      <c r="FW503" s="95"/>
      <c r="FX503" s="95"/>
      <c r="FY503" s="95"/>
      <c r="FZ503" s="95"/>
      <c r="GA503" s="95"/>
      <c r="GB503" s="95"/>
      <c r="GC503" s="95"/>
      <c r="GD503" s="95"/>
      <c r="GE503" s="95"/>
      <c r="GF503" s="95"/>
      <c r="GG503" s="95"/>
      <c r="GH503" s="95"/>
      <c r="GI503" s="95"/>
      <c r="GJ503" s="95"/>
      <c r="GK503" s="95"/>
      <c r="GL503" s="95"/>
      <c r="GM503" s="95"/>
      <c r="GN503" s="95"/>
      <c r="GO503" s="95"/>
      <c r="GP503" s="95"/>
      <c r="GQ503" s="95"/>
      <c r="GR503" s="95"/>
      <c r="GS503" s="95"/>
      <c r="GT503" s="95"/>
      <c r="GU503" s="95"/>
      <c r="GV503" s="95"/>
      <c r="GW503" s="95"/>
      <c r="GX503" s="95"/>
      <c r="GY503" s="95"/>
      <c r="GZ503" s="95"/>
      <c r="HA503" s="95"/>
      <c r="HB503" s="95"/>
      <c r="HC503" s="95"/>
      <c r="HD503" s="95"/>
      <c r="HE503" s="95"/>
    </row>
    <row r="504" spans="1:213" x14ac:dyDescent="0.25">
      <c r="A504" s="212" t="str">
        <f>IF((ISBLANK('1B DonnéesActifs'!A507)=TRUE),"-",'1B DonnéesActifs'!A507)</f>
        <v>-</v>
      </c>
      <c r="B504" s="213" t="str">
        <f>IF(($A504="-"),"-",IF((ISBLANK('1B DonnéesActifs'!B507)=TRUE),"",'1B DonnéesActifs'!B507))</f>
        <v>-</v>
      </c>
      <c r="C504" s="213" t="str">
        <f>IF(($A504="-"),"-",IF((ISBLANK('1B DonnéesActifs'!C507)=TRUE),"",'1B DonnéesActifs'!C507))</f>
        <v>-</v>
      </c>
      <c r="D504" s="213" t="str">
        <f>IF(($A504="-"),"-",IF((ISBLANK('1B DonnéesActifs'!D507)=TRUE),"",'1B DonnéesActifs'!D507))</f>
        <v>-</v>
      </c>
      <c r="E504" s="213" t="str">
        <f>IF(($A504="-"),"-",IF((ISBLANK('1B DonnéesActifs'!E507)=TRUE),"",'1B DonnéesActifs'!E507))</f>
        <v>-</v>
      </c>
      <c r="F504" s="213" t="str">
        <f>IF(($A504="-"),"-",IF((ISBLANK('1B DonnéesActifs'!F507)=TRUE),"",'1B DonnéesActifs'!F507))</f>
        <v>-</v>
      </c>
      <c r="G504" s="213" t="str">
        <f>IF(($A504="-"),"-",IF((ISBLANK('1B DonnéesActifs'!G507)=TRUE),"",'1B DonnéesActifs'!G507))</f>
        <v>-</v>
      </c>
      <c r="H504" s="213" t="str">
        <f>IF(($A504="-"),"-",IF((ISBLANK('1B DonnéesActifs'!H507)=TRUE),"",'1B DonnéesActifs'!H507))</f>
        <v>-</v>
      </c>
      <c r="I504" s="213" t="str">
        <f>IF(($A504="-"),"-",IF((ISBLANK('1B DonnéesActifs'!I507)=TRUE),"",'1B DonnéesActifs'!I507))</f>
        <v>-</v>
      </c>
      <c r="J504" s="213" t="str">
        <f>IF(($A504="-"),"-",IF((ISBLANK('1B DonnéesActifs'!J507)=TRUE),"",'1B DonnéesActifs'!J507))</f>
        <v>-</v>
      </c>
      <c r="K504" s="213" t="str">
        <f>IF(($A504="-"),"-",IF((ISBLANK('1B DonnéesActifs'!K507)=TRUE),"",'1B DonnéesActifs'!K507))</f>
        <v>-</v>
      </c>
      <c r="L504" s="213" t="str">
        <f>IF(($A504="-"),"-",IF((ISBLANK('1B DonnéesActifs'!L507)=TRUE),"",'1B DonnéesActifs'!L507))</f>
        <v>-</v>
      </c>
      <c r="M504" s="213" t="str">
        <f>IF(($A504="-"),"-",IF((ISBLANK('1B DonnéesActifs'!M507)=TRUE),"",'1B DonnéesActifs'!M507))</f>
        <v>-</v>
      </c>
      <c r="N504" s="213" t="str">
        <f>IF(($A504="-"),"-",IF((ISBLANK('1B DonnéesActifs'!N507)=TRUE),"",'1B DonnéesActifs'!N507))</f>
        <v>-</v>
      </c>
      <c r="O504" s="213" t="str">
        <f>IF(($A504="-"),"-",IF((ISBLANK('1B DonnéesActifs'!O507)=TRUE),"",'1B DonnéesActifs'!O507))</f>
        <v>-</v>
      </c>
      <c r="P504" s="213" t="str">
        <f>IF(($A504="-"),"-",IF((ISBLANK('1B DonnéesActifs'!P507)=TRUE),"",'1B DonnéesActifs'!P507))</f>
        <v>-</v>
      </c>
      <c r="Q504" s="214" t="str">
        <f t="shared" si="73"/>
        <v>-</v>
      </c>
      <c r="R504" s="214" t="str">
        <f>IF($A504="-","-",(_xlfn.IFNA((VLOOKUP($D504,'2A HypothèsesRenouvellement'!$J$6:$K$10,2,FALSE)),"TypeChausséeN/D")))</f>
        <v>-</v>
      </c>
      <c r="S504" s="214" t="str">
        <f t="shared" si="74"/>
        <v>-</v>
      </c>
      <c r="T504" s="214" t="str">
        <f>IF($A504="-","-",(_xlfn.IFNA((VLOOKUP($M504,'2A HypothèsesRenouvellement'!$J$16:$K$25,2,FALSE)),"DernièreInterventionN/D")))</f>
        <v>-</v>
      </c>
      <c r="U504" s="214" t="str">
        <f t="shared" si="75"/>
        <v>-</v>
      </c>
      <c r="V504" s="215" t="str">
        <f t="shared" si="76"/>
        <v>-</v>
      </c>
      <c r="W504" s="215" t="str">
        <f>IF($A504="-","-",IF($O504="","ICG N/D",VLOOKUP($O504,'2A HypothèsesRenouvellement'!$B$33:$B$42,1,TRUE)))</f>
        <v>-</v>
      </c>
      <c r="X504" s="216" t="str">
        <f>IF($A504="-","-",(IF((ISNUMBER(W504)=TRUE),VLOOKUP(W504,'2A HypothèsesRenouvellement'!$B$33:$D$42,3,FALSE),"ICG N/D")))</f>
        <v>-</v>
      </c>
      <c r="Y504" s="216" t="str">
        <f>_xlfn.IFNA(IF($A504="-","-",(IF((P504=""),"Cote /5 N/D",VLOOKUP(P504,'2A HypothèsesRenouvellement'!$F$33:$G$37,2,FALSE)))),"%ParCote/5 Feuille2A N/D")</f>
        <v>-</v>
      </c>
      <c r="Z504" s="215" t="str">
        <f>IF($A504="-","-",IF('2A HypothèsesRenouvellement'!$F$20="  cotes d'état /100",(IF(ISNUMBER(X504)=TRUE,(X504*R504),"ICG N/D")),"N'est pas l'option choisie feuille 2A"))</f>
        <v>-</v>
      </c>
      <c r="AA504" s="215" t="str">
        <f t="shared" si="71"/>
        <v>-</v>
      </c>
      <c r="AB504" s="215" t="str">
        <f>IF($A504="-","-",IF('2A HypothèsesRenouvellement'!$F$20="  cotes d'état /5",(IF(ISNUMBER(Y504)=TRUE,(Y504*R504),"Etat/5 N/D")),"N'est pas l'option choisie feuille 2A"))</f>
        <v>-</v>
      </c>
      <c r="AC504" s="215" t="str">
        <f t="shared" si="72"/>
        <v>-</v>
      </c>
      <c r="AD504" s="217" t="str">
        <f>IF('2A HypothèsesRenouvellement'!$D$15="Option 1  ",'3A CalculsActifs'!V504,IF('2A HypothèsesRenouvellement'!$F$20="  Cotes d'état /100",'3A CalculsActifs'!AA504,IF('2A HypothèsesRenouvellement'!$F$20="  Cotes d'état /5",'3A CalculsActifs'!AC504,"ATT:ChoisirOptionFeuille2A")))</f>
        <v>ATT:ChoisirOptionFeuille2A</v>
      </c>
      <c r="AE504" s="209" t="str">
        <f>IF($A504="-","-",(H504/1000*(VLOOKUP(D504,'2A HypothèsesRenouvellement'!$J$6:$L$10,3,FALSE))))</f>
        <v>-</v>
      </c>
      <c r="AF504" s="312" t="str">
        <f t="shared" si="77"/>
        <v>-</v>
      </c>
      <c r="AG504" s="312" t="str">
        <f t="shared" si="78"/>
        <v>-</v>
      </c>
      <c r="AH504" s="218" t="str">
        <f t="shared" si="79"/>
        <v>-</v>
      </c>
      <c r="AI504" s="95"/>
      <c r="AJ504" s="95"/>
      <c r="AK504" s="95"/>
      <c r="AL504" s="95"/>
      <c r="AM504" s="95"/>
      <c r="AN504" s="95"/>
      <c r="AO504" s="95"/>
      <c r="AP504" s="95"/>
      <c r="AQ504" s="95"/>
      <c r="AR504" s="95"/>
      <c r="AS504" s="95"/>
      <c r="AT504" s="95"/>
      <c r="AU504" s="95"/>
      <c r="AV504" s="95"/>
      <c r="AW504" s="95"/>
      <c r="AX504" s="95"/>
      <c r="AY504" s="95"/>
      <c r="AZ504" s="95"/>
      <c r="BA504" s="95"/>
      <c r="BB504" s="95"/>
      <c r="BC504" s="95"/>
      <c r="BD504" s="95"/>
      <c r="BE504" s="95"/>
      <c r="BF504" s="95"/>
      <c r="BG504" s="95"/>
      <c r="BH504" s="95"/>
      <c r="BI504" s="95"/>
      <c r="BJ504" s="95"/>
      <c r="BK504" s="95"/>
      <c r="BL504" s="95"/>
      <c r="BM504" s="95"/>
      <c r="BN504" s="95"/>
      <c r="BO504" s="95"/>
      <c r="BP504" s="95"/>
      <c r="BQ504" s="95"/>
      <c r="BR504" s="95"/>
      <c r="BS504" s="95"/>
      <c r="BT504" s="95"/>
      <c r="BU504" s="95"/>
      <c r="BV504" s="95"/>
      <c r="BW504" s="95"/>
      <c r="BX504" s="95"/>
      <c r="BY504" s="95"/>
      <c r="BZ504" s="95"/>
      <c r="CA504" s="95"/>
      <c r="CB504" s="95"/>
      <c r="CC504" s="95"/>
      <c r="CD504" s="95"/>
      <c r="CE504" s="95"/>
      <c r="CF504" s="95"/>
      <c r="CG504" s="95"/>
      <c r="CH504" s="95"/>
      <c r="CI504" s="95"/>
      <c r="CJ504" s="95"/>
      <c r="CK504" s="95"/>
      <c r="CL504" s="95"/>
      <c r="CM504" s="95"/>
      <c r="CN504" s="95"/>
      <c r="CO504" s="95"/>
      <c r="CP504" s="95"/>
      <c r="CQ504" s="95"/>
      <c r="CR504" s="95"/>
      <c r="CS504" s="95"/>
      <c r="CT504" s="95"/>
      <c r="CU504" s="95"/>
      <c r="CV504" s="95"/>
      <c r="CW504" s="95"/>
      <c r="CX504" s="95"/>
      <c r="CY504" s="95"/>
      <c r="CZ504" s="95"/>
      <c r="DA504" s="95"/>
      <c r="DB504" s="95"/>
      <c r="DC504" s="95"/>
      <c r="DD504" s="95"/>
      <c r="DE504" s="95"/>
      <c r="DF504" s="95"/>
      <c r="DG504" s="95"/>
      <c r="DH504" s="95"/>
      <c r="DI504" s="95"/>
      <c r="DJ504" s="95"/>
      <c r="DK504" s="95"/>
      <c r="DL504" s="95"/>
      <c r="DM504" s="95"/>
      <c r="DN504" s="95"/>
      <c r="DO504" s="95"/>
      <c r="DP504" s="95"/>
      <c r="DQ504" s="95"/>
      <c r="DR504" s="95"/>
      <c r="DS504" s="95"/>
      <c r="DT504" s="95"/>
      <c r="DU504" s="95"/>
      <c r="DV504" s="95"/>
      <c r="DW504" s="95"/>
      <c r="DX504" s="95"/>
      <c r="DY504" s="95"/>
      <c r="DZ504" s="95"/>
      <c r="EA504" s="95"/>
      <c r="EB504" s="95"/>
      <c r="EC504" s="95"/>
      <c r="ED504" s="95"/>
      <c r="EE504" s="95"/>
      <c r="EF504" s="95"/>
      <c r="EG504" s="95"/>
      <c r="EH504" s="95"/>
      <c r="EI504" s="95"/>
      <c r="EJ504" s="95"/>
      <c r="EK504" s="95"/>
      <c r="EL504" s="95"/>
      <c r="EM504" s="95"/>
      <c r="EN504" s="95"/>
      <c r="EO504" s="95"/>
      <c r="EP504" s="95"/>
      <c r="EQ504" s="95"/>
      <c r="ER504" s="95"/>
      <c r="ES504" s="95"/>
      <c r="ET504" s="95"/>
      <c r="EU504" s="95"/>
      <c r="EV504" s="95"/>
      <c r="EW504" s="95"/>
      <c r="EX504" s="95"/>
      <c r="EY504" s="95"/>
      <c r="EZ504" s="95"/>
      <c r="FA504" s="95"/>
      <c r="FB504" s="95"/>
      <c r="FC504" s="95"/>
      <c r="FD504" s="95"/>
      <c r="FE504" s="95"/>
      <c r="FF504" s="95"/>
      <c r="FG504" s="95"/>
      <c r="FH504" s="95"/>
      <c r="FI504" s="95"/>
      <c r="FJ504" s="95"/>
      <c r="FK504" s="95"/>
      <c r="FL504" s="95"/>
      <c r="FM504" s="95"/>
      <c r="FN504" s="95"/>
      <c r="FO504" s="95"/>
      <c r="FP504" s="95"/>
      <c r="FQ504" s="95"/>
      <c r="FR504" s="95"/>
      <c r="FS504" s="95"/>
      <c r="FT504" s="95"/>
      <c r="FU504" s="95"/>
      <c r="FV504" s="95"/>
      <c r="FW504" s="95"/>
      <c r="FX504" s="95"/>
      <c r="FY504" s="95"/>
      <c r="FZ504" s="95"/>
      <c r="GA504" s="95"/>
      <c r="GB504" s="95"/>
      <c r="GC504" s="95"/>
      <c r="GD504" s="95"/>
      <c r="GE504" s="95"/>
      <c r="GF504" s="95"/>
      <c r="GG504" s="95"/>
      <c r="GH504" s="95"/>
      <c r="GI504" s="95"/>
      <c r="GJ504" s="95"/>
      <c r="GK504" s="95"/>
      <c r="GL504" s="95"/>
      <c r="GM504" s="95"/>
      <c r="GN504" s="95"/>
      <c r="GO504" s="95"/>
      <c r="GP504" s="95"/>
      <c r="GQ504" s="95"/>
      <c r="GR504" s="95"/>
      <c r="GS504" s="95"/>
      <c r="GT504" s="95"/>
      <c r="GU504" s="95"/>
      <c r="GV504" s="95"/>
      <c r="GW504" s="95"/>
      <c r="GX504" s="95"/>
      <c r="GY504" s="95"/>
      <c r="GZ504" s="95"/>
      <c r="HA504" s="95"/>
      <c r="HB504" s="95"/>
      <c r="HC504" s="95"/>
      <c r="HD504" s="95"/>
      <c r="HE504" s="95"/>
    </row>
    <row r="505" spans="1:213" x14ac:dyDescent="0.25">
      <c r="A505" s="212" t="str">
        <f>IF((ISBLANK('1B DonnéesActifs'!A508)=TRUE),"-",'1B DonnéesActifs'!A508)</f>
        <v>-</v>
      </c>
      <c r="B505" s="213" t="str">
        <f>IF(($A505="-"),"-",IF((ISBLANK('1B DonnéesActifs'!B508)=TRUE),"",'1B DonnéesActifs'!B508))</f>
        <v>-</v>
      </c>
      <c r="C505" s="213" t="str">
        <f>IF(($A505="-"),"-",IF((ISBLANK('1B DonnéesActifs'!C508)=TRUE),"",'1B DonnéesActifs'!C508))</f>
        <v>-</v>
      </c>
      <c r="D505" s="213" t="str">
        <f>IF(($A505="-"),"-",IF((ISBLANK('1B DonnéesActifs'!D508)=TRUE),"",'1B DonnéesActifs'!D508))</f>
        <v>-</v>
      </c>
      <c r="E505" s="213" t="str">
        <f>IF(($A505="-"),"-",IF((ISBLANK('1B DonnéesActifs'!E508)=TRUE),"",'1B DonnéesActifs'!E508))</f>
        <v>-</v>
      </c>
      <c r="F505" s="213" t="str">
        <f>IF(($A505="-"),"-",IF((ISBLANK('1B DonnéesActifs'!F508)=TRUE),"",'1B DonnéesActifs'!F508))</f>
        <v>-</v>
      </c>
      <c r="G505" s="213" t="str">
        <f>IF(($A505="-"),"-",IF((ISBLANK('1B DonnéesActifs'!G508)=TRUE),"",'1B DonnéesActifs'!G508))</f>
        <v>-</v>
      </c>
      <c r="H505" s="213" t="str">
        <f>IF(($A505="-"),"-",IF((ISBLANK('1B DonnéesActifs'!H508)=TRUE),"",'1B DonnéesActifs'!H508))</f>
        <v>-</v>
      </c>
      <c r="I505" s="213" t="str">
        <f>IF(($A505="-"),"-",IF((ISBLANK('1B DonnéesActifs'!I508)=TRUE),"",'1B DonnéesActifs'!I508))</f>
        <v>-</v>
      </c>
      <c r="J505" s="213" t="str">
        <f>IF(($A505="-"),"-",IF((ISBLANK('1B DonnéesActifs'!J508)=TRUE),"",'1B DonnéesActifs'!J508))</f>
        <v>-</v>
      </c>
      <c r="K505" s="213" t="str">
        <f>IF(($A505="-"),"-",IF((ISBLANK('1B DonnéesActifs'!K508)=TRUE),"",'1B DonnéesActifs'!K508))</f>
        <v>-</v>
      </c>
      <c r="L505" s="213" t="str">
        <f>IF(($A505="-"),"-",IF((ISBLANK('1B DonnéesActifs'!L508)=TRUE),"",'1B DonnéesActifs'!L508))</f>
        <v>-</v>
      </c>
      <c r="M505" s="213" t="str">
        <f>IF(($A505="-"),"-",IF((ISBLANK('1B DonnéesActifs'!M508)=TRUE),"",'1B DonnéesActifs'!M508))</f>
        <v>-</v>
      </c>
      <c r="N505" s="213" t="str">
        <f>IF(($A505="-"),"-",IF((ISBLANK('1B DonnéesActifs'!N508)=TRUE),"",'1B DonnéesActifs'!N508))</f>
        <v>-</v>
      </c>
      <c r="O505" s="213" t="str">
        <f>IF(($A505="-"),"-",IF((ISBLANK('1B DonnéesActifs'!O508)=TRUE),"",'1B DonnéesActifs'!O508))</f>
        <v>-</v>
      </c>
      <c r="P505" s="213" t="str">
        <f>IF(($A505="-"),"-",IF((ISBLANK('1B DonnéesActifs'!P508)=TRUE),"",'1B DonnéesActifs'!P508))</f>
        <v>-</v>
      </c>
      <c r="Q505" s="214" t="str">
        <f t="shared" si="73"/>
        <v>-</v>
      </c>
      <c r="R505" s="214" t="str">
        <f>IF($A505="-","-",(_xlfn.IFNA((VLOOKUP($D505,'2A HypothèsesRenouvellement'!$J$6:$K$10,2,FALSE)),"TypeChausséeN/D")))</f>
        <v>-</v>
      </c>
      <c r="S505" s="214" t="str">
        <f t="shared" si="74"/>
        <v>-</v>
      </c>
      <c r="T505" s="214" t="str">
        <f>IF($A505="-","-",(_xlfn.IFNA((VLOOKUP($M505,'2A HypothèsesRenouvellement'!$J$16:$K$25,2,FALSE)),"DernièreInterventionN/D")))</f>
        <v>-</v>
      </c>
      <c r="U505" s="214" t="str">
        <f t="shared" si="75"/>
        <v>-</v>
      </c>
      <c r="V505" s="215" t="str">
        <f t="shared" si="76"/>
        <v>-</v>
      </c>
      <c r="W505" s="215" t="str">
        <f>IF($A505="-","-",IF($O505="","ICG N/D",VLOOKUP($O505,'2A HypothèsesRenouvellement'!$B$33:$B$42,1,TRUE)))</f>
        <v>-</v>
      </c>
      <c r="X505" s="216" t="str">
        <f>IF($A505="-","-",(IF((ISNUMBER(W505)=TRUE),VLOOKUP(W505,'2A HypothèsesRenouvellement'!$B$33:$D$42,3,FALSE),"ICG N/D")))</f>
        <v>-</v>
      </c>
      <c r="Y505" s="216" t="str">
        <f>_xlfn.IFNA(IF($A505="-","-",(IF((P505=""),"Cote /5 N/D",VLOOKUP(P505,'2A HypothèsesRenouvellement'!$F$33:$G$37,2,FALSE)))),"%ParCote/5 Feuille2A N/D")</f>
        <v>-</v>
      </c>
      <c r="Z505" s="215" t="str">
        <f>IF($A505="-","-",IF('2A HypothèsesRenouvellement'!$F$20="  cotes d'état /100",(IF(ISNUMBER(X505)=TRUE,(X505*R505),"ICG N/D")),"N'est pas l'option choisie feuille 2A"))</f>
        <v>-</v>
      </c>
      <c r="AA505" s="215" t="str">
        <f t="shared" si="71"/>
        <v>-</v>
      </c>
      <c r="AB505" s="215" t="str">
        <f>IF($A505="-","-",IF('2A HypothèsesRenouvellement'!$F$20="  cotes d'état /5",(IF(ISNUMBER(Y505)=TRUE,(Y505*R505),"Etat/5 N/D")),"N'est pas l'option choisie feuille 2A"))</f>
        <v>-</v>
      </c>
      <c r="AC505" s="215" t="str">
        <f t="shared" si="72"/>
        <v>-</v>
      </c>
      <c r="AD505" s="217" t="str">
        <f>IF('2A HypothèsesRenouvellement'!$D$15="Option 1  ",'3A CalculsActifs'!V505,IF('2A HypothèsesRenouvellement'!$F$20="  Cotes d'état /100",'3A CalculsActifs'!AA505,IF('2A HypothèsesRenouvellement'!$F$20="  Cotes d'état /5",'3A CalculsActifs'!AC505,"ATT:ChoisirOptionFeuille2A")))</f>
        <v>ATT:ChoisirOptionFeuille2A</v>
      </c>
      <c r="AE505" s="209" t="str">
        <f>IF($A505="-","-",(H505/1000*(VLOOKUP(D505,'2A HypothèsesRenouvellement'!$J$6:$L$10,3,FALSE))))</f>
        <v>-</v>
      </c>
      <c r="AF505" s="312" t="str">
        <f t="shared" si="77"/>
        <v>-</v>
      </c>
      <c r="AG505" s="312" t="str">
        <f t="shared" si="78"/>
        <v>-</v>
      </c>
      <c r="AH505" s="218" t="str">
        <f t="shared" si="79"/>
        <v>-</v>
      </c>
      <c r="AI505" s="95"/>
      <c r="AJ505" s="95"/>
      <c r="AK505" s="95"/>
      <c r="AL505" s="95"/>
      <c r="AM505" s="95"/>
      <c r="AN505" s="95"/>
      <c r="AO505" s="95"/>
      <c r="AP505" s="95"/>
      <c r="AQ505" s="95"/>
      <c r="AR505" s="95"/>
      <c r="AS505" s="95"/>
      <c r="AT505" s="95"/>
      <c r="AU505" s="95"/>
      <c r="AV505" s="95"/>
      <c r="AW505" s="95"/>
      <c r="AX505" s="95"/>
      <c r="AY505" s="95"/>
      <c r="AZ505" s="95"/>
      <c r="BA505" s="95"/>
      <c r="BB505" s="95"/>
      <c r="BC505" s="95"/>
      <c r="BD505" s="95"/>
      <c r="BE505" s="95"/>
      <c r="BF505" s="95"/>
      <c r="BG505" s="95"/>
      <c r="BH505" s="95"/>
      <c r="BI505" s="95"/>
      <c r="BJ505" s="95"/>
      <c r="BK505" s="95"/>
      <c r="BL505" s="95"/>
      <c r="BM505" s="95"/>
      <c r="BN505" s="95"/>
      <c r="BO505" s="95"/>
      <c r="BP505" s="95"/>
      <c r="BQ505" s="95"/>
      <c r="BR505" s="95"/>
      <c r="BS505" s="95"/>
      <c r="BT505" s="95"/>
      <c r="BU505" s="95"/>
      <c r="BV505" s="95"/>
      <c r="BW505" s="95"/>
      <c r="BX505" s="95"/>
      <c r="BY505" s="95"/>
      <c r="BZ505" s="95"/>
      <c r="CA505" s="95"/>
      <c r="CB505" s="95"/>
      <c r="CC505" s="95"/>
      <c r="CD505" s="95"/>
      <c r="CE505" s="95"/>
      <c r="CF505" s="95"/>
      <c r="CG505" s="95"/>
      <c r="CH505" s="95"/>
      <c r="CI505" s="95"/>
      <c r="CJ505" s="95"/>
      <c r="CK505" s="95"/>
      <c r="CL505" s="95"/>
      <c r="CM505" s="95"/>
      <c r="CN505" s="95"/>
      <c r="CO505" s="95"/>
      <c r="CP505" s="95"/>
      <c r="CQ505" s="95"/>
      <c r="CR505" s="95"/>
      <c r="CS505" s="95"/>
      <c r="CT505" s="95"/>
      <c r="CU505" s="95"/>
      <c r="CV505" s="95"/>
      <c r="CW505" s="95"/>
      <c r="CX505" s="95"/>
      <c r="CY505" s="95"/>
      <c r="CZ505" s="95"/>
      <c r="DA505" s="95"/>
      <c r="DB505" s="95"/>
      <c r="DC505" s="95"/>
      <c r="DD505" s="95"/>
      <c r="DE505" s="95"/>
      <c r="DF505" s="95"/>
      <c r="DG505" s="95"/>
      <c r="DH505" s="95"/>
      <c r="DI505" s="95"/>
      <c r="DJ505" s="95"/>
      <c r="DK505" s="95"/>
      <c r="DL505" s="95"/>
      <c r="DM505" s="95"/>
      <c r="DN505" s="95"/>
      <c r="DO505" s="95"/>
      <c r="DP505" s="95"/>
      <c r="DQ505" s="95"/>
      <c r="DR505" s="95"/>
      <c r="DS505" s="95"/>
      <c r="DT505" s="95"/>
      <c r="DU505" s="95"/>
      <c r="DV505" s="95"/>
      <c r="DW505" s="95"/>
      <c r="DX505" s="95"/>
      <c r="DY505" s="95"/>
      <c r="DZ505" s="95"/>
      <c r="EA505" s="95"/>
      <c r="EB505" s="95"/>
      <c r="EC505" s="95"/>
      <c r="ED505" s="95"/>
      <c r="EE505" s="95"/>
      <c r="EF505" s="95"/>
      <c r="EG505" s="95"/>
      <c r="EH505" s="95"/>
      <c r="EI505" s="95"/>
      <c r="EJ505" s="95"/>
      <c r="EK505" s="95"/>
      <c r="EL505" s="95"/>
      <c r="EM505" s="95"/>
      <c r="EN505" s="95"/>
      <c r="EO505" s="95"/>
      <c r="EP505" s="95"/>
      <c r="EQ505" s="95"/>
      <c r="ER505" s="95"/>
      <c r="ES505" s="95"/>
      <c r="ET505" s="95"/>
      <c r="EU505" s="95"/>
      <c r="EV505" s="95"/>
      <c r="EW505" s="95"/>
      <c r="EX505" s="95"/>
      <c r="EY505" s="95"/>
      <c r="EZ505" s="95"/>
      <c r="FA505" s="95"/>
      <c r="FB505" s="95"/>
      <c r="FC505" s="95"/>
      <c r="FD505" s="95"/>
      <c r="FE505" s="95"/>
      <c r="FF505" s="95"/>
      <c r="FG505" s="95"/>
      <c r="FH505" s="95"/>
      <c r="FI505" s="95"/>
      <c r="FJ505" s="95"/>
      <c r="FK505" s="95"/>
      <c r="FL505" s="95"/>
      <c r="FM505" s="95"/>
      <c r="FN505" s="95"/>
      <c r="FO505" s="95"/>
      <c r="FP505" s="95"/>
      <c r="FQ505" s="95"/>
      <c r="FR505" s="95"/>
      <c r="FS505" s="95"/>
      <c r="FT505" s="95"/>
      <c r="FU505" s="95"/>
      <c r="FV505" s="95"/>
      <c r="FW505" s="95"/>
      <c r="FX505" s="95"/>
      <c r="FY505" s="95"/>
      <c r="FZ505" s="95"/>
      <c r="GA505" s="95"/>
      <c r="GB505" s="95"/>
      <c r="GC505" s="95"/>
      <c r="GD505" s="95"/>
      <c r="GE505" s="95"/>
      <c r="GF505" s="95"/>
      <c r="GG505" s="95"/>
      <c r="GH505" s="95"/>
      <c r="GI505" s="95"/>
      <c r="GJ505" s="95"/>
      <c r="GK505" s="95"/>
      <c r="GL505" s="95"/>
      <c r="GM505" s="95"/>
      <c r="GN505" s="95"/>
      <c r="GO505" s="95"/>
      <c r="GP505" s="95"/>
      <c r="GQ505" s="95"/>
      <c r="GR505" s="95"/>
      <c r="GS505" s="95"/>
      <c r="GT505" s="95"/>
      <c r="GU505" s="95"/>
      <c r="GV505" s="95"/>
      <c r="GW505" s="95"/>
      <c r="GX505" s="95"/>
      <c r="GY505" s="95"/>
      <c r="GZ505" s="95"/>
      <c r="HA505" s="95"/>
      <c r="HB505" s="95"/>
      <c r="HC505" s="95"/>
      <c r="HD505" s="95"/>
      <c r="HE505" s="95"/>
    </row>
    <row r="506" spans="1:213" x14ac:dyDescent="0.25">
      <c r="A506" s="212" t="str">
        <f>IF((ISBLANK('1B DonnéesActifs'!A509)=TRUE),"-",'1B DonnéesActifs'!A509)</f>
        <v>-</v>
      </c>
      <c r="B506" s="213" t="str">
        <f>IF(($A506="-"),"-",IF((ISBLANK('1B DonnéesActifs'!B509)=TRUE),"",'1B DonnéesActifs'!B509))</f>
        <v>-</v>
      </c>
      <c r="C506" s="213" t="str">
        <f>IF(($A506="-"),"-",IF((ISBLANK('1B DonnéesActifs'!C509)=TRUE),"",'1B DonnéesActifs'!C509))</f>
        <v>-</v>
      </c>
      <c r="D506" s="213" t="str">
        <f>IF(($A506="-"),"-",IF((ISBLANK('1B DonnéesActifs'!D509)=TRUE),"",'1B DonnéesActifs'!D509))</f>
        <v>-</v>
      </c>
      <c r="E506" s="213" t="str">
        <f>IF(($A506="-"),"-",IF((ISBLANK('1B DonnéesActifs'!E509)=TRUE),"",'1B DonnéesActifs'!E509))</f>
        <v>-</v>
      </c>
      <c r="F506" s="213" t="str">
        <f>IF(($A506="-"),"-",IF((ISBLANK('1B DonnéesActifs'!F509)=TRUE),"",'1B DonnéesActifs'!F509))</f>
        <v>-</v>
      </c>
      <c r="G506" s="213" t="str">
        <f>IF(($A506="-"),"-",IF((ISBLANK('1B DonnéesActifs'!G509)=TRUE),"",'1B DonnéesActifs'!G509))</f>
        <v>-</v>
      </c>
      <c r="H506" s="213" t="str">
        <f>IF(($A506="-"),"-",IF((ISBLANK('1B DonnéesActifs'!H509)=TRUE),"",'1B DonnéesActifs'!H509))</f>
        <v>-</v>
      </c>
      <c r="I506" s="213" t="str">
        <f>IF(($A506="-"),"-",IF((ISBLANK('1B DonnéesActifs'!I509)=TRUE),"",'1B DonnéesActifs'!I509))</f>
        <v>-</v>
      </c>
      <c r="J506" s="213" t="str">
        <f>IF(($A506="-"),"-",IF((ISBLANK('1B DonnéesActifs'!J509)=TRUE),"",'1B DonnéesActifs'!J509))</f>
        <v>-</v>
      </c>
      <c r="K506" s="213" t="str">
        <f>IF(($A506="-"),"-",IF((ISBLANK('1B DonnéesActifs'!K509)=TRUE),"",'1B DonnéesActifs'!K509))</f>
        <v>-</v>
      </c>
      <c r="L506" s="213" t="str">
        <f>IF(($A506="-"),"-",IF((ISBLANK('1B DonnéesActifs'!L509)=TRUE),"",'1B DonnéesActifs'!L509))</f>
        <v>-</v>
      </c>
      <c r="M506" s="213" t="str">
        <f>IF(($A506="-"),"-",IF((ISBLANK('1B DonnéesActifs'!M509)=TRUE),"",'1B DonnéesActifs'!M509))</f>
        <v>-</v>
      </c>
      <c r="N506" s="213" t="str">
        <f>IF(($A506="-"),"-",IF((ISBLANK('1B DonnéesActifs'!N509)=TRUE),"",'1B DonnéesActifs'!N509))</f>
        <v>-</v>
      </c>
      <c r="O506" s="213" t="str">
        <f>IF(($A506="-"),"-",IF((ISBLANK('1B DonnéesActifs'!O509)=TRUE),"",'1B DonnéesActifs'!O509))</f>
        <v>-</v>
      </c>
      <c r="P506" s="213" t="str">
        <f>IF(($A506="-"),"-",IF((ISBLANK('1B DonnéesActifs'!P509)=TRUE),"",'1B DonnéesActifs'!P509))</f>
        <v>-</v>
      </c>
      <c r="Q506" s="214" t="str">
        <f t="shared" si="73"/>
        <v>-</v>
      </c>
      <c r="R506" s="214" t="str">
        <f>IF($A506="-","-",(_xlfn.IFNA((VLOOKUP($D506,'2A HypothèsesRenouvellement'!$J$6:$K$10,2,FALSE)),"TypeChausséeN/D")))</f>
        <v>-</v>
      </c>
      <c r="S506" s="214" t="str">
        <f t="shared" si="74"/>
        <v>-</v>
      </c>
      <c r="T506" s="214" t="str">
        <f>IF($A506="-","-",(_xlfn.IFNA((VLOOKUP($M506,'2A HypothèsesRenouvellement'!$J$16:$K$25,2,FALSE)),"DernièreInterventionN/D")))</f>
        <v>-</v>
      </c>
      <c r="U506" s="214" t="str">
        <f t="shared" si="75"/>
        <v>-</v>
      </c>
      <c r="V506" s="215" t="str">
        <f t="shared" si="76"/>
        <v>-</v>
      </c>
      <c r="W506" s="215" t="str">
        <f>IF($A506="-","-",IF($O506="","ICG N/D",VLOOKUP($O506,'2A HypothèsesRenouvellement'!$B$33:$B$42,1,TRUE)))</f>
        <v>-</v>
      </c>
      <c r="X506" s="216" t="str">
        <f>IF($A506="-","-",(IF((ISNUMBER(W506)=TRUE),VLOOKUP(W506,'2A HypothèsesRenouvellement'!$B$33:$D$42,3,FALSE),"ICG N/D")))</f>
        <v>-</v>
      </c>
      <c r="Y506" s="216" t="str">
        <f>_xlfn.IFNA(IF($A506="-","-",(IF((P506=""),"Cote /5 N/D",VLOOKUP(P506,'2A HypothèsesRenouvellement'!$F$33:$G$37,2,FALSE)))),"%ParCote/5 Feuille2A N/D")</f>
        <v>-</v>
      </c>
      <c r="Z506" s="215" t="str">
        <f>IF($A506="-","-",IF('2A HypothèsesRenouvellement'!$F$20="  cotes d'état /100",(IF(ISNUMBER(X506)=TRUE,(X506*R506),"ICG N/D")),"N'est pas l'option choisie feuille 2A"))</f>
        <v>-</v>
      </c>
      <c r="AA506" s="215" t="str">
        <f t="shared" si="71"/>
        <v>-</v>
      </c>
      <c r="AB506" s="215" t="str">
        <f>IF($A506="-","-",IF('2A HypothèsesRenouvellement'!$F$20="  cotes d'état /5",(IF(ISNUMBER(Y506)=TRUE,(Y506*R506),"Etat/5 N/D")),"N'est pas l'option choisie feuille 2A"))</f>
        <v>-</v>
      </c>
      <c r="AC506" s="215" t="str">
        <f t="shared" si="72"/>
        <v>-</v>
      </c>
      <c r="AD506" s="217" t="str">
        <f>IF('2A HypothèsesRenouvellement'!$D$15="Option 1  ",'3A CalculsActifs'!V506,IF('2A HypothèsesRenouvellement'!$F$20="  Cotes d'état /100",'3A CalculsActifs'!AA506,IF('2A HypothèsesRenouvellement'!$F$20="  Cotes d'état /5",'3A CalculsActifs'!AC506,"ATT:ChoisirOptionFeuille2A")))</f>
        <v>ATT:ChoisirOptionFeuille2A</v>
      </c>
      <c r="AE506" s="209" t="str">
        <f>IF($A506="-","-",(H506/1000*(VLOOKUP(D506,'2A HypothèsesRenouvellement'!$J$6:$L$10,3,FALSE))))</f>
        <v>-</v>
      </c>
      <c r="AF506" s="312" t="str">
        <f t="shared" si="77"/>
        <v>-</v>
      </c>
      <c r="AG506" s="312" t="str">
        <f t="shared" si="78"/>
        <v>-</v>
      </c>
      <c r="AH506" s="218" t="str">
        <f t="shared" si="79"/>
        <v>-</v>
      </c>
      <c r="AI506" s="95"/>
      <c r="AJ506" s="95"/>
      <c r="AK506" s="95"/>
      <c r="AL506" s="95"/>
      <c r="AM506" s="95"/>
      <c r="AN506" s="95"/>
      <c r="AO506" s="95"/>
      <c r="AP506" s="95"/>
      <c r="AQ506" s="95"/>
      <c r="AR506" s="95"/>
      <c r="AS506" s="95"/>
      <c r="AT506" s="95"/>
      <c r="AU506" s="95"/>
      <c r="AV506" s="95"/>
      <c r="AW506" s="95"/>
      <c r="AX506" s="95"/>
      <c r="AY506" s="95"/>
      <c r="AZ506" s="95"/>
      <c r="BA506" s="95"/>
      <c r="BB506" s="95"/>
      <c r="BC506" s="95"/>
      <c r="BD506" s="95"/>
      <c r="BE506" s="95"/>
      <c r="BF506" s="95"/>
      <c r="BG506" s="95"/>
      <c r="BH506" s="95"/>
      <c r="BI506" s="95"/>
      <c r="BJ506" s="95"/>
      <c r="BK506" s="95"/>
      <c r="BL506" s="95"/>
      <c r="BM506" s="95"/>
      <c r="BN506" s="95"/>
      <c r="BO506" s="95"/>
      <c r="BP506" s="95"/>
      <c r="BQ506" s="95"/>
      <c r="BR506" s="95"/>
      <c r="BS506" s="95"/>
      <c r="BT506" s="95"/>
      <c r="BU506" s="95"/>
      <c r="BV506" s="95"/>
      <c r="BW506" s="95"/>
      <c r="BX506" s="95"/>
      <c r="BY506" s="95"/>
      <c r="BZ506" s="95"/>
      <c r="CA506" s="95"/>
      <c r="CB506" s="95"/>
      <c r="CC506" s="95"/>
      <c r="CD506" s="95"/>
      <c r="CE506" s="95"/>
      <c r="CF506" s="95"/>
      <c r="CG506" s="95"/>
      <c r="CH506" s="95"/>
      <c r="CI506" s="95"/>
      <c r="CJ506" s="95"/>
      <c r="CK506" s="95"/>
      <c r="CL506" s="95"/>
      <c r="CM506" s="95"/>
      <c r="CN506" s="95"/>
      <c r="CO506" s="95"/>
      <c r="CP506" s="95"/>
      <c r="CQ506" s="95"/>
      <c r="CR506" s="95"/>
      <c r="CS506" s="95"/>
      <c r="CT506" s="95"/>
      <c r="CU506" s="95"/>
      <c r="CV506" s="95"/>
      <c r="CW506" s="95"/>
      <c r="CX506" s="95"/>
      <c r="CY506" s="95"/>
      <c r="CZ506" s="95"/>
      <c r="DA506" s="95"/>
      <c r="DB506" s="95"/>
      <c r="DC506" s="95"/>
      <c r="DD506" s="95"/>
      <c r="DE506" s="95"/>
      <c r="DF506" s="95"/>
      <c r="DG506" s="95"/>
      <c r="DH506" s="95"/>
      <c r="DI506" s="95"/>
      <c r="DJ506" s="95"/>
      <c r="DK506" s="95"/>
      <c r="DL506" s="95"/>
      <c r="DM506" s="95"/>
      <c r="DN506" s="95"/>
      <c r="DO506" s="95"/>
      <c r="DP506" s="95"/>
      <c r="DQ506" s="95"/>
      <c r="DR506" s="95"/>
      <c r="DS506" s="95"/>
      <c r="DT506" s="95"/>
      <c r="DU506" s="95"/>
      <c r="DV506" s="95"/>
      <c r="DW506" s="95"/>
      <c r="DX506" s="95"/>
      <c r="DY506" s="95"/>
      <c r="DZ506" s="95"/>
      <c r="EA506" s="95"/>
      <c r="EB506" s="95"/>
      <c r="EC506" s="95"/>
      <c r="ED506" s="95"/>
      <c r="EE506" s="95"/>
      <c r="EF506" s="95"/>
      <c r="EG506" s="95"/>
      <c r="EH506" s="95"/>
      <c r="EI506" s="95"/>
      <c r="EJ506" s="95"/>
      <c r="EK506" s="95"/>
      <c r="EL506" s="95"/>
      <c r="EM506" s="95"/>
      <c r="EN506" s="95"/>
      <c r="EO506" s="95"/>
      <c r="EP506" s="95"/>
      <c r="EQ506" s="95"/>
      <c r="ER506" s="95"/>
      <c r="ES506" s="95"/>
      <c r="ET506" s="95"/>
      <c r="EU506" s="95"/>
      <c r="EV506" s="95"/>
      <c r="EW506" s="95"/>
      <c r="EX506" s="95"/>
      <c r="EY506" s="95"/>
      <c r="EZ506" s="95"/>
      <c r="FA506" s="95"/>
      <c r="FB506" s="95"/>
      <c r="FC506" s="95"/>
      <c r="FD506" s="95"/>
      <c r="FE506" s="95"/>
      <c r="FF506" s="95"/>
      <c r="FG506" s="95"/>
      <c r="FH506" s="95"/>
      <c r="FI506" s="95"/>
      <c r="FJ506" s="95"/>
      <c r="FK506" s="95"/>
      <c r="FL506" s="95"/>
      <c r="FM506" s="95"/>
      <c r="FN506" s="95"/>
      <c r="FO506" s="95"/>
      <c r="FP506" s="95"/>
      <c r="FQ506" s="95"/>
      <c r="FR506" s="95"/>
      <c r="FS506" s="95"/>
      <c r="FT506" s="95"/>
      <c r="FU506" s="95"/>
      <c r="FV506" s="95"/>
      <c r="FW506" s="95"/>
      <c r="FX506" s="95"/>
      <c r="FY506" s="95"/>
      <c r="FZ506" s="95"/>
      <c r="GA506" s="95"/>
      <c r="GB506" s="95"/>
      <c r="GC506" s="95"/>
      <c r="GD506" s="95"/>
      <c r="GE506" s="95"/>
      <c r="GF506" s="95"/>
      <c r="GG506" s="95"/>
      <c r="GH506" s="95"/>
      <c r="GI506" s="95"/>
      <c r="GJ506" s="95"/>
      <c r="GK506" s="95"/>
      <c r="GL506" s="95"/>
      <c r="GM506" s="95"/>
      <c r="GN506" s="95"/>
      <c r="GO506" s="95"/>
      <c r="GP506" s="95"/>
      <c r="GQ506" s="95"/>
      <c r="GR506" s="95"/>
      <c r="GS506" s="95"/>
      <c r="GT506" s="95"/>
      <c r="GU506" s="95"/>
      <c r="GV506" s="95"/>
      <c r="GW506" s="95"/>
      <c r="GX506" s="95"/>
      <c r="GY506" s="95"/>
      <c r="GZ506" s="95"/>
      <c r="HA506" s="95"/>
      <c r="HB506" s="95"/>
      <c r="HC506" s="95"/>
      <c r="HD506" s="95"/>
      <c r="HE506" s="95"/>
    </row>
    <row r="507" spans="1:213" x14ac:dyDescent="0.25">
      <c r="A507" s="212" t="str">
        <f>IF((ISBLANK('1B DonnéesActifs'!A510)=TRUE),"-",'1B DonnéesActifs'!A510)</f>
        <v>-</v>
      </c>
      <c r="B507" s="213" t="str">
        <f>IF(($A507="-"),"-",IF((ISBLANK('1B DonnéesActifs'!B510)=TRUE),"",'1B DonnéesActifs'!B510))</f>
        <v>-</v>
      </c>
      <c r="C507" s="213" t="str">
        <f>IF(($A507="-"),"-",IF((ISBLANK('1B DonnéesActifs'!C510)=TRUE),"",'1B DonnéesActifs'!C510))</f>
        <v>-</v>
      </c>
      <c r="D507" s="213" t="str">
        <f>IF(($A507="-"),"-",IF((ISBLANK('1B DonnéesActifs'!D510)=TRUE),"",'1B DonnéesActifs'!D510))</f>
        <v>-</v>
      </c>
      <c r="E507" s="213" t="str">
        <f>IF(($A507="-"),"-",IF((ISBLANK('1B DonnéesActifs'!E510)=TRUE),"",'1B DonnéesActifs'!E510))</f>
        <v>-</v>
      </c>
      <c r="F507" s="213" t="str">
        <f>IF(($A507="-"),"-",IF((ISBLANK('1B DonnéesActifs'!F510)=TRUE),"",'1B DonnéesActifs'!F510))</f>
        <v>-</v>
      </c>
      <c r="G507" s="213" t="str">
        <f>IF(($A507="-"),"-",IF((ISBLANK('1B DonnéesActifs'!G510)=TRUE),"",'1B DonnéesActifs'!G510))</f>
        <v>-</v>
      </c>
      <c r="H507" s="213" t="str">
        <f>IF(($A507="-"),"-",IF((ISBLANK('1B DonnéesActifs'!H510)=TRUE),"",'1B DonnéesActifs'!H510))</f>
        <v>-</v>
      </c>
      <c r="I507" s="213" t="str">
        <f>IF(($A507="-"),"-",IF((ISBLANK('1B DonnéesActifs'!I510)=TRUE),"",'1B DonnéesActifs'!I510))</f>
        <v>-</v>
      </c>
      <c r="J507" s="213" t="str">
        <f>IF(($A507="-"),"-",IF((ISBLANK('1B DonnéesActifs'!J510)=TRUE),"",'1B DonnéesActifs'!J510))</f>
        <v>-</v>
      </c>
      <c r="K507" s="213" t="str">
        <f>IF(($A507="-"),"-",IF((ISBLANK('1B DonnéesActifs'!K510)=TRUE),"",'1B DonnéesActifs'!K510))</f>
        <v>-</v>
      </c>
      <c r="L507" s="213" t="str">
        <f>IF(($A507="-"),"-",IF((ISBLANK('1B DonnéesActifs'!L510)=TRUE),"",'1B DonnéesActifs'!L510))</f>
        <v>-</v>
      </c>
      <c r="M507" s="213" t="str">
        <f>IF(($A507="-"),"-",IF((ISBLANK('1B DonnéesActifs'!M510)=TRUE),"",'1B DonnéesActifs'!M510))</f>
        <v>-</v>
      </c>
      <c r="N507" s="213" t="str">
        <f>IF(($A507="-"),"-",IF((ISBLANK('1B DonnéesActifs'!N510)=TRUE),"",'1B DonnéesActifs'!N510))</f>
        <v>-</v>
      </c>
      <c r="O507" s="213" t="str">
        <f>IF(($A507="-"),"-",IF((ISBLANK('1B DonnéesActifs'!O510)=TRUE),"",'1B DonnéesActifs'!O510))</f>
        <v>-</v>
      </c>
      <c r="P507" s="213" t="str">
        <f>IF(($A507="-"),"-",IF((ISBLANK('1B DonnéesActifs'!P510)=TRUE),"",'1B DonnéesActifs'!P510))</f>
        <v>-</v>
      </c>
      <c r="Q507" s="214" t="str">
        <f t="shared" si="73"/>
        <v>-</v>
      </c>
      <c r="R507" s="214" t="str">
        <f>IF($A507="-","-",(_xlfn.IFNA((VLOOKUP($D507,'2A HypothèsesRenouvellement'!$J$6:$K$10,2,FALSE)),"TypeChausséeN/D")))</f>
        <v>-</v>
      </c>
      <c r="S507" s="214" t="str">
        <f t="shared" si="74"/>
        <v>-</v>
      </c>
      <c r="T507" s="214" t="str">
        <f>IF($A507="-","-",(_xlfn.IFNA((VLOOKUP($M507,'2A HypothèsesRenouvellement'!$J$16:$K$25,2,FALSE)),"DernièreInterventionN/D")))</f>
        <v>-</v>
      </c>
      <c r="U507" s="214" t="str">
        <f t="shared" si="75"/>
        <v>-</v>
      </c>
      <c r="V507" s="215" t="str">
        <f t="shared" si="76"/>
        <v>-</v>
      </c>
      <c r="W507" s="215" t="str">
        <f>IF($A507="-","-",IF($O507="","ICG N/D",VLOOKUP($O507,'2A HypothèsesRenouvellement'!$B$33:$B$42,1,TRUE)))</f>
        <v>-</v>
      </c>
      <c r="X507" s="216" t="str">
        <f>IF($A507="-","-",(IF((ISNUMBER(W507)=TRUE),VLOOKUP(W507,'2A HypothèsesRenouvellement'!$B$33:$D$42,3,FALSE),"ICG N/D")))</f>
        <v>-</v>
      </c>
      <c r="Y507" s="216" t="str">
        <f>_xlfn.IFNA(IF($A507="-","-",(IF((P507=""),"Cote /5 N/D",VLOOKUP(P507,'2A HypothèsesRenouvellement'!$F$33:$G$37,2,FALSE)))),"%ParCote/5 Feuille2A N/D")</f>
        <v>-</v>
      </c>
      <c r="Z507" s="215" t="str">
        <f>IF($A507="-","-",IF('2A HypothèsesRenouvellement'!$F$20="  cotes d'état /100",(IF(ISNUMBER(X507)=TRUE,(X507*R507),"ICG N/D")),"N'est pas l'option choisie feuille 2A"))</f>
        <v>-</v>
      </c>
      <c r="AA507" s="215" t="str">
        <f t="shared" si="71"/>
        <v>-</v>
      </c>
      <c r="AB507" s="215" t="str">
        <f>IF($A507="-","-",IF('2A HypothèsesRenouvellement'!$F$20="  cotes d'état /5",(IF(ISNUMBER(Y507)=TRUE,(Y507*R507),"Etat/5 N/D")),"N'est pas l'option choisie feuille 2A"))</f>
        <v>-</v>
      </c>
      <c r="AC507" s="215" t="str">
        <f t="shared" si="72"/>
        <v>-</v>
      </c>
      <c r="AD507" s="217" t="str">
        <f>IF('2A HypothèsesRenouvellement'!$D$15="Option 1  ",'3A CalculsActifs'!V507,IF('2A HypothèsesRenouvellement'!$F$20="  Cotes d'état /100",'3A CalculsActifs'!AA507,IF('2A HypothèsesRenouvellement'!$F$20="  Cotes d'état /5",'3A CalculsActifs'!AC507,"ATT:ChoisirOptionFeuille2A")))</f>
        <v>ATT:ChoisirOptionFeuille2A</v>
      </c>
      <c r="AE507" s="209" t="str">
        <f>IF($A507="-","-",(H507/1000*(VLOOKUP(D507,'2A HypothèsesRenouvellement'!$J$6:$L$10,3,FALSE))))</f>
        <v>-</v>
      </c>
      <c r="AF507" s="312" t="str">
        <f t="shared" si="77"/>
        <v>-</v>
      </c>
      <c r="AG507" s="312" t="str">
        <f t="shared" si="78"/>
        <v>-</v>
      </c>
      <c r="AH507" s="218" t="str">
        <f t="shared" si="79"/>
        <v>-</v>
      </c>
      <c r="AI507" s="95"/>
      <c r="AJ507" s="95"/>
      <c r="AK507" s="95"/>
      <c r="AL507" s="95"/>
      <c r="AM507" s="95"/>
      <c r="AN507" s="95"/>
      <c r="AO507" s="95"/>
      <c r="AP507" s="95"/>
      <c r="AQ507" s="95"/>
      <c r="AR507" s="95"/>
      <c r="AS507" s="95"/>
      <c r="AT507" s="95"/>
      <c r="AU507" s="95"/>
      <c r="AV507" s="95"/>
      <c r="AW507" s="95"/>
      <c r="AX507" s="95"/>
      <c r="AY507" s="95"/>
      <c r="AZ507" s="95"/>
      <c r="BA507" s="95"/>
      <c r="BB507" s="95"/>
      <c r="BC507" s="95"/>
      <c r="BD507" s="95"/>
      <c r="BE507" s="95"/>
      <c r="BF507" s="95"/>
      <c r="BG507" s="95"/>
      <c r="BH507" s="95"/>
      <c r="BI507" s="95"/>
      <c r="BJ507" s="95"/>
      <c r="BK507" s="95"/>
      <c r="BL507" s="95"/>
      <c r="BM507" s="95"/>
      <c r="BN507" s="95"/>
      <c r="BO507" s="95"/>
      <c r="BP507" s="95"/>
      <c r="BQ507" s="95"/>
      <c r="BR507" s="95"/>
      <c r="BS507" s="95"/>
      <c r="BT507" s="95"/>
      <c r="BU507" s="95"/>
      <c r="BV507" s="95"/>
      <c r="BW507" s="95"/>
      <c r="BX507" s="95"/>
      <c r="BY507" s="95"/>
      <c r="BZ507" s="95"/>
      <c r="CA507" s="95"/>
      <c r="CB507" s="95"/>
      <c r="CC507" s="95"/>
      <c r="CD507" s="95"/>
      <c r="CE507" s="95"/>
      <c r="CF507" s="95"/>
      <c r="CG507" s="95"/>
      <c r="CH507" s="95"/>
      <c r="CI507" s="95"/>
      <c r="CJ507" s="95"/>
      <c r="CK507" s="95"/>
      <c r="CL507" s="95"/>
      <c r="CM507" s="95"/>
      <c r="CN507" s="95"/>
      <c r="CO507" s="95"/>
      <c r="CP507" s="95"/>
      <c r="CQ507" s="95"/>
      <c r="CR507" s="95"/>
      <c r="CS507" s="95"/>
      <c r="CT507" s="95"/>
      <c r="CU507" s="95"/>
      <c r="CV507" s="95"/>
      <c r="CW507" s="95"/>
      <c r="CX507" s="95"/>
      <c r="CY507" s="95"/>
      <c r="CZ507" s="95"/>
      <c r="DA507" s="95"/>
      <c r="DB507" s="95"/>
      <c r="DC507" s="95"/>
      <c r="DD507" s="95"/>
      <c r="DE507" s="95"/>
      <c r="DF507" s="95"/>
      <c r="DG507" s="95"/>
      <c r="DH507" s="95"/>
      <c r="DI507" s="95"/>
      <c r="DJ507" s="95"/>
      <c r="DK507" s="95"/>
      <c r="DL507" s="95"/>
      <c r="DM507" s="95"/>
      <c r="DN507" s="95"/>
      <c r="DO507" s="95"/>
      <c r="DP507" s="95"/>
      <c r="DQ507" s="95"/>
      <c r="DR507" s="95"/>
      <c r="DS507" s="95"/>
      <c r="DT507" s="95"/>
      <c r="DU507" s="95"/>
      <c r="DV507" s="95"/>
      <c r="DW507" s="95"/>
      <c r="DX507" s="95"/>
      <c r="DY507" s="95"/>
      <c r="DZ507" s="95"/>
      <c r="EA507" s="95"/>
      <c r="EB507" s="95"/>
      <c r="EC507" s="95"/>
      <c r="ED507" s="95"/>
      <c r="EE507" s="95"/>
      <c r="EF507" s="95"/>
      <c r="EG507" s="95"/>
      <c r="EH507" s="95"/>
      <c r="EI507" s="95"/>
      <c r="EJ507" s="95"/>
      <c r="EK507" s="95"/>
      <c r="EL507" s="95"/>
      <c r="EM507" s="95"/>
      <c r="EN507" s="95"/>
      <c r="EO507" s="95"/>
      <c r="EP507" s="95"/>
      <c r="EQ507" s="95"/>
      <c r="ER507" s="95"/>
      <c r="ES507" s="95"/>
      <c r="ET507" s="95"/>
      <c r="EU507" s="95"/>
      <c r="EV507" s="95"/>
      <c r="EW507" s="95"/>
      <c r="EX507" s="95"/>
      <c r="EY507" s="95"/>
      <c r="EZ507" s="95"/>
      <c r="FA507" s="95"/>
      <c r="FB507" s="95"/>
      <c r="FC507" s="95"/>
      <c r="FD507" s="95"/>
      <c r="FE507" s="95"/>
      <c r="FF507" s="95"/>
      <c r="FG507" s="95"/>
      <c r="FH507" s="95"/>
      <c r="FI507" s="95"/>
      <c r="FJ507" s="95"/>
      <c r="FK507" s="95"/>
      <c r="FL507" s="95"/>
      <c r="FM507" s="95"/>
      <c r="FN507" s="95"/>
      <c r="FO507" s="95"/>
      <c r="FP507" s="95"/>
      <c r="FQ507" s="95"/>
      <c r="FR507" s="95"/>
      <c r="FS507" s="95"/>
      <c r="FT507" s="95"/>
      <c r="FU507" s="95"/>
      <c r="FV507" s="95"/>
      <c r="FW507" s="95"/>
      <c r="FX507" s="95"/>
      <c r="FY507" s="95"/>
      <c r="FZ507" s="95"/>
      <c r="GA507" s="95"/>
      <c r="GB507" s="95"/>
      <c r="GC507" s="95"/>
      <c r="GD507" s="95"/>
      <c r="GE507" s="95"/>
      <c r="GF507" s="95"/>
      <c r="GG507" s="95"/>
      <c r="GH507" s="95"/>
      <c r="GI507" s="95"/>
      <c r="GJ507" s="95"/>
      <c r="GK507" s="95"/>
      <c r="GL507" s="95"/>
      <c r="GM507" s="95"/>
      <c r="GN507" s="95"/>
      <c r="GO507" s="95"/>
      <c r="GP507" s="95"/>
      <c r="GQ507" s="95"/>
      <c r="GR507" s="95"/>
      <c r="GS507" s="95"/>
      <c r="GT507" s="95"/>
      <c r="GU507" s="95"/>
      <c r="GV507" s="95"/>
      <c r="GW507" s="95"/>
      <c r="GX507" s="95"/>
      <c r="GY507" s="95"/>
      <c r="GZ507" s="95"/>
      <c r="HA507" s="95"/>
      <c r="HB507" s="95"/>
      <c r="HC507" s="95"/>
      <c r="HD507" s="95"/>
      <c r="HE507" s="95"/>
    </row>
    <row r="508" spans="1:213" x14ac:dyDescent="0.25">
      <c r="A508" s="212" t="str">
        <f>IF((ISBLANK('1B DonnéesActifs'!A511)=TRUE),"-",'1B DonnéesActifs'!A511)</f>
        <v>-</v>
      </c>
      <c r="B508" s="213" t="str">
        <f>IF(($A508="-"),"-",IF((ISBLANK('1B DonnéesActifs'!B511)=TRUE),"",'1B DonnéesActifs'!B511))</f>
        <v>-</v>
      </c>
      <c r="C508" s="213" t="str">
        <f>IF(($A508="-"),"-",IF((ISBLANK('1B DonnéesActifs'!C511)=TRUE),"",'1B DonnéesActifs'!C511))</f>
        <v>-</v>
      </c>
      <c r="D508" s="213" t="str">
        <f>IF(($A508="-"),"-",IF((ISBLANK('1B DonnéesActifs'!D511)=TRUE),"",'1B DonnéesActifs'!D511))</f>
        <v>-</v>
      </c>
      <c r="E508" s="213" t="str">
        <f>IF(($A508="-"),"-",IF((ISBLANK('1B DonnéesActifs'!E511)=TRUE),"",'1B DonnéesActifs'!E511))</f>
        <v>-</v>
      </c>
      <c r="F508" s="213" t="str">
        <f>IF(($A508="-"),"-",IF((ISBLANK('1B DonnéesActifs'!F511)=TRUE),"",'1B DonnéesActifs'!F511))</f>
        <v>-</v>
      </c>
      <c r="G508" s="213" t="str">
        <f>IF(($A508="-"),"-",IF((ISBLANK('1B DonnéesActifs'!G511)=TRUE),"",'1B DonnéesActifs'!G511))</f>
        <v>-</v>
      </c>
      <c r="H508" s="213" t="str">
        <f>IF(($A508="-"),"-",IF((ISBLANK('1B DonnéesActifs'!H511)=TRUE),"",'1B DonnéesActifs'!H511))</f>
        <v>-</v>
      </c>
      <c r="I508" s="213" t="str">
        <f>IF(($A508="-"),"-",IF((ISBLANK('1B DonnéesActifs'!I511)=TRUE),"",'1B DonnéesActifs'!I511))</f>
        <v>-</v>
      </c>
      <c r="J508" s="213" t="str">
        <f>IF(($A508="-"),"-",IF((ISBLANK('1B DonnéesActifs'!J511)=TRUE),"",'1B DonnéesActifs'!J511))</f>
        <v>-</v>
      </c>
      <c r="K508" s="213" t="str">
        <f>IF(($A508="-"),"-",IF((ISBLANK('1B DonnéesActifs'!K511)=TRUE),"",'1B DonnéesActifs'!K511))</f>
        <v>-</v>
      </c>
      <c r="L508" s="213" t="str">
        <f>IF(($A508="-"),"-",IF((ISBLANK('1B DonnéesActifs'!L511)=TRUE),"",'1B DonnéesActifs'!L511))</f>
        <v>-</v>
      </c>
      <c r="M508" s="213" t="str">
        <f>IF(($A508="-"),"-",IF((ISBLANK('1B DonnéesActifs'!M511)=TRUE),"",'1B DonnéesActifs'!M511))</f>
        <v>-</v>
      </c>
      <c r="N508" s="213" t="str">
        <f>IF(($A508="-"),"-",IF((ISBLANK('1B DonnéesActifs'!N511)=TRUE),"",'1B DonnéesActifs'!N511))</f>
        <v>-</v>
      </c>
      <c r="O508" s="213" t="str">
        <f>IF(($A508="-"),"-",IF((ISBLANK('1B DonnéesActifs'!O511)=TRUE),"",'1B DonnéesActifs'!O511))</f>
        <v>-</v>
      </c>
      <c r="P508" s="213" t="str">
        <f>IF(($A508="-"),"-",IF((ISBLANK('1B DonnéesActifs'!P511)=TRUE),"",'1B DonnéesActifs'!P511))</f>
        <v>-</v>
      </c>
      <c r="Q508" s="214" t="str">
        <f t="shared" si="73"/>
        <v>-</v>
      </c>
      <c r="R508" s="214" t="str">
        <f>IF($A508="-","-",(_xlfn.IFNA((VLOOKUP($D508,'2A HypothèsesRenouvellement'!$J$6:$K$10,2,FALSE)),"TypeChausséeN/D")))</f>
        <v>-</v>
      </c>
      <c r="S508" s="214" t="str">
        <f t="shared" si="74"/>
        <v>-</v>
      </c>
      <c r="T508" s="214" t="str">
        <f>IF($A508="-","-",(_xlfn.IFNA((VLOOKUP($M508,'2A HypothèsesRenouvellement'!$J$16:$K$25,2,FALSE)),"DernièreInterventionN/D")))</f>
        <v>-</v>
      </c>
      <c r="U508" s="214" t="str">
        <f t="shared" si="75"/>
        <v>-</v>
      </c>
      <c r="V508" s="215" t="str">
        <f t="shared" si="76"/>
        <v>-</v>
      </c>
      <c r="W508" s="215" t="str">
        <f>IF($A508="-","-",IF($O508="","ICG N/D",VLOOKUP($O508,'2A HypothèsesRenouvellement'!$B$33:$B$42,1,TRUE)))</f>
        <v>-</v>
      </c>
      <c r="X508" s="216" t="str">
        <f>IF($A508="-","-",(IF((ISNUMBER(W508)=TRUE),VLOOKUP(W508,'2A HypothèsesRenouvellement'!$B$33:$D$42,3,FALSE),"ICG N/D")))</f>
        <v>-</v>
      </c>
      <c r="Y508" s="216" t="str">
        <f>_xlfn.IFNA(IF($A508="-","-",(IF((P508=""),"Cote /5 N/D",VLOOKUP(P508,'2A HypothèsesRenouvellement'!$F$33:$G$37,2,FALSE)))),"%ParCote/5 Feuille2A N/D")</f>
        <v>-</v>
      </c>
      <c r="Z508" s="215" t="str">
        <f>IF($A508="-","-",IF('2A HypothèsesRenouvellement'!$F$20="  cotes d'état /100",(IF(ISNUMBER(X508)=TRUE,(X508*R508),"ICG N/D")),"N'est pas l'option choisie feuille 2A"))</f>
        <v>-</v>
      </c>
      <c r="AA508" s="215" t="str">
        <f t="shared" si="71"/>
        <v>-</v>
      </c>
      <c r="AB508" s="215" t="str">
        <f>IF($A508="-","-",IF('2A HypothèsesRenouvellement'!$F$20="  cotes d'état /5",(IF(ISNUMBER(Y508)=TRUE,(Y508*R508),"Etat/5 N/D")),"N'est pas l'option choisie feuille 2A"))</f>
        <v>-</v>
      </c>
      <c r="AC508" s="215" t="str">
        <f t="shared" si="72"/>
        <v>-</v>
      </c>
      <c r="AD508" s="217" t="str">
        <f>IF('2A HypothèsesRenouvellement'!$D$15="Option 1  ",'3A CalculsActifs'!V508,IF('2A HypothèsesRenouvellement'!$F$20="  Cotes d'état /100",'3A CalculsActifs'!AA508,IF('2A HypothèsesRenouvellement'!$F$20="  Cotes d'état /5",'3A CalculsActifs'!AC508,"ATT:ChoisirOptionFeuille2A")))</f>
        <v>ATT:ChoisirOptionFeuille2A</v>
      </c>
      <c r="AE508" s="209" t="str">
        <f>IF($A508="-","-",(H508/1000*(VLOOKUP(D508,'2A HypothèsesRenouvellement'!$J$6:$L$10,3,FALSE))))</f>
        <v>-</v>
      </c>
      <c r="AF508" s="312" t="str">
        <f t="shared" si="77"/>
        <v>-</v>
      </c>
      <c r="AG508" s="312" t="str">
        <f t="shared" si="78"/>
        <v>-</v>
      </c>
      <c r="AH508" s="218" t="str">
        <f t="shared" si="79"/>
        <v>-</v>
      </c>
      <c r="AI508" s="95"/>
      <c r="AJ508" s="95"/>
      <c r="AK508" s="95"/>
      <c r="AL508" s="95"/>
      <c r="AM508" s="95"/>
      <c r="AN508" s="95"/>
      <c r="AO508" s="95"/>
      <c r="AP508" s="95"/>
      <c r="AQ508" s="95"/>
      <c r="AR508" s="95"/>
      <c r="AS508" s="95"/>
      <c r="AT508" s="95"/>
      <c r="AU508" s="95"/>
      <c r="AV508" s="95"/>
      <c r="AW508" s="95"/>
      <c r="AX508" s="95"/>
      <c r="AY508" s="95"/>
      <c r="AZ508" s="95"/>
      <c r="BA508" s="95"/>
      <c r="BB508" s="95"/>
      <c r="BC508" s="95"/>
      <c r="BD508" s="95"/>
      <c r="BE508" s="95"/>
      <c r="BF508" s="95"/>
      <c r="BG508" s="95"/>
      <c r="BH508" s="95"/>
      <c r="BI508" s="95"/>
      <c r="BJ508" s="95"/>
      <c r="BK508" s="95"/>
      <c r="BL508" s="95"/>
      <c r="BM508" s="95"/>
      <c r="BN508" s="95"/>
      <c r="BO508" s="95"/>
      <c r="BP508" s="95"/>
      <c r="BQ508" s="95"/>
      <c r="BR508" s="95"/>
      <c r="BS508" s="95"/>
      <c r="BT508" s="95"/>
      <c r="BU508" s="95"/>
      <c r="BV508" s="95"/>
      <c r="BW508" s="95"/>
      <c r="BX508" s="95"/>
      <c r="BY508" s="95"/>
      <c r="BZ508" s="95"/>
      <c r="CA508" s="95"/>
      <c r="CB508" s="95"/>
      <c r="CC508" s="95"/>
      <c r="CD508" s="95"/>
      <c r="CE508" s="95"/>
      <c r="CF508" s="95"/>
      <c r="CG508" s="95"/>
      <c r="CH508" s="95"/>
      <c r="CI508" s="95"/>
      <c r="CJ508" s="95"/>
      <c r="CK508" s="95"/>
      <c r="CL508" s="95"/>
      <c r="CM508" s="95"/>
      <c r="CN508" s="95"/>
      <c r="CO508" s="95"/>
      <c r="CP508" s="95"/>
      <c r="CQ508" s="95"/>
      <c r="CR508" s="95"/>
      <c r="CS508" s="95"/>
      <c r="CT508" s="95"/>
      <c r="CU508" s="95"/>
      <c r="CV508" s="95"/>
      <c r="CW508" s="95"/>
      <c r="CX508" s="95"/>
      <c r="CY508" s="95"/>
      <c r="CZ508" s="95"/>
      <c r="DA508" s="95"/>
      <c r="DB508" s="95"/>
      <c r="DC508" s="95"/>
      <c r="DD508" s="95"/>
      <c r="DE508" s="95"/>
      <c r="DF508" s="95"/>
      <c r="DG508" s="95"/>
      <c r="DH508" s="95"/>
      <c r="DI508" s="95"/>
      <c r="DJ508" s="95"/>
      <c r="DK508" s="95"/>
      <c r="DL508" s="95"/>
      <c r="DM508" s="95"/>
      <c r="DN508" s="95"/>
      <c r="DO508" s="95"/>
      <c r="DP508" s="95"/>
      <c r="DQ508" s="95"/>
      <c r="DR508" s="95"/>
      <c r="DS508" s="95"/>
      <c r="DT508" s="95"/>
      <c r="DU508" s="95"/>
      <c r="DV508" s="95"/>
      <c r="DW508" s="95"/>
      <c r="DX508" s="95"/>
      <c r="DY508" s="95"/>
      <c r="DZ508" s="95"/>
      <c r="EA508" s="95"/>
      <c r="EB508" s="95"/>
      <c r="EC508" s="95"/>
      <c r="ED508" s="95"/>
      <c r="EE508" s="95"/>
      <c r="EF508" s="95"/>
      <c r="EG508" s="95"/>
      <c r="EH508" s="95"/>
      <c r="EI508" s="95"/>
      <c r="EJ508" s="95"/>
      <c r="EK508" s="95"/>
      <c r="EL508" s="95"/>
      <c r="EM508" s="95"/>
      <c r="EN508" s="95"/>
      <c r="EO508" s="95"/>
      <c r="EP508" s="95"/>
      <c r="EQ508" s="95"/>
      <c r="ER508" s="95"/>
      <c r="ES508" s="95"/>
      <c r="ET508" s="95"/>
      <c r="EU508" s="95"/>
      <c r="EV508" s="95"/>
      <c r="EW508" s="95"/>
      <c r="EX508" s="95"/>
      <c r="EY508" s="95"/>
      <c r="EZ508" s="95"/>
      <c r="FA508" s="95"/>
      <c r="FB508" s="95"/>
      <c r="FC508" s="95"/>
      <c r="FD508" s="95"/>
      <c r="FE508" s="95"/>
      <c r="FF508" s="95"/>
      <c r="FG508" s="95"/>
      <c r="FH508" s="95"/>
      <c r="FI508" s="95"/>
      <c r="FJ508" s="95"/>
      <c r="FK508" s="95"/>
      <c r="FL508" s="95"/>
      <c r="FM508" s="95"/>
      <c r="FN508" s="95"/>
      <c r="FO508" s="95"/>
      <c r="FP508" s="95"/>
      <c r="FQ508" s="95"/>
      <c r="FR508" s="95"/>
      <c r="FS508" s="95"/>
      <c r="FT508" s="95"/>
      <c r="FU508" s="95"/>
      <c r="FV508" s="95"/>
      <c r="FW508" s="95"/>
      <c r="FX508" s="95"/>
      <c r="FY508" s="95"/>
      <c r="FZ508" s="95"/>
      <c r="GA508" s="95"/>
      <c r="GB508" s="95"/>
      <c r="GC508" s="95"/>
      <c r="GD508" s="95"/>
      <c r="GE508" s="95"/>
      <c r="GF508" s="95"/>
      <c r="GG508" s="95"/>
      <c r="GH508" s="95"/>
      <c r="GI508" s="95"/>
      <c r="GJ508" s="95"/>
      <c r="GK508" s="95"/>
      <c r="GL508" s="95"/>
      <c r="GM508" s="95"/>
      <c r="GN508" s="95"/>
      <c r="GO508" s="95"/>
      <c r="GP508" s="95"/>
      <c r="GQ508" s="95"/>
      <c r="GR508" s="95"/>
      <c r="GS508" s="95"/>
      <c r="GT508" s="95"/>
      <c r="GU508" s="95"/>
      <c r="GV508" s="95"/>
      <c r="GW508" s="95"/>
      <c r="GX508" s="95"/>
      <c r="GY508" s="95"/>
      <c r="GZ508" s="95"/>
      <c r="HA508" s="95"/>
      <c r="HB508" s="95"/>
      <c r="HC508" s="95"/>
      <c r="HD508" s="95"/>
      <c r="HE508" s="95"/>
    </row>
    <row r="509" spans="1:213" x14ac:dyDescent="0.25">
      <c r="A509" s="212" t="str">
        <f>IF((ISBLANK('1B DonnéesActifs'!A512)=TRUE),"-",'1B DonnéesActifs'!A512)</f>
        <v>-</v>
      </c>
      <c r="B509" s="213" t="str">
        <f>IF(($A509="-"),"-",IF((ISBLANK('1B DonnéesActifs'!B512)=TRUE),"",'1B DonnéesActifs'!B512))</f>
        <v>-</v>
      </c>
      <c r="C509" s="213" t="str">
        <f>IF(($A509="-"),"-",IF((ISBLANK('1B DonnéesActifs'!C512)=TRUE),"",'1B DonnéesActifs'!C512))</f>
        <v>-</v>
      </c>
      <c r="D509" s="213" t="str">
        <f>IF(($A509="-"),"-",IF((ISBLANK('1B DonnéesActifs'!D512)=TRUE),"",'1B DonnéesActifs'!D512))</f>
        <v>-</v>
      </c>
      <c r="E509" s="213" t="str">
        <f>IF(($A509="-"),"-",IF((ISBLANK('1B DonnéesActifs'!E512)=TRUE),"",'1B DonnéesActifs'!E512))</f>
        <v>-</v>
      </c>
      <c r="F509" s="213" t="str">
        <f>IF(($A509="-"),"-",IF((ISBLANK('1B DonnéesActifs'!F512)=TRUE),"",'1B DonnéesActifs'!F512))</f>
        <v>-</v>
      </c>
      <c r="G509" s="213" t="str">
        <f>IF(($A509="-"),"-",IF((ISBLANK('1B DonnéesActifs'!G512)=TRUE),"",'1B DonnéesActifs'!G512))</f>
        <v>-</v>
      </c>
      <c r="H509" s="213" t="str">
        <f>IF(($A509="-"),"-",IF((ISBLANK('1B DonnéesActifs'!H512)=TRUE),"",'1B DonnéesActifs'!H512))</f>
        <v>-</v>
      </c>
      <c r="I509" s="213" t="str">
        <f>IF(($A509="-"),"-",IF((ISBLANK('1B DonnéesActifs'!I512)=TRUE),"",'1B DonnéesActifs'!I512))</f>
        <v>-</v>
      </c>
      <c r="J509" s="213" t="str">
        <f>IF(($A509="-"),"-",IF((ISBLANK('1B DonnéesActifs'!J512)=TRUE),"",'1B DonnéesActifs'!J512))</f>
        <v>-</v>
      </c>
      <c r="K509" s="213" t="str">
        <f>IF(($A509="-"),"-",IF((ISBLANK('1B DonnéesActifs'!K512)=TRUE),"",'1B DonnéesActifs'!K512))</f>
        <v>-</v>
      </c>
      <c r="L509" s="213" t="str">
        <f>IF(($A509="-"),"-",IF((ISBLANK('1B DonnéesActifs'!L512)=TRUE),"",'1B DonnéesActifs'!L512))</f>
        <v>-</v>
      </c>
      <c r="M509" s="213" t="str">
        <f>IF(($A509="-"),"-",IF((ISBLANK('1B DonnéesActifs'!M512)=TRUE),"",'1B DonnéesActifs'!M512))</f>
        <v>-</v>
      </c>
      <c r="N509" s="213" t="str">
        <f>IF(($A509="-"),"-",IF((ISBLANK('1B DonnéesActifs'!N512)=TRUE),"",'1B DonnéesActifs'!N512))</f>
        <v>-</v>
      </c>
      <c r="O509" s="213" t="str">
        <f>IF(($A509="-"),"-",IF((ISBLANK('1B DonnéesActifs'!O512)=TRUE),"",'1B DonnéesActifs'!O512))</f>
        <v>-</v>
      </c>
      <c r="P509" s="213" t="str">
        <f>IF(($A509="-"),"-",IF((ISBLANK('1B DonnéesActifs'!P512)=TRUE),"",'1B DonnéesActifs'!P512))</f>
        <v>-</v>
      </c>
      <c r="Q509" s="214" t="str">
        <f t="shared" si="73"/>
        <v>-</v>
      </c>
      <c r="R509" s="214" t="str">
        <f>IF($A509="-","-",(_xlfn.IFNA((VLOOKUP($D509,'2A HypothèsesRenouvellement'!$J$6:$K$10,2,FALSE)),"TypeChausséeN/D")))</f>
        <v>-</v>
      </c>
      <c r="S509" s="214" t="str">
        <f t="shared" si="74"/>
        <v>-</v>
      </c>
      <c r="T509" s="214" t="str">
        <f>IF($A509="-","-",(_xlfn.IFNA((VLOOKUP($M509,'2A HypothèsesRenouvellement'!$J$16:$K$25,2,FALSE)),"DernièreInterventionN/D")))</f>
        <v>-</v>
      </c>
      <c r="U509" s="214" t="str">
        <f t="shared" si="75"/>
        <v>-</v>
      </c>
      <c r="V509" s="215" t="str">
        <f t="shared" si="76"/>
        <v>-</v>
      </c>
      <c r="W509" s="215" t="str">
        <f>IF($A509="-","-",IF($O509="","ICG N/D",VLOOKUP($O509,'2A HypothèsesRenouvellement'!$B$33:$B$42,1,TRUE)))</f>
        <v>-</v>
      </c>
      <c r="X509" s="216" t="str">
        <f>IF($A509="-","-",(IF((ISNUMBER(W509)=TRUE),VLOOKUP(W509,'2A HypothèsesRenouvellement'!$B$33:$D$42,3,FALSE),"ICG N/D")))</f>
        <v>-</v>
      </c>
      <c r="Y509" s="216" t="str">
        <f>_xlfn.IFNA(IF($A509="-","-",(IF((P509=""),"Cote /5 N/D",VLOOKUP(P509,'2A HypothèsesRenouvellement'!$F$33:$G$37,2,FALSE)))),"%ParCote/5 Feuille2A N/D")</f>
        <v>-</v>
      </c>
      <c r="Z509" s="215" t="str">
        <f>IF($A509="-","-",IF('2A HypothèsesRenouvellement'!$F$20="  cotes d'état /100",(IF(ISNUMBER(X509)=TRUE,(X509*R509),"ICG N/D")),"N'est pas l'option choisie feuille 2A"))</f>
        <v>-</v>
      </c>
      <c r="AA509" s="215" t="str">
        <f t="shared" si="71"/>
        <v>-</v>
      </c>
      <c r="AB509" s="215" t="str">
        <f>IF($A509="-","-",IF('2A HypothèsesRenouvellement'!$F$20="  cotes d'état /5",(IF(ISNUMBER(Y509)=TRUE,(Y509*R509),"Etat/5 N/D")),"N'est pas l'option choisie feuille 2A"))</f>
        <v>-</v>
      </c>
      <c r="AC509" s="215" t="str">
        <f t="shared" si="72"/>
        <v>-</v>
      </c>
      <c r="AD509" s="217" t="str">
        <f>IF('2A HypothèsesRenouvellement'!$D$15="Option 1  ",'3A CalculsActifs'!V509,IF('2A HypothèsesRenouvellement'!$F$20="  Cotes d'état /100",'3A CalculsActifs'!AA509,IF('2A HypothèsesRenouvellement'!$F$20="  Cotes d'état /5",'3A CalculsActifs'!AC509,"ATT:ChoisirOptionFeuille2A")))</f>
        <v>ATT:ChoisirOptionFeuille2A</v>
      </c>
      <c r="AE509" s="209" t="str">
        <f>IF($A509="-","-",(H509/1000*(VLOOKUP(D509,'2A HypothèsesRenouvellement'!$J$6:$L$10,3,FALSE))))</f>
        <v>-</v>
      </c>
      <c r="AF509" s="312" t="str">
        <f t="shared" si="77"/>
        <v>-</v>
      </c>
      <c r="AG509" s="312" t="str">
        <f t="shared" si="78"/>
        <v>-</v>
      </c>
      <c r="AH509" s="218" t="str">
        <f t="shared" si="79"/>
        <v>-</v>
      </c>
      <c r="AI509" s="95"/>
      <c r="AJ509" s="95"/>
      <c r="AK509" s="95"/>
      <c r="AL509" s="95"/>
      <c r="AM509" s="95"/>
      <c r="AN509" s="95"/>
      <c r="AO509" s="95"/>
      <c r="AP509" s="95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95"/>
      <c r="BO509" s="95"/>
      <c r="BP509" s="95"/>
      <c r="BQ509" s="95"/>
      <c r="BR509" s="95"/>
      <c r="BS509" s="95"/>
      <c r="BT509" s="95"/>
      <c r="BU509" s="95"/>
      <c r="BV509" s="95"/>
      <c r="BW509" s="95"/>
      <c r="BX509" s="95"/>
      <c r="BY509" s="95"/>
      <c r="BZ509" s="95"/>
      <c r="CA509" s="95"/>
      <c r="CB509" s="95"/>
      <c r="CC509" s="95"/>
      <c r="CD509" s="95"/>
      <c r="CE509" s="95"/>
      <c r="CF509" s="95"/>
      <c r="CG509" s="95"/>
      <c r="CH509" s="95"/>
      <c r="CI509" s="95"/>
      <c r="CJ509" s="95"/>
      <c r="CK509" s="95"/>
      <c r="CL509" s="95"/>
      <c r="CM509" s="95"/>
      <c r="CN509" s="95"/>
      <c r="CO509" s="95"/>
      <c r="CP509" s="95"/>
      <c r="CQ509" s="95"/>
      <c r="CR509" s="95"/>
      <c r="CS509" s="95"/>
      <c r="CT509" s="95"/>
      <c r="CU509" s="95"/>
      <c r="CV509" s="95"/>
      <c r="CW509" s="95"/>
      <c r="CX509" s="95"/>
      <c r="CY509" s="95"/>
      <c r="CZ509" s="95"/>
      <c r="DA509" s="95"/>
      <c r="DB509" s="95"/>
      <c r="DC509" s="95"/>
      <c r="DD509" s="95"/>
      <c r="DE509" s="95"/>
      <c r="DF509" s="95"/>
      <c r="DG509" s="95"/>
      <c r="DH509" s="95"/>
      <c r="DI509" s="95"/>
      <c r="DJ509" s="95"/>
      <c r="DK509" s="95"/>
      <c r="DL509" s="95"/>
      <c r="DM509" s="95"/>
      <c r="DN509" s="95"/>
      <c r="DO509" s="95"/>
      <c r="DP509" s="95"/>
      <c r="DQ509" s="95"/>
      <c r="DR509" s="95"/>
      <c r="DS509" s="95"/>
      <c r="DT509" s="95"/>
      <c r="DU509" s="95"/>
      <c r="DV509" s="95"/>
      <c r="DW509" s="95"/>
      <c r="DX509" s="95"/>
      <c r="DY509" s="95"/>
      <c r="DZ509" s="95"/>
      <c r="EA509" s="95"/>
      <c r="EB509" s="95"/>
      <c r="EC509" s="95"/>
      <c r="ED509" s="95"/>
      <c r="EE509" s="95"/>
      <c r="EF509" s="95"/>
      <c r="EG509" s="95"/>
      <c r="EH509" s="95"/>
      <c r="EI509" s="95"/>
      <c r="EJ509" s="95"/>
      <c r="EK509" s="95"/>
      <c r="EL509" s="95"/>
      <c r="EM509" s="95"/>
      <c r="EN509" s="95"/>
      <c r="EO509" s="95"/>
      <c r="EP509" s="95"/>
      <c r="EQ509" s="95"/>
      <c r="ER509" s="95"/>
      <c r="ES509" s="95"/>
      <c r="ET509" s="95"/>
      <c r="EU509" s="95"/>
      <c r="EV509" s="95"/>
      <c r="EW509" s="95"/>
      <c r="EX509" s="95"/>
      <c r="EY509" s="95"/>
      <c r="EZ509" s="95"/>
      <c r="FA509" s="95"/>
      <c r="FB509" s="95"/>
      <c r="FC509" s="95"/>
      <c r="FD509" s="95"/>
      <c r="FE509" s="95"/>
      <c r="FF509" s="95"/>
      <c r="FG509" s="95"/>
      <c r="FH509" s="95"/>
      <c r="FI509" s="95"/>
      <c r="FJ509" s="95"/>
      <c r="FK509" s="95"/>
      <c r="FL509" s="95"/>
      <c r="FM509" s="95"/>
      <c r="FN509" s="95"/>
      <c r="FO509" s="95"/>
      <c r="FP509" s="95"/>
      <c r="FQ509" s="95"/>
      <c r="FR509" s="95"/>
      <c r="FS509" s="95"/>
      <c r="FT509" s="95"/>
      <c r="FU509" s="95"/>
      <c r="FV509" s="95"/>
      <c r="FW509" s="95"/>
      <c r="FX509" s="95"/>
      <c r="FY509" s="95"/>
      <c r="FZ509" s="95"/>
      <c r="GA509" s="95"/>
      <c r="GB509" s="95"/>
      <c r="GC509" s="95"/>
      <c r="GD509" s="95"/>
      <c r="GE509" s="95"/>
      <c r="GF509" s="95"/>
      <c r="GG509" s="95"/>
      <c r="GH509" s="95"/>
      <c r="GI509" s="95"/>
      <c r="GJ509" s="95"/>
      <c r="GK509" s="95"/>
      <c r="GL509" s="95"/>
      <c r="GM509" s="95"/>
      <c r="GN509" s="95"/>
      <c r="GO509" s="95"/>
      <c r="GP509" s="95"/>
      <c r="GQ509" s="95"/>
      <c r="GR509" s="95"/>
      <c r="GS509" s="95"/>
      <c r="GT509" s="95"/>
      <c r="GU509" s="95"/>
      <c r="GV509" s="95"/>
      <c r="GW509" s="95"/>
      <c r="GX509" s="95"/>
      <c r="GY509" s="95"/>
      <c r="GZ509" s="95"/>
      <c r="HA509" s="95"/>
      <c r="HB509" s="95"/>
      <c r="HC509" s="95"/>
      <c r="HD509" s="95"/>
      <c r="HE509" s="95"/>
    </row>
    <row r="510" spans="1:213" x14ac:dyDescent="0.25">
      <c r="A510" s="212" t="str">
        <f>IF((ISBLANK('1B DonnéesActifs'!A513)=TRUE),"-",'1B DonnéesActifs'!A513)</f>
        <v>-</v>
      </c>
      <c r="B510" s="213" t="str">
        <f>IF(($A510="-"),"-",IF((ISBLANK('1B DonnéesActifs'!B513)=TRUE),"",'1B DonnéesActifs'!B513))</f>
        <v>-</v>
      </c>
      <c r="C510" s="213" t="str">
        <f>IF(($A510="-"),"-",IF((ISBLANK('1B DonnéesActifs'!C513)=TRUE),"",'1B DonnéesActifs'!C513))</f>
        <v>-</v>
      </c>
      <c r="D510" s="213" t="str">
        <f>IF(($A510="-"),"-",IF((ISBLANK('1B DonnéesActifs'!D513)=TRUE),"",'1B DonnéesActifs'!D513))</f>
        <v>-</v>
      </c>
      <c r="E510" s="213" t="str">
        <f>IF(($A510="-"),"-",IF((ISBLANK('1B DonnéesActifs'!E513)=TRUE),"",'1B DonnéesActifs'!E513))</f>
        <v>-</v>
      </c>
      <c r="F510" s="213" t="str">
        <f>IF(($A510="-"),"-",IF((ISBLANK('1B DonnéesActifs'!F513)=TRUE),"",'1B DonnéesActifs'!F513))</f>
        <v>-</v>
      </c>
      <c r="G510" s="213" t="str">
        <f>IF(($A510="-"),"-",IF((ISBLANK('1B DonnéesActifs'!G513)=TRUE),"",'1B DonnéesActifs'!G513))</f>
        <v>-</v>
      </c>
      <c r="H510" s="213" t="str">
        <f>IF(($A510="-"),"-",IF((ISBLANK('1B DonnéesActifs'!H513)=TRUE),"",'1B DonnéesActifs'!H513))</f>
        <v>-</v>
      </c>
      <c r="I510" s="213" t="str">
        <f>IF(($A510="-"),"-",IF((ISBLANK('1B DonnéesActifs'!I513)=TRUE),"",'1B DonnéesActifs'!I513))</f>
        <v>-</v>
      </c>
      <c r="J510" s="213" t="str">
        <f>IF(($A510="-"),"-",IF((ISBLANK('1B DonnéesActifs'!J513)=TRUE),"",'1B DonnéesActifs'!J513))</f>
        <v>-</v>
      </c>
      <c r="K510" s="213" t="str">
        <f>IF(($A510="-"),"-",IF((ISBLANK('1B DonnéesActifs'!K513)=TRUE),"",'1B DonnéesActifs'!K513))</f>
        <v>-</v>
      </c>
      <c r="L510" s="213" t="str">
        <f>IF(($A510="-"),"-",IF((ISBLANK('1B DonnéesActifs'!L513)=TRUE),"",'1B DonnéesActifs'!L513))</f>
        <v>-</v>
      </c>
      <c r="M510" s="213" t="str">
        <f>IF(($A510="-"),"-",IF((ISBLANK('1B DonnéesActifs'!M513)=TRUE),"",'1B DonnéesActifs'!M513))</f>
        <v>-</v>
      </c>
      <c r="N510" s="213" t="str">
        <f>IF(($A510="-"),"-",IF((ISBLANK('1B DonnéesActifs'!N513)=TRUE),"",'1B DonnéesActifs'!N513))</f>
        <v>-</v>
      </c>
      <c r="O510" s="213" t="str">
        <f>IF(($A510="-"),"-",IF((ISBLANK('1B DonnéesActifs'!O513)=TRUE),"",'1B DonnéesActifs'!O513))</f>
        <v>-</v>
      </c>
      <c r="P510" s="213" t="str">
        <f>IF(($A510="-"),"-",IF((ISBLANK('1B DonnéesActifs'!P513)=TRUE),"",'1B DonnéesActifs'!P513))</f>
        <v>-</v>
      </c>
      <c r="Q510" s="214" t="str">
        <f t="shared" si="73"/>
        <v>-</v>
      </c>
      <c r="R510" s="214" t="str">
        <f>IF($A510="-","-",(_xlfn.IFNA((VLOOKUP($D510,'2A HypothèsesRenouvellement'!$J$6:$K$10,2,FALSE)),"TypeChausséeN/D")))</f>
        <v>-</v>
      </c>
      <c r="S510" s="214" t="str">
        <f t="shared" si="74"/>
        <v>-</v>
      </c>
      <c r="T510" s="214" t="str">
        <f>IF($A510="-","-",(_xlfn.IFNA((VLOOKUP($M510,'2A HypothèsesRenouvellement'!$J$16:$K$25,2,FALSE)),"DernièreInterventionN/D")))</f>
        <v>-</v>
      </c>
      <c r="U510" s="214" t="str">
        <f t="shared" si="75"/>
        <v>-</v>
      </c>
      <c r="V510" s="215" t="str">
        <f t="shared" si="76"/>
        <v>-</v>
      </c>
      <c r="W510" s="215" t="str">
        <f>IF($A510="-","-",IF($O510="","ICG N/D",VLOOKUP($O510,'2A HypothèsesRenouvellement'!$B$33:$B$42,1,TRUE)))</f>
        <v>-</v>
      </c>
      <c r="X510" s="216" t="str">
        <f>IF($A510="-","-",(IF((ISNUMBER(W510)=TRUE),VLOOKUP(W510,'2A HypothèsesRenouvellement'!$B$33:$D$42,3,FALSE),"ICG N/D")))</f>
        <v>-</v>
      </c>
      <c r="Y510" s="216" t="str">
        <f>_xlfn.IFNA(IF($A510="-","-",(IF((P510=""),"Cote /5 N/D",VLOOKUP(P510,'2A HypothèsesRenouvellement'!$F$33:$G$37,2,FALSE)))),"%ParCote/5 Feuille2A N/D")</f>
        <v>-</v>
      </c>
      <c r="Z510" s="215" t="str">
        <f>IF($A510="-","-",IF('2A HypothèsesRenouvellement'!$F$20="  cotes d'état /100",(IF(ISNUMBER(X510)=TRUE,(X510*R510),"ICG N/D")),"N'est pas l'option choisie feuille 2A"))</f>
        <v>-</v>
      </c>
      <c r="AA510" s="215" t="str">
        <f t="shared" si="71"/>
        <v>-</v>
      </c>
      <c r="AB510" s="215" t="str">
        <f>IF($A510="-","-",IF('2A HypothèsesRenouvellement'!$F$20="  cotes d'état /5",(IF(ISNUMBER(Y510)=TRUE,(Y510*R510),"Etat/5 N/D")),"N'est pas l'option choisie feuille 2A"))</f>
        <v>-</v>
      </c>
      <c r="AC510" s="215" t="str">
        <f t="shared" si="72"/>
        <v>-</v>
      </c>
      <c r="AD510" s="217" t="str">
        <f>IF('2A HypothèsesRenouvellement'!$D$15="Option 1  ",'3A CalculsActifs'!V510,IF('2A HypothèsesRenouvellement'!$F$20="  Cotes d'état /100",'3A CalculsActifs'!AA510,IF('2A HypothèsesRenouvellement'!$F$20="  Cotes d'état /5",'3A CalculsActifs'!AC510,"ATT:ChoisirOptionFeuille2A")))</f>
        <v>ATT:ChoisirOptionFeuille2A</v>
      </c>
      <c r="AE510" s="209" t="str">
        <f>IF($A510="-","-",(H510/1000*(VLOOKUP(D510,'2A HypothèsesRenouvellement'!$J$6:$L$10,3,FALSE))))</f>
        <v>-</v>
      </c>
      <c r="AF510" s="312" t="str">
        <f t="shared" si="77"/>
        <v>-</v>
      </c>
      <c r="AG510" s="312" t="str">
        <f t="shared" si="78"/>
        <v>-</v>
      </c>
      <c r="AH510" s="218" t="str">
        <f t="shared" si="79"/>
        <v>-</v>
      </c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95"/>
      <c r="BT510" s="95"/>
      <c r="BU510" s="95"/>
      <c r="BV510" s="95"/>
      <c r="BW510" s="95"/>
      <c r="BX510" s="95"/>
      <c r="BY510" s="95"/>
      <c r="BZ510" s="95"/>
      <c r="CA510" s="95"/>
      <c r="CB510" s="95"/>
      <c r="CC510" s="95"/>
      <c r="CD510" s="95"/>
      <c r="CE510" s="95"/>
      <c r="CF510" s="95"/>
      <c r="CG510" s="95"/>
      <c r="CH510" s="95"/>
      <c r="CI510" s="95"/>
      <c r="CJ510" s="95"/>
      <c r="CK510" s="95"/>
      <c r="CL510" s="95"/>
      <c r="CM510" s="95"/>
      <c r="CN510" s="95"/>
      <c r="CO510" s="95"/>
      <c r="CP510" s="95"/>
      <c r="CQ510" s="95"/>
      <c r="CR510" s="95"/>
      <c r="CS510" s="95"/>
      <c r="CT510" s="95"/>
      <c r="CU510" s="95"/>
      <c r="CV510" s="95"/>
      <c r="CW510" s="95"/>
      <c r="CX510" s="95"/>
      <c r="CY510" s="95"/>
      <c r="CZ510" s="95"/>
      <c r="DA510" s="95"/>
      <c r="DB510" s="95"/>
      <c r="DC510" s="95"/>
      <c r="DD510" s="95"/>
      <c r="DE510" s="95"/>
      <c r="DF510" s="95"/>
      <c r="DG510" s="95"/>
      <c r="DH510" s="95"/>
      <c r="DI510" s="95"/>
      <c r="DJ510" s="95"/>
      <c r="DK510" s="95"/>
      <c r="DL510" s="95"/>
      <c r="DM510" s="95"/>
      <c r="DN510" s="95"/>
      <c r="DO510" s="95"/>
      <c r="DP510" s="95"/>
      <c r="DQ510" s="95"/>
      <c r="DR510" s="95"/>
      <c r="DS510" s="95"/>
      <c r="DT510" s="95"/>
      <c r="DU510" s="95"/>
      <c r="DV510" s="95"/>
      <c r="DW510" s="95"/>
      <c r="DX510" s="95"/>
      <c r="DY510" s="95"/>
      <c r="DZ510" s="95"/>
      <c r="EA510" s="95"/>
      <c r="EB510" s="95"/>
      <c r="EC510" s="95"/>
      <c r="ED510" s="95"/>
      <c r="EE510" s="95"/>
      <c r="EF510" s="95"/>
      <c r="EG510" s="95"/>
      <c r="EH510" s="95"/>
      <c r="EI510" s="95"/>
      <c r="EJ510" s="95"/>
      <c r="EK510" s="95"/>
      <c r="EL510" s="95"/>
      <c r="EM510" s="95"/>
      <c r="EN510" s="95"/>
      <c r="EO510" s="95"/>
      <c r="EP510" s="95"/>
      <c r="EQ510" s="95"/>
      <c r="ER510" s="95"/>
      <c r="ES510" s="95"/>
      <c r="ET510" s="95"/>
      <c r="EU510" s="95"/>
      <c r="EV510" s="95"/>
      <c r="EW510" s="95"/>
      <c r="EX510" s="95"/>
      <c r="EY510" s="95"/>
      <c r="EZ510" s="95"/>
      <c r="FA510" s="95"/>
      <c r="FB510" s="95"/>
      <c r="FC510" s="95"/>
      <c r="FD510" s="95"/>
      <c r="FE510" s="95"/>
      <c r="FF510" s="95"/>
      <c r="FG510" s="95"/>
      <c r="FH510" s="95"/>
      <c r="FI510" s="95"/>
      <c r="FJ510" s="95"/>
      <c r="FK510" s="95"/>
      <c r="FL510" s="95"/>
      <c r="FM510" s="95"/>
      <c r="FN510" s="95"/>
      <c r="FO510" s="95"/>
      <c r="FP510" s="95"/>
      <c r="FQ510" s="95"/>
      <c r="FR510" s="95"/>
      <c r="FS510" s="95"/>
      <c r="FT510" s="95"/>
      <c r="FU510" s="95"/>
      <c r="FV510" s="95"/>
      <c r="FW510" s="95"/>
      <c r="FX510" s="95"/>
      <c r="FY510" s="95"/>
      <c r="FZ510" s="95"/>
      <c r="GA510" s="95"/>
      <c r="GB510" s="95"/>
      <c r="GC510" s="95"/>
      <c r="GD510" s="95"/>
      <c r="GE510" s="95"/>
      <c r="GF510" s="95"/>
      <c r="GG510" s="95"/>
      <c r="GH510" s="95"/>
      <c r="GI510" s="95"/>
      <c r="GJ510" s="95"/>
      <c r="GK510" s="95"/>
      <c r="GL510" s="95"/>
      <c r="GM510" s="95"/>
      <c r="GN510" s="95"/>
      <c r="GO510" s="95"/>
      <c r="GP510" s="95"/>
      <c r="GQ510" s="95"/>
      <c r="GR510" s="95"/>
      <c r="GS510" s="95"/>
      <c r="GT510" s="95"/>
      <c r="GU510" s="95"/>
      <c r="GV510" s="95"/>
      <c r="GW510" s="95"/>
      <c r="GX510" s="95"/>
      <c r="GY510" s="95"/>
      <c r="GZ510" s="95"/>
      <c r="HA510" s="95"/>
      <c r="HB510" s="95"/>
      <c r="HC510" s="95"/>
      <c r="HD510" s="95"/>
      <c r="HE510" s="95"/>
    </row>
    <row r="511" spans="1:213" x14ac:dyDescent="0.25">
      <c r="A511" s="212" t="str">
        <f>IF((ISBLANK('1B DonnéesActifs'!A514)=TRUE),"-",'1B DonnéesActifs'!A514)</f>
        <v>-</v>
      </c>
      <c r="B511" s="213" t="str">
        <f>IF(($A511="-"),"-",IF((ISBLANK('1B DonnéesActifs'!B514)=TRUE),"",'1B DonnéesActifs'!B514))</f>
        <v>-</v>
      </c>
      <c r="C511" s="213" t="str">
        <f>IF(($A511="-"),"-",IF((ISBLANK('1B DonnéesActifs'!C514)=TRUE),"",'1B DonnéesActifs'!C514))</f>
        <v>-</v>
      </c>
      <c r="D511" s="213" t="str">
        <f>IF(($A511="-"),"-",IF((ISBLANK('1B DonnéesActifs'!D514)=TRUE),"",'1B DonnéesActifs'!D514))</f>
        <v>-</v>
      </c>
      <c r="E511" s="213" t="str">
        <f>IF(($A511="-"),"-",IF((ISBLANK('1B DonnéesActifs'!E514)=TRUE),"",'1B DonnéesActifs'!E514))</f>
        <v>-</v>
      </c>
      <c r="F511" s="213" t="str">
        <f>IF(($A511="-"),"-",IF((ISBLANK('1B DonnéesActifs'!F514)=TRUE),"",'1B DonnéesActifs'!F514))</f>
        <v>-</v>
      </c>
      <c r="G511" s="213" t="str">
        <f>IF(($A511="-"),"-",IF((ISBLANK('1B DonnéesActifs'!G514)=TRUE),"",'1B DonnéesActifs'!G514))</f>
        <v>-</v>
      </c>
      <c r="H511" s="213" t="str">
        <f>IF(($A511="-"),"-",IF((ISBLANK('1B DonnéesActifs'!H514)=TRUE),"",'1B DonnéesActifs'!H514))</f>
        <v>-</v>
      </c>
      <c r="I511" s="213" t="str">
        <f>IF(($A511="-"),"-",IF((ISBLANK('1B DonnéesActifs'!I514)=TRUE),"",'1B DonnéesActifs'!I514))</f>
        <v>-</v>
      </c>
      <c r="J511" s="213" t="str">
        <f>IF(($A511="-"),"-",IF((ISBLANK('1B DonnéesActifs'!J514)=TRUE),"",'1B DonnéesActifs'!J514))</f>
        <v>-</v>
      </c>
      <c r="K511" s="213" t="str">
        <f>IF(($A511="-"),"-",IF((ISBLANK('1B DonnéesActifs'!K514)=TRUE),"",'1B DonnéesActifs'!K514))</f>
        <v>-</v>
      </c>
      <c r="L511" s="213" t="str">
        <f>IF(($A511="-"),"-",IF((ISBLANK('1B DonnéesActifs'!L514)=TRUE),"",'1B DonnéesActifs'!L514))</f>
        <v>-</v>
      </c>
      <c r="M511" s="213" t="str">
        <f>IF(($A511="-"),"-",IF((ISBLANK('1B DonnéesActifs'!M514)=TRUE),"",'1B DonnéesActifs'!M514))</f>
        <v>-</v>
      </c>
      <c r="N511" s="213" t="str">
        <f>IF(($A511="-"),"-",IF((ISBLANK('1B DonnéesActifs'!N514)=TRUE),"",'1B DonnéesActifs'!N514))</f>
        <v>-</v>
      </c>
      <c r="O511" s="213" t="str">
        <f>IF(($A511="-"),"-",IF((ISBLANK('1B DonnéesActifs'!O514)=TRUE),"",'1B DonnéesActifs'!O514))</f>
        <v>-</v>
      </c>
      <c r="P511" s="213" t="str">
        <f>IF(($A511="-"),"-",IF((ISBLANK('1B DonnéesActifs'!P514)=TRUE),"",'1B DonnéesActifs'!P514))</f>
        <v>-</v>
      </c>
      <c r="Q511" s="214" t="str">
        <f t="shared" si="73"/>
        <v>-</v>
      </c>
      <c r="R511" s="214" t="str">
        <f>IF($A511="-","-",(_xlfn.IFNA((VLOOKUP($D511,'2A HypothèsesRenouvellement'!$J$6:$K$10,2,FALSE)),"TypeChausséeN/D")))</f>
        <v>-</v>
      </c>
      <c r="S511" s="214" t="str">
        <f t="shared" si="74"/>
        <v>-</v>
      </c>
      <c r="T511" s="214" t="str">
        <f>IF($A511="-","-",(_xlfn.IFNA((VLOOKUP($M511,'2A HypothèsesRenouvellement'!$J$16:$K$25,2,FALSE)),"DernièreInterventionN/D")))</f>
        <v>-</v>
      </c>
      <c r="U511" s="214" t="str">
        <f t="shared" si="75"/>
        <v>-</v>
      </c>
      <c r="V511" s="215" t="str">
        <f t="shared" si="76"/>
        <v>-</v>
      </c>
      <c r="W511" s="215" t="str">
        <f>IF($A511="-","-",IF($O511="","ICG N/D",VLOOKUP($O511,'2A HypothèsesRenouvellement'!$B$33:$B$42,1,TRUE)))</f>
        <v>-</v>
      </c>
      <c r="X511" s="216" t="str">
        <f>IF($A511="-","-",(IF((ISNUMBER(W511)=TRUE),VLOOKUP(W511,'2A HypothèsesRenouvellement'!$B$33:$D$42,3,FALSE),"ICG N/D")))</f>
        <v>-</v>
      </c>
      <c r="Y511" s="216" t="str">
        <f>_xlfn.IFNA(IF($A511="-","-",(IF((P511=""),"Cote /5 N/D",VLOOKUP(P511,'2A HypothèsesRenouvellement'!$F$33:$G$37,2,FALSE)))),"%ParCote/5 Feuille2A N/D")</f>
        <v>-</v>
      </c>
      <c r="Z511" s="215" t="str">
        <f>IF($A511="-","-",IF('2A HypothèsesRenouvellement'!$F$20="  cotes d'état /100",(IF(ISNUMBER(X511)=TRUE,(X511*R511),"ICG N/D")),"N'est pas l'option choisie feuille 2A"))</f>
        <v>-</v>
      </c>
      <c r="AA511" s="215" t="str">
        <f t="shared" si="71"/>
        <v>-</v>
      </c>
      <c r="AB511" s="215" t="str">
        <f>IF($A511="-","-",IF('2A HypothèsesRenouvellement'!$F$20="  cotes d'état /5",(IF(ISNUMBER(Y511)=TRUE,(Y511*R511),"Etat/5 N/D")),"N'est pas l'option choisie feuille 2A"))</f>
        <v>-</v>
      </c>
      <c r="AC511" s="215" t="str">
        <f t="shared" si="72"/>
        <v>-</v>
      </c>
      <c r="AD511" s="217" t="str">
        <f>IF('2A HypothèsesRenouvellement'!$D$15="Option 1  ",'3A CalculsActifs'!V511,IF('2A HypothèsesRenouvellement'!$F$20="  Cotes d'état /100",'3A CalculsActifs'!AA511,IF('2A HypothèsesRenouvellement'!$F$20="  Cotes d'état /5",'3A CalculsActifs'!AC511,"ATT:ChoisirOptionFeuille2A")))</f>
        <v>ATT:ChoisirOptionFeuille2A</v>
      </c>
      <c r="AE511" s="209" t="str">
        <f>IF($A511="-","-",(H511/1000*(VLOOKUP(D511,'2A HypothèsesRenouvellement'!$J$6:$L$10,3,FALSE))))</f>
        <v>-</v>
      </c>
      <c r="AF511" s="312" t="str">
        <f t="shared" si="77"/>
        <v>-</v>
      </c>
      <c r="AG511" s="312" t="str">
        <f t="shared" si="78"/>
        <v>-</v>
      </c>
      <c r="AH511" s="218" t="str">
        <f t="shared" si="79"/>
        <v>-</v>
      </c>
      <c r="AI511" s="95"/>
      <c r="AJ511" s="95"/>
      <c r="AK511" s="95"/>
      <c r="AL511" s="95"/>
      <c r="AM511" s="95"/>
      <c r="AN511" s="95"/>
      <c r="AO511" s="95"/>
      <c r="AP511" s="95"/>
      <c r="AQ511" s="95"/>
      <c r="AR511" s="95"/>
      <c r="AS511" s="95"/>
      <c r="AT511" s="95"/>
      <c r="AU511" s="95"/>
      <c r="AV511" s="95"/>
      <c r="AW511" s="95"/>
      <c r="AX511" s="95"/>
      <c r="AY511" s="95"/>
      <c r="AZ511" s="95"/>
      <c r="BA511" s="95"/>
      <c r="BB511" s="95"/>
      <c r="BC511" s="95"/>
      <c r="BD511" s="95"/>
      <c r="BE511" s="95"/>
      <c r="BF511" s="95"/>
      <c r="BG511" s="95"/>
      <c r="BH511" s="95"/>
      <c r="BI511" s="95"/>
      <c r="BJ511" s="95"/>
      <c r="BK511" s="95"/>
      <c r="BL511" s="95"/>
      <c r="BM511" s="95"/>
      <c r="BN511" s="95"/>
      <c r="BO511" s="95"/>
      <c r="BP511" s="95"/>
      <c r="BQ511" s="95"/>
      <c r="BR511" s="95"/>
      <c r="BS511" s="95"/>
      <c r="BT511" s="95"/>
      <c r="BU511" s="95"/>
      <c r="BV511" s="95"/>
      <c r="BW511" s="95"/>
      <c r="BX511" s="95"/>
      <c r="BY511" s="95"/>
      <c r="BZ511" s="95"/>
      <c r="CA511" s="95"/>
      <c r="CB511" s="95"/>
      <c r="CC511" s="95"/>
      <c r="CD511" s="95"/>
      <c r="CE511" s="95"/>
      <c r="CF511" s="95"/>
      <c r="CG511" s="95"/>
      <c r="CH511" s="95"/>
      <c r="CI511" s="95"/>
      <c r="CJ511" s="95"/>
      <c r="CK511" s="95"/>
      <c r="CL511" s="95"/>
      <c r="CM511" s="95"/>
      <c r="CN511" s="95"/>
      <c r="CO511" s="95"/>
      <c r="CP511" s="95"/>
      <c r="CQ511" s="95"/>
      <c r="CR511" s="95"/>
      <c r="CS511" s="95"/>
      <c r="CT511" s="95"/>
      <c r="CU511" s="95"/>
      <c r="CV511" s="95"/>
      <c r="CW511" s="95"/>
      <c r="CX511" s="95"/>
      <c r="CY511" s="95"/>
      <c r="CZ511" s="95"/>
      <c r="DA511" s="95"/>
      <c r="DB511" s="95"/>
      <c r="DC511" s="95"/>
      <c r="DD511" s="95"/>
      <c r="DE511" s="95"/>
      <c r="DF511" s="95"/>
      <c r="DG511" s="95"/>
      <c r="DH511" s="95"/>
      <c r="DI511" s="95"/>
      <c r="DJ511" s="95"/>
      <c r="DK511" s="95"/>
      <c r="DL511" s="95"/>
      <c r="DM511" s="95"/>
      <c r="DN511" s="95"/>
      <c r="DO511" s="95"/>
      <c r="DP511" s="95"/>
      <c r="DQ511" s="95"/>
      <c r="DR511" s="95"/>
      <c r="DS511" s="95"/>
      <c r="DT511" s="95"/>
      <c r="DU511" s="95"/>
      <c r="DV511" s="95"/>
      <c r="DW511" s="95"/>
      <c r="DX511" s="95"/>
      <c r="DY511" s="95"/>
      <c r="DZ511" s="95"/>
      <c r="EA511" s="95"/>
      <c r="EB511" s="95"/>
      <c r="EC511" s="95"/>
      <c r="ED511" s="95"/>
      <c r="EE511" s="95"/>
      <c r="EF511" s="95"/>
      <c r="EG511" s="95"/>
      <c r="EH511" s="95"/>
      <c r="EI511" s="95"/>
      <c r="EJ511" s="95"/>
      <c r="EK511" s="95"/>
      <c r="EL511" s="95"/>
      <c r="EM511" s="95"/>
      <c r="EN511" s="95"/>
      <c r="EO511" s="95"/>
      <c r="EP511" s="95"/>
      <c r="EQ511" s="95"/>
      <c r="ER511" s="95"/>
      <c r="ES511" s="95"/>
      <c r="ET511" s="95"/>
      <c r="EU511" s="95"/>
      <c r="EV511" s="95"/>
      <c r="EW511" s="95"/>
      <c r="EX511" s="95"/>
      <c r="EY511" s="95"/>
      <c r="EZ511" s="95"/>
      <c r="FA511" s="95"/>
      <c r="FB511" s="95"/>
      <c r="FC511" s="95"/>
      <c r="FD511" s="95"/>
      <c r="FE511" s="95"/>
      <c r="FF511" s="95"/>
      <c r="FG511" s="95"/>
      <c r="FH511" s="95"/>
      <c r="FI511" s="95"/>
      <c r="FJ511" s="95"/>
      <c r="FK511" s="95"/>
      <c r="FL511" s="95"/>
      <c r="FM511" s="95"/>
      <c r="FN511" s="95"/>
      <c r="FO511" s="95"/>
      <c r="FP511" s="95"/>
      <c r="FQ511" s="95"/>
      <c r="FR511" s="95"/>
      <c r="FS511" s="95"/>
      <c r="FT511" s="95"/>
      <c r="FU511" s="95"/>
      <c r="FV511" s="95"/>
      <c r="FW511" s="95"/>
      <c r="FX511" s="95"/>
      <c r="FY511" s="95"/>
      <c r="FZ511" s="95"/>
      <c r="GA511" s="95"/>
      <c r="GB511" s="95"/>
      <c r="GC511" s="95"/>
      <c r="GD511" s="95"/>
      <c r="GE511" s="95"/>
      <c r="GF511" s="95"/>
      <c r="GG511" s="95"/>
      <c r="GH511" s="95"/>
      <c r="GI511" s="95"/>
      <c r="GJ511" s="95"/>
      <c r="GK511" s="95"/>
      <c r="GL511" s="95"/>
      <c r="GM511" s="95"/>
      <c r="GN511" s="95"/>
      <c r="GO511" s="95"/>
      <c r="GP511" s="95"/>
      <c r="GQ511" s="95"/>
      <c r="GR511" s="95"/>
      <c r="GS511" s="95"/>
      <c r="GT511" s="95"/>
      <c r="GU511" s="95"/>
      <c r="GV511" s="95"/>
      <c r="GW511" s="95"/>
      <c r="GX511" s="95"/>
      <c r="GY511" s="95"/>
      <c r="GZ511" s="95"/>
      <c r="HA511" s="95"/>
      <c r="HB511" s="95"/>
      <c r="HC511" s="95"/>
      <c r="HD511" s="95"/>
      <c r="HE511" s="95"/>
    </row>
    <row r="512" spans="1:213" x14ac:dyDescent="0.25">
      <c r="A512" s="212" t="str">
        <f>IF((ISBLANK('1B DonnéesActifs'!A515)=TRUE),"-",'1B DonnéesActifs'!A515)</f>
        <v>-</v>
      </c>
      <c r="B512" s="213" t="str">
        <f>IF(($A512="-"),"-",IF((ISBLANK('1B DonnéesActifs'!B515)=TRUE),"",'1B DonnéesActifs'!B515))</f>
        <v>-</v>
      </c>
      <c r="C512" s="213" t="str">
        <f>IF(($A512="-"),"-",IF((ISBLANK('1B DonnéesActifs'!C515)=TRUE),"",'1B DonnéesActifs'!C515))</f>
        <v>-</v>
      </c>
      <c r="D512" s="213" t="str">
        <f>IF(($A512="-"),"-",IF((ISBLANK('1B DonnéesActifs'!D515)=TRUE),"",'1B DonnéesActifs'!D515))</f>
        <v>-</v>
      </c>
      <c r="E512" s="213" t="str">
        <f>IF(($A512="-"),"-",IF((ISBLANK('1B DonnéesActifs'!E515)=TRUE),"",'1B DonnéesActifs'!E515))</f>
        <v>-</v>
      </c>
      <c r="F512" s="213" t="str">
        <f>IF(($A512="-"),"-",IF((ISBLANK('1B DonnéesActifs'!F515)=TRUE),"",'1B DonnéesActifs'!F515))</f>
        <v>-</v>
      </c>
      <c r="G512" s="213" t="str">
        <f>IF(($A512="-"),"-",IF((ISBLANK('1B DonnéesActifs'!G515)=TRUE),"",'1B DonnéesActifs'!G515))</f>
        <v>-</v>
      </c>
      <c r="H512" s="213" t="str">
        <f>IF(($A512="-"),"-",IF((ISBLANK('1B DonnéesActifs'!H515)=TRUE),"",'1B DonnéesActifs'!H515))</f>
        <v>-</v>
      </c>
      <c r="I512" s="213" t="str">
        <f>IF(($A512="-"),"-",IF((ISBLANK('1B DonnéesActifs'!I515)=TRUE),"",'1B DonnéesActifs'!I515))</f>
        <v>-</v>
      </c>
      <c r="J512" s="213" t="str">
        <f>IF(($A512="-"),"-",IF((ISBLANK('1B DonnéesActifs'!J515)=TRUE),"",'1B DonnéesActifs'!J515))</f>
        <v>-</v>
      </c>
      <c r="K512" s="213" t="str">
        <f>IF(($A512="-"),"-",IF((ISBLANK('1B DonnéesActifs'!K515)=TRUE),"",'1B DonnéesActifs'!K515))</f>
        <v>-</v>
      </c>
      <c r="L512" s="213" t="str">
        <f>IF(($A512="-"),"-",IF((ISBLANK('1B DonnéesActifs'!L515)=TRUE),"",'1B DonnéesActifs'!L515))</f>
        <v>-</v>
      </c>
      <c r="M512" s="213" t="str">
        <f>IF(($A512="-"),"-",IF((ISBLANK('1B DonnéesActifs'!M515)=TRUE),"",'1B DonnéesActifs'!M515))</f>
        <v>-</v>
      </c>
      <c r="N512" s="213" t="str">
        <f>IF(($A512="-"),"-",IF((ISBLANK('1B DonnéesActifs'!N515)=TRUE),"",'1B DonnéesActifs'!N515))</f>
        <v>-</v>
      </c>
      <c r="O512" s="213" t="str">
        <f>IF(($A512="-"),"-",IF((ISBLANK('1B DonnéesActifs'!O515)=TRUE),"",'1B DonnéesActifs'!O515))</f>
        <v>-</v>
      </c>
      <c r="P512" s="213" t="str">
        <f>IF(($A512="-"),"-",IF((ISBLANK('1B DonnéesActifs'!P515)=TRUE),"",'1B DonnéesActifs'!P515))</f>
        <v>-</v>
      </c>
      <c r="Q512" s="214" t="str">
        <f t="shared" si="73"/>
        <v>-</v>
      </c>
      <c r="R512" s="214" t="str">
        <f>IF($A512="-","-",(_xlfn.IFNA((VLOOKUP($D512,'2A HypothèsesRenouvellement'!$J$6:$K$10,2,FALSE)),"TypeChausséeN/D")))</f>
        <v>-</v>
      </c>
      <c r="S512" s="214" t="str">
        <f t="shared" si="74"/>
        <v>-</v>
      </c>
      <c r="T512" s="214" t="str">
        <f>IF($A512="-","-",(_xlfn.IFNA((VLOOKUP($M512,'2A HypothèsesRenouvellement'!$J$16:$K$25,2,FALSE)),"DernièreInterventionN/D")))</f>
        <v>-</v>
      </c>
      <c r="U512" s="214" t="str">
        <f t="shared" si="75"/>
        <v>-</v>
      </c>
      <c r="V512" s="215" t="str">
        <f t="shared" si="76"/>
        <v>-</v>
      </c>
      <c r="W512" s="215" t="str">
        <f>IF($A512="-","-",IF($O512="","ICG N/D",VLOOKUP($O512,'2A HypothèsesRenouvellement'!$B$33:$B$42,1,TRUE)))</f>
        <v>-</v>
      </c>
      <c r="X512" s="216" t="str">
        <f>IF($A512="-","-",(IF((ISNUMBER(W512)=TRUE),VLOOKUP(W512,'2A HypothèsesRenouvellement'!$B$33:$D$42,3,FALSE),"ICG N/D")))</f>
        <v>-</v>
      </c>
      <c r="Y512" s="216" t="str">
        <f>_xlfn.IFNA(IF($A512="-","-",(IF((P512=""),"Cote /5 N/D",VLOOKUP(P512,'2A HypothèsesRenouvellement'!$F$33:$G$37,2,FALSE)))),"%ParCote/5 Feuille2A N/D")</f>
        <v>-</v>
      </c>
      <c r="Z512" s="215" t="str">
        <f>IF($A512="-","-",IF('2A HypothèsesRenouvellement'!$F$20="  cotes d'état /100",(IF(ISNUMBER(X512)=TRUE,(X512*R512),"ICG N/D")),"N'est pas l'option choisie feuille 2A"))</f>
        <v>-</v>
      </c>
      <c r="AA512" s="215" t="str">
        <f t="shared" si="71"/>
        <v>-</v>
      </c>
      <c r="AB512" s="215" t="str">
        <f>IF($A512="-","-",IF('2A HypothèsesRenouvellement'!$F$20="  cotes d'état /5",(IF(ISNUMBER(Y512)=TRUE,(Y512*R512),"Etat/5 N/D")),"N'est pas l'option choisie feuille 2A"))</f>
        <v>-</v>
      </c>
      <c r="AC512" s="215" t="str">
        <f t="shared" si="72"/>
        <v>-</v>
      </c>
      <c r="AD512" s="217" t="str">
        <f>IF('2A HypothèsesRenouvellement'!$D$15="Option 1  ",'3A CalculsActifs'!V512,IF('2A HypothèsesRenouvellement'!$F$20="  Cotes d'état /100",'3A CalculsActifs'!AA512,IF('2A HypothèsesRenouvellement'!$F$20="  Cotes d'état /5",'3A CalculsActifs'!AC512,"ATT:ChoisirOptionFeuille2A")))</f>
        <v>ATT:ChoisirOptionFeuille2A</v>
      </c>
      <c r="AE512" s="209" t="str">
        <f>IF($A512="-","-",(H512/1000*(VLOOKUP(D512,'2A HypothèsesRenouvellement'!$J$6:$L$10,3,FALSE))))</f>
        <v>-</v>
      </c>
      <c r="AF512" s="312" t="str">
        <f t="shared" si="77"/>
        <v>-</v>
      </c>
      <c r="AG512" s="312" t="str">
        <f t="shared" si="78"/>
        <v>-</v>
      </c>
      <c r="AH512" s="218" t="str">
        <f t="shared" si="79"/>
        <v>-</v>
      </c>
      <c r="AI512" s="95"/>
      <c r="AJ512" s="95"/>
      <c r="AK512" s="95"/>
      <c r="AL512" s="95"/>
      <c r="AM512" s="95"/>
      <c r="AN512" s="95"/>
      <c r="AO512" s="95"/>
      <c r="AP512" s="95"/>
      <c r="AQ512" s="95"/>
      <c r="AR512" s="95"/>
      <c r="AS512" s="95"/>
      <c r="AT512" s="95"/>
      <c r="AU512" s="95"/>
      <c r="AV512" s="95"/>
      <c r="AW512" s="95"/>
      <c r="AX512" s="95"/>
      <c r="AY512" s="95"/>
      <c r="AZ512" s="95"/>
      <c r="BA512" s="95"/>
      <c r="BB512" s="95"/>
      <c r="BC512" s="95"/>
      <c r="BD512" s="95"/>
      <c r="BE512" s="95"/>
      <c r="BF512" s="95"/>
      <c r="BG512" s="95"/>
      <c r="BH512" s="95"/>
      <c r="BI512" s="95"/>
      <c r="BJ512" s="95"/>
      <c r="BK512" s="95"/>
      <c r="BL512" s="95"/>
      <c r="BM512" s="95"/>
      <c r="BN512" s="95"/>
      <c r="BO512" s="95"/>
      <c r="BP512" s="95"/>
      <c r="BQ512" s="95"/>
      <c r="BR512" s="95"/>
      <c r="BS512" s="95"/>
      <c r="BT512" s="95"/>
      <c r="BU512" s="95"/>
      <c r="BV512" s="95"/>
      <c r="BW512" s="95"/>
      <c r="BX512" s="95"/>
      <c r="BY512" s="95"/>
      <c r="BZ512" s="95"/>
      <c r="CA512" s="95"/>
      <c r="CB512" s="95"/>
      <c r="CC512" s="95"/>
      <c r="CD512" s="95"/>
      <c r="CE512" s="95"/>
      <c r="CF512" s="95"/>
      <c r="CG512" s="95"/>
      <c r="CH512" s="95"/>
      <c r="CI512" s="95"/>
      <c r="CJ512" s="95"/>
      <c r="CK512" s="95"/>
      <c r="CL512" s="95"/>
      <c r="CM512" s="95"/>
      <c r="CN512" s="95"/>
      <c r="CO512" s="95"/>
      <c r="CP512" s="95"/>
      <c r="CQ512" s="95"/>
      <c r="CR512" s="95"/>
      <c r="CS512" s="95"/>
      <c r="CT512" s="95"/>
      <c r="CU512" s="95"/>
      <c r="CV512" s="95"/>
      <c r="CW512" s="95"/>
      <c r="CX512" s="95"/>
      <c r="CY512" s="95"/>
      <c r="CZ512" s="95"/>
      <c r="DA512" s="95"/>
      <c r="DB512" s="95"/>
      <c r="DC512" s="95"/>
      <c r="DD512" s="95"/>
      <c r="DE512" s="95"/>
      <c r="DF512" s="95"/>
      <c r="DG512" s="95"/>
      <c r="DH512" s="95"/>
      <c r="DI512" s="95"/>
      <c r="DJ512" s="95"/>
      <c r="DK512" s="95"/>
      <c r="DL512" s="95"/>
      <c r="DM512" s="95"/>
      <c r="DN512" s="95"/>
      <c r="DO512" s="95"/>
      <c r="DP512" s="95"/>
      <c r="DQ512" s="95"/>
      <c r="DR512" s="95"/>
      <c r="DS512" s="95"/>
      <c r="DT512" s="95"/>
      <c r="DU512" s="95"/>
      <c r="DV512" s="95"/>
      <c r="DW512" s="95"/>
      <c r="DX512" s="95"/>
      <c r="DY512" s="95"/>
      <c r="DZ512" s="95"/>
      <c r="EA512" s="95"/>
      <c r="EB512" s="95"/>
      <c r="EC512" s="95"/>
      <c r="ED512" s="95"/>
      <c r="EE512" s="95"/>
      <c r="EF512" s="95"/>
      <c r="EG512" s="95"/>
      <c r="EH512" s="95"/>
      <c r="EI512" s="95"/>
      <c r="EJ512" s="95"/>
      <c r="EK512" s="95"/>
      <c r="EL512" s="95"/>
      <c r="EM512" s="95"/>
      <c r="EN512" s="95"/>
      <c r="EO512" s="95"/>
      <c r="EP512" s="95"/>
      <c r="EQ512" s="95"/>
      <c r="ER512" s="95"/>
      <c r="ES512" s="95"/>
      <c r="ET512" s="95"/>
      <c r="EU512" s="95"/>
      <c r="EV512" s="95"/>
      <c r="EW512" s="95"/>
      <c r="EX512" s="95"/>
      <c r="EY512" s="95"/>
      <c r="EZ512" s="95"/>
      <c r="FA512" s="95"/>
      <c r="FB512" s="95"/>
      <c r="FC512" s="95"/>
      <c r="FD512" s="95"/>
      <c r="FE512" s="95"/>
      <c r="FF512" s="95"/>
      <c r="FG512" s="95"/>
      <c r="FH512" s="95"/>
      <c r="FI512" s="95"/>
      <c r="FJ512" s="95"/>
      <c r="FK512" s="95"/>
      <c r="FL512" s="95"/>
      <c r="FM512" s="95"/>
      <c r="FN512" s="95"/>
      <c r="FO512" s="95"/>
      <c r="FP512" s="95"/>
      <c r="FQ512" s="95"/>
      <c r="FR512" s="95"/>
      <c r="FS512" s="95"/>
      <c r="FT512" s="95"/>
      <c r="FU512" s="95"/>
      <c r="FV512" s="95"/>
      <c r="FW512" s="95"/>
      <c r="FX512" s="95"/>
      <c r="FY512" s="95"/>
      <c r="FZ512" s="95"/>
      <c r="GA512" s="95"/>
      <c r="GB512" s="95"/>
      <c r="GC512" s="95"/>
      <c r="GD512" s="95"/>
      <c r="GE512" s="95"/>
      <c r="GF512" s="95"/>
      <c r="GG512" s="95"/>
      <c r="GH512" s="95"/>
      <c r="GI512" s="95"/>
      <c r="GJ512" s="95"/>
      <c r="GK512" s="95"/>
      <c r="GL512" s="95"/>
      <c r="GM512" s="95"/>
      <c r="GN512" s="95"/>
      <c r="GO512" s="95"/>
      <c r="GP512" s="95"/>
      <c r="GQ512" s="95"/>
      <c r="GR512" s="95"/>
      <c r="GS512" s="95"/>
      <c r="GT512" s="95"/>
      <c r="GU512" s="95"/>
      <c r="GV512" s="95"/>
      <c r="GW512" s="95"/>
      <c r="GX512" s="95"/>
      <c r="GY512" s="95"/>
      <c r="GZ512" s="95"/>
      <c r="HA512" s="95"/>
      <c r="HB512" s="95"/>
      <c r="HC512" s="95"/>
      <c r="HD512" s="95"/>
      <c r="HE512" s="95"/>
    </row>
    <row r="513" spans="1:213" x14ac:dyDescent="0.25">
      <c r="A513" s="212" t="str">
        <f>IF((ISBLANK('1B DonnéesActifs'!A516)=TRUE),"-",'1B DonnéesActifs'!A516)</f>
        <v>-</v>
      </c>
      <c r="B513" s="213" t="str">
        <f>IF(($A513="-"),"-",IF((ISBLANK('1B DonnéesActifs'!B516)=TRUE),"",'1B DonnéesActifs'!B516))</f>
        <v>-</v>
      </c>
      <c r="C513" s="213" t="str">
        <f>IF(($A513="-"),"-",IF((ISBLANK('1B DonnéesActifs'!C516)=TRUE),"",'1B DonnéesActifs'!C516))</f>
        <v>-</v>
      </c>
      <c r="D513" s="213" t="str">
        <f>IF(($A513="-"),"-",IF((ISBLANK('1B DonnéesActifs'!D516)=TRUE),"",'1B DonnéesActifs'!D516))</f>
        <v>-</v>
      </c>
      <c r="E513" s="213" t="str">
        <f>IF(($A513="-"),"-",IF((ISBLANK('1B DonnéesActifs'!E516)=TRUE),"",'1B DonnéesActifs'!E516))</f>
        <v>-</v>
      </c>
      <c r="F513" s="213" t="str">
        <f>IF(($A513="-"),"-",IF((ISBLANK('1B DonnéesActifs'!F516)=TRUE),"",'1B DonnéesActifs'!F516))</f>
        <v>-</v>
      </c>
      <c r="G513" s="213" t="str">
        <f>IF(($A513="-"),"-",IF((ISBLANK('1B DonnéesActifs'!G516)=TRUE),"",'1B DonnéesActifs'!G516))</f>
        <v>-</v>
      </c>
      <c r="H513" s="213" t="str">
        <f>IF(($A513="-"),"-",IF((ISBLANK('1B DonnéesActifs'!H516)=TRUE),"",'1B DonnéesActifs'!H516))</f>
        <v>-</v>
      </c>
      <c r="I513" s="213" t="str">
        <f>IF(($A513="-"),"-",IF((ISBLANK('1B DonnéesActifs'!I516)=TRUE),"",'1B DonnéesActifs'!I516))</f>
        <v>-</v>
      </c>
      <c r="J513" s="213" t="str">
        <f>IF(($A513="-"),"-",IF((ISBLANK('1B DonnéesActifs'!J516)=TRUE),"",'1B DonnéesActifs'!J516))</f>
        <v>-</v>
      </c>
      <c r="K513" s="213" t="str">
        <f>IF(($A513="-"),"-",IF((ISBLANK('1B DonnéesActifs'!K516)=TRUE),"",'1B DonnéesActifs'!K516))</f>
        <v>-</v>
      </c>
      <c r="L513" s="213" t="str">
        <f>IF(($A513="-"),"-",IF((ISBLANK('1B DonnéesActifs'!L516)=TRUE),"",'1B DonnéesActifs'!L516))</f>
        <v>-</v>
      </c>
      <c r="M513" s="213" t="str">
        <f>IF(($A513="-"),"-",IF((ISBLANK('1B DonnéesActifs'!M516)=TRUE),"",'1B DonnéesActifs'!M516))</f>
        <v>-</v>
      </c>
      <c r="N513" s="213" t="str">
        <f>IF(($A513="-"),"-",IF((ISBLANK('1B DonnéesActifs'!N516)=TRUE),"",'1B DonnéesActifs'!N516))</f>
        <v>-</v>
      </c>
      <c r="O513" s="213" t="str">
        <f>IF(($A513="-"),"-",IF((ISBLANK('1B DonnéesActifs'!O516)=TRUE),"",'1B DonnéesActifs'!O516))</f>
        <v>-</v>
      </c>
      <c r="P513" s="213" t="str">
        <f>IF(($A513="-"),"-",IF((ISBLANK('1B DonnéesActifs'!P516)=TRUE),"",'1B DonnéesActifs'!P516))</f>
        <v>-</v>
      </c>
      <c r="Q513" s="214" t="str">
        <f t="shared" si="73"/>
        <v>-</v>
      </c>
      <c r="R513" s="214" t="str">
        <f>IF($A513="-","-",(_xlfn.IFNA((VLOOKUP($D513,'2A HypothèsesRenouvellement'!$J$6:$K$10,2,FALSE)),"TypeChausséeN/D")))</f>
        <v>-</v>
      </c>
      <c r="S513" s="214" t="str">
        <f t="shared" si="74"/>
        <v>-</v>
      </c>
      <c r="T513" s="214" t="str">
        <f>IF($A513="-","-",(_xlfn.IFNA((VLOOKUP($M513,'2A HypothèsesRenouvellement'!$J$16:$K$25,2,FALSE)),"DernièreInterventionN/D")))</f>
        <v>-</v>
      </c>
      <c r="U513" s="214" t="str">
        <f t="shared" si="75"/>
        <v>-</v>
      </c>
      <c r="V513" s="215" t="str">
        <f t="shared" si="76"/>
        <v>-</v>
      </c>
      <c r="W513" s="215" t="str">
        <f>IF($A513="-","-",IF($O513="","ICG N/D",VLOOKUP($O513,'2A HypothèsesRenouvellement'!$B$33:$B$42,1,TRUE)))</f>
        <v>-</v>
      </c>
      <c r="X513" s="216" t="str">
        <f>IF($A513="-","-",(IF((ISNUMBER(W513)=TRUE),VLOOKUP(W513,'2A HypothèsesRenouvellement'!$B$33:$D$42,3,FALSE),"ICG N/D")))</f>
        <v>-</v>
      </c>
      <c r="Y513" s="216" t="str">
        <f>_xlfn.IFNA(IF($A513="-","-",(IF((P513=""),"Cote /5 N/D",VLOOKUP(P513,'2A HypothèsesRenouvellement'!$F$33:$G$37,2,FALSE)))),"%ParCote/5 Feuille2A N/D")</f>
        <v>-</v>
      </c>
      <c r="Z513" s="215" t="str">
        <f>IF($A513="-","-",IF('2A HypothèsesRenouvellement'!$F$20="  cotes d'état /100",(IF(ISNUMBER(X513)=TRUE,(X513*R513),"ICG N/D")),"N'est pas l'option choisie feuille 2A"))</f>
        <v>-</v>
      </c>
      <c r="AA513" s="215" t="str">
        <f t="shared" si="71"/>
        <v>-</v>
      </c>
      <c r="AB513" s="215" t="str">
        <f>IF($A513="-","-",IF('2A HypothèsesRenouvellement'!$F$20="  cotes d'état /5",(IF(ISNUMBER(Y513)=TRUE,(Y513*R513),"Etat/5 N/D")),"N'est pas l'option choisie feuille 2A"))</f>
        <v>-</v>
      </c>
      <c r="AC513" s="215" t="str">
        <f t="shared" si="72"/>
        <v>-</v>
      </c>
      <c r="AD513" s="217" t="str">
        <f>IF('2A HypothèsesRenouvellement'!$D$15="Option 1  ",'3A CalculsActifs'!V513,IF('2A HypothèsesRenouvellement'!$F$20="  Cotes d'état /100",'3A CalculsActifs'!AA513,IF('2A HypothèsesRenouvellement'!$F$20="  Cotes d'état /5",'3A CalculsActifs'!AC513,"ATT:ChoisirOptionFeuille2A")))</f>
        <v>ATT:ChoisirOptionFeuille2A</v>
      </c>
      <c r="AE513" s="209" t="str">
        <f>IF($A513="-","-",(H513/1000*(VLOOKUP(D513,'2A HypothèsesRenouvellement'!$J$6:$L$10,3,FALSE))))</f>
        <v>-</v>
      </c>
      <c r="AF513" s="312" t="str">
        <f t="shared" si="77"/>
        <v>-</v>
      </c>
      <c r="AG513" s="312" t="str">
        <f t="shared" si="78"/>
        <v>-</v>
      </c>
      <c r="AH513" s="218" t="str">
        <f t="shared" si="79"/>
        <v>-</v>
      </c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  <c r="BC513" s="95"/>
      <c r="BD513" s="95"/>
      <c r="BE513" s="95"/>
      <c r="BF513" s="95"/>
      <c r="BG513" s="95"/>
      <c r="BH513" s="95"/>
      <c r="BI513" s="95"/>
      <c r="BJ513" s="95"/>
      <c r="BK513" s="95"/>
      <c r="BL513" s="95"/>
      <c r="BM513" s="95"/>
      <c r="BN513" s="95"/>
      <c r="BO513" s="95"/>
      <c r="BP513" s="95"/>
      <c r="BQ513" s="95"/>
      <c r="BR513" s="95"/>
      <c r="BS513" s="95"/>
      <c r="BT513" s="95"/>
      <c r="BU513" s="95"/>
      <c r="BV513" s="95"/>
      <c r="BW513" s="95"/>
      <c r="BX513" s="95"/>
      <c r="BY513" s="95"/>
      <c r="BZ513" s="95"/>
      <c r="CA513" s="95"/>
      <c r="CB513" s="95"/>
      <c r="CC513" s="95"/>
      <c r="CD513" s="95"/>
      <c r="CE513" s="95"/>
      <c r="CF513" s="95"/>
      <c r="CG513" s="95"/>
      <c r="CH513" s="95"/>
      <c r="CI513" s="95"/>
      <c r="CJ513" s="95"/>
      <c r="CK513" s="95"/>
      <c r="CL513" s="95"/>
      <c r="CM513" s="95"/>
      <c r="CN513" s="95"/>
      <c r="CO513" s="95"/>
      <c r="CP513" s="95"/>
      <c r="CQ513" s="95"/>
      <c r="CR513" s="95"/>
      <c r="CS513" s="95"/>
      <c r="CT513" s="95"/>
      <c r="CU513" s="95"/>
      <c r="CV513" s="95"/>
      <c r="CW513" s="95"/>
      <c r="CX513" s="95"/>
      <c r="CY513" s="95"/>
      <c r="CZ513" s="95"/>
      <c r="DA513" s="95"/>
      <c r="DB513" s="95"/>
      <c r="DC513" s="95"/>
      <c r="DD513" s="95"/>
      <c r="DE513" s="95"/>
      <c r="DF513" s="95"/>
      <c r="DG513" s="95"/>
      <c r="DH513" s="95"/>
      <c r="DI513" s="95"/>
      <c r="DJ513" s="95"/>
      <c r="DK513" s="95"/>
      <c r="DL513" s="95"/>
      <c r="DM513" s="95"/>
      <c r="DN513" s="95"/>
      <c r="DO513" s="95"/>
      <c r="DP513" s="95"/>
      <c r="DQ513" s="95"/>
      <c r="DR513" s="95"/>
      <c r="DS513" s="95"/>
      <c r="DT513" s="95"/>
      <c r="DU513" s="95"/>
      <c r="DV513" s="95"/>
      <c r="DW513" s="95"/>
      <c r="DX513" s="95"/>
      <c r="DY513" s="95"/>
      <c r="DZ513" s="95"/>
      <c r="EA513" s="95"/>
      <c r="EB513" s="95"/>
      <c r="EC513" s="95"/>
      <c r="ED513" s="95"/>
      <c r="EE513" s="95"/>
      <c r="EF513" s="95"/>
      <c r="EG513" s="95"/>
      <c r="EH513" s="95"/>
      <c r="EI513" s="95"/>
      <c r="EJ513" s="95"/>
      <c r="EK513" s="95"/>
      <c r="EL513" s="95"/>
      <c r="EM513" s="95"/>
      <c r="EN513" s="95"/>
      <c r="EO513" s="95"/>
      <c r="EP513" s="95"/>
      <c r="EQ513" s="95"/>
      <c r="ER513" s="95"/>
      <c r="ES513" s="95"/>
      <c r="ET513" s="95"/>
      <c r="EU513" s="95"/>
      <c r="EV513" s="95"/>
      <c r="EW513" s="95"/>
      <c r="EX513" s="95"/>
      <c r="EY513" s="95"/>
      <c r="EZ513" s="95"/>
      <c r="FA513" s="95"/>
      <c r="FB513" s="95"/>
      <c r="FC513" s="95"/>
      <c r="FD513" s="95"/>
      <c r="FE513" s="95"/>
      <c r="FF513" s="95"/>
      <c r="FG513" s="95"/>
      <c r="FH513" s="95"/>
      <c r="FI513" s="95"/>
      <c r="FJ513" s="95"/>
      <c r="FK513" s="95"/>
      <c r="FL513" s="95"/>
      <c r="FM513" s="95"/>
      <c r="FN513" s="95"/>
      <c r="FO513" s="95"/>
      <c r="FP513" s="95"/>
      <c r="FQ513" s="95"/>
      <c r="FR513" s="95"/>
      <c r="FS513" s="95"/>
      <c r="FT513" s="95"/>
      <c r="FU513" s="95"/>
      <c r="FV513" s="95"/>
      <c r="FW513" s="95"/>
      <c r="FX513" s="95"/>
      <c r="FY513" s="95"/>
      <c r="FZ513" s="95"/>
      <c r="GA513" s="95"/>
      <c r="GB513" s="95"/>
      <c r="GC513" s="95"/>
      <c r="GD513" s="95"/>
      <c r="GE513" s="95"/>
      <c r="GF513" s="95"/>
      <c r="GG513" s="95"/>
      <c r="GH513" s="95"/>
      <c r="GI513" s="95"/>
      <c r="GJ513" s="95"/>
      <c r="GK513" s="95"/>
      <c r="GL513" s="95"/>
      <c r="GM513" s="95"/>
      <c r="GN513" s="95"/>
      <c r="GO513" s="95"/>
      <c r="GP513" s="95"/>
      <c r="GQ513" s="95"/>
      <c r="GR513" s="95"/>
      <c r="GS513" s="95"/>
      <c r="GT513" s="95"/>
      <c r="GU513" s="95"/>
      <c r="GV513" s="95"/>
      <c r="GW513" s="95"/>
      <c r="GX513" s="95"/>
      <c r="GY513" s="95"/>
      <c r="GZ513" s="95"/>
      <c r="HA513" s="95"/>
      <c r="HB513" s="95"/>
      <c r="HC513" s="95"/>
      <c r="HD513" s="95"/>
      <c r="HE513" s="95"/>
    </row>
    <row r="514" spans="1:213" x14ac:dyDescent="0.25">
      <c r="A514" s="212" t="str">
        <f>IF((ISBLANK('1B DonnéesActifs'!A517)=TRUE),"-",'1B DonnéesActifs'!A517)</f>
        <v>-</v>
      </c>
      <c r="B514" s="213" t="str">
        <f>IF(($A514="-"),"-",IF((ISBLANK('1B DonnéesActifs'!B517)=TRUE),"",'1B DonnéesActifs'!B517))</f>
        <v>-</v>
      </c>
      <c r="C514" s="213" t="str">
        <f>IF(($A514="-"),"-",IF((ISBLANK('1B DonnéesActifs'!C517)=TRUE),"",'1B DonnéesActifs'!C517))</f>
        <v>-</v>
      </c>
      <c r="D514" s="213" t="str">
        <f>IF(($A514="-"),"-",IF((ISBLANK('1B DonnéesActifs'!D517)=TRUE),"",'1B DonnéesActifs'!D517))</f>
        <v>-</v>
      </c>
      <c r="E514" s="213" t="str">
        <f>IF(($A514="-"),"-",IF((ISBLANK('1B DonnéesActifs'!E517)=TRUE),"",'1B DonnéesActifs'!E517))</f>
        <v>-</v>
      </c>
      <c r="F514" s="213" t="str">
        <f>IF(($A514="-"),"-",IF((ISBLANK('1B DonnéesActifs'!F517)=TRUE),"",'1B DonnéesActifs'!F517))</f>
        <v>-</v>
      </c>
      <c r="G514" s="213" t="str">
        <f>IF(($A514="-"),"-",IF((ISBLANK('1B DonnéesActifs'!G517)=TRUE),"",'1B DonnéesActifs'!G517))</f>
        <v>-</v>
      </c>
      <c r="H514" s="213" t="str">
        <f>IF(($A514="-"),"-",IF((ISBLANK('1B DonnéesActifs'!H517)=TRUE),"",'1B DonnéesActifs'!H517))</f>
        <v>-</v>
      </c>
      <c r="I514" s="213" t="str">
        <f>IF(($A514="-"),"-",IF((ISBLANK('1B DonnéesActifs'!I517)=TRUE),"",'1B DonnéesActifs'!I517))</f>
        <v>-</v>
      </c>
      <c r="J514" s="213" t="str">
        <f>IF(($A514="-"),"-",IF((ISBLANK('1B DonnéesActifs'!J517)=TRUE),"",'1B DonnéesActifs'!J517))</f>
        <v>-</v>
      </c>
      <c r="K514" s="213" t="str">
        <f>IF(($A514="-"),"-",IF((ISBLANK('1B DonnéesActifs'!K517)=TRUE),"",'1B DonnéesActifs'!K517))</f>
        <v>-</v>
      </c>
      <c r="L514" s="213" t="str">
        <f>IF(($A514="-"),"-",IF((ISBLANK('1B DonnéesActifs'!L517)=TRUE),"",'1B DonnéesActifs'!L517))</f>
        <v>-</v>
      </c>
      <c r="M514" s="213" t="str">
        <f>IF(($A514="-"),"-",IF((ISBLANK('1B DonnéesActifs'!M517)=TRUE),"",'1B DonnéesActifs'!M517))</f>
        <v>-</v>
      </c>
      <c r="N514" s="213" t="str">
        <f>IF(($A514="-"),"-",IF((ISBLANK('1B DonnéesActifs'!N517)=TRUE),"",'1B DonnéesActifs'!N517))</f>
        <v>-</v>
      </c>
      <c r="O514" s="213" t="str">
        <f>IF(($A514="-"),"-",IF((ISBLANK('1B DonnéesActifs'!O517)=TRUE),"",'1B DonnéesActifs'!O517))</f>
        <v>-</v>
      </c>
      <c r="P514" s="213" t="str">
        <f>IF(($A514="-"),"-",IF((ISBLANK('1B DonnéesActifs'!P517)=TRUE),"",'1B DonnéesActifs'!P517))</f>
        <v>-</v>
      </c>
      <c r="Q514" s="214" t="str">
        <f t="shared" si="73"/>
        <v>-</v>
      </c>
      <c r="R514" s="214" t="str">
        <f>IF($A514="-","-",(_xlfn.IFNA((VLOOKUP($D514,'2A HypothèsesRenouvellement'!$J$6:$K$10,2,FALSE)),"TypeChausséeN/D")))</f>
        <v>-</v>
      </c>
      <c r="S514" s="214" t="str">
        <f t="shared" si="74"/>
        <v>-</v>
      </c>
      <c r="T514" s="214" t="str">
        <f>IF($A514="-","-",(_xlfn.IFNA((VLOOKUP($M514,'2A HypothèsesRenouvellement'!$J$16:$K$25,2,FALSE)),"DernièreInterventionN/D")))</f>
        <v>-</v>
      </c>
      <c r="U514" s="214" t="str">
        <f t="shared" si="75"/>
        <v>-</v>
      </c>
      <c r="V514" s="215" t="str">
        <f t="shared" si="76"/>
        <v>-</v>
      </c>
      <c r="W514" s="215" t="str">
        <f>IF($A514="-","-",IF($O514="","ICG N/D",VLOOKUP($O514,'2A HypothèsesRenouvellement'!$B$33:$B$42,1,TRUE)))</f>
        <v>-</v>
      </c>
      <c r="X514" s="216" t="str">
        <f>IF($A514="-","-",(IF((ISNUMBER(W514)=TRUE),VLOOKUP(W514,'2A HypothèsesRenouvellement'!$B$33:$D$42,3,FALSE),"ICG N/D")))</f>
        <v>-</v>
      </c>
      <c r="Y514" s="216" t="str">
        <f>_xlfn.IFNA(IF($A514="-","-",(IF((P514=""),"Cote /5 N/D",VLOOKUP(P514,'2A HypothèsesRenouvellement'!$F$33:$G$37,2,FALSE)))),"%ParCote/5 Feuille2A N/D")</f>
        <v>-</v>
      </c>
      <c r="Z514" s="215" t="str">
        <f>IF($A514="-","-",IF('2A HypothèsesRenouvellement'!$F$20="  cotes d'état /100",(IF(ISNUMBER(X514)=TRUE,(X514*R514),"ICG N/D")),"N'est pas l'option choisie feuille 2A"))</f>
        <v>-</v>
      </c>
      <c r="AA514" s="215" t="str">
        <f t="shared" si="71"/>
        <v>-</v>
      </c>
      <c r="AB514" s="215" t="str">
        <f>IF($A514="-","-",IF('2A HypothèsesRenouvellement'!$F$20="  cotes d'état /5",(IF(ISNUMBER(Y514)=TRUE,(Y514*R514),"Etat/5 N/D")),"N'est pas l'option choisie feuille 2A"))</f>
        <v>-</v>
      </c>
      <c r="AC514" s="215" t="str">
        <f t="shared" si="72"/>
        <v>-</v>
      </c>
      <c r="AD514" s="217" t="str">
        <f>IF('2A HypothèsesRenouvellement'!$D$15="Option 1  ",'3A CalculsActifs'!V514,IF('2A HypothèsesRenouvellement'!$F$20="  Cotes d'état /100",'3A CalculsActifs'!AA514,IF('2A HypothèsesRenouvellement'!$F$20="  Cotes d'état /5",'3A CalculsActifs'!AC514,"ATT:ChoisirOptionFeuille2A")))</f>
        <v>ATT:ChoisirOptionFeuille2A</v>
      </c>
      <c r="AE514" s="209" t="str">
        <f>IF($A514="-","-",(H514/1000*(VLOOKUP(D514,'2A HypothèsesRenouvellement'!$J$6:$L$10,3,FALSE))))</f>
        <v>-</v>
      </c>
      <c r="AF514" s="312" t="str">
        <f t="shared" si="77"/>
        <v>-</v>
      </c>
      <c r="AG514" s="312" t="str">
        <f t="shared" si="78"/>
        <v>-</v>
      </c>
      <c r="AH514" s="218" t="str">
        <f t="shared" si="79"/>
        <v>-</v>
      </c>
      <c r="AI514" s="95"/>
      <c r="AJ514" s="95"/>
      <c r="AK514" s="95"/>
      <c r="AL514" s="95"/>
      <c r="AM514" s="95"/>
      <c r="AN514" s="95"/>
      <c r="AO514" s="95"/>
      <c r="AP514" s="95"/>
      <c r="AQ514" s="95"/>
      <c r="AR514" s="95"/>
      <c r="AS514" s="95"/>
      <c r="AT514" s="95"/>
      <c r="AU514" s="95"/>
      <c r="AV514" s="95"/>
      <c r="AW514" s="95"/>
      <c r="AX514" s="95"/>
      <c r="AY514" s="95"/>
      <c r="AZ514" s="95"/>
      <c r="BA514" s="95"/>
      <c r="BB514" s="95"/>
      <c r="BC514" s="95"/>
      <c r="BD514" s="95"/>
      <c r="BE514" s="95"/>
      <c r="BF514" s="95"/>
      <c r="BG514" s="95"/>
      <c r="BH514" s="95"/>
      <c r="BI514" s="95"/>
      <c r="BJ514" s="95"/>
      <c r="BK514" s="95"/>
      <c r="BL514" s="95"/>
      <c r="BM514" s="95"/>
      <c r="BN514" s="95"/>
      <c r="BO514" s="95"/>
      <c r="BP514" s="95"/>
      <c r="BQ514" s="95"/>
      <c r="BR514" s="95"/>
      <c r="BS514" s="95"/>
      <c r="BT514" s="95"/>
      <c r="BU514" s="95"/>
      <c r="BV514" s="95"/>
      <c r="BW514" s="95"/>
      <c r="BX514" s="95"/>
      <c r="BY514" s="95"/>
      <c r="BZ514" s="95"/>
      <c r="CA514" s="95"/>
      <c r="CB514" s="95"/>
      <c r="CC514" s="95"/>
      <c r="CD514" s="95"/>
      <c r="CE514" s="95"/>
      <c r="CF514" s="95"/>
      <c r="CG514" s="95"/>
      <c r="CH514" s="95"/>
      <c r="CI514" s="95"/>
      <c r="CJ514" s="95"/>
      <c r="CK514" s="95"/>
      <c r="CL514" s="95"/>
      <c r="CM514" s="95"/>
      <c r="CN514" s="95"/>
      <c r="CO514" s="95"/>
      <c r="CP514" s="95"/>
      <c r="CQ514" s="95"/>
      <c r="CR514" s="95"/>
      <c r="CS514" s="95"/>
      <c r="CT514" s="95"/>
      <c r="CU514" s="95"/>
      <c r="CV514" s="95"/>
      <c r="CW514" s="95"/>
      <c r="CX514" s="95"/>
      <c r="CY514" s="95"/>
      <c r="CZ514" s="95"/>
      <c r="DA514" s="95"/>
      <c r="DB514" s="95"/>
      <c r="DC514" s="95"/>
      <c r="DD514" s="95"/>
      <c r="DE514" s="95"/>
      <c r="DF514" s="95"/>
      <c r="DG514" s="95"/>
      <c r="DH514" s="95"/>
      <c r="DI514" s="95"/>
      <c r="DJ514" s="95"/>
      <c r="DK514" s="95"/>
      <c r="DL514" s="95"/>
      <c r="DM514" s="95"/>
      <c r="DN514" s="95"/>
      <c r="DO514" s="95"/>
      <c r="DP514" s="95"/>
      <c r="DQ514" s="95"/>
      <c r="DR514" s="95"/>
      <c r="DS514" s="95"/>
      <c r="DT514" s="95"/>
      <c r="DU514" s="95"/>
      <c r="DV514" s="95"/>
      <c r="DW514" s="95"/>
      <c r="DX514" s="95"/>
      <c r="DY514" s="95"/>
      <c r="DZ514" s="95"/>
      <c r="EA514" s="95"/>
      <c r="EB514" s="95"/>
      <c r="EC514" s="95"/>
      <c r="ED514" s="95"/>
      <c r="EE514" s="95"/>
      <c r="EF514" s="95"/>
      <c r="EG514" s="95"/>
      <c r="EH514" s="95"/>
      <c r="EI514" s="95"/>
      <c r="EJ514" s="95"/>
      <c r="EK514" s="95"/>
      <c r="EL514" s="95"/>
      <c r="EM514" s="95"/>
      <c r="EN514" s="95"/>
      <c r="EO514" s="95"/>
      <c r="EP514" s="95"/>
      <c r="EQ514" s="95"/>
      <c r="ER514" s="95"/>
      <c r="ES514" s="95"/>
      <c r="ET514" s="95"/>
      <c r="EU514" s="95"/>
      <c r="EV514" s="95"/>
      <c r="EW514" s="95"/>
      <c r="EX514" s="95"/>
      <c r="EY514" s="95"/>
      <c r="EZ514" s="95"/>
      <c r="FA514" s="95"/>
      <c r="FB514" s="95"/>
      <c r="FC514" s="95"/>
      <c r="FD514" s="95"/>
      <c r="FE514" s="95"/>
      <c r="FF514" s="95"/>
      <c r="FG514" s="95"/>
      <c r="FH514" s="95"/>
      <c r="FI514" s="95"/>
      <c r="FJ514" s="95"/>
      <c r="FK514" s="95"/>
      <c r="FL514" s="95"/>
      <c r="FM514" s="95"/>
      <c r="FN514" s="95"/>
      <c r="FO514" s="95"/>
      <c r="FP514" s="95"/>
      <c r="FQ514" s="95"/>
      <c r="FR514" s="95"/>
      <c r="FS514" s="95"/>
      <c r="FT514" s="95"/>
      <c r="FU514" s="95"/>
      <c r="FV514" s="95"/>
      <c r="FW514" s="95"/>
      <c r="FX514" s="95"/>
      <c r="FY514" s="95"/>
      <c r="FZ514" s="95"/>
      <c r="GA514" s="95"/>
      <c r="GB514" s="95"/>
      <c r="GC514" s="95"/>
      <c r="GD514" s="95"/>
      <c r="GE514" s="95"/>
      <c r="GF514" s="95"/>
      <c r="GG514" s="95"/>
      <c r="GH514" s="95"/>
      <c r="GI514" s="95"/>
      <c r="GJ514" s="95"/>
      <c r="GK514" s="95"/>
      <c r="GL514" s="95"/>
      <c r="GM514" s="95"/>
      <c r="GN514" s="95"/>
      <c r="GO514" s="95"/>
      <c r="GP514" s="95"/>
      <c r="GQ514" s="95"/>
      <c r="GR514" s="95"/>
      <c r="GS514" s="95"/>
      <c r="GT514" s="95"/>
      <c r="GU514" s="95"/>
      <c r="GV514" s="95"/>
      <c r="GW514" s="95"/>
      <c r="GX514" s="95"/>
      <c r="GY514" s="95"/>
      <c r="GZ514" s="95"/>
      <c r="HA514" s="95"/>
      <c r="HB514" s="95"/>
      <c r="HC514" s="95"/>
      <c r="HD514" s="95"/>
      <c r="HE514" s="95"/>
    </row>
    <row r="515" spans="1:213" x14ac:dyDescent="0.25">
      <c r="A515" s="212" t="str">
        <f>IF((ISBLANK('1B DonnéesActifs'!A518)=TRUE),"-",'1B DonnéesActifs'!A518)</f>
        <v>-</v>
      </c>
      <c r="B515" s="213" t="str">
        <f>IF(($A515="-"),"-",IF((ISBLANK('1B DonnéesActifs'!B518)=TRUE),"",'1B DonnéesActifs'!B518))</f>
        <v>-</v>
      </c>
      <c r="C515" s="213" t="str">
        <f>IF(($A515="-"),"-",IF((ISBLANK('1B DonnéesActifs'!C518)=TRUE),"",'1B DonnéesActifs'!C518))</f>
        <v>-</v>
      </c>
      <c r="D515" s="213" t="str">
        <f>IF(($A515="-"),"-",IF((ISBLANK('1B DonnéesActifs'!D518)=TRUE),"",'1B DonnéesActifs'!D518))</f>
        <v>-</v>
      </c>
      <c r="E515" s="213" t="str">
        <f>IF(($A515="-"),"-",IF((ISBLANK('1B DonnéesActifs'!E518)=TRUE),"",'1B DonnéesActifs'!E518))</f>
        <v>-</v>
      </c>
      <c r="F515" s="213" t="str">
        <f>IF(($A515="-"),"-",IF((ISBLANK('1B DonnéesActifs'!F518)=TRUE),"",'1B DonnéesActifs'!F518))</f>
        <v>-</v>
      </c>
      <c r="G515" s="213" t="str">
        <f>IF(($A515="-"),"-",IF((ISBLANK('1B DonnéesActifs'!G518)=TRUE),"",'1B DonnéesActifs'!G518))</f>
        <v>-</v>
      </c>
      <c r="H515" s="213" t="str">
        <f>IF(($A515="-"),"-",IF((ISBLANK('1B DonnéesActifs'!H518)=TRUE),"",'1B DonnéesActifs'!H518))</f>
        <v>-</v>
      </c>
      <c r="I515" s="213" t="str">
        <f>IF(($A515="-"),"-",IF((ISBLANK('1B DonnéesActifs'!I518)=TRUE),"",'1B DonnéesActifs'!I518))</f>
        <v>-</v>
      </c>
      <c r="J515" s="213" t="str">
        <f>IF(($A515="-"),"-",IF((ISBLANK('1B DonnéesActifs'!J518)=TRUE),"",'1B DonnéesActifs'!J518))</f>
        <v>-</v>
      </c>
      <c r="K515" s="213" t="str">
        <f>IF(($A515="-"),"-",IF((ISBLANK('1B DonnéesActifs'!K518)=TRUE),"",'1B DonnéesActifs'!K518))</f>
        <v>-</v>
      </c>
      <c r="L515" s="213" t="str">
        <f>IF(($A515="-"),"-",IF((ISBLANK('1B DonnéesActifs'!L518)=TRUE),"",'1B DonnéesActifs'!L518))</f>
        <v>-</v>
      </c>
      <c r="M515" s="213" t="str">
        <f>IF(($A515="-"),"-",IF((ISBLANK('1B DonnéesActifs'!M518)=TRUE),"",'1B DonnéesActifs'!M518))</f>
        <v>-</v>
      </c>
      <c r="N515" s="213" t="str">
        <f>IF(($A515="-"),"-",IF((ISBLANK('1B DonnéesActifs'!N518)=TRUE),"",'1B DonnéesActifs'!N518))</f>
        <v>-</v>
      </c>
      <c r="O515" s="213" t="str">
        <f>IF(($A515="-"),"-",IF((ISBLANK('1B DonnéesActifs'!O518)=TRUE),"",'1B DonnéesActifs'!O518))</f>
        <v>-</v>
      </c>
      <c r="P515" s="213" t="str">
        <f>IF(($A515="-"),"-",IF((ISBLANK('1B DonnéesActifs'!P518)=TRUE),"",'1B DonnéesActifs'!P518))</f>
        <v>-</v>
      </c>
      <c r="Q515" s="214" t="str">
        <f t="shared" si="73"/>
        <v>-</v>
      </c>
      <c r="R515" s="214" t="str">
        <f>IF($A515="-","-",(_xlfn.IFNA((VLOOKUP($D515,'2A HypothèsesRenouvellement'!$J$6:$K$10,2,FALSE)),"TypeChausséeN/D")))</f>
        <v>-</v>
      </c>
      <c r="S515" s="214" t="str">
        <f t="shared" si="74"/>
        <v>-</v>
      </c>
      <c r="T515" s="214" t="str">
        <f>IF($A515="-","-",(_xlfn.IFNA((VLOOKUP($M515,'2A HypothèsesRenouvellement'!$J$16:$K$25,2,FALSE)),"DernièreInterventionN/D")))</f>
        <v>-</v>
      </c>
      <c r="U515" s="214" t="str">
        <f t="shared" si="75"/>
        <v>-</v>
      </c>
      <c r="V515" s="215" t="str">
        <f t="shared" si="76"/>
        <v>-</v>
      </c>
      <c r="W515" s="215" t="str">
        <f>IF($A515="-","-",IF($O515="","ICG N/D",VLOOKUP($O515,'2A HypothèsesRenouvellement'!$B$33:$B$42,1,TRUE)))</f>
        <v>-</v>
      </c>
      <c r="X515" s="216" t="str">
        <f>IF($A515="-","-",(IF((ISNUMBER(W515)=TRUE),VLOOKUP(W515,'2A HypothèsesRenouvellement'!$B$33:$D$42,3,FALSE),"ICG N/D")))</f>
        <v>-</v>
      </c>
      <c r="Y515" s="216" t="str">
        <f>_xlfn.IFNA(IF($A515="-","-",(IF((P515=""),"Cote /5 N/D",VLOOKUP(P515,'2A HypothèsesRenouvellement'!$F$33:$G$37,2,FALSE)))),"%ParCote/5 Feuille2A N/D")</f>
        <v>-</v>
      </c>
      <c r="Z515" s="215" t="str">
        <f>IF($A515="-","-",IF('2A HypothèsesRenouvellement'!$F$20="  cotes d'état /100",(IF(ISNUMBER(X515)=TRUE,(X515*R515),"ICG N/D")),"N'est pas l'option choisie feuille 2A"))</f>
        <v>-</v>
      </c>
      <c r="AA515" s="215" t="str">
        <f t="shared" ref="AA515:AA578" si="80">IF($A515="-","-",IF(Annee_d_analyse="","SaisirAnnéeAnalyseFeuille1A",IF(ISNUMBER(Z515)=FALSE,"N'est pas l'option choisie feuille 2A",IF(Annee_eval_etat="","SaisirAnnéeÉval.ÉtatFeuille2A",IF((Z515-(Annee_d_analyse-Annee_eval_etat))&gt;0,ROUND((Z515-(Annee_d_analyse-Annee_eval_etat)),0),0)))))</f>
        <v>-</v>
      </c>
      <c r="AB515" s="215" t="str">
        <f>IF($A515="-","-",IF('2A HypothèsesRenouvellement'!$F$20="  cotes d'état /5",(IF(ISNUMBER(Y515)=TRUE,(Y515*R515),"Etat/5 N/D")),"N'est pas l'option choisie feuille 2A"))</f>
        <v>-</v>
      </c>
      <c r="AC515" s="215" t="str">
        <f t="shared" ref="AC515:AC578" si="81">IF($A515="-","-",IF(Annee_d_analyse="","SaisirAnnéeAnalyseFeuille1A",IF(ISNUMBER(AB515)=FALSE,"N'est pas l'option choisie feuille 2A",IF(Annee_eval_etat="","SaisirAnnéeÉval.ÉtatFeuille2A",IF((AB515-(Annee_d_analyse-Annee_eval_etat))&gt;0,ROUND((AB515-(Annee_d_analyse-Annee_eval_etat)),0),0)))))</f>
        <v>-</v>
      </c>
      <c r="AD515" s="217" t="str">
        <f>IF('2A HypothèsesRenouvellement'!$D$15="Option 1  ",'3A CalculsActifs'!V515,IF('2A HypothèsesRenouvellement'!$F$20="  Cotes d'état /100",'3A CalculsActifs'!AA515,IF('2A HypothèsesRenouvellement'!$F$20="  Cotes d'état /5",'3A CalculsActifs'!AC515,"ATT:ChoisirOptionFeuille2A")))</f>
        <v>ATT:ChoisirOptionFeuille2A</v>
      </c>
      <c r="AE515" s="209" t="str">
        <f>IF($A515="-","-",(H515/1000*(VLOOKUP(D515,'2A HypothèsesRenouvellement'!$J$6:$L$10,3,FALSE))))</f>
        <v>-</v>
      </c>
      <c r="AF515" s="312" t="str">
        <f t="shared" si="77"/>
        <v>-</v>
      </c>
      <c r="AG515" s="312" t="str">
        <f t="shared" si="78"/>
        <v>-</v>
      </c>
      <c r="AH515" s="218" t="str">
        <f t="shared" si="79"/>
        <v>-</v>
      </c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  <c r="BC515" s="95"/>
      <c r="BD515" s="95"/>
      <c r="BE515" s="95"/>
      <c r="BF515" s="95"/>
      <c r="BG515" s="95"/>
      <c r="BH515" s="95"/>
      <c r="BI515" s="95"/>
      <c r="BJ515" s="95"/>
      <c r="BK515" s="95"/>
      <c r="BL515" s="95"/>
      <c r="BM515" s="95"/>
      <c r="BN515" s="95"/>
      <c r="BO515" s="95"/>
      <c r="BP515" s="95"/>
      <c r="BQ515" s="95"/>
      <c r="BR515" s="95"/>
      <c r="BS515" s="95"/>
      <c r="BT515" s="95"/>
      <c r="BU515" s="95"/>
      <c r="BV515" s="95"/>
      <c r="BW515" s="95"/>
      <c r="BX515" s="95"/>
      <c r="BY515" s="95"/>
      <c r="BZ515" s="95"/>
      <c r="CA515" s="95"/>
      <c r="CB515" s="95"/>
      <c r="CC515" s="95"/>
      <c r="CD515" s="95"/>
      <c r="CE515" s="95"/>
      <c r="CF515" s="95"/>
      <c r="CG515" s="95"/>
      <c r="CH515" s="95"/>
      <c r="CI515" s="95"/>
      <c r="CJ515" s="95"/>
      <c r="CK515" s="95"/>
      <c r="CL515" s="95"/>
      <c r="CM515" s="95"/>
      <c r="CN515" s="95"/>
      <c r="CO515" s="95"/>
      <c r="CP515" s="95"/>
      <c r="CQ515" s="95"/>
      <c r="CR515" s="95"/>
      <c r="CS515" s="95"/>
      <c r="CT515" s="95"/>
      <c r="CU515" s="95"/>
      <c r="CV515" s="95"/>
      <c r="CW515" s="95"/>
      <c r="CX515" s="95"/>
      <c r="CY515" s="95"/>
      <c r="CZ515" s="95"/>
      <c r="DA515" s="95"/>
      <c r="DB515" s="95"/>
      <c r="DC515" s="95"/>
      <c r="DD515" s="95"/>
      <c r="DE515" s="95"/>
      <c r="DF515" s="95"/>
      <c r="DG515" s="95"/>
      <c r="DH515" s="95"/>
      <c r="DI515" s="95"/>
      <c r="DJ515" s="95"/>
      <c r="DK515" s="95"/>
      <c r="DL515" s="95"/>
      <c r="DM515" s="95"/>
      <c r="DN515" s="95"/>
      <c r="DO515" s="95"/>
      <c r="DP515" s="95"/>
      <c r="DQ515" s="95"/>
      <c r="DR515" s="95"/>
      <c r="DS515" s="95"/>
      <c r="DT515" s="95"/>
      <c r="DU515" s="95"/>
      <c r="DV515" s="95"/>
      <c r="DW515" s="95"/>
      <c r="DX515" s="95"/>
      <c r="DY515" s="95"/>
      <c r="DZ515" s="95"/>
      <c r="EA515" s="95"/>
      <c r="EB515" s="95"/>
      <c r="EC515" s="95"/>
      <c r="ED515" s="95"/>
      <c r="EE515" s="95"/>
      <c r="EF515" s="95"/>
      <c r="EG515" s="95"/>
      <c r="EH515" s="95"/>
      <c r="EI515" s="95"/>
      <c r="EJ515" s="95"/>
      <c r="EK515" s="95"/>
      <c r="EL515" s="95"/>
      <c r="EM515" s="95"/>
      <c r="EN515" s="95"/>
      <c r="EO515" s="95"/>
      <c r="EP515" s="95"/>
      <c r="EQ515" s="95"/>
      <c r="ER515" s="95"/>
      <c r="ES515" s="95"/>
      <c r="ET515" s="95"/>
      <c r="EU515" s="95"/>
      <c r="EV515" s="95"/>
      <c r="EW515" s="95"/>
      <c r="EX515" s="95"/>
      <c r="EY515" s="95"/>
      <c r="EZ515" s="95"/>
      <c r="FA515" s="95"/>
      <c r="FB515" s="95"/>
      <c r="FC515" s="95"/>
      <c r="FD515" s="95"/>
      <c r="FE515" s="95"/>
      <c r="FF515" s="95"/>
      <c r="FG515" s="95"/>
      <c r="FH515" s="95"/>
      <c r="FI515" s="95"/>
      <c r="FJ515" s="95"/>
      <c r="FK515" s="95"/>
      <c r="FL515" s="95"/>
      <c r="FM515" s="95"/>
      <c r="FN515" s="95"/>
      <c r="FO515" s="95"/>
      <c r="FP515" s="95"/>
      <c r="FQ515" s="95"/>
      <c r="FR515" s="95"/>
      <c r="FS515" s="95"/>
      <c r="FT515" s="95"/>
      <c r="FU515" s="95"/>
      <c r="FV515" s="95"/>
      <c r="FW515" s="95"/>
      <c r="FX515" s="95"/>
      <c r="FY515" s="95"/>
      <c r="FZ515" s="95"/>
      <c r="GA515" s="95"/>
      <c r="GB515" s="95"/>
      <c r="GC515" s="95"/>
      <c r="GD515" s="95"/>
      <c r="GE515" s="95"/>
      <c r="GF515" s="95"/>
      <c r="GG515" s="95"/>
      <c r="GH515" s="95"/>
      <c r="GI515" s="95"/>
      <c r="GJ515" s="95"/>
      <c r="GK515" s="95"/>
      <c r="GL515" s="95"/>
      <c r="GM515" s="95"/>
      <c r="GN515" s="95"/>
      <c r="GO515" s="95"/>
      <c r="GP515" s="95"/>
      <c r="GQ515" s="95"/>
      <c r="GR515" s="95"/>
      <c r="GS515" s="95"/>
      <c r="GT515" s="95"/>
      <c r="GU515" s="95"/>
      <c r="GV515" s="95"/>
      <c r="GW515" s="95"/>
      <c r="GX515" s="95"/>
      <c r="GY515" s="95"/>
      <c r="GZ515" s="95"/>
      <c r="HA515" s="95"/>
      <c r="HB515" s="95"/>
      <c r="HC515" s="95"/>
      <c r="HD515" s="95"/>
      <c r="HE515" s="95"/>
    </row>
    <row r="516" spans="1:213" x14ac:dyDescent="0.25">
      <c r="A516" s="212" t="str">
        <f>IF((ISBLANK('1B DonnéesActifs'!A519)=TRUE),"-",'1B DonnéesActifs'!A519)</f>
        <v>-</v>
      </c>
      <c r="B516" s="213" t="str">
        <f>IF(($A516="-"),"-",IF((ISBLANK('1B DonnéesActifs'!B519)=TRUE),"",'1B DonnéesActifs'!B519))</f>
        <v>-</v>
      </c>
      <c r="C516" s="213" t="str">
        <f>IF(($A516="-"),"-",IF((ISBLANK('1B DonnéesActifs'!C519)=TRUE),"",'1B DonnéesActifs'!C519))</f>
        <v>-</v>
      </c>
      <c r="D516" s="213" t="str">
        <f>IF(($A516="-"),"-",IF((ISBLANK('1B DonnéesActifs'!D519)=TRUE),"",'1B DonnéesActifs'!D519))</f>
        <v>-</v>
      </c>
      <c r="E516" s="213" t="str">
        <f>IF(($A516="-"),"-",IF((ISBLANK('1B DonnéesActifs'!E519)=TRUE),"",'1B DonnéesActifs'!E519))</f>
        <v>-</v>
      </c>
      <c r="F516" s="213" t="str">
        <f>IF(($A516="-"),"-",IF((ISBLANK('1B DonnéesActifs'!F519)=TRUE),"",'1B DonnéesActifs'!F519))</f>
        <v>-</v>
      </c>
      <c r="G516" s="213" t="str">
        <f>IF(($A516="-"),"-",IF((ISBLANK('1B DonnéesActifs'!G519)=TRUE),"",'1B DonnéesActifs'!G519))</f>
        <v>-</v>
      </c>
      <c r="H516" s="213" t="str">
        <f>IF(($A516="-"),"-",IF((ISBLANK('1B DonnéesActifs'!H519)=TRUE),"",'1B DonnéesActifs'!H519))</f>
        <v>-</v>
      </c>
      <c r="I516" s="213" t="str">
        <f>IF(($A516="-"),"-",IF((ISBLANK('1B DonnéesActifs'!I519)=TRUE),"",'1B DonnéesActifs'!I519))</f>
        <v>-</v>
      </c>
      <c r="J516" s="213" t="str">
        <f>IF(($A516="-"),"-",IF((ISBLANK('1B DonnéesActifs'!J519)=TRUE),"",'1B DonnéesActifs'!J519))</f>
        <v>-</v>
      </c>
      <c r="K516" s="213" t="str">
        <f>IF(($A516="-"),"-",IF((ISBLANK('1B DonnéesActifs'!K519)=TRUE),"",'1B DonnéesActifs'!K519))</f>
        <v>-</v>
      </c>
      <c r="L516" s="213" t="str">
        <f>IF(($A516="-"),"-",IF((ISBLANK('1B DonnéesActifs'!L519)=TRUE),"",'1B DonnéesActifs'!L519))</f>
        <v>-</v>
      </c>
      <c r="M516" s="213" t="str">
        <f>IF(($A516="-"),"-",IF((ISBLANK('1B DonnéesActifs'!M519)=TRUE),"",'1B DonnéesActifs'!M519))</f>
        <v>-</v>
      </c>
      <c r="N516" s="213" t="str">
        <f>IF(($A516="-"),"-",IF((ISBLANK('1B DonnéesActifs'!N519)=TRUE),"",'1B DonnéesActifs'!N519))</f>
        <v>-</v>
      </c>
      <c r="O516" s="213" t="str">
        <f>IF(($A516="-"),"-",IF((ISBLANK('1B DonnéesActifs'!O519)=TRUE),"",'1B DonnéesActifs'!O519))</f>
        <v>-</v>
      </c>
      <c r="P516" s="213" t="str">
        <f>IF(($A516="-"),"-",IF((ISBLANK('1B DonnéesActifs'!P519)=TRUE),"",'1B DonnéesActifs'!P519))</f>
        <v>-</v>
      </c>
      <c r="Q516" s="214" t="str">
        <f t="shared" si="73"/>
        <v>-</v>
      </c>
      <c r="R516" s="214" t="str">
        <f>IF($A516="-","-",(_xlfn.IFNA((VLOOKUP($D516,'2A HypothèsesRenouvellement'!$J$6:$K$10,2,FALSE)),"TypeChausséeN/D")))</f>
        <v>-</v>
      </c>
      <c r="S516" s="214" t="str">
        <f t="shared" si="74"/>
        <v>-</v>
      </c>
      <c r="T516" s="214" t="str">
        <f>IF($A516="-","-",(_xlfn.IFNA((VLOOKUP($M516,'2A HypothèsesRenouvellement'!$J$16:$K$25,2,FALSE)),"DernièreInterventionN/D")))</f>
        <v>-</v>
      </c>
      <c r="U516" s="214" t="str">
        <f t="shared" si="75"/>
        <v>-</v>
      </c>
      <c r="V516" s="215" t="str">
        <f t="shared" si="76"/>
        <v>-</v>
      </c>
      <c r="W516" s="215" t="str">
        <f>IF($A516="-","-",IF($O516="","ICG N/D",VLOOKUP($O516,'2A HypothèsesRenouvellement'!$B$33:$B$42,1,TRUE)))</f>
        <v>-</v>
      </c>
      <c r="X516" s="216" t="str">
        <f>IF($A516="-","-",(IF((ISNUMBER(W516)=TRUE),VLOOKUP(W516,'2A HypothèsesRenouvellement'!$B$33:$D$42,3,FALSE),"ICG N/D")))</f>
        <v>-</v>
      </c>
      <c r="Y516" s="216" t="str">
        <f>_xlfn.IFNA(IF($A516="-","-",(IF((P516=""),"Cote /5 N/D",VLOOKUP(P516,'2A HypothèsesRenouvellement'!$F$33:$G$37,2,FALSE)))),"%ParCote/5 Feuille2A N/D")</f>
        <v>-</v>
      </c>
      <c r="Z516" s="215" t="str">
        <f>IF($A516="-","-",IF('2A HypothèsesRenouvellement'!$F$20="  cotes d'état /100",(IF(ISNUMBER(X516)=TRUE,(X516*R516),"ICG N/D")),"N'est pas l'option choisie feuille 2A"))</f>
        <v>-</v>
      </c>
      <c r="AA516" s="215" t="str">
        <f t="shared" si="80"/>
        <v>-</v>
      </c>
      <c r="AB516" s="215" t="str">
        <f>IF($A516="-","-",IF('2A HypothèsesRenouvellement'!$F$20="  cotes d'état /5",(IF(ISNUMBER(Y516)=TRUE,(Y516*R516),"Etat/5 N/D")),"N'est pas l'option choisie feuille 2A"))</f>
        <v>-</v>
      </c>
      <c r="AC516" s="215" t="str">
        <f t="shared" si="81"/>
        <v>-</v>
      </c>
      <c r="AD516" s="217" t="str">
        <f>IF('2A HypothèsesRenouvellement'!$D$15="Option 1  ",'3A CalculsActifs'!V516,IF('2A HypothèsesRenouvellement'!$F$20="  Cotes d'état /100",'3A CalculsActifs'!AA516,IF('2A HypothèsesRenouvellement'!$F$20="  Cotes d'état /5",'3A CalculsActifs'!AC516,"ATT:ChoisirOptionFeuille2A")))</f>
        <v>ATT:ChoisirOptionFeuille2A</v>
      </c>
      <c r="AE516" s="209" t="str">
        <f>IF($A516="-","-",(H516/1000*(VLOOKUP(D516,'2A HypothèsesRenouvellement'!$J$6:$L$10,3,FALSE))))</f>
        <v>-</v>
      </c>
      <c r="AF516" s="312" t="str">
        <f t="shared" si="77"/>
        <v>-</v>
      </c>
      <c r="AG516" s="312" t="str">
        <f t="shared" si="78"/>
        <v>-</v>
      </c>
      <c r="AH516" s="218" t="str">
        <f t="shared" si="79"/>
        <v>-</v>
      </c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  <c r="BC516" s="95"/>
      <c r="BD516" s="95"/>
      <c r="BE516" s="95"/>
      <c r="BF516" s="95"/>
      <c r="BG516" s="95"/>
      <c r="BH516" s="95"/>
      <c r="BI516" s="95"/>
      <c r="BJ516" s="95"/>
      <c r="BK516" s="95"/>
      <c r="BL516" s="95"/>
      <c r="BM516" s="95"/>
      <c r="BN516" s="95"/>
      <c r="BO516" s="95"/>
      <c r="BP516" s="95"/>
      <c r="BQ516" s="95"/>
      <c r="BR516" s="95"/>
      <c r="BS516" s="95"/>
      <c r="BT516" s="95"/>
      <c r="BU516" s="95"/>
      <c r="BV516" s="95"/>
      <c r="BW516" s="95"/>
      <c r="BX516" s="95"/>
      <c r="BY516" s="95"/>
      <c r="BZ516" s="95"/>
      <c r="CA516" s="95"/>
      <c r="CB516" s="95"/>
      <c r="CC516" s="95"/>
      <c r="CD516" s="95"/>
      <c r="CE516" s="95"/>
      <c r="CF516" s="95"/>
      <c r="CG516" s="95"/>
      <c r="CH516" s="95"/>
      <c r="CI516" s="95"/>
      <c r="CJ516" s="95"/>
      <c r="CK516" s="95"/>
      <c r="CL516" s="95"/>
      <c r="CM516" s="95"/>
      <c r="CN516" s="95"/>
      <c r="CO516" s="95"/>
      <c r="CP516" s="95"/>
      <c r="CQ516" s="95"/>
      <c r="CR516" s="95"/>
      <c r="CS516" s="95"/>
      <c r="CT516" s="95"/>
      <c r="CU516" s="95"/>
      <c r="CV516" s="95"/>
      <c r="CW516" s="95"/>
      <c r="CX516" s="95"/>
      <c r="CY516" s="95"/>
      <c r="CZ516" s="95"/>
      <c r="DA516" s="95"/>
      <c r="DB516" s="95"/>
      <c r="DC516" s="95"/>
      <c r="DD516" s="95"/>
      <c r="DE516" s="95"/>
      <c r="DF516" s="95"/>
      <c r="DG516" s="95"/>
      <c r="DH516" s="95"/>
      <c r="DI516" s="95"/>
      <c r="DJ516" s="95"/>
      <c r="DK516" s="95"/>
      <c r="DL516" s="95"/>
      <c r="DM516" s="95"/>
      <c r="DN516" s="95"/>
      <c r="DO516" s="95"/>
      <c r="DP516" s="95"/>
      <c r="DQ516" s="95"/>
      <c r="DR516" s="95"/>
      <c r="DS516" s="95"/>
      <c r="DT516" s="95"/>
      <c r="DU516" s="95"/>
      <c r="DV516" s="95"/>
      <c r="DW516" s="95"/>
      <c r="DX516" s="95"/>
      <c r="DY516" s="95"/>
      <c r="DZ516" s="95"/>
      <c r="EA516" s="95"/>
      <c r="EB516" s="95"/>
      <c r="EC516" s="95"/>
      <c r="ED516" s="95"/>
      <c r="EE516" s="95"/>
      <c r="EF516" s="95"/>
      <c r="EG516" s="95"/>
      <c r="EH516" s="95"/>
      <c r="EI516" s="95"/>
      <c r="EJ516" s="95"/>
      <c r="EK516" s="95"/>
      <c r="EL516" s="95"/>
      <c r="EM516" s="95"/>
      <c r="EN516" s="95"/>
      <c r="EO516" s="95"/>
      <c r="EP516" s="95"/>
      <c r="EQ516" s="95"/>
      <c r="ER516" s="95"/>
      <c r="ES516" s="95"/>
      <c r="ET516" s="95"/>
      <c r="EU516" s="95"/>
      <c r="EV516" s="95"/>
      <c r="EW516" s="95"/>
      <c r="EX516" s="95"/>
      <c r="EY516" s="95"/>
      <c r="EZ516" s="95"/>
      <c r="FA516" s="95"/>
      <c r="FB516" s="95"/>
      <c r="FC516" s="95"/>
      <c r="FD516" s="95"/>
      <c r="FE516" s="95"/>
      <c r="FF516" s="95"/>
      <c r="FG516" s="95"/>
      <c r="FH516" s="95"/>
      <c r="FI516" s="95"/>
      <c r="FJ516" s="95"/>
      <c r="FK516" s="95"/>
      <c r="FL516" s="95"/>
      <c r="FM516" s="95"/>
      <c r="FN516" s="95"/>
      <c r="FO516" s="95"/>
      <c r="FP516" s="95"/>
      <c r="FQ516" s="95"/>
      <c r="FR516" s="95"/>
      <c r="FS516" s="95"/>
      <c r="FT516" s="95"/>
      <c r="FU516" s="95"/>
      <c r="FV516" s="95"/>
      <c r="FW516" s="95"/>
      <c r="FX516" s="95"/>
      <c r="FY516" s="95"/>
      <c r="FZ516" s="95"/>
      <c r="GA516" s="95"/>
      <c r="GB516" s="95"/>
      <c r="GC516" s="95"/>
      <c r="GD516" s="95"/>
      <c r="GE516" s="95"/>
      <c r="GF516" s="95"/>
      <c r="GG516" s="95"/>
      <c r="GH516" s="95"/>
      <c r="GI516" s="95"/>
      <c r="GJ516" s="95"/>
      <c r="GK516" s="95"/>
      <c r="GL516" s="95"/>
      <c r="GM516" s="95"/>
      <c r="GN516" s="95"/>
      <c r="GO516" s="95"/>
      <c r="GP516" s="95"/>
      <c r="GQ516" s="95"/>
      <c r="GR516" s="95"/>
      <c r="GS516" s="95"/>
      <c r="GT516" s="95"/>
      <c r="GU516" s="95"/>
      <c r="GV516" s="95"/>
      <c r="GW516" s="95"/>
      <c r="GX516" s="95"/>
      <c r="GY516" s="95"/>
      <c r="GZ516" s="95"/>
      <c r="HA516" s="95"/>
      <c r="HB516" s="95"/>
      <c r="HC516" s="95"/>
      <c r="HD516" s="95"/>
      <c r="HE516" s="95"/>
    </row>
    <row r="517" spans="1:213" x14ac:dyDescent="0.25">
      <c r="A517" s="212" t="str">
        <f>IF((ISBLANK('1B DonnéesActifs'!A520)=TRUE),"-",'1B DonnéesActifs'!A520)</f>
        <v>-</v>
      </c>
      <c r="B517" s="213" t="str">
        <f>IF(($A517="-"),"-",IF((ISBLANK('1B DonnéesActifs'!B520)=TRUE),"",'1B DonnéesActifs'!B520))</f>
        <v>-</v>
      </c>
      <c r="C517" s="213" t="str">
        <f>IF(($A517="-"),"-",IF((ISBLANK('1B DonnéesActifs'!C520)=TRUE),"",'1B DonnéesActifs'!C520))</f>
        <v>-</v>
      </c>
      <c r="D517" s="213" t="str">
        <f>IF(($A517="-"),"-",IF((ISBLANK('1B DonnéesActifs'!D520)=TRUE),"",'1B DonnéesActifs'!D520))</f>
        <v>-</v>
      </c>
      <c r="E517" s="213" t="str">
        <f>IF(($A517="-"),"-",IF((ISBLANK('1B DonnéesActifs'!E520)=TRUE),"",'1B DonnéesActifs'!E520))</f>
        <v>-</v>
      </c>
      <c r="F517" s="213" t="str">
        <f>IF(($A517="-"),"-",IF((ISBLANK('1B DonnéesActifs'!F520)=TRUE),"",'1B DonnéesActifs'!F520))</f>
        <v>-</v>
      </c>
      <c r="G517" s="213" t="str">
        <f>IF(($A517="-"),"-",IF((ISBLANK('1B DonnéesActifs'!G520)=TRUE),"",'1B DonnéesActifs'!G520))</f>
        <v>-</v>
      </c>
      <c r="H517" s="213" t="str">
        <f>IF(($A517="-"),"-",IF((ISBLANK('1B DonnéesActifs'!H520)=TRUE),"",'1B DonnéesActifs'!H520))</f>
        <v>-</v>
      </c>
      <c r="I517" s="213" t="str">
        <f>IF(($A517="-"),"-",IF((ISBLANK('1B DonnéesActifs'!I520)=TRUE),"",'1B DonnéesActifs'!I520))</f>
        <v>-</v>
      </c>
      <c r="J517" s="213" t="str">
        <f>IF(($A517="-"),"-",IF((ISBLANK('1B DonnéesActifs'!J520)=TRUE),"",'1B DonnéesActifs'!J520))</f>
        <v>-</v>
      </c>
      <c r="K517" s="213" t="str">
        <f>IF(($A517="-"),"-",IF((ISBLANK('1B DonnéesActifs'!K520)=TRUE),"",'1B DonnéesActifs'!K520))</f>
        <v>-</v>
      </c>
      <c r="L517" s="213" t="str">
        <f>IF(($A517="-"),"-",IF((ISBLANK('1B DonnéesActifs'!L520)=TRUE),"",'1B DonnéesActifs'!L520))</f>
        <v>-</v>
      </c>
      <c r="M517" s="213" t="str">
        <f>IF(($A517="-"),"-",IF((ISBLANK('1B DonnéesActifs'!M520)=TRUE),"",'1B DonnéesActifs'!M520))</f>
        <v>-</v>
      </c>
      <c r="N517" s="213" t="str">
        <f>IF(($A517="-"),"-",IF((ISBLANK('1B DonnéesActifs'!N520)=TRUE),"",'1B DonnéesActifs'!N520))</f>
        <v>-</v>
      </c>
      <c r="O517" s="213" t="str">
        <f>IF(($A517="-"),"-",IF((ISBLANK('1B DonnéesActifs'!O520)=TRUE),"",'1B DonnéesActifs'!O520))</f>
        <v>-</v>
      </c>
      <c r="P517" s="213" t="str">
        <f>IF(($A517="-"),"-",IF((ISBLANK('1B DonnéesActifs'!P520)=TRUE),"",'1B DonnéesActifs'!P520))</f>
        <v>-</v>
      </c>
      <c r="Q517" s="214" t="str">
        <f t="shared" si="73"/>
        <v>-</v>
      </c>
      <c r="R517" s="214" t="str">
        <f>IF($A517="-","-",(_xlfn.IFNA((VLOOKUP($D517,'2A HypothèsesRenouvellement'!$J$6:$K$10,2,FALSE)),"TypeChausséeN/D")))</f>
        <v>-</v>
      </c>
      <c r="S517" s="214" t="str">
        <f t="shared" si="74"/>
        <v>-</v>
      </c>
      <c r="T517" s="214" t="str">
        <f>IF($A517="-","-",(_xlfn.IFNA((VLOOKUP($M517,'2A HypothèsesRenouvellement'!$J$16:$K$25,2,FALSE)),"DernièreInterventionN/D")))</f>
        <v>-</v>
      </c>
      <c r="U517" s="214" t="str">
        <f t="shared" si="75"/>
        <v>-</v>
      </c>
      <c r="V517" s="215" t="str">
        <f t="shared" si="76"/>
        <v>-</v>
      </c>
      <c r="W517" s="215" t="str">
        <f>IF($A517="-","-",IF($O517="","ICG N/D",VLOOKUP($O517,'2A HypothèsesRenouvellement'!$B$33:$B$42,1,TRUE)))</f>
        <v>-</v>
      </c>
      <c r="X517" s="216" t="str">
        <f>IF($A517="-","-",(IF((ISNUMBER(W517)=TRUE),VLOOKUP(W517,'2A HypothèsesRenouvellement'!$B$33:$D$42,3,FALSE),"ICG N/D")))</f>
        <v>-</v>
      </c>
      <c r="Y517" s="216" t="str">
        <f>_xlfn.IFNA(IF($A517="-","-",(IF((P517=""),"Cote /5 N/D",VLOOKUP(P517,'2A HypothèsesRenouvellement'!$F$33:$G$37,2,FALSE)))),"%ParCote/5 Feuille2A N/D")</f>
        <v>-</v>
      </c>
      <c r="Z517" s="215" t="str">
        <f>IF($A517="-","-",IF('2A HypothèsesRenouvellement'!$F$20="  cotes d'état /100",(IF(ISNUMBER(X517)=TRUE,(X517*R517),"ICG N/D")),"N'est pas l'option choisie feuille 2A"))</f>
        <v>-</v>
      </c>
      <c r="AA517" s="215" t="str">
        <f t="shared" si="80"/>
        <v>-</v>
      </c>
      <c r="AB517" s="215" t="str">
        <f>IF($A517="-","-",IF('2A HypothèsesRenouvellement'!$F$20="  cotes d'état /5",(IF(ISNUMBER(Y517)=TRUE,(Y517*R517),"Etat/5 N/D")),"N'est pas l'option choisie feuille 2A"))</f>
        <v>-</v>
      </c>
      <c r="AC517" s="215" t="str">
        <f t="shared" si="81"/>
        <v>-</v>
      </c>
      <c r="AD517" s="217" t="str">
        <f>IF('2A HypothèsesRenouvellement'!$D$15="Option 1  ",'3A CalculsActifs'!V517,IF('2A HypothèsesRenouvellement'!$F$20="  Cotes d'état /100",'3A CalculsActifs'!AA517,IF('2A HypothèsesRenouvellement'!$F$20="  Cotes d'état /5",'3A CalculsActifs'!AC517,"ATT:ChoisirOptionFeuille2A")))</f>
        <v>ATT:ChoisirOptionFeuille2A</v>
      </c>
      <c r="AE517" s="209" t="str">
        <f>IF($A517="-","-",(H517/1000*(VLOOKUP(D517,'2A HypothèsesRenouvellement'!$J$6:$L$10,3,FALSE))))</f>
        <v>-</v>
      </c>
      <c r="AF517" s="312" t="str">
        <f t="shared" si="77"/>
        <v>-</v>
      </c>
      <c r="AG517" s="312" t="str">
        <f t="shared" si="78"/>
        <v>-</v>
      </c>
      <c r="AH517" s="218" t="str">
        <f t="shared" si="79"/>
        <v>-</v>
      </c>
      <c r="AI517" s="95"/>
      <c r="AJ517" s="95"/>
      <c r="AK517" s="95"/>
      <c r="AL517" s="95"/>
      <c r="AM517" s="95"/>
      <c r="AN517" s="95"/>
      <c r="AO517" s="95"/>
      <c r="AP517" s="95"/>
      <c r="AQ517" s="95"/>
      <c r="AR517" s="95"/>
      <c r="AS517" s="95"/>
      <c r="AT517" s="95"/>
      <c r="AU517" s="95"/>
      <c r="AV517" s="95"/>
      <c r="AW517" s="95"/>
      <c r="AX517" s="95"/>
      <c r="AY517" s="95"/>
      <c r="AZ517" s="95"/>
      <c r="BA517" s="95"/>
      <c r="BB517" s="95"/>
      <c r="BC517" s="95"/>
      <c r="BD517" s="95"/>
      <c r="BE517" s="95"/>
      <c r="BF517" s="95"/>
      <c r="BG517" s="95"/>
      <c r="BH517" s="95"/>
      <c r="BI517" s="95"/>
      <c r="BJ517" s="95"/>
      <c r="BK517" s="95"/>
      <c r="BL517" s="95"/>
      <c r="BM517" s="95"/>
      <c r="BN517" s="95"/>
      <c r="BO517" s="95"/>
      <c r="BP517" s="95"/>
      <c r="BQ517" s="95"/>
      <c r="BR517" s="95"/>
      <c r="BS517" s="95"/>
      <c r="BT517" s="95"/>
      <c r="BU517" s="95"/>
      <c r="BV517" s="95"/>
      <c r="BW517" s="95"/>
      <c r="BX517" s="95"/>
      <c r="BY517" s="95"/>
      <c r="BZ517" s="95"/>
      <c r="CA517" s="95"/>
      <c r="CB517" s="95"/>
      <c r="CC517" s="95"/>
      <c r="CD517" s="95"/>
      <c r="CE517" s="95"/>
      <c r="CF517" s="95"/>
      <c r="CG517" s="95"/>
      <c r="CH517" s="95"/>
      <c r="CI517" s="95"/>
      <c r="CJ517" s="95"/>
      <c r="CK517" s="95"/>
      <c r="CL517" s="95"/>
      <c r="CM517" s="95"/>
      <c r="CN517" s="95"/>
      <c r="CO517" s="95"/>
      <c r="CP517" s="95"/>
      <c r="CQ517" s="95"/>
      <c r="CR517" s="95"/>
      <c r="CS517" s="95"/>
      <c r="CT517" s="95"/>
      <c r="CU517" s="95"/>
      <c r="CV517" s="95"/>
      <c r="CW517" s="95"/>
      <c r="CX517" s="95"/>
      <c r="CY517" s="95"/>
      <c r="CZ517" s="95"/>
      <c r="DA517" s="95"/>
      <c r="DB517" s="95"/>
      <c r="DC517" s="95"/>
      <c r="DD517" s="95"/>
      <c r="DE517" s="95"/>
      <c r="DF517" s="95"/>
      <c r="DG517" s="95"/>
      <c r="DH517" s="95"/>
      <c r="DI517" s="95"/>
      <c r="DJ517" s="95"/>
      <c r="DK517" s="95"/>
      <c r="DL517" s="95"/>
      <c r="DM517" s="95"/>
      <c r="DN517" s="95"/>
      <c r="DO517" s="95"/>
      <c r="DP517" s="95"/>
      <c r="DQ517" s="95"/>
      <c r="DR517" s="95"/>
      <c r="DS517" s="95"/>
      <c r="DT517" s="95"/>
      <c r="DU517" s="95"/>
      <c r="DV517" s="95"/>
      <c r="DW517" s="95"/>
      <c r="DX517" s="95"/>
      <c r="DY517" s="95"/>
      <c r="DZ517" s="95"/>
      <c r="EA517" s="95"/>
      <c r="EB517" s="95"/>
      <c r="EC517" s="95"/>
      <c r="ED517" s="95"/>
      <c r="EE517" s="95"/>
      <c r="EF517" s="95"/>
      <c r="EG517" s="95"/>
      <c r="EH517" s="95"/>
      <c r="EI517" s="95"/>
      <c r="EJ517" s="95"/>
      <c r="EK517" s="95"/>
      <c r="EL517" s="95"/>
      <c r="EM517" s="95"/>
      <c r="EN517" s="95"/>
      <c r="EO517" s="95"/>
      <c r="EP517" s="95"/>
      <c r="EQ517" s="95"/>
      <c r="ER517" s="95"/>
      <c r="ES517" s="95"/>
      <c r="ET517" s="95"/>
      <c r="EU517" s="95"/>
      <c r="EV517" s="95"/>
      <c r="EW517" s="95"/>
      <c r="EX517" s="95"/>
      <c r="EY517" s="95"/>
      <c r="EZ517" s="95"/>
      <c r="FA517" s="95"/>
      <c r="FB517" s="95"/>
      <c r="FC517" s="95"/>
      <c r="FD517" s="95"/>
      <c r="FE517" s="95"/>
      <c r="FF517" s="95"/>
      <c r="FG517" s="95"/>
      <c r="FH517" s="95"/>
      <c r="FI517" s="95"/>
      <c r="FJ517" s="95"/>
      <c r="FK517" s="95"/>
      <c r="FL517" s="95"/>
      <c r="FM517" s="95"/>
      <c r="FN517" s="95"/>
      <c r="FO517" s="95"/>
      <c r="FP517" s="95"/>
      <c r="FQ517" s="95"/>
      <c r="FR517" s="95"/>
      <c r="FS517" s="95"/>
      <c r="FT517" s="95"/>
      <c r="FU517" s="95"/>
      <c r="FV517" s="95"/>
      <c r="FW517" s="95"/>
      <c r="FX517" s="95"/>
      <c r="FY517" s="95"/>
      <c r="FZ517" s="95"/>
      <c r="GA517" s="95"/>
      <c r="GB517" s="95"/>
      <c r="GC517" s="95"/>
      <c r="GD517" s="95"/>
      <c r="GE517" s="95"/>
      <c r="GF517" s="95"/>
      <c r="GG517" s="95"/>
      <c r="GH517" s="95"/>
      <c r="GI517" s="95"/>
      <c r="GJ517" s="95"/>
      <c r="GK517" s="95"/>
      <c r="GL517" s="95"/>
      <c r="GM517" s="95"/>
      <c r="GN517" s="95"/>
      <c r="GO517" s="95"/>
      <c r="GP517" s="95"/>
      <c r="GQ517" s="95"/>
      <c r="GR517" s="95"/>
      <c r="GS517" s="95"/>
      <c r="GT517" s="95"/>
      <c r="GU517" s="95"/>
      <c r="GV517" s="95"/>
      <c r="GW517" s="95"/>
      <c r="GX517" s="95"/>
      <c r="GY517" s="95"/>
      <c r="GZ517" s="95"/>
      <c r="HA517" s="95"/>
      <c r="HB517" s="95"/>
      <c r="HC517" s="95"/>
      <c r="HD517" s="95"/>
      <c r="HE517" s="95"/>
    </row>
    <row r="518" spans="1:213" x14ac:dyDescent="0.25">
      <c r="A518" s="212" t="str">
        <f>IF((ISBLANK('1B DonnéesActifs'!A521)=TRUE),"-",'1B DonnéesActifs'!A521)</f>
        <v>-</v>
      </c>
      <c r="B518" s="213" t="str">
        <f>IF(($A518="-"),"-",IF((ISBLANK('1B DonnéesActifs'!B521)=TRUE),"",'1B DonnéesActifs'!B521))</f>
        <v>-</v>
      </c>
      <c r="C518" s="213" t="str">
        <f>IF(($A518="-"),"-",IF((ISBLANK('1B DonnéesActifs'!C521)=TRUE),"",'1B DonnéesActifs'!C521))</f>
        <v>-</v>
      </c>
      <c r="D518" s="213" t="str">
        <f>IF(($A518="-"),"-",IF((ISBLANK('1B DonnéesActifs'!D521)=TRUE),"",'1B DonnéesActifs'!D521))</f>
        <v>-</v>
      </c>
      <c r="E518" s="213" t="str">
        <f>IF(($A518="-"),"-",IF((ISBLANK('1B DonnéesActifs'!E521)=TRUE),"",'1B DonnéesActifs'!E521))</f>
        <v>-</v>
      </c>
      <c r="F518" s="213" t="str">
        <f>IF(($A518="-"),"-",IF((ISBLANK('1B DonnéesActifs'!F521)=TRUE),"",'1B DonnéesActifs'!F521))</f>
        <v>-</v>
      </c>
      <c r="G518" s="213" t="str">
        <f>IF(($A518="-"),"-",IF((ISBLANK('1B DonnéesActifs'!G521)=TRUE),"",'1B DonnéesActifs'!G521))</f>
        <v>-</v>
      </c>
      <c r="H518" s="213" t="str">
        <f>IF(($A518="-"),"-",IF((ISBLANK('1B DonnéesActifs'!H521)=TRUE),"",'1B DonnéesActifs'!H521))</f>
        <v>-</v>
      </c>
      <c r="I518" s="213" t="str">
        <f>IF(($A518="-"),"-",IF((ISBLANK('1B DonnéesActifs'!I521)=TRUE),"",'1B DonnéesActifs'!I521))</f>
        <v>-</v>
      </c>
      <c r="J518" s="213" t="str">
        <f>IF(($A518="-"),"-",IF((ISBLANK('1B DonnéesActifs'!J521)=TRUE),"",'1B DonnéesActifs'!J521))</f>
        <v>-</v>
      </c>
      <c r="K518" s="213" t="str">
        <f>IF(($A518="-"),"-",IF((ISBLANK('1B DonnéesActifs'!K521)=TRUE),"",'1B DonnéesActifs'!K521))</f>
        <v>-</v>
      </c>
      <c r="L518" s="213" t="str">
        <f>IF(($A518="-"),"-",IF((ISBLANK('1B DonnéesActifs'!L521)=TRUE),"",'1B DonnéesActifs'!L521))</f>
        <v>-</v>
      </c>
      <c r="M518" s="213" t="str">
        <f>IF(($A518="-"),"-",IF((ISBLANK('1B DonnéesActifs'!M521)=TRUE),"",'1B DonnéesActifs'!M521))</f>
        <v>-</v>
      </c>
      <c r="N518" s="213" t="str">
        <f>IF(($A518="-"),"-",IF((ISBLANK('1B DonnéesActifs'!N521)=TRUE),"",'1B DonnéesActifs'!N521))</f>
        <v>-</v>
      </c>
      <c r="O518" s="213" t="str">
        <f>IF(($A518="-"),"-",IF((ISBLANK('1B DonnéesActifs'!O521)=TRUE),"",'1B DonnéesActifs'!O521))</f>
        <v>-</v>
      </c>
      <c r="P518" s="213" t="str">
        <f>IF(($A518="-"),"-",IF((ISBLANK('1B DonnéesActifs'!P521)=TRUE),"",'1B DonnéesActifs'!P521))</f>
        <v>-</v>
      </c>
      <c r="Q518" s="214" t="str">
        <f t="shared" si="73"/>
        <v>-</v>
      </c>
      <c r="R518" s="214" t="str">
        <f>IF($A518="-","-",(_xlfn.IFNA((VLOOKUP($D518,'2A HypothèsesRenouvellement'!$J$6:$K$10,2,FALSE)),"TypeChausséeN/D")))</f>
        <v>-</v>
      </c>
      <c r="S518" s="214" t="str">
        <f t="shared" si="74"/>
        <v>-</v>
      </c>
      <c r="T518" s="214" t="str">
        <f>IF($A518="-","-",(_xlfn.IFNA((VLOOKUP($M518,'2A HypothèsesRenouvellement'!$J$16:$K$25,2,FALSE)),"DernièreInterventionN/D")))</f>
        <v>-</v>
      </c>
      <c r="U518" s="214" t="str">
        <f t="shared" si="75"/>
        <v>-</v>
      </c>
      <c r="V518" s="215" t="str">
        <f t="shared" si="76"/>
        <v>-</v>
      </c>
      <c r="W518" s="215" t="str">
        <f>IF($A518="-","-",IF($O518="","ICG N/D",VLOOKUP($O518,'2A HypothèsesRenouvellement'!$B$33:$B$42,1,TRUE)))</f>
        <v>-</v>
      </c>
      <c r="X518" s="216" t="str">
        <f>IF($A518="-","-",(IF((ISNUMBER(W518)=TRUE),VLOOKUP(W518,'2A HypothèsesRenouvellement'!$B$33:$D$42,3,FALSE),"ICG N/D")))</f>
        <v>-</v>
      </c>
      <c r="Y518" s="216" t="str">
        <f>_xlfn.IFNA(IF($A518="-","-",(IF((P518=""),"Cote /5 N/D",VLOOKUP(P518,'2A HypothèsesRenouvellement'!$F$33:$G$37,2,FALSE)))),"%ParCote/5 Feuille2A N/D")</f>
        <v>-</v>
      </c>
      <c r="Z518" s="215" t="str">
        <f>IF($A518="-","-",IF('2A HypothèsesRenouvellement'!$F$20="  cotes d'état /100",(IF(ISNUMBER(X518)=TRUE,(X518*R518),"ICG N/D")),"N'est pas l'option choisie feuille 2A"))</f>
        <v>-</v>
      </c>
      <c r="AA518" s="215" t="str">
        <f t="shared" si="80"/>
        <v>-</v>
      </c>
      <c r="AB518" s="215" t="str">
        <f>IF($A518="-","-",IF('2A HypothèsesRenouvellement'!$F$20="  cotes d'état /5",(IF(ISNUMBER(Y518)=TRUE,(Y518*R518),"Etat/5 N/D")),"N'est pas l'option choisie feuille 2A"))</f>
        <v>-</v>
      </c>
      <c r="AC518" s="215" t="str">
        <f t="shared" si="81"/>
        <v>-</v>
      </c>
      <c r="AD518" s="217" t="str">
        <f>IF('2A HypothèsesRenouvellement'!$D$15="Option 1  ",'3A CalculsActifs'!V518,IF('2A HypothèsesRenouvellement'!$F$20="  Cotes d'état /100",'3A CalculsActifs'!AA518,IF('2A HypothèsesRenouvellement'!$F$20="  Cotes d'état /5",'3A CalculsActifs'!AC518,"ATT:ChoisirOptionFeuille2A")))</f>
        <v>ATT:ChoisirOptionFeuille2A</v>
      </c>
      <c r="AE518" s="209" t="str">
        <f>IF($A518="-","-",(H518/1000*(VLOOKUP(D518,'2A HypothèsesRenouvellement'!$J$6:$L$10,3,FALSE))))</f>
        <v>-</v>
      </c>
      <c r="AF518" s="312" t="str">
        <f t="shared" si="77"/>
        <v>-</v>
      </c>
      <c r="AG518" s="312" t="str">
        <f t="shared" si="78"/>
        <v>-</v>
      </c>
      <c r="AH518" s="218" t="str">
        <f t="shared" si="79"/>
        <v>-</v>
      </c>
      <c r="AI518" s="95"/>
      <c r="AJ518" s="95"/>
      <c r="AK518" s="95"/>
      <c r="AL518" s="95"/>
      <c r="AM518" s="95"/>
      <c r="AN518" s="95"/>
      <c r="AO518" s="95"/>
      <c r="AP518" s="95"/>
      <c r="AQ518" s="95"/>
      <c r="AR518" s="95"/>
      <c r="AS518" s="95"/>
      <c r="AT518" s="95"/>
      <c r="AU518" s="95"/>
      <c r="AV518" s="95"/>
      <c r="AW518" s="95"/>
      <c r="AX518" s="95"/>
      <c r="AY518" s="95"/>
      <c r="AZ518" s="95"/>
      <c r="BA518" s="95"/>
      <c r="BB518" s="95"/>
      <c r="BC518" s="95"/>
      <c r="BD518" s="95"/>
      <c r="BE518" s="95"/>
      <c r="BF518" s="95"/>
      <c r="BG518" s="95"/>
      <c r="BH518" s="95"/>
      <c r="BI518" s="95"/>
      <c r="BJ518" s="95"/>
      <c r="BK518" s="95"/>
      <c r="BL518" s="95"/>
      <c r="BM518" s="95"/>
      <c r="BN518" s="95"/>
      <c r="BO518" s="95"/>
      <c r="BP518" s="95"/>
      <c r="BQ518" s="95"/>
      <c r="BR518" s="95"/>
      <c r="BS518" s="95"/>
      <c r="BT518" s="95"/>
      <c r="BU518" s="95"/>
      <c r="BV518" s="95"/>
      <c r="BW518" s="95"/>
      <c r="BX518" s="95"/>
      <c r="BY518" s="95"/>
      <c r="BZ518" s="95"/>
      <c r="CA518" s="95"/>
      <c r="CB518" s="95"/>
      <c r="CC518" s="95"/>
      <c r="CD518" s="95"/>
      <c r="CE518" s="95"/>
      <c r="CF518" s="95"/>
      <c r="CG518" s="95"/>
      <c r="CH518" s="95"/>
      <c r="CI518" s="95"/>
      <c r="CJ518" s="95"/>
      <c r="CK518" s="95"/>
      <c r="CL518" s="95"/>
      <c r="CM518" s="95"/>
      <c r="CN518" s="95"/>
      <c r="CO518" s="95"/>
      <c r="CP518" s="95"/>
      <c r="CQ518" s="95"/>
      <c r="CR518" s="95"/>
      <c r="CS518" s="95"/>
      <c r="CT518" s="95"/>
      <c r="CU518" s="95"/>
      <c r="CV518" s="95"/>
      <c r="CW518" s="95"/>
      <c r="CX518" s="95"/>
      <c r="CY518" s="95"/>
      <c r="CZ518" s="95"/>
      <c r="DA518" s="95"/>
      <c r="DB518" s="95"/>
      <c r="DC518" s="95"/>
      <c r="DD518" s="95"/>
      <c r="DE518" s="95"/>
      <c r="DF518" s="95"/>
      <c r="DG518" s="95"/>
      <c r="DH518" s="95"/>
      <c r="DI518" s="95"/>
      <c r="DJ518" s="95"/>
      <c r="DK518" s="95"/>
      <c r="DL518" s="95"/>
      <c r="DM518" s="95"/>
      <c r="DN518" s="95"/>
      <c r="DO518" s="95"/>
      <c r="DP518" s="95"/>
      <c r="DQ518" s="95"/>
      <c r="DR518" s="95"/>
      <c r="DS518" s="95"/>
      <c r="DT518" s="95"/>
      <c r="DU518" s="95"/>
      <c r="DV518" s="95"/>
      <c r="DW518" s="95"/>
      <c r="DX518" s="95"/>
      <c r="DY518" s="95"/>
      <c r="DZ518" s="95"/>
      <c r="EA518" s="95"/>
      <c r="EB518" s="95"/>
      <c r="EC518" s="95"/>
      <c r="ED518" s="95"/>
      <c r="EE518" s="95"/>
      <c r="EF518" s="95"/>
      <c r="EG518" s="95"/>
      <c r="EH518" s="95"/>
      <c r="EI518" s="95"/>
      <c r="EJ518" s="95"/>
      <c r="EK518" s="95"/>
      <c r="EL518" s="95"/>
      <c r="EM518" s="95"/>
      <c r="EN518" s="95"/>
      <c r="EO518" s="95"/>
      <c r="EP518" s="95"/>
      <c r="EQ518" s="95"/>
      <c r="ER518" s="95"/>
      <c r="ES518" s="95"/>
      <c r="ET518" s="95"/>
      <c r="EU518" s="95"/>
      <c r="EV518" s="95"/>
      <c r="EW518" s="95"/>
      <c r="EX518" s="95"/>
      <c r="EY518" s="95"/>
      <c r="EZ518" s="95"/>
      <c r="FA518" s="95"/>
      <c r="FB518" s="95"/>
      <c r="FC518" s="95"/>
      <c r="FD518" s="95"/>
      <c r="FE518" s="95"/>
      <c r="FF518" s="95"/>
      <c r="FG518" s="95"/>
      <c r="FH518" s="95"/>
      <c r="FI518" s="95"/>
      <c r="FJ518" s="95"/>
      <c r="FK518" s="95"/>
      <c r="FL518" s="95"/>
      <c r="FM518" s="95"/>
      <c r="FN518" s="95"/>
      <c r="FO518" s="95"/>
      <c r="FP518" s="95"/>
      <c r="FQ518" s="95"/>
      <c r="FR518" s="95"/>
      <c r="FS518" s="95"/>
      <c r="FT518" s="95"/>
      <c r="FU518" s="95"/>
      <c r="FV518" s="95"/>
      <c r="FW518" s="95"/>
      <c r="FX518" s="95"/>
      <c r="FY518" s="95"/>
      <c r="FZ518" s="95"/>
      <c r="GA518" s="95"/>
      <c r="GB518" s="95"/>
      <c r="GC518" s="95"/>
      <c r="GD518" s="95"/>
      <c r="GE518" s="95"/>
      <c r="GF518" s="95"/>
      <c r="GG518" s="95"/>
      <c r="GH518" s="95"/>
      <c r="GI518" s="95"/>
      <c r="GJ518" s="95"/>
      <c r="GK518" s="95"/>
      <c r="GL518" s="95"/>
      <c r="GM518" s="95"/>
      <c r="GN518" s="95"/>
      <c r="GO518" s="95"/>
      <c r="GP518" s="95"/>
      <c r="GQ518" s="95"/>
      <c r="GR518" s="95"/>
      <c r="GS518" s="95"/>
      <c r="GT518" s="95"/>
      <c r="GU518" s="95"/>
      <c r="GV518" s="95"/>
      <c r="GW518" s="95"/>
      <c r="GX518" s="95"/>
      <c r="GY518" s="95"/>
      <c r="GZ518" s="95"/>
      <c r="HA518" s="95"/>
      <c r="HB518" s="95"/>
      <c r="HC518" s="95"/>
      <c r="HD518" s="95"/>
      <c r="HE518" s="95"/>
    </row>
    <row r="519" spans="1:213" x14ac:dyDescent="0.25">
      <c r="A519" s="212" t="str">
        <f>IF((ISBLANK('1B DonnéesActifs'!A522)=TRUE),"-",'1B DonnéesActifs'!A522)</f>
        <v>-</v>
      </c>
      <c r="B519" s="213" t="str">
        <f>IF(($A519="-"),"-",IF((ISBLANK('1B DonnéesActifs'!B522)=TRUE),"",'1B DonnéesActifs'!B522))</f>
        <v>-</v>
      </c>
      <c r="C519" s="213" t="str">
        <f>IF(($A519="-"),"-",IF((ISBLANK('1B DonnéesActifs'!C522)=TRUE),"",'1B DonnéesActifs'!C522))</f>
        <v>-</v>
      </c>
      <c r="D519" s="213" t="str">
        <f>IF(($A519="-"),"-",IF((ISBLANK('1B DonnéesActifs'!D522)=TRUE),"",'1B DonnéesActifs'!D522))</f>
        <v>-</v>
      </c>
      <c r="E519" s="213" t="str">
        <f>IF(($A519="-"),"-",IF((ISBLANK('1B DonnéesActifs'!E522)=TRUE),"",'1B DonnéesActifs'!E522))</f>
        <v>-</v>
      </c>
      <c r="F519" s="213" t="str">
        <f>IF(($A519="-"),"-",IF((ISBLANK('1B DonnéesActifs'!F522)=TRUE),"",'1B DonnéesActifs'!F522))</f>
        <v>-</v>
      </c>
      <c r="G519" s="213" t="str">
        <f>IF(($A519="-"),"-",IF((ISBLANK('1B DonnéesActifs'!G522)=TRUE),"",'1B DonnéesActifs'!G522))</f>
        <v>-</v>
      </c>
      <c r="H519" s="213" t="str">
        <f>IF(($A519="-"),"-",IF((ISBLANK('1B DonnéesActifs'!H522)=TRUE),"",'1B DonnéesActifs'!H522))</f>
        <v>-</v>
      </c>
      <c r="I519" s="213" t="str">
        <f>IF(($A519="-"),"-",IF((ISBLANK('1B DonnéesActifs'!I522)=TRUE),"",'1B DonnéesActifs'!I522))</f>
        <v>-</v>
      </c>
      <c r="J519" s="213" t="str">
        <f>IF(($A519="-"),"-",IF((ISBLANK('1B DonnéesActifs'!J522)=TRUE),"",'1B DonnéesActifs'!J522))</f>
        <v>-</v>
      </c>
      <c r="K519" s="213" t="str">
        <f>IF(($A519="-"),"-",IF((ISBLANK('1B DonnéesActifs'!K522)=TRUE),"",'1B DonnéesActifs'!K522))</f>
        <v>-</v>
      </c>
      <c r="L519" s="213" t="str">
        <f>IF(($A519="-"),"-",IF((ISBLANK('1B DonnéesActifs'!L522)=TRUE),"",'1B DonnéesActifs'!L522))</f>
        <v>-</v>
      </c>
      <c r="M519" s="213" t="str">
        <f>IF(($A519="-"),"-",IF((ISBLANK('1B DonnéesActifs'!M522)=TRUE),"",'1B DonnéesActifs'!M522))</f>
        <v>-</v>
      </c>
      <c r="N519" s="213" t="str">
        <f>IF(($A519="-"),"-",IF((ISBLANK('1B DonnéesActifs'!N522)=TRUE),"",'1B DonnéesActifs'!N522))</f>
        <v>-</v>
      </c>
      <c r="O519" s="213" t="str">
        <f>IF(($A519="-"),"-",IF((ISBLANK('1B DonnéesActifs'!O522)=TRUE),"",'1B DonnéesActifs'!O522))</f>
        <v>-</v>
      </c>
      <c r="P519" s="213" t="str">
        <f>IF(($A519="-"),"-",IF((ISBLANK('1B DonnéesActifs'!P522)=TRUE),"",'1B DonnéesActifs'!P522))</f>
        <v>-</v>
      </c>
      <c r="Q519" s="214" t="str">
        <f t="shared" si="73"/>
        <v>-</v>
      </c>
      <c r="R519" s="214" t="str">
        <f>IF($A519="-","-",(_xlfn.IFNA((VLOOKUP($D519,'2A HypothèsesRenouvellement'!$J$6:$K$10,2,FALSE)),"TypeChausséeN/D")))</f>
        <v>-</v>
      </c>
      <c r="S519" s="214" t="str">
        <f t="shared" si="74"/>
        <v>-</v>
      </c>
      <c r="T519" s="214" t="str">
        <f>IF($A519="-","-",(_xlfn.IFNA((VLOOKUP($M519,'2A HypothèsesRenouvellement'!$J$16:$K$25,2,FALSE)),"DernièreInterventionN/D")))</f>
        <v>-</v>
      </c>
      <c r="U519" s="214" t="str">
        <f t="shared" si="75"/>
        <v>-</v>
      </c>
      <c r="V519" s="215" t="str">
        <f t="shared" si="76"/>
        <v>-</v>
      </c>
      <c r="W519" s="215" t="str">
        <f>IF($A519="-","-",IF($O519="","ICG N/D",VLOOKUP($O519,'2A HypothèsesRenouvellement'!$B$33:$B$42,1,TRUE)))</f>
        <v>-</v>
      </c>
      <c r="X519" s="216" t="str">
        <f>IF($A519="-","-",(IF((ISNUMBER(W519)=TRUE),VLOOKUP(W519,'2A HypothèsesRenouvellement'!$B$33:$D$42,3,FALSE),"ICG N/D")))</f>
        <v>-</v>
      </c>
      <c r="Y519" s="216" t="str">
        <f>_xlfn.IFNA(IF($A519="-","-",(IF((P519=""),"Cote /5 N/D",VLOOKUP(P519,'2A HypothèsesRenouvellement'!$F$33:$G$37,2,FALSE)))),"%ParCote/5 Feuille2A N/D")</f>
        <v>-</v>
      </c>
      <c r="Z519" s="215" t="str">
        <f>IF($A519="-","-",IF('2A HypothèsesRenouvellement'!$F$20="  cotes d'état /100",(IF(ISNUMBER(X519)=TRUE,(X519*R519),"ICG N/D")),"N'est pas l'option choisie feuille 2A"))</f>
        <v>-</v>
      </c>
      <c r="AA519" s="215" t="str">
        <f t="shared" si="80"/>
        <v>-</v>
      </c>
      <c r="AB519" s="215" t="str">
        <f>IF($A519="-","-",IF('2A HypothèsesRenouvellement'!$F$20="  cotes d'état /5",(IF(ISNUMBER(Y519)=TRUE,(Y519*R519),"Etat/5 N/D")),"N'est pas l'option choisie feuille 2A"))</f>
        <v>-</v>
      </c>
      <c r="AC519" s="215" t="str">
        <f t="shared" si="81"/>
        <v>-</v>
      </c>
      <c r="AD519" s="217" t="str">
        <f>IF('2A HypothèsesRenouvellement'!$D$15="Option 1  ",'3A CalculsActifs'!V519,IF('2A HypothèsesRenouvellement'!$F$20="  Cotes d'état /100",'3A CalculsActifs'!AA519,IF('2A HypothèsesRenouvellement'!$F$20="  Cotes d'état /5",'3A CalculsActifs'!AC519,"ATT:ChoisirOptionFeuille2A")))</f>
        <v>ATT:ChoisirOptionFeuille2A</v>
      </c>
      <c r="AE519" s="209" t="str">
        <f>IF($A519="-","-",(H519/1000*(VLOOKUP(D519,'2A HypothèsesRenouvellement'!$J$6:$L$10,3,FALSE))))</f>
        <v>-</v>
      </c>
      <c r="AF519" s="312" t="str">
        <f t="shared" si="77"/>
        <v>-</v>
      </c>
      <c r="AG519" s="312" t="str">
        <f t="shared" si="78"/>
        <v>-</v>
      </c>
      <c r="AH519" s="218" t="str">
        <f t="shared" si="79"/>
        <v>-</v>
      </c>
      <c r="AI519" s="95"/>
      <c r="AJ519" s="95"/>
      <c r="AK519" s="95"/>
      <c r="AL519" s="95"/>
      <c r="AM519" s="95"/>
      <c r="AN519" s="95"/>
      <c r="AO519" s="95"/>
      <c r="AP519" s="95"/>
      <c r="AQ519" s="95"/>
      <c r="AR519" s="95"/>
      <c r="AS519" s="95"/>
      <c r="AT519" s="95"/>
      <c r="AU519" s="95"/>
      <c r="AV519" s="95"/>
      <c r="AW519" s="95"/>
      <c r="AX519" s="95"/>
      <c r="AY519" s="95"/>
      <c r="AZ519" s="95"/>
      <c r="BA519" s="95"/>
      <c r="BB519" s="95"/>
      <c r="BC519" s="95"/>
      <c r="BD519" s="95"/>
      <c r="BE519" s="95"/>
      <c r="BF519" s="95"/>
      <c r="BG519" s="95"/>
      <c r="BH519" s="95"/>
      <c r="BI519" s="95"/>
      <c r="BJ519" s="95"/>
      <c r="BK519" s="95"/>
      <c r="BL519" s="95"/>
      <c r="BM519" s="95"/>
      <c r="BN519" s="95"/>
      <c r="BO519" s="95"/>
      <c r="BP519" s="95"/>
      <c r="BQ519" s="95"/>
      <c r="BR519" s="95"/>
      <c r="BS519" s="95"/>
      <c r="BT519" s="95"/>
      <c r="BU519" s="95"/>
      <c r="BV519" s="95"/>
      <c r="BW519" s="95"/>
      <c r="BX519" s="95"/>
      <c r="BY519" s="95"/>
      <c r="BZ519" s="95"/>
      <c r="CA519" s="95"/>
      <c r="CB519" s="95"/>
      <c r="CC519" s="95"/>
      <c r="CD519" s="95"/>
      <c r="CE519" s="95"/>
      <c r="CF519" s="95"/>
      <c r="CG519" s="95"/>
      <c r="CH519" s="95"/>
      <c r="CI519" s="95"/>
      <c r="CJ519" s="95"/>
      <c r="CK519" s="95"/>
      <c r="CL519" s="95"/>
      <c r="CM519" s="95"/>
      <c r="CN519" s="95"/>
      <c r="CO519" s="95"/>
      <c r="CP519" s="95"/>
      <c r="CQ519" s="95"/>
      <c r="CR519" s="95"/>
      <c r="CS519" s="95"/>
      <c r="CT519" s="95"/>
      <c r="CU519" s="95"/>
      <c r="CV519" s="95"/>
      <c r="CW519" s="95"/>
      <c r="CX519" s="95"/>
      <c r="CY519" s="95"/>
      <c r="CZ519" s="95"/>
      <c r="DA519" s="95"/>
      <c r="DB519" s="95"/>
      <c r="DC519" s="95"/>
      <c r="DD519" s="95"/>
      <c r="DE519" s="95"/>
      <c r="DF519" s="95"/>
      <c r="DG519" s="95"/>
      <c r="DH519" s="95"/>
      <c r="DI519" s="95"/>
      <c r="DJ519" s="95"/>
      <c r="DK519" s="95"/>
      <c r="DL519" s="95"/>
      <c r="DM519" s="95"/>
      <c r="DN519" s="95"/>
      <c r="DO519" s="95"/>
      <c r="DP519" s="95"/>
      <c r="DQ519" s="95"/>
      <c r="DR519" s="95"/>
      <c r="DS519" s="95"/>
      <c r="DT519" s="95"/>
      <c r="DU519" s="95"/>
      <c r="DV519" s="95"/>
      <c r="DW519" s="95"/>
      <c r="DX519" s="95"/>
      <c r="DY519" s="95"/>
      <c r="DZ519" s="95"/>
      <c r="EA519" s="95"/>
      <c r="EB519" s="95"/>
      <c r="EC519" s="95"/>
      <c r="ED519" s="95"/>
      <c r="EE519" s="95"/>
      <c r="EF519" s="95"/>
      <c r="EG519" s="95"/>
      <c r="EH519" s="95"/>
      <c r="EI519" s="95"/>
      <c r="EJ519" s="95"/>
      <c r="EK519" s="95"/>
      <c r="EL519" s="95"/>
      <c r="EM519" s="95"/>
      <c r="EN519" s="95"/>
      <c r="EO519" s="95"/>
      <c r="EP519" s="95"/>
      <c r="EQ519" s="95"/>
      <c r="ER519" s="95"/>
      <c r="ES519" s="95"/>
      <c r="ET519" s="95"/>
      <c r="EU519" s="95"/>
      <c r="EV519" s="95"/>
      <c r="EW519" s="95"/>
      <c r="EX519" s="95"/>
      <c r="EY519" s="95"/>
      <c r="EZ519" s="95"/>
      <c r="FA519" s="95"/>
      <c r="FB519" s="95"/>
      <c r="FC519" s="95"/>
      <c r="FD519" s="95"/>
      <c r="FE519" s="95"/>
      <c r="FF519" s="95"/>
      <c r="FG519" s="95"/>
      <c r="FH519" s="95"/>
      <c r="FI519" s="95"/>
      <c r="FJ519" s="95"/>
      <c r="FK519" s="95"/>
      <c r="FL519" s="95"/>
      <c r="FM519" s="95"/>
      <c r="FN519" s="95"/>
      <c r="FO519" s="95"/>
      <c r="FP519" s="95"/>
      <c r="FQ519" s="95"/>
      <c r="FR519" s="95"/>
      <c r="FS519" s="95"/>
      <c r="FT519" s="95"/>
      <c r="FU519" s="95"/>
      <c r="FV519" s="95"/>
      <c r="FW519" s="95"/>
      <c r="FX519" s="95"/>
      <c r="FY519" s="95"/>
      <c r="FZ519" s="95"/>
      <c r="GA519" s="95"/>
      <c r="GB519" s="95"/>
      <c r="GC519" s="95"/>
      <c r="GD519" s="95"/>
      <c r="GE519" s="95"/>
      <c r="GF519" s="95"/>
      <c r="GG519" s="95"/>
      <c r="GH519" s="95"/>
      <c r="GI519" s="95"/>
      <c r="GJ519" s="95"/>
      <c r="GK519" s="95"/>
      <c r="GL519" s="95"/>
      <c r="GM519" s="95"/>
      <c r="GN519" s="95"/>
      <c r="GO519" s="95"/>
      <c r="GP519" s="95"/>
      <c r="GQ519" s="95"/>
      <c r="GR519" s="95"/>
      <c r="GS519" s="95"/>
      <c r="GT519" s="95"/>
      <c r="GU519" s="95"/>
      <c r="GV519" s="95"/>
      <c r="GW519" s="95"/>
      <c r="GX519" s="95"/>
      <c r="GY519" s="95"/>
      <c r="GZ519" s="95"/>
      <c r="HA519" s="95"/>
      <c r="HB519" s="95"/>
      <c r="HC519" s="95"/>
      <c r="HD519" s="95"/>
      <c r="HE519" s="95"/>
    </row>
    <row r="520" spans="1:213" x14ac:dyDescent="0.25">
      <c r="A520" s="212" t="str">
        <f>IF((ISBLANK('1B DonnéesActifs'!A523)=TRUE),"-",'1B DonnéesActifs'!A523)</f>
        <v>-</v>
      </c>
      <c r="B520" s="213" t="str">
        <f>IF(($A520="-"),"-",IF((ISBLANK('1B DonnéesActifs'!B523)=TRUE),"",'1B DonnéesActifs'!B523))</f>
        <v>-</v>
      </c>
      <c r="C520" s="213" t="str">
        <f>IF(($A520="-"),"-",IF((ISBLANK('1B DonnéesActifs'!C523)=TRUE),"",'1B DonnéesActifs'!C523))</f>
        <v>-</v>
      </c>
      <c r="D520" s="213" t="str">
        <f>IF(($A520="-"),"-",IF((ISBLANK('1B DonnéesActifs'!D523)=TRUE),"",'1B DonnéesActifs'!D523))</f>
        <v>-</v>
      </c>
      <c r="E520" s="213" t="str">
        <f>IF(($A520="-"),"-",IF((ISBLANK('1B DonnéesActifs'!E523)=TRUE),"",'1B DonnéesActifs'!E523))</f>
        <v>-</v>
      </c>
      <c r="F520" s="213" t="str">
        <f>IF(($A520="-"),"-",IF((ISBLANK('1B DonnéesActifs'!F523)=TRUE),"",'1B DonnéesActifs'!F523))</f>
        <v>-</v>
      </c>
      <c r="G520" s="213" t="str">
        <f>IF(($A520="-"),"-",IF((ISBLANK('1B DonnéesActifs'!G523)=TRUE),"",'1B DonnéesActifs'!G523))</f>
        <v>-</v>
      </c>
      <c r="H520" s="213" t="str">
        <f>IF(($A520="-"),"-",IF((ISBLANK('1B DonnéesActifs'!H523)=TRUE),"",'1B DonnéesActifs'!H523))</f>
        <v>-</v>
      </c>
      <c r="I520" s="213" t="str">
        <f>IF(($A520="-"),"-",IF((ISBLANK('1B DonnéesActifs'!I523)=TRUE),"",'1B DonnéesActifs'!I523))</f>
        <v>-</v>
      </c>
      <c r="J520" s="213" t="str">
        <f>IF(($A520="-"),"-",IF((ISBLANK('1B DonnéesActifs'!J523)=TRUE),"",'1B DonnéesActifs'!J523))</f>
        <v>-</v>
      </c>
      <c r="K520" s="213" t="str">
        <f>IF(($A520="-"),"-",IF((ISBLANK('1B DonnéesActifs'!K523)=TRUE),"",'1B DonnéesActifs'!K523))</f>
        <v>-</v>
      </c>
      <c r="L520" s="213" t="str">
        <f>IF(($A520="-"),"-",IF((ISBLANK('1B DonnéesActifs'!L523)=TRUE),"",'1B DonnéesActifs'!L523))</f>
        <v>-</v>
      </c>
      <c r="M520" s="213" t="str">
        <f>IF(($A520="-"),"-",IF((ISBLANK('1B DonnéesActifs'!M523)=TRUE),"",'1B DonnéesActifs'!M523))</f>
        <v>-</v>
      </c>
      <c r="N520" s="213" t="str">
        <f>IF(($A520="-"),"-",IF((ISBLANK('1B DonnéesActifs'!N523)=TRUE),"",'1B DonnéesActifs'!N523))</f>
        <v>-</v>
      </c>
      <c r="O520" s="213" t="str">
        <f>IF(($A520="-"),"-",IF((ISBLANK('1B DonnéesActifs'!O523)=TRUE),"",'1B DonnéesActifs'!O523))</f>
        <v>-</v>
      </c>
      <c r="P520" s="213" t="str">
        <f>IF(($A520="-"),"-",IF((ISBLANK('1B DonnéesActifs'!P523)=TRUE),"",'1B DonnéesActifs'!P523))</f>
        <v>-</v>
      </c>
      <c r="Q520" s="214" t="str">
        <f t="shared" si="73"/>
        <v>-</v>
      </c>
      <c r="R520" s="214" t="str">
        <f>IF($A520="-","-",(_xlfn.IFNA((VLOOKUP($D520,'2A HypothèsesRenouvellement'!$J$6:$K$10,2,FALSE)),"TypeChausséeN/D")))</f>
        <v>-</v>
      </c>
      <c r="S520" s="214" t="str">
        <f t="shared" si="74"/>
        <v>-</v>
      </c>
      <c r="T520" s="214" t="str">
        <f>IF($A520="-","-",(_xlfn.IFNA((VLOOKUP($M520,'2A HypothèsesRenouvellement'!$J$16:$K$25,2,FALSE)),"DernièreInterventionN/D")))</f>
        <v>-</v>
      </c>
      <c r="U520" s="214" t="str">
        <f t="shared" si="75"/>
        <v>-</v>
      </c>
      <c r="V520" s="215" t="str">
        <f t="shared" si="76"/>
        <v>-</v>
      </c>
      <c r="W520" s="215" t="str">
        <f>IF($A520="-","-",IF($O520="","ICG N/D",VLOOKUP($O520,'2A HypothèsesRenouvellement'!$B$33:$B$42,1,TRUE)))</f>
        <v>-</v>
      </c>
      <c r="X520" s="216" t="str">
        <f>IF($A520="-","-",(IF((ISNUMBER(W520)=TRUE),VLOOKUP(W520,'2A HypothèsesRenouvellement'!$B$33:$D$42,3,FALSE),"ICG N/D")))</f>
        <v>-</v>
      </c>
      <c r="Y520" s="216" t="str">
        <f>_xlfn.IFNA(IF($A520="-","-",(IF((P520=""),"Cote /5 N/D",VLOOKUP(P520,'2A HypothèsesRenouvellement'!$F$33:$G$37,2,FALSE)))),"%ParCote/5 Feuille2A N/D")</f>
        <v>-</v>
      </c>
      <c r="Z520" s="215" t="str">
        <f>IF($A520="-","-",IF('2A HypothèsesRenouvellement'!$F$20="  cotes d'état /100",(IF(ISNUMBER(X520)=TRUE,(X520*R520),"ICG N/D")),"N'est pas l'option choisie feuille 2A"))</f>
        <v>-</v>
      </c>
      <c r="AA520" s="215" t="str">
        <f t="shared" si="80"/>
        <v>-</v>
      </c>
      <c r="AB520" s="215" t="str">
        <f>IF($A520="-","-",IF('2A HypothèsesRenouvellement'!$F$20="  cotes d'état /5",(IF(ISNUMBER(Y520)=TRUE,(Y520*R520),"Etat/5 N/D")),"N'est pas l'option choisie feuille 2A"))</f>
        <v>-</v>
      </c>
      <c r="AC520" s="215" t="str">
        <f t="shared" si="81"/>
        <v>-</v>
      </c>
      <c r="AD520" s="217" t="str">
        <f>IF('2A HypothèsesRenouvellement'!$D$15="Option 1  ",'3A CalculsActifs'!V520,IF('2A HypothèsesRenouvellement'!$F$20="  Cotes d'état /100",'3A CalculsActifs'!AA520,IF('2A HypothèsesRenouvellement'!$F$20="  Cotes d'état /5",'3A CalculsActifs'!AC520,"ATT:ChoisirOptionFeuille2A")))</f>
        <v>ATT:ChoisirOptionFeuille2A</v>
      </c>
      <c r="AE520" s="209" t="str">
        <f>IF($A520="-","-",(H520/1000*(VLOOKUP(D520,'2A HypothèsesRenouvellement'!$J$6:$L$10,3,FALSE))))</f>
        <v>-</v>
      </c>
      <c r="AF520" s="312" t="str">
        <f t="shared" si="77"/>
        <v>-</v>
      </c>
      <c r="AG520" s="312" t="str">
        <f t="shared" si="78"/>
        <v>-</v>
      </c>
      <c r="AH520" s="218" t="str">
        <f t="shared" si="79"/>
        <v>-</v>
      </c>
      <c r="AI520" s="95"/>
      <c r="AJ520" s="95"/>
      <c r="AK520" s="95"/>
      <c r="AL520" s="95"/>
      <c r="AM520" s="95"/>
      <c r="AN520" s="95"/>
      <c r="AO520" s="95"/>
      <c r="AP520" s="95"/>
      <c r="AQ520" s="95"/>
      <c r="AR520" s="95"/>
      <c r="AS520" s="95"/>
      <c r="AT520" s="95"/>
      <c r="AU520" s="95"/>
      <c r="AV520" s="95"/>
      <c r="AW520" s="95"/>
      <c r="AX520" s="95"/>
      <c r="AY520" s="95"/>
      <c r="AZ520" s="95"/>
      <c r="BA520" s="95"/>
      <c r="BB520" s="95"/>
      <c r="BC520" s="95"/>
      <c r="BD520" s="95"/>
      <c r="BE520" s="95"/>
      <c r="BF520" s="95"/>
      <c r="BG520" s="95"/>
      <c r="BH520" s="95"/>
      <c r="BI520" s="95"/>
      <c r="BJ520" s="95"/>
      <c r="BK520" s="95"/>
      <c r="BL520" s="95"/>
      <c r="BM520" s="95"/>
      <c r="BN520" s="95"/>
      <c r="BO520" s="95"/>
      <c r="BP520" s="95"/>
      <c r="BQ520" s="95"/>
      <c r="BR520" s="95"/>
      <c r="BS520" s="95"/>
      <c r="BT520" s="95"/>
      <c r="BU520" s="95"/>
      <c r="BV520" s="95"/>
      <c r="BW520" s="95"/>
      <c r="BX520" s="95"/>
      <c r="BY520" s="95"/>
      <c r="BZ520" s="95"/>
      <c r="CA520" s="95"/>
      <c r="CB520" s="95"/>
      <c r="CC520" s="95"/>
      <c r="CD520" s="95"/>
      <c r="CE520" s="95"/>
      <c r="CF520" s="95"/>
      <c r="CG520" s="95"/>
      <c r="CH520" s="95"/>
      <c r="CI520" s="95"/>
      <c r="CJ520" s="95"/>
      <c r="CK520" s="95"/>
      <c r="CL520" s="95"/>
      <c r="CM520" s="95"/>
      <c r="CN520" s="95"/>
      <c r="CO520" s="95"/>
      <c r="CP520" s="95"/>
      <c r="CQ520" s="95"/>
      <c r="CR520" s="95"/>
      <c r="CS520" s="95"/>
      <c r="CT520" s="95"/>
      <c r="CU520" s="95"/>
      <c r="CV520" s="95"/>
      <c r="CW520" s="95"/>
      <c r="CX520" s="95"/>
      <c r="CY520" s="95"/>
      <c r="CZ520" s="95"/>
      <c r="DA520" s="95"/>
      <c r="DB520" s="95"/>
      <c r="DC520" s="95"/>
      <c r="DD520" s="95"/>
      <c r="DE520" s="95"/>
      <c r="DF520" s="95"/>
      <c r="DG520" s="95"/>
      <c r="DH520" s="95"/>
      <c r="DI520" s="95"/>
      <c r="DJ520" s="95"/>
      <c r="DK520" s="95"/>
      <c r="DL520" s="95"/>
      <c r="DM520" s="95"/>
      <c r="DN520" s="95"/>
      <c r="DO520" s="95"/>
      <c r="DP520" s="95"/>
      <c r="DQ520" s="95"/>
      <c r="DR520" s="95"/>
      <c r="DS520" s="95"/>
      <c r="DT520" s="95"/>
      <c r="DU520" s="95"/>
      <c r="DV520" s="95"/>
      <c r="DW520" s="95"/>
      <c r="DX520" s="95"/>
      <c r="DY520" s="95"/>
      <c r="DZ520" s="95"/>
      <c r="EA520" s="95"/>
      <c r="EB520" s="95"/>
      <c r="EC520" s="95"/>
      <c r="ED520" s="95"/>
      <c r="EE520" s="95"/>
      <c r="EF520" s="95"/>
      <c r="EG520" s="95"/>
      <c r="EH520" s="95"/>
      <c r="EI520" s="95"/>
      <c r="EJ520" s="95"/>
      <c r="EK520" s="95"/>
      <c r="EL520" s="95"/>
      <c r="EM520" s="95"/>
      <c r="EN520" s="95"/>
      <c r="EO520" s="95"/>
      <c r="EP520" s="95"/>
      <c r="EQ520" s="95"/>
      <c r="ER520" s="95"/>
      <c r="ES520" s="95"/>
      <c r="ET520" s="95"/>
      <c r="EU520" s="95"/>
      <c r="EV520" s="95"/>
      <c r="EW520" s="95"/>
      <c r="EX520" s="95"/>
      <c r="EY520" s="95"/>
      <c r="EZ520" s="95"/>
      <c r="FA520" s="95"/>
      <c r="FB520" s="95"/>
      <c r="FC520" s="95"/>
      <c r="FD520" s="95"/>
      <c r="FE520" s="95"/>
      <c r="FF520" s="95"/>
      <c r="FG520" s="95"/>
      <c r="FH520" s="95"/>
      <c r="FI520" s="95"/>
      <c r="FJ520" s="95"/>
      <c r="FK520" s="95"/>
      <c r="FL520" s="95"/>
      <c r="FM520" s="95"/>
      <c r="FN520" s="95"/>
      <c r="FO520" s="95"/>
      <c r="FP520" s="95"/>
      <c r="FQ520" s="95"/>
      <c r="FR520" s="95"/>
      <c r="FS520" s="95"/>
      <c r="FT520" s="95"/>
      <c r="FU520" s="95"/>
      <c r="FV520" s="95"/>
      <c r="FW520" s="95"/>
      <c r="FX520" s="95"/>
      <c r="FY520" s="95"/>
      <c r="FZ520" s="95"/>
      <c r="GA520" s="95"/>
      <c r="GB520" s="95"/>
      <c r="GC520" s="95"/>
      <c r="GD520" s="95"/>
      <c r="GE520" s="95"/>
      <c r="GF520" s="95"/>
      <c r="GG520" s="95"/>
      <c r="GH520" s="95"/>
      <c r="GI520" s="95"/>
      <c r="GJ520" s="95"/>
      <c r="GK520" s="95"/>
      <c r="GL520" s="95"/>
      <c r="GM520" s="95"/>
      <c r="GN520" s="95"/>
      <c r="GO520" s="95"/>
      <c r="GP520" s="95"/>
      <c r="GQ520" s="95"/>
      <c r="GR520" s="95"/>
      <c r="GS520" s="95"/>
      <c r="GT520" s="95"/>
      <c r="GU520" s="95"/>
      <c r="GV520" s="95"/>
      <c r="GW520" s="95"/>
      <c r="GX520" s="95"/>
      <c r="GY520" s="95"/>
      <c r="GZ520" s="95"/>
      <c r="HA520" s="95"/>
      <c r="HB520" s="95"/>
      <c r="HC520" s="95"/>
      <c r="HD520" s="95"/>
      <c r="HE520" s="95"/>
    </row>
    <row r="521" spans="1:213" x14ac:dyDescent="0.25">
      <c r="A521" s="212" t="str">
        <f>IF((ISBLANK('1B DonnéesActifs'!A524)=TRUE),"-",'1B DonnéesActifs'!A524)</f>
        <v>-</v>
      </c>
      <c r="B521" s="213" t="str">
        <f>IF(($A521="-"),"-",IF((ISBLANK('1B DonnéesActifs'!B524)=TRUE),"",'1B DonnéesActifs'!B524))</f>
        <v>-</v>
      </c>
      <c r="C521" s="213" t="str">
        <f>IF(($A521="-"),"-",IF((ISBLANK('1B DonnéesActifs'!C524)=TRUE),"",'1B DonnéesActifs'!C524))</f>
        <v>-</v>
      </c>
      <c r="D521" s="213" t="str">
        <f>IF(($A521="-"),"-",IF((ISBLANK('1B DonnéesActifs'!D524)=TRUE),"",'1B DonnéesActifs'!D524))</f>
        <v>-</v>
      </c>
      <c r="E521" s="213" t="str">
        <f>IF(($A521="-"),"-",IF((ISBLANK('1B DonnéesActifs'!E524)=TRUE),"",'1B DonnéesActifs'!E524))</f>
        <v>-</v>
      </c>
      <c r="F521" s="213" t="str">
        <f>IF(($A521="-"),"-",IF((ISBLANK('1B DonnéesActifs'!F524)=TRUE),"",'1B DonnéesActifs'!F524))</f>
        <v>-</v>
      </c>
      <c r="G521" s="213" t="str">
        <f>IF(($A521="-"),"-",IF((ISBLANK('1B DonnéesActifs'!G524)=TRUE),"",'1B DonnéesActifs'!G524))</f>
        <v>-</v>
      </c>
      <c r="H521" s="213" t="str">
        <f>IF(($A521="-"),"-",IF((ISBLANK('1B DonnéesActifs'!H524)=TRUE),"",'1B DonnéesActifs'!H524))</f>
        <v>-</v>
      </c>
      <c r="I521" s="213" t="str">
        <f>IF(($A521="-"),"-",IF((ISBLANK('1B DonnéesActifs'!I524)=TRUE),"",'1B DonnéesActifs'!I524))</f>
        <v>-</v>
      </c>
      <c r="J521" s="213" t="str">
        <f>IF(($A521="-"),"-",IF((ISBLANK('1B DonnéesActifs'!J524)=TRUE),"",'1B DonnéesActifs'!J524))</f>
        <v>-</v>
      </c>
      <c r="K521" s="213" t="str">
        <f>IF(($A521="-"),"-",IF((ISBLANK('1B DonnéesActifs'!K524)=TRUE),"",'1B DonnéesActifs'!K524))</f>
        <v>-</v>
      </c>
      <c r="L521" s="213" t="str">
        <f>IF(($A521="-"),"-",IF((ISBLANK('1B DonnéesActifs'!L524)=TRUE),"",'1B DonnéesActifs'!L524))</f>
        <v>-</v>
      </c>
      <c r="M521" s="213" t="str">
        <f>IF(($A521="-"),"-",IF((ISBLANK('1B DonnéesActifs'!M524)=TRUE),"",'1B DonnéesActifs'!M524))</f>
        <v>-</v>
      </c>
      <c r="N521" s="213" t="str">
        <f>IF(($A521="-"),"-",IF((ISBLANK('1B DonnéesActifs'!N524)=TRUE),"",'1B DonnéesActifs'!N524))</f>
        <v>-</v>
      </c>
      <c r="O521" s="213" t="str">
        <f>IF(($A521="-"),"-",IF((ISBLANK('1B DonnéesActifs'!O524)=TRUE),"",'1B DonnéesActifs'!O524))</f>
        <v>-</v>
      </c>
      <c r="P521" s="213" t="str">
        <f>IF(($A521="-"),"-",IF((ISBLANK('1B DonnéesActifs'!P524)=TRUE),"",'1B DonnéesActifs'!P524))</f>
        <v>-</v>
      </c>
      <c r="Q521" s="214" t="str">
        <f t="shared" si="73"/>
        <v>-</v>
      </c>
      <c r="R521" s="214" t="str">
        <f>IF($A521="-","-",(_xlfn.IFNA((VLOOKUP($D521,'2A HypothèsesRenouvellement'!$J$6:$K$10,2,FALSE)),"TypeChausséeN/D")))</f>
        <v>-</v>
      </c>
      <c r="S521" s="214" t="str">
        <f t="shared" si="74"/>
        <v>-</v>
      </c>
      <c r="T521" s="214" t="str">
        <f>IF($A521="-","-",(_xlfn.IFNA((VLOOKUP($M521,'2A HypothèsesRenouvellement'!$J$16:$K$25,2,FALSE)),"DernièreInterventionN/D")))</f>
        <v>-</v>
      </c>
      <c r="U521" s="214" t="str">
        <f t="shared" si="75"/>
        <v>-</v>
      </c>
      <c r="V521" s="215" t="str">
        <f t="shared" si="76"/>
        <v>-</v>
      </c>
      <c r="W521" s="215" t="str">
        <f>IF($A521="-","-",IF($O521="","ICG N/D",VLOOKUP($O521,'2A HypothèsesRenouvellement'!$B$33:$B$42,1,TRUE)))</f>
        <v>-</v>
      </c>
      <c r="X521" s="216" t="str">
        <f>IF($A521="-","-",(IF((ISNUMBER(W521)=TRUE),VLOOKUP(W521,'2A HypothèsesRenouvellement'!$B$33:$D$42,3,FALSE),"ICG N/D")))</f>
        <v>-</v>
      </c>
      <c r="Y521" s="216" t="str">
        <f>_xlfn.IFNA(IF($A521="-","-",(IF((P521=""),"Cote /5 N/D",VLOOKUP(P521,'2A HypothèsesRenouvellement'!$F$33:$G$37,2,FALSE)))),"%ParCote/5 Feuille2A N/D")</f>
        <v>-</v>
      </c>
      <c r="Z521" s="215" t="str">
        <f>IF($A521="-","-",IF('2A HypothèsesRenouvellement'!$F$20="  cotes d'état /100",(IF(ISNUMBER(X521)=TRUE,(X521*R521),"ICG N/D")),"N'est pas l'option choisie feuille 2A"))</f>
        <v>-</v>
      </c>
      <c r="AA521" s="215" t="str">
        <f t="shared" si="80"/>
        <v>-</v>
      </c>
      <c r="AB521" s="215" t="str">
        <f>IF($A521="-","-",IF('2A HypothèsesRenouvellement'!$F$20="  cotes d'état /5",(IF(ISNUMBER(Y521)=TRUE,(Y521*R521),"Etat/5 N/D")),"N'est pas l'option choisie feuille 2A"))</f>
        <v>-</v>
      </c>
      <c r="AC521" s="215" t="str">
        <f t="shared" si="81"/>
        <v>-</v>
      </c>
      <c r="AD521" s="217" t="str">
        <f>IF('2A HypothèsesRenouvellement'!$D$15="Option 1  ",'3A CalculsActifs'!V521,IF('2A HypothèsesRenouvellement'!$F$20="  Cotes d'état /100",'3A CalculsActifs'!AA521,IF('2A HypothèsesRenouvellement'!$F$20="  Cotes d'état /5",'3A CalculsActifs'!AC521,"ATT:ChoisirOptionFeuille2A")))</f>
        <v>ATT:ChoisirOptionFeuille2A</v>
      </c>
      <c r="AE521" s="209" t="str">
        <f>IF($A521="-","-",(H521/1000*(VLOOKUP(D521,'2A HypothèsesRenouvellement'!$J$6:$L$10,3,FALSE))))</f>
        <v>-</v>
      </c>
      <c r="AF521" s="312" t="str">
        <f t="shared" si="77"/>
        <v>-</v>
      </c>
      <c r="AG521" s="312" t="str">
        <f t="shared" si="78"/>
        <v>-</v>
      </c>
      <c r="AH521" s="218" t="str">
        <f t="shared" si="79"/>
        <v>-</v>
      </c>
      <c r="AI521" s="95"/>
      <c r="AJ521" s="95"/>
      <c r="AK521" s="95"/>
      <c r="AL521" s="95"/>
      <c r="AM521" s="95"/>
      <c r="AN521" s="95"/>
      <c r="AO521" s="95"/>
      <c r="AP521" s="95"/>
      <c r="AQ521" s="95"/>
      <c r="AR521" s="95"/>
      <c r="AS521" s="95"/>
      <c r="AT521" s="95"/>
      <c r="AU521" s="95"/>
      <c r="AV521" s="95"/>
      <c r="AW521" s="95"/>
      <c r="AX521" s="95"/>
      <c r="AY521" s="95"/>
      <c r="AZ521" s="95"/>
      <c r="BA521" s="95"/>
      <c r="BB521" s="95"/>
      <c r="BC521" s="95"/>
      <c r="BD521" s="95"/>
      <c r="BE521" s="95"/>
      <c r="BF521" s="95"/>
      <c r="BG521" s="95"/>
      <c r="BH521" s="95"/>
      <c r="BI521" s="95"/>
      <c r="BJ521" s="95"/>
      <c r="BK521" s="95"/>
      <c r="BL521" s="95"/>
      <c r="BM521" s="95"/>
      <c r="BN521" s="95"/>
      <c r="BO521" s="95"/>
      <c r="BP521" s="95"/>
      <c r="BQ521" s="95"/>
      <c r="BR521" s="95"/>
      <c r="BS521" s="95"/>
      <c r="BT521" s="95"/>
      <c r="BU521" s="95"/>
      <c r="BV521" s="95"/>
      <c r="BW521" s="95"/>
      <c r="BX521" s="95"/>
      <c r="BY521" s="95"/>
      <c r="BZ521" s="95"/>
      <c r="CA521" s="95"/>
      <c r="CB521" s="95"/>
      <c r="CC521" s="95"/>
      <c r="CD521" s="95"/>
      <c r="CE521" s="95"/>
      <c r="CF521" s="95"/>
      <c r="CG521" s="95"/>
      <c r="CH521" s="95"/>
      <c r="CI521" s="95"/>
      <c r="CJ521" s="95"/>
      <c r="CK521" s="95"/>
      <c r="CL521" s="95"/>
      <c r="CM521" s="95"/>
      <c r="CN521" s="95"/>
      <c r="CO521" s="95"/>
      <c r="CP521" s="95"/>
      <c r="CQ521" s="95"/>
      <c r="CR521" s="95"/>
      <c r="CS521" s="95"/>
      <c r="CT521" s="95"/>
      <c r="CU521" s="95"/>
      <c r="CV521" s="95"/>
      <c r="CW521" s="95"/>
      <c r="CX521" s="95"/>
      <c r="CY521" s="95"/>
      <c r="CZ521" s="95"/>
      <c r="DA521" s="95"/>
      <c r="DB521" s="95"/>
      <c r="DC521" s="95"/>
      <c r="DD521" s="95"/>
      <c r="DE521" s="95"/>
      <c r="DF521" s="95"/>
      <c r="DG521" s="95"/>
      <c r="DH521" s="95"/>
      <c r="DI521" s="95"/>
      <c r="DJ521" s="95"/>
      <c r="DK521" s="95"/>
      <c r="DL521" s="95"/>
      <c r="DM521" s="95"/>
      <c r="DN521" s="95"/>
      <c r="DO521" s="95"/>
      <c r="DP521" s="95"/>
      <c r="DQ521" s="95"/>
      <c r="DR521" s="95"/>
      <c r="DS521" s="95"/>
      <c r="DT521" s="95"/>
      <c r="DU521" s="95"/>
      <c r="DV521" s="95"/>
      <c r="DW521" s="95"/>
      <c r="DX521" s="95"/>
      <c r="DY521" s="95"/>
      <c r="DZ521" s="95"/>
      <c r="EA521" s="95"/>
      <c r="EB521" s="95"/>
      <c r="EC521" s="95"/>
      <c r="ED521" s="95"/>
      <c r="EE521" s="95"/>
      <c r="EF521" s="95"/>
      <c r="EG521" s="95"/>
      <c r="EH521" s="95"/>
      <c r="EI521" s="95"/>
      <c r="EJ521" s="95"/>
      <c r="EK521" s="95"/>
      <c r="EL521" s="95"/>
      <c r="EM521" s="95"/>
      <c r="EN521" s="95"/>
      <c r="EO521" s="95"/>
      <c r="EP521" s="95"/>
      <c r="EQ521" s="95"/>
      <c r="ER521" s="95"/>
      <c r="ES521" s="95"/>
      <c r="ET521" s="95"/>
      <c r="EU521" s="95"/>
      <c r="EV521" s="95"/>
      <c r="EW521" s="95"/>
      <c r="EX521" s="95"/>
      <c r="EY521" s="95"/>
      <c r="EZ521" s="95"/>
      <c r="FA521" s="95"/>
      <c r="FB521" s="95"/>
      <c r="FC521" s="95"/>
      <c r="FD521" s="95"/>
      <c r="FE521" s="95"/>
      <c r="FF521" s="95"/>
      <c r="FG521" s="95"/>
      <c r="FH521" s="95"/>
      <c r="FI521" s="95"/>
      <c r="FJ521" s="95"/>
      <c r="FK521" s="95"/>
      <c r="FL521" s="95"/>
      <c r="FM521" s="95"/>
      <c r="FN521" s="95"/>
      <c r="FO521" s="95"/>
      <c r="FP521" s="95"/>
      <c r="FQ521" s="95"/>
      <c r="FR521" s="95"/>
      <c r="FS521" s="95"/>
      <c r="FT521" s="95"/>
      <c r="FU521" s="95"/>
      <c r="FV521" s="95"/>
      <c r="FW521" s="95"/>
      <c r="FX521" s="95"/>
      <c r="FY521" s="95"/>
      <c r="FZ521" s="95"/>
      <c r="GA521" s="95"/>
      <c r="GB521" s="95"/>
      <c r="GC521" s="95"/>
      <c r="GD521" s="95"/>
      <c r="GE521" s="95"/>
      <c r="GF521" s="95"/>
      <c r="GG521" s="95"/>
      <c r="GH521" s="95"/>
      <c r="GI521" s="95"/>
      <c r="GJ521" s="95"/>
      <c r="GK521" s="95"/>
      <c r="GL521" s="95"/>
      <c r="GM521" s="95"/>
      <c r="GN521" s="95"/>
      <c r="GO521" s="95"/>
      <c r="GP521" s="95"/>
      <c r="GQ521" s="95"/>
      <c r="GR521" s="95"/>
      <c r="GS521" s="95"/>
      <c r="GT521" s="95"/>
      <c r="GU521" s="95"/>
      <c r="GV521" s="95"/>
      <c r="GW521" s="95"/>
      <c r="GX521" s="95"/>
      <c r="GY521" s="95"/>
      <c r="GZ521" s="95"/>
      <c r="HA521" s="95"/>
      <c r="HB521" s="95"/>
      <c r="HC521" s="95"/>
      <c r="HD521" s="95"/>
      <c r="HE521" s="95"/>
    </row>
    <row r="522" spans="1:213" x14ac:dyDescent="0.25">
      <c r="A522" s="212" t="str">
        <f>IF((ISBLANK('1B DonnéesActifs'!A525)=TRUE),"-",'1B DonnéesActifs'!A525)</f>
        <v>-</v>
      </c>
      <c r="B522" s="213" t="str">
        <f>IF(($A522="-"),"-",IF((ISBLANK('1B DonnéesActifs'!B525)=TRUE),"",'1B DonnéesActifs'!B525))</f>
        <v>-</v>
      </c>
      <c r="C522" s="213" t="str">
        <f>IF(($A522="-"),"-",IF((ISBLANK('1B DonnéesActifs'!C525)=TRUE),"",'1B DonnéesActifs'!C525))</f>
        <v>-</v>
      </c>
      <c r="D522" s="213" t="str">
        <f>IF(($A522="-"),"-",IF((ISBLANK('1B DonnéesActifs'!D525)=TRUE),"",'1B DonnéesActifs'!D525))</f>
        <v>-</v>
      </c>
      <c r="E522" s="213" t="str">
        <f>IF(($A522="-"),"-",IF((ISBLANK('1B DonnéesActifs'!E525)=TRUE),"",'1B DonnéesActifs'!E525))</f>
        <v>-</v>
      </c>
      <c r="F522" s="213" t="str">
        <f>IF(($A522="-"),"-",IF((ISBLANK('1B DonnéesActifs'!F525)=TRUE),"",'1B DonnéesActifs'!F525))</f>
        <v>-</v>
      </c>
      <c r="G522" s="213" t="str">
        <f>IF(($A522="-"),"-",IF((ISBLANK('1B DonnéesActifs'!G525)=TRUE),"",'1B DonnéesActifs'!G525))</f>
        <v>-</v>
      </c>
      <c r="H522" s="213" t="str">
        <f>IF(($A522="-"),"-",IF((ISBLANK('1B DonnéesActifs'!H525)=TRUE),"",'1B DonnéesActifs'!H525))</f>
        <v>-</v>
      </c>
      <c r="I522" s="213" t="str">
        <f>IF(($A522="-"),"-",IF((ISBLANK('1B DonnéesActifs'!I525)=TRUE),"",'1B DonnéesActifs'!I525))</f>
        <v>-</v>
      </c>
      <c r="J522" s="213" t="str">
        <f>IF(($A522="-"),"-",IF((ISBLANK('1B DonnéesActifs'!J525)=TRUE),"",'1B DonnéesActifs'!J525))</f>
        <v>-</v>
      </c>
      <c r="K522" s="213" t="str">
        <f>IF(($A522="-"),"-",IF((ISBLANK('1B DonnéesActifs'!K525)=TRUE),"",'1B DonnéesActifs'!K525))</f>
        <v>-</v>
      </c>
      <c r="L522" s="213" t="str">
        <f>IF(($A522="-"),"-",IF((ISBLANK('1B DonnéesActifs'!L525)=TRUE),"",'1B DonnéesActifs'!L525))</f>
        <v>-</v>
      </c>
      <c r="M522" s="213" t="str">
        <f>IF(($A522="-"),"-",IF((ISBLANK('1B DonnéesActifs'!M525)=TRUE),"",'1B DonnéesActifs'!M525))</f>
        <v>-</v>
      </c>
      <c r="N522" s="213" t="str">
        <f>IF(($A522="-"),"-",IF((ISBLANK('1B DonnéesActifs'!N525)=TRUE),"",'1B DonnéesActifs'!N525))</f>
        <v>-</v>
      </c>
      <c r="O522" s="213" t="str">
        <f>IF(($A522="-"),"-",IF((ISBLANK('1B DonnéesActifs'!O525)=TRUE),"",'1B DonnéesActifs'!O525))</f>
        <v>-</v>
      </c>
      <c r="P522" s="213" t="str">
        <f>IF(($A522="-"),"-",IF((ISBLANK('1B DonnéesActifs'!P525)=TRUE),"",'1B DonnéesActifs'!P525))</f>
        <v>-</v>
      </c>
      <c r="Q522" s="214" t="str">
        <f t="shared" si="73"/>
        <v>-</v>
      </c>
      <c r="R522" s="214" t="str">
        <f>IF($A522="-","-",(_xlfn.IFNA((VLOOKUP($D522,'2A HypothèsesRenouvellement'!$J$6:$K$10,2,FALSE)),"TypeChausséeN/D")))</f>
        <v>-</v>
      </c>
      <c r="S522" s="214" t="str">
        <f t="shared" si="74"/>
        <v>-</v>
      </c>
      <c r="T522" s="214" t="str">
        <f>IF($A522="-","-",(_xlfn.IFNA((VLOOKUP($M522,'2A HypothèsesRenouvellement'!$J$16:$K$25,2,FALSE)),"DernièreInterventionN/D")))</f>
        <v>-</v>
      </c>
      <c r="U522" s="214" t="str">
        <f t="shared" si="75"/>
        <v>-</v>
      </c>
      <c r="V522" s="215" t="str">
        <f t="shared" si="76"/>
        <v>-</v>
      </c>
      <c r="W522" s="215" t="str">
        <f>IF($A522="-","-",IF($O522="","ICG N/D",VLOOKUP($O522,'2A HypothèsesRenouvellement'!$B$33:$B$42,1,TRUE)))</f>
        <v>-</v>
      </c>
      <c r="X522" s="216" t="str">
        <f>IF($A522="-","-",(IF((ISNUMBER(W522)=TRUE),VLOOKUP(W522,'2A HypothèsesRenouvellement'!$B$33:$D$42,3,FALSE),"ICG N/D")))</f>
        <v>-</v>
      </c>
      <c r="Y522" s="216" t="str">
        <f>_xlfn.IFNA(IF($A522="-","-",(IF((P522=""),"Cote /5 N/D",VLOOKUP(P522,'2A HypothèsesRenouvellement'!$F$33:$G$37,2,FALSE)))),"%ParCote/5 Feuille2A N/D")</f>
        <v>-</v>
      </c>
      <c r="Z522" s="215" t="str">
        <f>IF($A522="-","-",IF('2A HypothèsesRenouvellement'!$F$20="  cotes d'état /100",(IF(ISNUMBER(X522)=TRUE,(X522*R522),"ICG N/D")),"N'est pas l'option choisie feuille 2A"))</f>
        <v>-</v>
      </c>
      <c r="AA522" s="215" t="str">
        <f t="shared" si="80"/>
        <v>-</v>
      </c>
      <c r="AB522" s="215" t="str">
        <f>IF($A522="-","-",IF('2A HypothèsesRenouvellement'!$F$20="  cotes d'état /5",(IF(ISNUMBER(Y522)=TRUE,(Y522*R522),"Etat/5 N/D")),"N'est pas l'option choisie feuille 2A"))</f>
        <v>-</v>
      </c>
      <c r="AC522" s="215" t="str">
        <f t="shared" si="81"/>
        <v>-</v>
      </c>
      <c r="AD522" s="217" t="str">
        <f>IF('2A HypothèsesRenouvellement'!$D$15="Option 1  ",'3A CalculsActifs'!V522,IF('2A HypothèsesRenouvellement'!$F$20="  Cotes d'état /100",'3A CalculsActifs'!AA522,IF('2A HypothèsesRenouvellement'!$F$20="  Cotes d'état /5",'3A CalculsActifs'!AC522,"ATT:ChoisirOptionFeuille2A")))</f>
        <v>ATT:ChoisirOptionFeuille2A</v>
      </c>
      <c r="AE522" s="209" t="str">
        <f>IF($A522="-","-",(H522/1000*(VLOOKUP(D522,'2A HypothèsesRenouvellement'!$J$6:$L$10,3,FALSE))))</f>
        <v>-</v>
      </c>
      <c r="AF522" s="312" t="str">
        <f t="shared" si="77"/>
        <v>-</v>
      </c>
      <c r="AG522" s="312" t="str">
        <f t="shared" si="78"/>
        <v>-</v>
      </c>
      <c r="AH522" s="218" t="str">
        <f t="shared" si="79"/>
        <v>-</v>
      </c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95"/>
      <c r="AZ522" s="95"/>
      <c r="BA522" s="95"/>
      <c r="BB522" s="95"/>
      <c r="BC522" s="95"/>
      <c r="BD522" s="95"/>
      <c r="BE522" s="95"/>
      <c r="BF522" s="95"/>
      <c r="BG522" s="95"/>
      <c r="BH522" s="95"/>
      <c r="BI522" s="95"/>
      <c r="BJ522" s="95"/>
      <c r="BK522" s="95"/>
      <c r="BL522" s="95"/>
      <c r="BM522" s="95"/>
      <c r="BN522" s="95"/>
      <c r="BO522" s="95"/>
      <c r="BP522" s="95"/>
      <c r="BQ522" s="95"/>
      <c r="BR522" s="95"/>
      <c r="BS522" s="95"/>
      <c r="BT522" s="95"/>
      <c r="BU522" s="95"/>
      <c r="BV522" s="95"/>
      <c r="BW522" s="95"/>
      <c r="BX522" s="95"/>
      <c r="BY522" s="95"/>
      <c r="BZ522" s="95"/>
      <c r="CA522" s="95"/>
      <c r="CB522" s="95"/>
      <c r="CC522" s="95"/>
      <c r="CD522" s="95"/>
      <c r="CE522" s="95"/>
      <c r="CF522" s="95"/>
      <c r="CG522" s="95"/>
      <c r="CH522" s="95"/>
      <c r="CI522" s="95"/>
      <c r="CJ522" s="95"/>
      <c r="CK522" s="95"/>
      <c r="CL522" s="95"/>
      <c r="CM522" s="95"/>
      <c r="CN522" s="95"/>
      <c r="CO522" s="95"/>
      <c r="CP522" s="95"/>
      <c r="CQ522" s="95"/>
      <c r="CR522" s="95"/>
      <c r="CS522" s="95"/>
      <c r="CT522" s="95"/>
      <c r="CU522" s="95"/>
      <c r="CV522" s="95"/>
      <c r="CW522" s="95"/>
      <c r="CX522" s="95"/>
      <c r="CY522" s="95"/>
      <c r="CZ522" s="95"/>
      <c r="DA522" s="95"/>
      <c r="DB522" s="95"/>
      <c r="DC522" s="95"/>
      <c r="DD522" s="95"/>
      <c r="DE522" s="95"/>
      <c r="DF522" s="95"/>
      <c r="DG522" s="95"/>
      <c r="DH522" s="95"/>
      <c r="DI522" s="95"/>
      <c r="DJ522" s="95"/>
      <c r="DK522" s="95"/>
      <c r="DL522" s="95"/>
      <c r="DM522" s="95"/>
      <c r="DN522" s="95"/>
      <c r="DO522" s="95"/>
      <c r="DP522" s="95"/>
      <c r="DQ522" s="95"/>
      <c r="DR522" s="95"/>
      <c r="DS522" s="95"/>
      <c r="DT522" s="95"/>
      <c r="DU522" s="95"/>
      <c r="DV522" s="95"/>
      <c r="DW522" s="95"/>
      <c r="DX522" s="95"/>
      <c r="DY522" s="95"/>
      <c r="DZ522" s="95"/>
      <c r="EA522" s="95"/>
      <c r="EB522" s="95"/>
      <c r="EC522" s="95"/>
      <c r="ED522" s="95"/>
      <c r="EE522" s="95"/>
      <c r="EF522" s="95"/>
      <c r="EG522" s="95"/>
      <c r="EH522" s="95"/>
      <c r="EI522" s="95"/>
      <c r="EJ522" s="95"/>
      <c r="EK522" s="95"/>
      <c r="EL522" s="95"/>
      <c r="EM522" s="95"/>
      <c r="EN522" s="95"/>
      <c r="EO522" s="95"/>
      <c r="EP522" s="95"/>
      <c r="EQ522" s="95"/>
      <c r="ER522" s="95"/>
      <c r="ES522" s="95"/>
      <c r="ET522" s="95"/>
      <c r="EU522" s="95"/>
      <c r="EV522" s="95"/>
      <c r="EW522" s="95"/>
      <c r="EX522" s="95"/>
      <c r="EY522" s="95"/>
      <c r="EZ522" s="95"/>
      <c r="FA522" s="95"/>
      <c r="FB522" s="95"/>
      <c r="FC522" s="95"/>
      <c r="FD522" s="95"/>
      <c r="FE522" s="95"/>
      <c r="FF522" s="95"/>
      <c r="FG522" s="95"/>
      <c r="FH522" s="95"/>
      <c r="FI522" s="95"/>
      <c r="FJ522" s="95"/>
      <c r="FK522" s="95"/>
      <c r="FL522" s="95"/>
      <c r="FM522" s="95"/>
      <c r="FN522" s="95"/>
      <c r="FO522" s="95"/>
      <c r="FP522" s="95"/>
      <c r="FQ522" s="95"/>
      <c r="FR522" s="95"/>
      <c r="FS522" s="95"/>
      <c r="FT522" s="95"/>
      <c r="FU522" s="95"/>
      <c r="FV522" s="95"/>
      <c r="FW522" s="95"/>
      <c r="FX522" s="95"/>
      <c r="FY522" s="95"/>
      <c r="FZ522" s="95"/>
      <c r="GA522" s="95"/>
      <c r="GB522" s="95"/>
      <c r="GC522" s="95"/>
      <c r="GD522" s="95"/>
      <c r="GE522" s="95"/>
      <c r="GF522" s="95"/>
      <c r="GG522" s="95"/>
      <c r="GH522" s="95"/>
      <c r="GI522" s="95"/>
      <c r="GJ522" s="95"/>
      <c r="GK522" s="95"/>
      <c r="GL522" s="95"/>
      <c r="GM522" s="95"/>
      <c r="GN522" s="95"/>
      <c r="GO522" s="95"/>
      <c r="GP522" s="95"/>
      <c r="GQ522" s="95"/>
      <c r="GR522" s="95"/>
      <c r="GS522" s="95"/>
      <c r="GT522" s="95"/>
      <c r="GU522" s="95"/>
      <c r="GV522" s="95"/>
      <c r="GW522" s="95"/>
      <c r="GX522" s="95"/>
      <c r="GY522" s="95"/>
      <c r="GZ522" s="95"/>
      <c r="HA522" s="95"/>
      <c r="HB522" s="95"/>
      <c r="HC522" s="95"/>
      <c r="HD522" s="95"/>
      <c r="HE522" s="95"/>
    </row>
    <row r="523" spans="1:213" x14ac:dyDescent="0.25">
      <c r="A523" s="212" t="str">
        <f>IF((ISBLANK('1B DonnéesActifs'!A526)=TRUE),"-",'1B DonnéesActifs'!A526)</f>
        <v>-</v>
      </c>
      <c r="B523" s="213" t="str">
        <f>IF(($A523="-"),"-",IF((ISBLANK('1B DonnéesActifs'!B526)=TRUE),"",'1B DonnéesActifs'!B526))</f>
        <v>-</v>
      </c>
      <c r="C523" s="213" t="str">
        <f>IF(($A523="-"),"-",IF((ISBLANK('1B DonnéesActifs'!C526)=TRUE),"",'1B DonnéesActifs'!C526))</f>
        <v>-</v>
      </c>
      <c r="D523" s="213" t="str">
        <f>IF(($A523="-"),"-",IF((ISBLANK('1B DonnéesActifs'!D526)=TRUE),"",'1B DonnéesActifs'!D526))</f>
        <v>-</v>
      </c>
      <c r="E523" s="213" t="str">
        <f>IF(($A523="-"),"-",IF((ISBLANK('1B DonnéesActifs'!E526)=TRUE),"",'1B DonnéesActifs'!E526))</f>
        <v>-</v>
      </c>
      <c r="F523" s="213" t="str">
        <f>IF(($A523="-"),"-",IF((ISBLANK('1B DonnéesActifs'!F526)=TRUE),"",'1B DonnéesActifs'!F526))</f>
        <v>-</v>
      </c>
      <c r="G523" s="213" t="str">
        <f>IF(($A523="-"),"-",IF((ISBLANK('1B DonnéesActifs'!G526)=TRUE),"",'1B DonnéesActifs'!G526))</f>
        <v>-</v>
      </c>
      <c r="H523" s="213" t="str">
        <f>IF(($A523="-"),"-",IF((ISBLANK('1B DonnéesActifs'!H526)=TRUE),"",'1B DonnéesActifs'!H526))</f>
        <v>-</v>
      </c>
      <c r="I523" s="213" t="str">
        <f>IF(($A523="-"),"-",IF((ISBLANK('1B DonnéesActifs'!I526)=TRUE),"",'1B DonnéesActifs'!I526))</f>
        <v>-</v>
      </c>
      <c r="J523" s="213" t="str">
        <f>IF(($A523="-"),"-",IF((ISBLANK('1B DonnéesActifs'!J526)=TRUE),"",'1B DonnéesActifs'!J526))</f>
        <v>-</v>
      </c>
      <c r="K523" s="213" t="str">
        <f>IF(($A523="-"),"-",IF((ISBLANK('1B DonnéesActifs'!K526)=TRUE),"",'1B DonnéesActifs'!K526))</f>
        <v>-</v>
      </c>
      <c r="L523" s="213" t="str">
        <f>IF(($A523="-"),"-",IF((ISBLANK('1B DonnéesActifs'!L526)=TRUE),"",'1B DonnéesActifs'!L526))</f>
        <v>-</v>
      </c>
      <c r="M523" s="213" t="str">
        <f>IF(($A523="-"),"-",IF((ISBLANK('1B DonnéesActifs'!M526)=TRUE),"",'1B DonnéesActifs'!M526))</f>
        <v>-</v>
      </c>
      <c r="N523" s="213" t="str">
        <f>IF(($A523="-"),"-",IF((ISBLANK('1B DonnéesActifs'!N526)=TRUE),"",'1B DonnéesActifs'!N526))</f>
        <v>-</v>
      </c>
      <c r="O523" s="213" t="str">
        <f>IF(($A523="-"),"-",IF((ISBLANK('1B DonnéesActifs'!O526)=TRUE),"",'1B DonnéesActifs'!O526))</f>
        <v>-</v>
      </c>
      <c r="P523" s="213" t="str">
        <f>IF(($A523="-"),"-",IF((ISBLANK('1B DonnéesActifs'!P526)=TRUE),"",'1B DonnéesActifs'!P526))</f>
        <v>-</v>
      </c>
      <c r="Q523" s="214" t="str">
        <f t="shared" si="73"/>
        <v>-</v>
      </c>
      <c r="R523" s="214" t="str">
        <f>IF($A523="-","-",(_xlfn.IFNA((VLOOKUP($D523,'2A HypothèsesRenouvellement'!$J$6:$K$10,2,FALSE)),"TypeChausséeN/D")))</f>
        <v>-</v>
      </c>
      <c r="S523" s="214" t="str">
        <f t="shared" si="74"/>
        <v>-</v>
      </c>
      <c r="T523" s="214" t="str">
        <f>IF($A523="-","-",(_xlfn.IFNA((VLOOKUP($M523,'2A HypothèsesRenouvellement'!$J$16:$K$25,2,FALSE)),"DernièreInterventionN/D")))</f>
        <v>-</v>
      </c>
      <c r="U523" s="214" t="str">
        <f t="shared" si="75"/>
        <v>-</v>
      </c>
      <c r="V523" s="215" t="str">
        <f t="shared" si="76"/>
        <v>-</v>
      </c>
      <c r="W523" s="215" t="str">
        <f>IF($A523="-","-",IF($O523="","ICG N/D",VLOOKUP($O523,'2A HypothèsesRenouvellement'!$B$33:$B$42,1,TRUE)))</f>
        <v>-</v>
      </c>
      <c r="X523" s="216" t="str">
        <f>IF($A523="-","-",(IF((ISNUMBER(W523)=TRUE),VLOOKUP(W523,'2A HypothèsesRenouvellement'!$B$33:$D$42,3,FALSE),"ICG N/D")))</f>
        <v>-</v>
      </c>
      <c r="Y523" s="216" t="str">
        <f>_xlfn.IFNA(IF($A523="-","-",(IF((P523=""),"Cote /5 N/D",VLOOKUP(P523,'2A HypothèsesRenouvellement'!$F$33:$G$37,2,FALSE)))),"%ParCote/5 Feuille2A N/D")</f>
        <v>-</v>
      </c>
      <c r="Z523" s="215" t="str">
        <f>IF($A523="-","-",IF('2A HypothèsesRenouvellement'!$F$20="  cotes d'état /100",(IF(ISNUMBER(X523)=TRUE,(X523*R523),"ICG N/D")),"N'est pas l'option choisie feuille 2A"))</f>
        <v>-</v>
      </c>
      <c r="AA523" s="215" t="str">
        <f t="shared" si="80"/>
        <v>-</v>
      </c>
      <c r="AB523" s="215" t="str">
        <f>IF($A523="-","-",IF('2A HypothèsesRenouvellement'!$F$20="  cotes d'état /5",(IF(ISNUMBER(Y523)=TRUE,(Y523*R523),"Etat/5 N/D")),"N'est pas l'option choisie feuille 2A"))</f>
        <v>-</v>
      </c>
      <c r="AC523" s="215" t="str">
        <f t="shared" si="81"/>
        <v>-</v>
      </c>
      <c r="AD523" s="217" t="str">
        <f>IF('2A HypothèsesRenouvellement'!$D$15="Option 1  ",'3A CalculsActifs'!V523,IF('2A HypothèsesRenouvellement'!$F$20="  Cotes d'état /100",'3A CalculsActifs'!AA523,IF('2A HypothèsesRenouvellement'!$F$20="  Cotes d'état /5",'3A CalculsActifs'!AC523,"ATT:ChoisirOptionFeuille2A")))</f>
        <v>ATT:ChoisirOptionFeuille2A</v>
      </c>
      <c r="AE523" s="209" t="str">
        <f>IF($A523="-","-",(H523/1000*(VLOOKUP(D523,'2A HypothèsesRenouvellement'!$J$6:$L$10,3,FALSE))))</f>
        <v>-</v>
      </c>
      <c r="AF523" s="312" t="str">
        <f t="shared" si="77"/>
        <v>-</v>
      </c>
      <c r="AG523" s="312" t="str">
        <f t="shared" si="78"/>
        <v>-</v>
      </c>
      <c r="AH523" s="218" t="str">
        <f t="shared" si="79"/>
        <v>-</v>
      </c>
      <c r="AI523" s="95"/>
      <c r="AJ523" s="95"/>
      <c r="AK523" s="95"/>
      <c r="AL523" s="95"/>
      <c r="AM523" s="95"/>
      <c r="AN523" s="95"/>
      <c r="AO523" s="95"/>
      <c r="AP523" s="95"/>
      <c r="AQ523" s="95"/>
      <c r="AR523" s="95"/>
      <c r="AS523" s="95"/>
      <c r="AT523" s="95"/>
      <c r="AU523" s="95"/>
      <c r="AV523" s="95"/>
      <c r="AW523" s="95"/>
      <c r="AX523" s="95"/>
      <c r="AY523" s="95"/>
      <c r="AZ523" s="95"/>
      <c r="BA523" s="95"/>
      <c r="BB523" s="95"/>
      <c r="BC523" s="95"/>
      <c r="BD523" s="95"/>
      <c r="BE523" s="95"/>
      <c r="BF523" s="95"/>
      <c r="BG523" s="95"/>
      <c r="BH523" s="95"/>
      <c r="BI523" s="95"/>
      <c r="BJ523" s="95"/>
      <c r="BK523" s="95"/>
      <c r="BL523" s="95"/>
      <c r="BM523" s="95"/>
      <c r="BN523" s="95"/>
      <c r="BO523" s="95"/>
      <c r="BP523" s="95"/>
      <c r="BQ523" s="95"/>
      <c r="BR523" s="95"/>
      <c r="BS523" s="95"/>
      <c r="BT523" s="95"/>
      <c r="BU523" s="95"/>
      <c r="BV523" s="95"/>
      <c r="BW523" s="95"/>
      <c r="BX523" s="95"/>
      <c r="BY523" s="95"/>
      <c r="BZ523" s="95"/>
      <c r="CA523" s="95"/>
      <c r="CB523" s="95"/>
      <c r="CC523" s="95"/>
      <c r="CD523" s="95"/>
      <c r="CE523" s="95"/>
      <c r="CF523" s="95"/>
      <c r="CG523" s="95"/>
      <c r="CH523" s="95"/>
      <c r="CI523" s="95"/>
      <c r="CJ523" s="95"/>
      <c r="CK523" s="95"/>
      <c r="CL523" s="95"/>
      <c r="CM523" s="95"/>
      <c r="CN523" s="95"/>
      <c r="CO523" s="95"/>
      <c r="CP523" s="95"/>
      <c r="CQ523" s="95"/>
      <c r="CR523" s="95"/>
      <c r="CS523" s="95"/>
      <c r="CT523" s="95"/>
      <c r="CU523" s="95"/>
      <c r="CV523" s="95"/>
      <c r="CW523" s="95"/>
      <c r="CX523" s="95"/>
      <c r="CY523" s="95"/>
      <c r="CZ523" s="95"/>
      <c r="DA523" s="95"/>
      <c r="DB523" s="95"/>
      <c r="DC523" s="95"/>
      <c r="DD523" s="95"/>
      <c r="DE523" s="95"/>
      <c r="DF523" s="95"/>
      <c r="DG523" s="95"/>
      <c r="DH523" s="95"/>
      <c r="DI523" s="95"/>
      <c r="DJ523" s="95"/>
      <c r="DK523" s="95"/>
      <c r="DL523" s="95"/>
      <c r="DM523" s="95"/>
      <c r="DN523" s="95"/>
      <c r="DO523" s="95"/>
      <c r="DP523" s="95"/>
      <c r="DQ523" s="95"/>
      <c r="DR523" s="95"/>
      <c r="DS523" s="95"/>
      <c r="DT523" s="95"/>
      <c r="DU523" s="95"/>
      <c r="DV523" s="95"/>
      <c r="DW523" s="95"/>
      <c r="DX523" s="95"/>
      <c r="DY523" s="95"/>
      <c r="DZ523" s="95"/>
      <c r="EA523" s="95"/>
      <c r="EB523" s="95"/>
      <c r="EC523" s="95"/>
      <c r="ED523" s="95"/>
      <c r="EE523" s="95"/>
      <c r="EF523" s="95"/>
      <c r="EG523" s="95"/>
      <c r="EH523" s="95"/>
      <c r="EI523" s="95"/>
      <c r="EJ523" s="95"/>
      <c r="EK523" s="95"/>
      <c r="EL523" s="95"/>
      <c r="EM523" s="95"/>
      <c r="EN523" s="95"/>
      <c r="EO523" s="95"/>
      <c r="EP523" s="95"/>
      <c r="EQ523" s="95"/>
      <c r="ER523" s="95"/>
      <c r="ES523" s="95"/>
      <c r="ET523" s="95"/>
      <c r="EU523" s="95"/>
      <c r="EV523" s="95"/>
      <c r="EW523" s="95"/>
      <c r="EX523" s="95"/>
      <c r="EY523" s="95"/>
      <c r="EZ523" s="95"/>
      <c r="FA523" s="95"/>
      <c r="FB523" s="95"/>
      <c r="FC523" s="95"/>
      <c r="FD523" s="95"/>
      <c r="FE523" s="95"/>
      <c r="FF523" s="95"/>
      <c r="FG523" s="95"/>
      <c r="FH523" s="95"/>
      <c r="FI523" s="95"/>
      <c r="FJ523" s="95"/>
      <c r="FK523" s="95"/>
      <c r="FL523" s="95"/>
      <c r="FM523" s="95"/>
      <c r="FN523" s="95"/>
      <c r="FO523" s="95"/>
      <c r="FP523" s="95"/>
      <c r="FQ523" s="95"/>
      <c r="FR523" s="95"/>
      <c r="FS523" s="95"/>
      <c r="FT523" s="95"/>
      <c r="FU523" s="95"/>
      <c r="FV523" s="95"/>
      <c r="FW523" s="95"/>
      <c r="FX523" s="95"/>
      <c r="FY523" s="95"/>
      <c r="FZ523" s="95"/>
      <c r="GA523" s="95"/>
      <c r="GB523" s="95"/>
      <c r="GC523" s="95"/>
      <c r="GD523" s="95"/>
      <c r="GE523" s="95"/>
      <c r="GF523" s="95"/>
      <c r="GG523" s="95"/>
      <c r="GH523" s="95"/>
      <c r="GI523" s="95"/>
      <c r="GJ523" s="95"/>
      <c r="GK523" s="95"/>
      <c r="GL523" s="95"/>
      <c r="GM523" s="95"/>
      <c r="GN523" s="95"/>
      <c r="GO523" s="95"/>
      <c r="GP523" s="95"/>
      <c r="GQ523" s="95"/>
      <c r="GR523" s="95"/>
      <c r="GS523" s="95"/>
      <c r="GT523" s="95"/>
      <c r="GU523" s="95"/>
      <c r="GV523" s="95"/>
      <c r="GW523" s="95"/>
      <c r="GX523" s="95"/>
      <c r="GY523" s="95"/>
      <c r="GZ523" s="95"/>
      <c r="HA523" s="95"/>
      <c r="HB523" s="95"/>
      <c r="HC523" s="95"/>
      <c r="HD523" s="95"/>
      <c r="HE523" s="95"/>
    </row>
    <row r="524" spans="1:213" x14ac:dyDescent="0.25">
      <c r="A524" s="212" t="str">
        <f>IF((ISBLANK('1B DonnéesActifs'!A527)=TRUE),"-",'1B DonnéesActifs'!A527)</f>
        <v>-</v>
      </c>
      <c r="B524" s="213" t="str">
        <f>IF(($A524="-"),"-",IF((ISBLANK('1B DonnéesActifs'!B527)=TRUE),"",'1B DonnéesActifs'!B527))</f>
        <v>-</v>
      </c>
      <c r="C524" s="213" t="str">
        <f>IF(($A524="-"),"-",IF((ISBLANK('1B DonnéesActifs'!C527)=TRUE),"",'1B DonnéesActifs'!C527))</f>
        <v>-</v>
      </c>
      <c r="D524" s="213" t="str">
        <f>IF(($A524="-"),"-",IF((ISBLANK('1B DonnéesActifs'!D527)=TRUE),"",'1B DonnéesActifs'!D527))</f>
        <v>-</v>
      </c>
      <c r="E524" s="213" t="str">
        <f>IF(($A524="-"),"-",IF((ISBLANK('1B DonnéesActifs'!E527)=TRUE),"",'1B DonnéesActifs'!E527))</f>
        <v>-</v>
      </c>
      <c r="F524" s="213" t="str">
        <f>IF(($A524="-"),"-",IF((ISBLANK('1B DonnéesActifs'!F527)=TRUE),"",'1B DonnéesActifs'!F527))</f>
        <v>-</v>
      </c>
      <c r="G524" s="213" t="str">
        <f>IF(($A524="-"),"-",IF((ISBLANK('1B DonnéesActifs'!G527)=TRUE),"",'1B DonnéesActifs'!G527))</f>
        <v>-</v>
      </c>
      <c r="H524" s="213" t="str">
        <f>IF(($A524="-"),"-",IF((ISBLANK('1B DonnéesActifs'!H527)=TRUE),"",'1B DonnéesActifs'!H527))</f>
        <v>-</v>
      </c>
      <c r="I524" s="213" t="str">
        <f>IF(($A524="-"),"-",IF((ISBLANK('1B DonnéesActifs'!I527)=TRUE),"",'1B DonnéesActifs'!I527))</f>
        <v>-</v>
      </c>
      <c r="J524" s="213" t="str">
        <f>IF(($A524="-"),"-",IF((ISBLANK('1B DonnéesActifs'!J527)=TRUE),"",'1B DonnéesActifs'!J527))</f>
        <v>-</v>
      </c>
      <c r="K524" s="213" t="str">
        <f>IF(($A524="-"),"-",IF((ISBLANK('1B DonnéesActifs'!K527)=TRUE),"",'1B DonnéesActifs'!K527))</f>
        <v>-</v>
      </c>
      <c r="L524" s="213" t="str">
        <f>IF(($A524="-"),"-",IF((ISBLANK('1B DonnéesActifs'!L527)=TRUE),"",'1B DonnéesActifs'!L527))</f>
        <v>-</v>
      </c>
      <c r="M524" s="213" t="str">
        <f>IF(($A524="-"),"-",IF((ISBLANK('1B DonnéesActifs'!M527)=TRUE),"",'1B DonnéesActifs'!M527))</f>
        <v>-</v>
      </c>
      <c r="N524" s="213" t="str">
        <f>IF(($A524="-"),"-",IF((ISBLANK('1B DonnéesActifs'!N527)=TRUE),"",'1B DonnéesActifs'!N527))</f>
        <v>-</v>
      </c>
      <c r="O524" s="213" t="str">
        <f>IF(($A524="-"),"-",IF((ISBLANK('1B DonnéesActifs'!O527)=TRUE),"",'1B DonnéesActifs'!O527))</f>
        <v>-</v>
      </c>
      <c r="P524" s="213" t="str">
        <f>IF(($A524="-"),"-",IF((ISBLANK('1B DonnéesActifs'!P527)=TRUE),"",'1B DonnéesActifs'!P527))</f>
        <v>-</v>
      </c>
      <c r="Q524" s="214" t="str">
        <f t="shared" si="73"/>
        <v>-</v>
      </c>
      <c r="R524" s="214" t="str">
        <f>IF($A524="-","-",(_xlfn.IFNA((VLOOKUP($D524,'2A HypothèsesRenouvellement'!$J$6:$K$10,2,FALSE)),"TypeChausséeN/D")))</f>
        <v>-</v>
      </c>
      <c r="S524" s="214" t="str">
        <f t="shared" si="74"/>
        <v>-</v>
      </c>
      <c r="T524" s="214" t="str">
        <f>IF($A524="-","-",(_xlfn.IFNA((VLOOKUP($M524,'2A HypothèsesRenouvellement'!$J$16:$K$25,2,FALSE)),"DernièreInterventionN/D")))</f>
        <v>-</v>
      </c>
      <c r="U524" s="214" t="str">
        <f t="shared" si="75"/>
        <v>-</v>
      </c>
      <c r="V524" s="215" t="str">
        <f t="shared" si="76"/>
        <v>-</v>
      </c>
      <c r="W524" s="215" t="str">
        <f>IF($A524="-","-",IF($O524="","ICG N/D",VLOOKUP($O524,'2A HypothèsesRenouvellement'!$B$33:$B$42,1,TRUE)))</f>
        <v>-</v>
      </c>
      <c r="X524" s="216" t="str">
        <f>IF($A524="-","-",(IF((ISNUMBER(W524)=TRUE),VLOOKUP(W524,'2A HypothèsesRenouvellement'!$B$33:$D$42,3,FALSE),"ICG N/D")))</f>
        <v>-</v>
      </c>
      <c r="Y524" s="216" t="str">
        <f>_xlfn.IFNA(IF($A524="-","-",(IF((P524=""),"Cote /5 N/D",VLOOKUP(P524,'2A HypothèsesRenouvellement'!$F$33:$G$37,2,FALSE)))),"%ParCote/5 Feuille2A N/D")</f>
        <v>-</v>
      </c>
      <c r="Z524" s="215" t="str">
        <f>IF($A524="-","-",IF('2A HypothèsesRenouvellement'!$F$20="  cotes d'état /100",(IF(ISNUMBER(X524)=TRUE,(X524*R524),"ICG N/D")),"N'est pas l'option choisie feuille 2A"))</f>
        <v>-</v>
      </c>
      <c r="AA524" s="215" t="str">
        <f t="shared" si="80"/>
        <v>-</v>
      </c>
      <c r="AB524" s="215" t="str">
        <f>IF($A524="-","-",IF('2A HypothèsesRenouvellement'!$F$20="  cotes d'état /5",(IF(ISNUMBER(Y524)=TRUE,(Y524*R524),"Etat/5 N/D")),"N'est pas l'option choisie feuille 2A"))</f>
        <v>-</v>
      </c>
      <c r="AC524" s="215" t="str">
        <f t="shared" si="81"/>
        <v>-</v>
      </c>
      <c r="AD524" s="217" t="str">
        <f>IF('2A HypothèsesRenouvellement'!$D$15="Option 1  ",'3A CalculsActifs'!V524,IF('2A HypothèsesRenouvellement'!$F$20="  Cotes d'état /100",'3A CalculsActifs'!AA524,IF('2A HypothèsesRenouvellement'!$F$20="  Cotes d'état /5",'3A CalculsActifs'!AC524,"ATT:ChoisirOptionFeuille2A")))</f>
        <v>ATT:ChoisirOptionFeuille2A</v>
      </c>
      <c r="AE524" s="209" t="str">
        <f>IF($A524="-","-",(H524/1000*(VLOOKUP(D524,'2A HypothèsesRenouvellement'!$J$6:$L$10,3,FALSE))))</f>
        <v>-</v>
      </c>
      <c r="AF524" s="312" t="str">
        <f t="shared" si="77"/>
        <v>-</v>
      </c>
      <c r="AG524" s="312" t="str">
        <f t="shared" si="78"/>
        <v>-</v>
      </c>
      <c r="AH524" s="218" t="str">
        <f t="shared" si="79"/>
        <v>-</v>
      </c>
      <c r="AI524" s="95"/>
      <c r="AJ524" s="95"/>
      <c r="AK524" s="95"/>
      <c r="AL524" s="95"/>
      <c r="AM524" s="95"/>
      <c r="AN524" s="95"/>
      <c r="AO524" s="95"/>
      <c r="AP524" s="95"/>
      <c r="AQ524" s="95"/>
      <c r="AR524" s="95"/>
      <c r="AS524" s="95"/>
      <c r="AT524" s="95"/>
      <c r="AU524" s="95"/>
      <c r="AV524" s="95"/>
      <c r="AW524" s="95"/>
      <c r="AX524" s="95"/>
      <c r="AY524" s="95"/>
      <c r="AZ524" s="95"/>
      <c r="BA524" s="95"/>
      <c r="BB524" s="95"/>
      <c r="BC524" s="95"/>
      <c r="BD524" s="95"/>
      <c r="BE524" s="95"/>
      <c r="BF524" s="95"/>
      <c r="BG524" s="95"/>
      <c r="BH524" s="95"/>
      <c r="BI524" s="95"/>
      <c r="BJ524" s="95"/>
      <c r="BK524" s="95"/>
      <c r="BL524" s="95"/>
      <c r="BM524" s="95"/>
      <c r="BN524" s="95"/>
      <c r="BO524" s="95"/>
      <c r="BP524" s="95"/>
      <c r="BQ524" s="95"/>
      <c r="BR524" s="95"/>
      <c r="BS524" s="95"/>
      <c r="BT524" s="95"/>
      <c r="BU524" s="95"/>
      <c r="BV524" s="95"/>
      <c r="BW524" s="95"/>
      <c r="BX524" s="95"/>
      <c r="BY524" s="95"/>
      <c r="BZ524" s="95"/>
      <c r="CA524" s="95"/>
      <c r="CB524" s="95"/>
      <c r="CC524" s="95"/>
      <c r="CD524" s="95"/>
      <c r="CE524" s="95"/>
      <c r="CF524" s="95"/>
      <c r="CG524" s="95"/>
      <c r="CH524" s="95"/>
      <c r="CI524" s="95"/>
      <c r="CJ524" s="95"/>
      <c r="CK524" s="95"/>
      <c r="CL524" s="95"/>
      <c r="CM524" s="95"/>
      <c r="CN524" s="95"/>
      <c r="CO524" s="95"/>
      <c r="CP524" s="95"/>
      <c r="CQ524" s="95"/>
      <c r="CR524" s="95"/>
      <c r="CS524" s="95"/>
      <c r="CT524" s="95"/>
      <c r="CU524" s="95"/>
      <c r="CV524" s="95"/>
      <c r="CW524" s="95"/>
      <c r="CX524" s="95"/>
      <c r="CY524" s="95"/>
      <c r="CZ524" s="95"/>
      <c r="DA524" s="95"/>
      <c r="DB524" s="95"/>
      <c r="DC524" s="95"/>
      <c r="DD524" s="95"/>
      <c r="DE524" s="95"/>
      <c r="DF524" s="95"/>
      <c r="DG524" s="95"/>
      <c r="DH524" s="95"/>
      <c r="DI524" s="95"/>
      <c r="DJ524" s="95"/>
      <c r="DK524" s="95"/>
      <c r="DL524" s="95"/>
      <c r="DM524" s="95"/>
      <c r="DN524" s="95"/>
      <c r="DO524" s="95"/>
      <c r="DP524" s="95"/>
      <c r="DQ524" s="95"/>
      <c r="DR524" s="95"/>
      <c r="DS524" s="95"/>
      <c r="DT524" s="95"/>
      <c r="DU524" s="95"/>
      <c r="DV524" s="95"/>
      <c r="DW524" s="95"/>
      <c r="DX524" s="95"/>
      <c r="DY524" s="95"/>
      <c r="DZ524" s="95"/>
      <c r="EA524" s="95"/>
      <c r="EB524" s="95"/>
      <c r="EC524" s="95"/>
      <c r="ED524" s="95"/>
      <c r="EE524" s="95"/>
      <c r="EF524" s="95"/>
      <c r="EG524" s="95"/>
      <c r="EH524" s="95"/>
      <c r="EI524" s="95"/>
      <c r="EJ524" s="95"/>
      <c r="EK524" s="95"/>
      <c r="EL524" s="95"/>
      <c r="EM524" s="95"/>
      <c r="EN524" s="95"/>
      <c r="EO524" s="95"/>
      <c r="EP524" s="95"/>
      <c r="EQ524" s="95"/>
      <c r="ER524" s="95"/>
      <c r="ES524" s="95"/>
      <c r="ET524" s="95"/>
      <c r="EU524" s="95"/>
      <c r="EV524" s="95"/>
      <c r="EW524" s="95"/>
      <c r="EX524" s="95"/>
      <c r="EY524" s="95"/>
      <c r="EZ524" s="95"/>
      <c r="FA524" s="95"/>
      <c r="FB524" s="95"/>
      <c r="FC524" s="95"/>
      <c r="FD524" s="95"/>
      <c r="FE524" s="95"/>
      <c r="FF524" s="95"/>
      <c r="FG524" s="95"/>
      <c r="FH524" s="95"/>
      <c r="FI524" s="95"/>
      <c r="FJ524" s="95"/>
      <c r="FK524" s="95"/>
      <c r="FL524" s="95"/>
      <c r="FM524" s="95"/>
      <c r="FN524" s="95"/>
      <c r="FO524" s="95"/>
      <c r="FP524" s="95"/>
      <c r="FQ524" s="95"/>
      <c r="FR524" s="95"/>
      <c r="FS524" s="95"/>
      <c r="FT524" s="95"/>
      <c r="FU524" s="95"/>
      <c r="FV524" s="95"/>
      <c r="FW524" s="95"/>
      <c r="FX524" s="95"/>
      <c r="FY524" s="95"/>
      <c r="FZ524" s="95"/>
      <c r="GA524" s="95"/>
      <c r="GB524" s="95"/>
      <c r="GC524" s="95"/>
      <c r="GD524" s="95"/>
      <c r="GE524" s="95"/>
      <c r="GF524" s="95"/>
      <c r="GG524" s="95"/>
      <c r="GH524" s="95"/>
      <c r="GI524" s="95"/>
      <c r="GJ524" s="95"/>
      <c r="GK524" s="95"/>
      <c r="GL524" s="95"/>
      <c r="GM524" s="95"/>
      <c r="GN524" s="95"/>
      <c r="GO524" s="95"/>
      <c r="GP524" s="95"/>
      <c r="GQ524" s="95"/>
      <c r="GR524" s="95"/>
      <c r="GS524" s="95"/>
      <c r="GT524" s="95"/>
      <c r="GU524" s="95"/>
      <c r="GV524" s="95"/>
      <c r="GW524" s="95"/>
      <c r="GX524" s="95"/>
      <c r="GY524" s="95"/>
      <c r="GZ524" s="95"/>
      <c r="HA524" s="95"/>
      <c r="HB524" s="95"/>
      <c r="HC524" s="95"/>
      <c r="HD524" s="95"/>
      <c r="HE524" s="95"/>
    </row>
    <row r="525" spans="1:213" x14ac:dyDescent="0.25">
      <c r="A525" s="212" t="str">
        <f>IF((ISBLANK('1B DonnéesActifs'!A528)=TRUE),"-",'1B DonnéesActifs'!A528)</f>
        <v>-</v>
      </c>
      <c r="B525" s="213" t="str">
        <f>IF(($A525="-"),"-",IF((ISBLANK('1B DonnéesActifs'!B528)=TRUE),"",'1B DonnéesActifs'!B528))</f>
        <v>-</v>
      </c>
      <c r="C525" s="213" t="str">
        <f>IF(($A525="-"),"-",IF((ISBLANK('1B DonnéesActifs'!C528)=TRUE),"",'1B DonnéesActifs'!C528))</f>
        <v>-</v>
      </c>
      <c r="D525" s="213" t="str">
        <f>IF(($A525="-"),"-",IF((ISBLANK('1B DonnéesActifs'!D528)=TRUE),"",'1B DonnéesActifs'!D528))</f>
        <v>-</v>
      </c>
      <c r="E525" s="213" t="str">
        <f>IF(($A525="-"),"-",IF((ISBLANK('1B DonnéesActifs'!E528)=TRUE),"",'1B DonnéesActifs'!E528))</f>
        <v>-</v>
      </c>
      <c r="F525" s="213" t="str">
        <f>IF(($A525="-"),"-",IF((ISBLANK('1B DonnéesActifs'!F528)=TRUE),"",'1B DonnéesActifs'!F528))</f>
        <v>-</v>
      </c>
      <c r="G525" s="213" t="str">
        <f>IF(($A525="-"),"-",IF((ISBLANK('1B DonnéesActifs'!G528)=TRUE),"",'1B DonnéesActifs'!G528))</f>
        <v>-</v>
      </c>
      <c r="H525" s="213" t="str">
        <f>IF(($A525="-"),"-",IF((ISBLANK('1B DonnéesActifs'!H528)=TRUE),"",'1B DonnéesActifs'!H528))</f>
        <v>-</v>
      </c>
      <c r="I525" s="213" t="str">
        <f>IF(($A525="-"),"-",IF((ISBLANK('1B DonnéesActifs'!I528)=TRUE),"",'1B DonnéesActifs'!I528))</f>
        <v>-</v>
      </c>
      <c r="J525" s="213" t="str">
        <f>IF(($A525="-"),"-",IF((ISBLANK('1B DonnéesActifs'!J528)=TRUE),"",'1B DonnéesActifs'!J528))</f>
        <v>-</v>
      </c>
      <c r="K525" s="213" t="str">
        <f>IF(($A525="-"),"-",IF((ISBLANK('1B DonnéesActifs'!K528)=TRUE),"",'1B DonnéesActifs'!K528))</f>
        <v>-</v>
      </c>
      <c r="L525" s="213" t="str">
        <f>IF(($A525="-"),"-",IF((ISBLANK('1B DonnéesActifs'!L528)=TRUE),"",'1B DonnéesActifs'!L528))</f>
        <v>-</v>
      </c>
      <c r="M525" s="213" t="str">
        <f>IF(($A525="-"),"-",IF((ISBLANK('1B DonnéesActifs'!M528)=TRUE),"",'1B DonnéesActifs'!M528))</f>
        <v>-</v>
      </c>
      <c r="N525" s="213" t="str">
        <f>IF(($A525="-"),"-",IF((ISBLANK('1B DonnéesActifs'!N528)=TRUE),"",'1B DonnéesActifs'!N528))</f>
        <v>-</v>
      </c>
      <c r="O525" s="213" t="str">
        <f>IF(($A525="-"),"-",IF((ISBLANK('1B DonnéesActifs'!O528)=TRUE),"",'1B DonnéesActifs'!O528))</f>
        <v>-</v>
      </c>
      <c r="P525" s="213" t="str">
        <f>IF(($A525="-"),"-",IF((ISBLANK('1B DonnéesActifs'!P528)=TRUE),"",'1B DonnéesActifs'!P528))</f>
        <v>-</v>
      </c>
      <c r="Q525" s="214" t="str">
        <f t="shared" si="73"/>
        <v>-</v>
      </c>
      <c r="R525" s="214" t="str">
        <f>IF($A525="-","-",(_xlfn.IFNA((VLOOKUP($D525,'2A HypothèsesRenouvellement'!$J$6:$K$10,2,FALSE)),"TypeChausséeN/D")))</f>
        <v>-</v>
      </c>
      <c r="S525" s="214" t="str">
        <f t="shared" si="74"/>
        <v>-</v>
      </c>
      <c r="T525" s="214" t="str">
        <f>IF($A525="-","-",(_xlfn.IFNA((VLOOKUP($M525,'2A HypothèsesRenouvellement'!$J$16:$K$25,2,FALSE)),"DernièreInterventionN/D")))</f>
        <v>-</v>
      </c>
      <c r="U525" s="214" t="str">
        <f t="shared" si="75"/>
        <v>-</v>
      </c>
      <c r="V525" s="215" t="str">
        <f t="shared" si="76"/>
        <v>-</v>
      </c>
      <c r="W525" s="215" t="str">
        <f>IF($A525="-","-",IF($O525="","ICG N/D",VLOOKUP($O525,'2A HypothèsesRenouvellement'!$B$33:$B$42,1,TRUE)))</f>
        <v>-</v>
      </c>
      <c r="X525" s="216" t="str">
        <f>IF($A525="-","-",(IF((ISNUMBER(W525)=TRUE),VLOOKUP(W525,'2A HypothèsesRenouvellement'!$B$33:$D$42,3,FALSE),"ICG N/D")))</f>
        <v>-</v>
      </c>
      <c r="Y525" s="216" t="str">
        <f>_xlfn.IFNA(IF($A525="-","-",(IF((P525=""),"Cote /5 N/D",VLOOKUP(P525,'2A HypothèsesRenouvellement'!$F$33:$G$37,2,FALSE)))),"%ParCote/5 Feuille2A N/D")</f>
        <v>-</v>
      </c>
      <c r="Z525" s="215" t="str">
        <f>IF($A525="-","-",IF('2A HypothèsesRenouvellement'!$F$20="  cotes d'état /100",(IF(ISNUMBER(X525)=TRUE,(X525*R525),"ICG N/D")),"N'est pas l'option choisie feuille 2A"))</f>
        <v>-</v>
      </c>
      <c r="AA525" s="215" t="str">
        <f t="shared" si="80"/>
        <v>-</v>
      </c>
      <c r="AB525" s="215" t="str">
        <f>IF($A525="-","-",IF('2A HypothèsesRenouvellement'!$F$20="  cotes d'état /5",(IF(ISNUMBER(Y525)=TRUE,(Y525*R525),"Etat/5 N/D")),"N'est pas l'option choisie feuille 2A"))</f>
        <v>-</v>
      </c>
      <c r="AC525" s="215" t="str">
        <f t="shared" si="81"/>
        <v>-</v>
      </c>
      <c r="AD525" s="217" t="str">
        <f>IF('2A HypothèsesRenouvellement'!$D$15="Option 1  ",'3A CalculsActifs'!V525,IF('2A HypothèsesRenouvellement'!$F$20="  Cotes d'état /100",'3A CalculsActifs'!AA525,IF('2A HypothèsesRenouvellement'!$F$20="  Cotes d'état /5",'3A CalculsActifs'!AC525,"ATT:ChoisirOptionFeuille2A")))</f>
        <v>ATT:ChoisirOptionFeuille2A</v>
      </c>
      <c r="AE525" s="209" t="str">
        <f>IF($A525="-","-",(H525/1000*(VLOOKUP(D525,'2A HypothèsesRenouvellement'!$J$6:$L$10,3,FALSE))))</f>
        <v>-</v>
      </c>
      <c r="AF525" s="312" t="str">
        <f t="shared" si="77"/>
        <v>-</v>
      </c>
      <c r="AG525" s="312" t="str">
        <f t="shared" si="78"/>
        <v>-</v>
      </c>
      <c r="AH525" s="218" t="str">
        <f t="shared" si="79"/>
        <v>-</v>
      </c>
      <c r="AI525" s="95"/>
      <c r="AJ525" s="95"/>
      <c r="AK525" s="95"/>
      <c r="AL525" s="95"/>
      <c r="AM525" s="95"/>
      <c r="AN525" s="95"/>
      <c r="AO525" s="95"/>
      <c r="AP525" s="95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5"/>
      <c r="BL525" s="95"/>
      <c r="BM525" s="95"/>
      <c r="BN525" s="95"/>
      <c r="BO525" s="95"/>
      <c r="BP525" s="95"/>
      <c r="BQ525" s="95"/>
      <c r="BR525" s="95"/>
      <c r="BS525" s="95"/>
      <c r="BT525" s="95"/>
      <c r="BU525" s="95"/>
      <c r="BV525" s="95"/>
      <c r="BW525" s="95"/>
      <c r="BX525" s="95"/>
      <c r="BY525" s="95"/>
      <c r="BZ525" s="95"/>
      <c r="CA525" s="95"/>
      <c r="CB525" s="95"/>
      <c r="CC525" s="95"/>
      <c r="CD525" s="95"/>
      <c r="CE525" s="95"/>
      <c r="CF525" s="95"/>
      <c r="CG525" s="95"/>
      <c r="CH525" s="95"/>
      <c r="CI525" s="95"/>
      <c r="CJ525" s="95"/>
      <c r="CK525" s="95"/>
      <c r="CL525" s="95"/>
      <c r="CM525" s="95"/>
      <c r="CN525" s="95"/>
      <c r="CO525" s="95"/>
      <c r="CP525" s="95"/>
      <c r="CQ525" s="95"/>
      <c r="CR525" s="95"/>
      <c r="CS525" s="95"/>
      <c r="CT525" s="95"/>
      <c r="CU525" s="95"/>
      <c r="CV525" s="95"/>
      <c r="CW525" s="95"/>
      <c r="CX525" s="95"/>
      <c r="CY525" s="95"/>
      <c r="CZ525" s="95"/>
      <c r="DA525" s="95"/>
      <c r="DB525" s="95"/>
      <c r="DC525" s="95"/>
      <c r="DD525" s="95"/>
      <c r="DE525" s="95"/>
      <c r="DF525" s="95"/>
      <c r="DG525" s="95"/>
      <c r="DH525" s="95"/>
      <c r="DI525" s="95"/>
      <c r="DJ525" s="95"/>
      <c r="DK525" s="95"/>
      <c r="DL525" s="95"/>
      <c r="DM525" s="95"/>
      <c r="DN525" s="95"/>
      <c r="DO525" s="95"/>
      <c r="DP525" s="95"/>
      <c r="DQ525" s="95"/>
      <c r="DR525" s="95"/>
      <c r="DS525" s="95"/>
      <c r="DT525" s="95"/>
      <c r="DU525" s="95"/>
      <c r="DV525" s="95"/>
      <c r="DW525" s="95"/>
      <c r="DX525" s="95"/>
      <c r="DY525" s="95"/>
      <c r="DZ525" s="95"/>
      <c r="EA525" s="95"/>
      <c r="EB525" s="95"/>
      <c r="EC525" s="95"/>
      <c r="ED525" s="95"/>
      <c r="EE525" s="95"/>
      <c r="EF525" s="95"/>
      <c r="EG525" s="95"/>
      <c r="EH525" s="95"/>
      <c r="EI525" s="95"/>
      <c r="EJ525" s="95"/>
      <c r="EK525" s="95"/>
      <c r="EL525" s="95"/>
      <c r="EM525" s="95"/>
      <c r="EN525" s="95"/>
      <c r="EO525" s="95"/>
      <c r="EP525" s="95"/>
      <c r="EQ525" s="95"/>
      <c r="ER525" s="95"/>
      <c r="ES525" s="95"/>
      <c r="ET525" s="95"/>
      <c r="EU525" s="95"/>
      <c r="EV525" s="95"/>
      <c r="EW525" s="95"/>
      <c r="EX525" s="95"/>
      <c r="EY525" s="95"/>
      <c r="EZ525" s="95"/>
      <c r="FA525" s="95"/>
      <c r="FB525" s="95"/>
      <c r="FC525" s="95"/>
      <c r="FD525" s="95"/>
      <c r="FE525" s="95"/>
      <c r="FF525" s="95"/>
      <c r="FG525" s="95"/>
      <c r="FH525" s="95"/>
      <c r="FI525" s="95"/>
      <c r="FJ525" s="95"/>
      <c r="FK525" s="95"/>
      <c r="FL525" s="95"/>
      <c r="FM525" s="95"/>
      <c r="FN525" s="95"/>
      <c r="FO525" s="95"/>
      <c r="FP525" s="95"/>
      <c r="FQ525" s="95"/>
      <c r="FR525" s="95"/>
      <c r="FS525" s="95"/>
      <c r="FT525" s="95"/>
      <c r="FU525" s="95"/>
      <c r="FV525" s="95"/>
      <c r="FW525" s="95"/>
      <c r="FX525" s="95"/>
      <c r="FY525" s="95"/>
      <c r="FZ525" s="95"/>
      <c r="GA525" s="95"/>
      <c r="GB525" s="95"/>
      <c r="GC525" s="95"/>
      <c r="GD525" s="95"/>
      <c r="GE525" s="95"/>
      <c r="GF525" s="95"/>
      <c r="GG525" s="95"/>
      <c r="GH525" s="95"/>
      <c r="GI525" s="95"/>
      <c r="GJ525" s="95"/>
      <c r="GK525" s="95"/>
      <c r="GL525" s="95"/>
      <c r="GM525" s="95"/>
      <c r="GN525" s="95"/>
      <c r="GO525" s="95"/>
      <c r="GP525" s="95"/>
      <c r="GQ525" s="95"/>
      <c r="GR525" s="95"/>
      <c r="GS525" s="95"/>
      <c r="GT525" s="95"/>
      <c r="GU525" s="95"/>
      <c r="GV525" s="95"/>
      <c r="GW525" s="95"/>
      <c r="GX525" s="95"/>
      <c r="GY525" s="95"/>
      <c r="GZ525" s="95"/>
      <c r="HA525" s="95"/>
      <c r="HB525" s="95"/>
      <c r="HC525" s="95"/>
      <c r="HD525" s="95"/>
      <c r="HE525" s="95"/>
    </row>
    <row r="526" spans="1:213" x14ac:dyDescent="0.25">
      <c r="A526" s="212" t="str">
        <f>IF((ISBLANK('1B DonnéesActifs'!A529)=TRUE),"-",'1B DonnéesActifs'!A529)</f>
        <v>-</v>
      </c>
      <c r="B526" s="213" t="str">
        <f>IF(($A526="-"),"-",IF((ISBLANK('1B DonnéesActifs'!B529)=TRUE),"",'1B DonnéesActifs'!B529))</f>
        <v>-</v>
      </c>
      <c r="C526" s="213" t="str">
        <f>IF(($A526="-"),"-",IF((ISBLANK('1B DonnéesActifs'!C529)=TRUE),"",'1B DonnéesActifs'!C529))</f>
        <v>-</v>
      </c>
      <c r="D526" s="213" t="str">
        <f>IF(($A526="-"),"-",IF((ISBLANK('1B DonnéesActifs'!D529)=TRUE),"",'1B DonnéesActifs'!D529))</f>
        <v>-</v>
      </c>
      <c r="E526" s="213" t="str">
        <f>IF(($A526="-"),"-",IF((ISBLANK('1B DonnéesActifs'!E529)=TRUE),"",'1B DonnéesActifs'!E529))</f>
        <v>-</v>
      </c>
      <c r="F526" s="213" t="str">
        <f>IF(($A526="-"),"-",IF((ISBLANK('1B DonnéesActifs'!F529)=TRUE),"",'1B DonnéesActifs'!F529))</f>
        <v>-</v>
      </c>
      <c r="G526" s="213" t="str">
        <f>IF(($A526="-"),"-",IF((ISBLANK('1B DonnéesActifs'!G529)=TRUE),"",'1B DonnéesActifs'!G529))</f>
        <v>-</v>
      </c>
      <c r="H526" s="213" t="str">
        <f>IF(($A526="-"),"-",IF((ISBLANK('1B DonnéesActifs'!H529)=TRUE),"",'1B DonnéesActifs'!H529))</f>
        <v>-</v>
      </c>
      <c r="I526" s="213" t="str">
        <f>IF(($A526="-"),"-",IF((ISBLANK('1B DonnéesActifs'!I529)=TRUE),"",'1B DonnéesActifs'!I529))</f>
        <v>-</v>
      </c>
      <c r="J526" s="213" t="str">
        <f>IF(($A526="-"),"-",IF((ISBLANK('1B DonnéesActifs'!J529)=TRUE),"",'1B DonnéesActifs'!J529))</f>
        <v>-</v>
      </c>
      <c r="K526" s="213" t="str">
        <f>IF(($A526="-"),"-",IF((ISBLANK('1B DonnéesActifs'!K529)=TRUE),"",'1B DonnéesActifs'!K529))</f>
        <v>-</v>
      </c>
      <c r="L526" s="213" t="str">
        <f>IF(($A526="-"),"-",IF((ISBLANK('1B DonnéesActifs'!L529)=TRUE),"",'1B DonnéesActifs'!L529))</f>
        <v>-</v>
      </c>
      <c r="M526" s="213" t="str">
        <f>IF(($A526="-"),"-",IF((ISBLANK('1B DonnéesActifs'!M529)=TRUE),"",'1B DonnéesActifs'!M529))</f>
        <v>-</v>
      </c>
      <c r="N526" s="213" t="str">
        <f>IF(($A526="-"),"-",IF((ISBLANK('1B DonnéesActifs'!N529)=TRUE),"",'1B DonnéesActifs'!N529))</f>
        <v>-</v>
      </c>
      <c r="O526" s="213" t="str">
        <f>IF(($A526="-"),"-",IF((ISBLANK('1B DonnéesActifs'!O529)=TRUE),"",'1B DonnéesActifs'!O529))</f>
        <v>-</v>
      </c>
      <c r="P526" s="213" t="str">
        <f>IF(($A526="-"),"-",IF((ISBLANK('1B DonnéesActifs'!P529)=TRUE),"",'1B DonnéesActifs'!P529))</f>
        <v>-</v>
      </c>
      <c r="Q526" s="214" t="str">
        <f t="shared" si="73"/>
        <v>-</v>
      </c>
      <c r="R526" s="214" t="str">
        <f>IF($A526="-","-",(_xlfn.IFNA((VLOOKUP($D526,'2A HypothèsesRenouvellement'!$J$6:$K$10,2,FALSE)),"TypeChausséeN/D")))</f>
        <v>-</v>
      </c>
      <c r="S526" s="214" t="str">
        <f t="shared" si="74"/>
        <v>-</v>
      </c>
      <c r="T526" s="214" t="str">
        <f>IF($A526="-","-",(_xlfn.IFNA((VLOOKUP($M526,'2A HypothèsesRenouvellement'!$J$16:$K$25,2,FALSE)),"DernièreInterventionN/D")))</f>
        <v>-</v>
      </c>
      <c r="U526" s="214" t="str">
        <f t="shared" si="75"/>
        <v>-</v>
      </c>
      <c r="V526" s="215" t="str">
        <f t="shared" si="76"/>
        <v>-</v>
      </c>
      <c r="W526" s="215" t="str">
        <f>IF($A526="-","-",IF($O526="","ICG N/D",VLOOKUP($O526,'2A HypothèsesRenouvellement'!$B$33:$B$42,1,TRUE)))</f>
        <v>-</v>
      </c>
      <c r="X526" s="216" t="str">
        <f>IF($A526="-","-",(IF((ISNUMBER(W526)=TRUE),VLOOKUP(W526,'2A HypothèsesRenouvellement'!$B$33:$D$42,3,FALSE),"ICG N/D")))</f>
        <v>-</v>
      </c>
      <c r="Y526" s="216" t="str">
        <f>_xlfn.IFNA(IF($A526="-","-",(IF((P526=""),"Cote /5 N/D",VLOOKUP(P526,'2A HypothèsesRenouvellement'!$F$33:$G$37,2,FALSE)))),"%ParCote/5 Feuille2A N/D")</f>
        <v>-</v>
      </c>
      <c r="Z526" s="215" t="str">
        <f>IF($A526="-","-",IF('2A HypothèsesRenouvellement'!$F$20="  cotes d'état /100",(IF(ISNUMBER(X526)=TRUE,(X526*R526),"ICG N/D")),"N'est pas l'option choisie feuille 2A"))</f>
        <v>-</v>
      </c>
      <c r="AA526" s="215" t="str">
        <f t="shared" si="80"/>
        <v>-</v>
      </c>
      <c r="AB526" s="215" t="str">
        <f>IF($A526="-","-",IF('2A HypothèsesRenouvellement'!$F$20="  cotes d'état /5",(IF(ISNUMBER(Y526)=TRUE,(Y526*R526),"Etat/5 N/D")),"N'est pas l'option choisie feuille 2A"))</f>
        <v>-</v>
      </c>
      <c r="AC526" s="215" t="str">
        <f t="shared" si="81"/>
        <v>-</v>
      </c>
      <c r="AD526" s="217" t="str">
        <f>IF('2A HypothèsesRenouvellement'!$D$15="Option 1  ",'3A CalculsActifs'!V526,IF('2A HypothèsesRenouvellement'!$F$20="  Cotes d'état /100",'3A CalculsActifs'!AA526,IF('2A HypothèsesRenouvellement'!$F$20="  Cotes d'état /5",'3A CalculsActifs'!AC526,"ATT:ChoisirOptionFeuille2A")))</f>
        <v>ATT:ChoisirOptionFeuille2A</v>
      </c>
      <c r="AE526" s="209" t="str">
        <f>IF($A526="-","-",(H526/1000*(VLOOKUP(D526,'2A HypothèsesRenouvellement'!$J$6:$L$10,3,FALSE))))</f>
        <v>-</v>
      </c>
      <c r="AF526" s="312" t="str">
        <f t="shared" si="77"/>
        <v>-</v>
      </c>
      <c r="AG526" s="312" t="str">
        <f t="shared" si="78"/>
        <v>-</v>
      </c>
      <c r="AH526" s="218" t="str">
        <f t="shared" si="79"/>
        <v>-</v>
      </c>
      <c r="AI526" s="95"/>
      <c r="AJ526" s="95"/>
      <c r="AK526" s="95"/>
      <c r="AL526" s="95"/>
      <c r="AM526" s="95"/>
      <c r="AN526" s="95"/>
      <c r="AO526" s="95"/>
      <c r="AP526" s="95"/>
      <c r="AQ526" s="95"/>
      <c r="AR526" s="95"/>
      <c r="AS526" s="95"/>
      <c r="AT526" s="95"/>
      <c r="AU526" s="95"/>
      <c r="AV526" s="95"/>
      <c r="AW526" s="95"/>
      <c r="AX526" s="95"/>
      <c r="AY526" s="95"/>
      <c r="AZ526" s="95"/>
      <c r="BA526" s="95"/>
      <c r="BB526" s="95"/>
      <c r="BC526" s="95"/>
      <c r="BD526" s="95"/>
      <c r="BE526" s="95"/>
      <c r="BF526" s="95"/>
      <c r="BG526" s="95"/>
      <c r="BH526" s="95"/>
      <c r="BI526" s="95"/>
      <c r="BJ526" s="95"/>
      <c r="BK526" s="95"/>
      <c r="BL526" s="95"/>
      <c r="BM526" s="95"/>
      <c r="BN526" s="95"/>
      <c r="BO526" s="95"/>
      <c r="BP526" s="95"/>
      <c r="BQ526" s="95"/>
      <c r="BR526" s="95"/>
      <c r="BS526" s="95"/>
      <c r="BT526" s="95"/>
      <c r="BU526" s="95"/>
      <c r="BV526" s="95"/>
      <c r="BW526" s="95"/>
      <c r="BX526" s="95"/>
      <c r="BY526" s="95"/>
      <c r="BZ526" s="95"/>
      <c r="CA526" s="95"/>
      <c r="CB526" s="95"/>
      <c r="CC526" s="95"/>
      <c r="CD526" s="95"/>
      <c r="CE526" s="95"/>
      <c r="CF526" s="95"/>
      <c r="CG526" s="95"/>
      <c r="CH526" s="95"/>
      <c r="CI526" s="95"/>
      <c r="CJ526" s="95"/>
      <c r="CK526" s="95"/>
      <c r="CL526" s="95"/>
      <c r="CM526" s="95"/>
      <c r="CN526" s="95"/>
      <c r="CO526" s="95"/>
      <c r="CP526" s="95"/>
      <c r="CQ526" s="95"/>
      <c r="CR526" s="95"/>
      <c r="CS526" s="95"/>
      <c r="CT526" s="95"/>
      <c r="CU526" s="95"/>
      <c r="CV526" s="95"/>
      <c r="CW526" s="95"/>
      <c r="CX526" s="95"/>
      <c r="CY526" s="95"/>
      <c r="CZ526" s="95"/>
      <c r="DA526" s="95"/>
      <c r="DB526" s="95"/>
      <c r="DC526" s="95"/>
      <c r="DD526" s="95"/>
      <c r="DE526" s="95"/>
      <c r="DF526" s="95"/>
      <c r="DG526" s="95"/>
      <c r="DH526" s="95"/>
      <c r="DI526" s="95"/>
      <c r="DJ526" s="95"/>
      <c r="DK526" s="95"/>
      <c r="DL526" s="95"/>
      <c r="DM526" s="95"/>
      <c r="DN526" s="95"/>
      <c r="DO526" s="95"/>
      <c r="DP526" s="95"/>
      <c r="DQ526" s="95"/>
      <c r="DR526" s="95"/>
      <c r="DS526" s="95"/>
      <c r="DT526" s="95"/>
      <c r="DU526" s="95"/>
      <c r="DV526" s="95"/>
      <c r="DW526" s="95"/>
      <c r="DX526" s="95"/>
      <c r="DY526" s="95"/>
      <c r="DZ526" s="95"/>
      <c r="EA526" s="95"/>
      <c r="EB526" s="95"/>
      <c r="EC526" s="95"/>
      <c r="ED526" s="95"/>
      <c r="EE526" s="95"/>
      <c r="EF526" s="95"/>
      <c r="EG526" s="95"/>
      <c r="EH526" s="95"/>
      <c r="EI526" s="95"/>
      <c r="EJ526" s="95"/>
      <c r="EK526" s="95"/>
      <c r="EL526" s="95"/>
      <c r="EM526" s="95"/>
      <c r="EN526" s="95"/>
      <c r="EO526" s="95"/>
      <c r="EP526" s="95"/>
      <c r="EQ526" s="95"/>
      <c r="ER526" s="95"/>
      <c r="ES526" s="95"/>
      <c r="ET526" s="95"/>
      <c r="EU526" s="95"/>
      <c r="EV526" s="95"/>
      <c r="EW526" s="95"/>
      <c r="EX526" s="95"/>
      <c r="EY526" s="95"/>
      <c r="EZ526" s="95"/>
      <c r="FA526" s="95"/>
      <c r="FB526" s="95"/>
      <c r="FC526" s="95"/>
      <c r="FD526" s="95"/>
      <c r="FE526" s="95"/>
      <c r="FF526" s="95"/>
      <c r="FG526" s="95"/>
      <c r="FH526" s="95"/>
      <c r="FI526" s="95"/>
      <c r="FJ526" s="95"/>
      <c r="FK526" s="95"/>
      <c r="FL526" s="95"/>
      <c r="FM526" s="95"/>
      <c r="FN526" s="95"/>
      <c r="FO526" s="95"/>
      <c r="FP526" s="95"/>
      <c r="FQ526" s="95"/>
      <c r="FR526" s="95"/>
      <c r="FS526" s="95"/>
      <c r="FT526" s="95"/>
      <c r="FU526" s="95"/>
      <c r="FV526" s="95"/>
      <c r="FW526" s="95"/>
      <c r="FX526" s="95"/>
      <c r="FY526" s="95"/>
      <c r="FZ526" s="95"/>
      <c r="GA526" s="95"/>
      <c r="GB526" s="95"/>
      <c r="GC526" s="95"/>
      <c r="GD526" s="95"/>
      <c r="GE526" s="95"/>
      <c r="GF526" s="95"/>
      <c r="GG526" s="95"/>
      <c r="GH526" s="95"/>
      <c r="GI526" s="95"/>
      <c r="GJ526" s="95"/>
      <c r="GK526" s="95"/>
      <c r="GL526" s="95"/>
      <c r="GM526" s="95"/>
      <c r="GN526" s="95"/>
      <c r="GO526" s="95"/>
      <c r="GP526" s="95"/>
      <c r="GQ526" s="95"/>
      <c r="GR526" s="95"/>
      <c r="GS526" s="95"/>
      <c r="GT526" s="95"/>
      <c r="GU526" s="95"/>
      <c r="GV526" s="95"/>
      <c r="GW526" s="95"/>
      <c r="GX526" s="95"/>
      <c r="GY526" s="95"/>
      <c r="GZ526" s="95"/>
      <c r="HA526" s="95"/>
      <c r="HB526" s="95"/>
      <c r="HC526" s="95"/>
      <c r="HD526" s="95"/>
      <c r="HE526" s="95"/>
    </row>
    <row r="527" spans="1:213" x14ac:dyDescent="0.25">
      <c r="A527" s="212" t="str">
        <f>IF((ISBLANK('1B DonnéesActifs'!A530)=TRUE),"-",'1B DonnéesActifs'!A530)</f>
        <v>-</v>
      </c>
      <c r="B527" s="213" t="str">
        <f>IF(($A527="-"),"-",IF((ISBLANK('1B DonnéesActifs'!B530)=TRUE),"",'1B DonnéesActifs'!B530))</f>
        <v>-</v>
      </c>
      <c r="C527" s="213" t="str">
        <f>IF(($A527="-"),"-",IF((ISBLANK('1B DonnéesActifs'!C530)=TRUE),"",'1B DonnéesActifs'!C530))</f>
        <v>-</v>
      </c>
      <c r="D527" s="213" t="str">
        <f>IF(($A527="-"),"-",IF((ISBLANK('1B DonnéesActifs'!D530)=TRUE),"",'1B DonnéesActifs'!D530))</f>
        <v>-</v>
      </c>
      <c r="E527" s="213" t="str">
        <f>IF(($A527="-"),"-",IF((ISBLANK('1B DonnéesActifs'!E530)=TRUE),"",'1B DonnéesActifs'!E530))</f>
        <v>-</v>
      </c>
      <c r="F527" s="213" t="str">
        <f>IF(($A527="-"),"-",IF((ISBLANK('1B DonnéesActifs'!F530)=TRUE),"",'1B DonnéesActifs'!F530))</f>
        <v>-</v>
      </c>
      <c r="G527" s="213" t="str">
        <f>IF(($A527="-"),"-",IF((ISBLANK('1B DonnéesActifs'!G530)=TRUE),"",'1B DonnéesActifs'!G530))</f>
        <v>-</v>
      </c>
      <c r="H527" s="213" t="str">
        <f>IF(($A527="-"),"-",IF((ISBLANK('1B DonnéesActifs'!H530)=TRUE),"",'1B DonnéesActifs'!H530))</f>
        <v>-</v>
      </c>
      <c r="I527" s="213" t="str">
        <f>IF(($A527="-"),"-",IF((ISBLANK('1B DonnéesActifs'!I530)=TRUE),"",'1B DonnéesActifs'!I530))</f>
        <v>-</v>
      </c>
      <c r="J527" s="213" t="str">
        <f>IF(($A527="-"),"-",IF((ISBLANK('1B DonnéesActifs'!J530)=TRUE),"",'1B DonnéesActifs'!J530))</f>
        <v>-</v>
      </c>
      <c r="K527" s="213" t="str">
        <f>IF(($A527="-"),"-",IF((ISBLANK('1B DonnéesActifs'!K530)=TRUE),"",'1B DonnéesActifs'!K530))</f>
        <v>-</v>
      </c>
      <c r="L527" s="213" t="str">
        <f>IF(($A527="-"),"-",IF((ISBLANK('1B DonnéesActifs'!L530)=TRUE),"",'1B DonnéesActifs'!L530))</f>
        <v>-</v>
      </c>
      <c r="M527" s="213" t="str">
        <f>IF(($A527="-"),"-",IF((ISBLANK('1B DonnéesActifs'!M530)=TRUE),"",'1B DonnéesActifs'!M530))</f>
        <v>-</v>
      </c>
      <c r="N527" s="213" t="str">
        <f>IF(($A527="-"),"-",IF((ISBLANK('1B DonnéesActifs'!N530)=TRUE),"",'1B DonnéesActifs'!N530))</f>
        <v>-</v>
      </c>
      <c r="O527" s="213" t="str">
        <f>IF(($A527="-"),"-",IF((ISBLANK('1B DonnéesActifs'!O530)=TRUE),"",'1B DonnéesActifs'!O530))</f>
        <v>-</v>
      </c>
      <c r="P527" s="213" t="str">
        <f>IF(($A527="-"),"-",IF((ISBLANK('1B DonnéesActifs'!P530)=TRUE),"",'1B DonnéesActifs'!P530))</f>
        <v>-</v>
      </c>
      <c r="Q527" s="214" t="str">
        <f t="shared" si="73"/>
        <v>-</v>
      </c>
      <c r="R527" s="214" t="str">
        <f>IF($A527="-","-",(_xlfn.IFNA((VLOOKUP($D527,'2A HypothèsesRenouvellement'!$J$6:$K$10,2,FALSE)),"TypeChausséeN/D")))</f>
        <v>-</v>
      </c>
      <c r="S527" s="214" t="str">
        <f t="shared" si="74"/>
        <v>-</v>
      </c>
      <c r="T527" s="214" t="str">
        <f>IF($A527="-","-",(_xlfn.IFNA((VLOOKUP($M527,'2A HypothèsesRenouvellement'!$J$16:$K$25,2,FALSE)),"DernièreInterventionN/D")))</f>
        <v>-</v>
      </c>
      <c r="U527" s="214" t="str">
        <f t="shared" si="75"/>
        <v>-</v>
      </c>
      <c r="V527" s="215" t="str">
        <f t="shared" si="76"/>
        <v>-</v>
      </c>
      <c r="W527" s="215" t="str">
        <f>IF($A527="-","-",IF($O527="","ICG N/D",VLOOKUP($O527,'2A HypothèsesRenouvellement'!$B$33:$B$42,1,TRUE)))</f>
        <v>-</v>
      </c>
      <c r="X527" s="216" t="str">
        <f>IF($A527="-","-",(IF((ISNUMBER(W527)=TRUE),VLOOKUP(W527,'2A HypothèsesRenouvellement'!$B$33:$D$42,3,FALSE),"ICG N/D")))</f>
        <v>-</v>
      </c>
      <c r="Y527" s="216" t="str">
        <f>_xlfn.IFNA(IF($A527="-","-",(IF((P527=""),"Cote /5 N/D",VLOOKUP(P527,'2A HypothèsesRenouvellement'!$F$33:$G$37,2,FALSE)))),"%ParCote/5 Feuille2A N/D")</f>
        <v>-</v>
      </c>
      <c r="Z527" s="215" t="str">
        <f>IF($A527="-","-",IF('2A HypothèsesRenouvellement'!$F$20="  cotes d'état /100",(IF(ISNUMBER(X527)=TRUE,(X527*R527),"ICG N/D")),"N'est pas l'option choisie feuille 2A"))</f>
        <v>-</v>
      </c>
      <c r="AA527" s="215" t="str">
        <f t="shared" si="80"/>
        <v>-</v>
      </c>
      <c r="AB527" s="215" t="str">
        <f>IF($A527="-","-",IF('2A HypothèsesRenouvellement'!$F$20="  cotes d'état /5",(IF(ISNUMBER(Y527)=TRUE,(Y527*R527),"Etat/5 N/D")),"N'est pas l'option choisie feuille 2A"))</f>
        <v>-</v>
      </c>
      <c r="AC527" s="215" t="str">
        <f t="shared" si="81"/>
        <v>-</v>
      </c>
      <c r="AD527" s="217" t="str">
        <f>IF('2A HypothèsesRenouvellement'!$D$15="Option 1  ",'3A CalculsActifs'!V527,IF('2A HypothèsesRenouvellement'!$F$20="  Cotes d'état /100",'3A CalculsActifs'!AA527,IF('2A HypothèsesRenouvellement'!$F$20="  Cotes d'état /5",'3A CalculsActifs'!AC527,"ATT:ChoisirOptionFeuille2A")))</f>
        <v>ATT:ChoisirOptionFeuille2A</v>
      </c>
      <c r="AE527" s="209" t="str">
        <f>IF($A527="-","-",(H527/1000*(VLOOKUP(D527,'2A HypothèsesRenouvellement'!$J$6:$L$10,3,FALSE))))</f>
        <v>-</v>
      </c>
      <c r="AF527" s="312" t="str">
        <f t="shared" si="77"/>
        <v>-</v>
      </c>
      <c r="AG527" s="312" t="str">
        <f t="shared" si="78"/>
        <v>-</v>
      </c>
      <c r="AH527" s="218" t="str">
        <f t="shared" si="79"/>
        <v>-</v>
      </c>
      <c r="AI527" s="95"/>
      <c r="AJ527" s="95"/>
      <c r="AK527" s="95"/>
      <c r="AL527" s="95"/>
      <c r="AM527" s="95"/>
      <c r="AN527" s="95"/>
      <c r="AO527" s="95"/>
      <c r="AP527" s="95"/>
      <c r="AQ527" s="95"/>
      <c r="AR527" s="95"/>
      <c r="AS527" s="95"/>
      <c r="AT527" s="95"/>
      <c r="AU527" s="95"/>
      <c r="AV527" s="95"/>
      <c r="AW527" s="95"/>
      <c r="AX527" s="95"/>
      <c r="AY527" s="95"/>
      <c r="AZ527" s="95"/>
      <c r="BA527" s="95"/>
      <c r="BB527" s="95"/>
      <c r="BC527" s="95"/>
      <c r="BD527" s="95"/>
      <c r="BE527" s="95"/>
      <c r="BF527" s="95"/>
      <c r="BG527" s="95"/>
      <c r="BH527" s="95"/>
      <c r="BI527" s="95"/>
      <c r="BJ527" s="95"/>
      <c r="BK527" s="95"/>
      <c r="BL527" s="95"/>
      <c r="BM527" s="95"/>
      <c r="BN527" s="95"/>
      <c r="BO527" s="95"/>
      <c r="BP527" s="95"/>
      <c r="BQ527" s="95"/>
      <c r="BR527" s="95"/>
      <c r="BS527" s="95"/>
      <c r="BT527" s="95"/>
      <c r="BU527" s="95"/>
      <c r="BV527" s="95"/>
      <c r="BW527" s="95"/>
      <c r="BX527" s="95"/>
      <c r="BY527" s="95"/>
      <c r="BZ527" s="95"/>
      <c r="CA527" s="95"/>
      <c r="CB527" s="95"/>
      <c r="CC527" s="95"/>
      <c r="CD527" s="95"/>
      <c r="CE527" s="95"/>
      <c r="CF527" s="95"/>
      <c r="CG527" s="95"/>
      <c r="CH527" s="95"/>
      <c r="CI527" s="95"/>
      <c r="CJ527" s="95"/>
      <c r="CK527" s="95"/>
      <c r="CL527" s="95"/>
      <c r="CM527" s="95"/>
      <c r="CN527" s="95"/>
      <c r="CO527" s="95"/>
      <c r="CP527" s="95"/>
      <c r="CQ527" s="95"/>
      <c r="CR527" s="95"/>
      <c r="CS527" s="95"/>
      <c r="CT527" s="95"/>
      <c r="CU527" s="95"/>
      <c r="CV527" s="95"/>
      <c r="CW527" s="95"/>
      <c r="CX527" s="95"/>
      <c r="CY527" s="95"/>
      <c r="CZ527" s="95"/>
      <c r="DA527" s="95"/>
      <c r="DB527" s="95"/>
      <c r="DC527" s="95"/>
      <c r="DD527" s="95"/>
      <c r="DE527" s="95"/>
      <c r="DF527" s="95"/>
      <c r="DG527" s="95"/>
      <c r="DH527" s="95"/>
      <c r="DI527" s="95"/>
      <c r="DJ527" s="95"/>
      <c r="DK527" s="95"/>
      <c r="DL527" s="95"/>
      <c r="DM527" s="95"/>
      <c r="DN527" s="95"/>
      <c r="DO527" s="95"/>
      <c r="DP527" s="95"/>
      <c r="DQ527" s="95"/>
      <c r="DR527" s="95"/>
      <c r="DS527" s="95"/>
      <c r="DT527" s="95"/>
      <c r="DU527" s="95"/>
      <c r="DV527" s="95"/>
      <c r="DW527" s="95"/>
      <c r="DX527" s="95"/>
      <c r="DY527" s="95"/>
      <c r="DZ527" s="95"/>
      <c r="EA527" s="95"/>
      <c r="EB527" s="95"/>
      <c r="EC527" s="95"/>
      <c r="ED527" s="95"/>
      <c r="EE527" s="95"/>
      <c r="EF527" s="95"/>
      <c r="EG527" s="95"/>
      <c r="EH527" s="95"/>
      <c r="EI527" s="95"/>
      <c r="EJ527" s="95"/>
      <c r="EK527" s="95"/>
      <c r="EL527" s="95"/>
      <c r="EM527" s="95"/>
      <c r="EN527" s="95"/>
      <c r="EO527" s="95"/>
      <c r="EP527" s="95"/>
      <c r="EQ527" s="95"/>
      <c r="ER527" s="95"/>
      <c r="ES527" s="95"/>
      <c r="ET527" s="95"/>
      <c r="EU527" s="95"/>
      <c r="EV527" s="95"/>
      <c r="EW527" s="95"/>
      <c r="EX527" s="95"/>
      <c r="EY527" s="95"/>
      <c r="EZ527" s="95"/>
      <c r="FA527" s="95"/>
      <c r="FB527" s="95"/>
      <c r="FC527" s="95"/>
      <c r="FD527" s="95"/>
      <c r="FE527" s="95"/>
      <c r="FF527" s="95"/>
      <c r="FG527" s="95"/>
      <c r="FH527" s="95"/>
      <c r="FI527" s="95"/>
      <c r="FJ527" s="95"/>
      <c r="FK527" s="95"/>
      <c r="FL527" s="95"/>
      <c r="FM527" s="95"/>
      <c r="FN527" s="95"/>
      <c r="FO527" s="95"/>
      <c r="FP527" s="95"/>
      <c r="FQ527" s="95"/>
      <c r="FR527" s="95"/>
      <c r="FS527" s="95"/>
      <c r="FT527" s="95"/>
      <c r="FU527" s="95"/>
      <c r="FV527" s="95"/>
      <c r="FW527" s="95"/>
      <c r="FX527" s="95"/>
      <c r="FY527" s="95"/>
      <c r="FZ527" s="95"/>
      <c r="GA527" s="95"/>
      <c r="GB527" s="95"/>
      <c r="GC527" s="95"/>
      <c r="GD527" s="95"/>
      <c r="GE527" s="95"/>
      <c r="GF527" s="95"/>
      <c r="GG527" s="95"/>
      <c r="GH527" s="95"/>
      <c r="GI527" s="95"/>
      <c r="GJ527" s="95"/>
      <c r="GK527" s="95"/>
      <c r="GL527" s="95"/>
      <c r="GM527" s="95"/>
      <c r="GN527" s="95"/>
      <c r="GO527" s="95"/>
      <c r="GP527" s="95"/>
      <c r="GQ527" s="95"/>
      <c r="GR527" s="95"/>
      <c r="GS527" s="95"/>
      <c r="GT527" s="95"/>
      <c r="GU527" s="95"/>
      <c r="GV527" s="95"/>
      <c r="GW527" s="95"/>
      <c r="GX527" s="95"/>
      <c r="GY527" s="95"/>
      <c r="GZ527" s="95"/>
      <c r="HA527" s="95"/>
      <c r="HB527" s="95"/>
      <c r="HC527" s="95"/>
      <c r="HD527" s="95"/>
      <c r="HE527" s="95"/>
    </row>
    <row r="528" spans="1:213" x14ac:dyDescent="0.25">
      <c r="A528" s="212" t="str">
        <f>IF((ISBLANK('1B DonnéesActifs'!A531)=TRUE),"-",'1B DonnéesActifs'!A531)</f>
        <v>-</v>
      </c>
      <c r="B528" s="213" t="str">
        <f>IF(($A528="-"),"-",IF((ISBLANK('1B DonnéesActifs'!B531)=TRUE),"",'1B DonnéesActifs'!B531))</f>
        <v>-</v>
      </c>
      <c r="C528" s="213" t="str">
        <f>IF(($A528="-"),"-",IF((ISBLANK('1B DonnéesActifs'!C531)=TRUE),"",'1B DonnéesActifs'!C531))</f>
        <v>-</v>
      </c>
      <c r="D528" s="213" t="str">
        <f>IF(($A528="-"),"-",IF((ISBLANK('1B DonnéesActifs'!D531)=TRUE),"",'1B DonnéesActifs'!D531))</f>
        <v>-</v>
      </c>
      <c r="E528" s="213" t="str">
        <f>IF(($A528="-"),"-",IF((ISBLANK('1B DonnéesActifs'!E531)=TRUE),"",'1B DonnéesActifs'!E531))</f>
        <v>-</v>
      </c>
      <c r="F528" s="213" t="str">
        <f>IF(($A528="-"),"-",IF((ISBLANK('1B DonnéesActifs'!F531)=TRUE),"",'1B DonnéesActifs'!F531))</f>
        <v>-</v>
      </c>
      <c r="G528" s="213" t="str">
        <f>IF(($A528="-"),"-",IF((ISBLANK('1B DonnéesActifs'!G531)=TRUE),"",'1B DonnéesActifs'!G531))</f>
        <v>-</v>
      </c>
      <c r="H528" s="213" t="str">
        <f>IF(($A528="-"),"-",IF((ISBLANK('1B DonnéesActifs'!H531)=TRUE),"",'1B DonnéesActifs'!H531))</f>
        <v>-</v>
      </c>
      <c r="I528" s="213" t="str">
        <f>IF(($A528="-"),"-",IF((ISBLANK('1B DonnéesActifs'!I531)=TRUE),"",'1B DonnéesActifs'!I531))</f>
        <v>-</v>
      </c>
      <c r="J528" s="213" t="str">
        <f>IF(($A528="-"),"-",IF((ISBLANK('1B DonnéesActifs'!J531)=TRUE),"",'1B DonnéesActifs'!J531))</f>
        <v>-</v>
      </c>
      <c r="K528" s="213" t="str">
        <f>IF(($A528="-"),"-",IF((ISBLANK('1B DonnéesActifs'!K531)=TRUE),"",'1B DonnéesActifs'!K531))</f>
        <v>-</v>
      </c>
      <c r="L528" s="213" t="str">
        <f>IF(($A528="-"),"-",IF((ISBLANK('1B DonnéesActifs'!L531)=TRUE),"",'1B DonnéesActifs'!L531))</f>
        <v>-</v>
      </c>
      <c r="M528" s="213" t="str">
        <f>IF(($A528="-"),"-",IF((ISBLANK('1B DonnéesActifs'!M531)=TRUE),"",'1B DonnéesActifs'!M531))</f>
        <v>-</v>
      </c>
      <c r="N528" s="213" t="str">
        <f>IF(($A528="-"),"-",IF((ISBLANK('1B DonnéesActifs'!N531)=TRUE),"",'1B DonnéesActifs'!N531))</f>
        <v>-</v>
      </c>
      <c r="O528" s="213" t="str">
        <f>IF(($A528="-"),"-",IF((ISBLANK('1B DonnéesActifs'!O531)=TRUE),"",'1B DonnéesActifs'!O531))</f>
        <v>-</v>
      </c>
      <c r="P528" s="213" t="str">
        <f>IF(($A528="-"),"-",IF((ISBLANK('1B DonnéesActifs'!P531)=TRUE),"",'1B DonnéesActifs'!P531))</f>
        <v>-</v>
      </c>
      <c r="Q528" s="214" t="str">
        <f t="shared" si="73"/>
        <v>-</v>
      </c>
      <c r="R528" s="214" t="str">
        <f>IF($A528="-","-",(_xlfn.IFNA((VLOOKUP($D528,'2A HypothèsesRenouvellement'!$J$6:$K$10,2,FALSE)),"TypeChausséeN/D")))</f>
        <v>-</v>
      </c>
      <c r="S528" s="214" t="str">
        <f t="shared" si="74"/>
        <v>-</v>
      </c>
      <c r="T528" s="214" t="str">
        <f>IF($A528="-","-",(_xlfn.IFNA((VLOOKUP($M528,'2A HypothèsesRenouvellement'!$J$16:$K$25,2,FALSE)),"DernièreInterventionN/D")))</f>
        <v>-</v>
      </c>
      <c r="U528" s="214" t="str">
        <f t="shared" si="75"/>
        <v>-</v>
      </c>
      <c r="V528" s="215" t="str">
        <f t="shared" si="76"/>
        <v>-</v>
      </c>
      <c r="W528" s="215" t="str">
        <f>IF($A528="-","-",IF($O528="","ICG N/D",VLOOKUP($O528,'2A HypothèsesRenouvellement'!$B$33:$B$42,1,TRUE)))</f>
        <v>-</v>
      </c>
      <c r="X528" s="216" t="str">
        <f>IF($A528="-","-",(IF((ISNUMBER(W528)=TRUE),VLOOKUP(W528,'2A HypothèsesRenouvellement'!$B$33:$D$42,3,FALSE),"ICG N/D")))</f>
        <v>-</v>
      </c>
      <c r="Y528" s="216" t="str">
        <f>_xlfn.IFNA(IF($A528="-","-",(IF((P528=""),"Cote /5 N/D",VLOOKUP(P528,'2A HypothèsesRenouvellement'!$F$33:$G$37,2,FALSE)))),"%ParCote/5 Feuille2A N/D")</f>
        <v>-</v>
      </c>
      <c r="Z528" s="215" t="str">
        <f>IF($A528="-","-",IF('2A HypothèsesRenouvellement'!$F$20="  cotes d'état /100",(IF(ISNUMBER(X528)=TRUE,(X528*R528),"ICG N/D")),"N'est pas l'option choisie feuille 2A"))</f>
        <v>-</v>
      </c>
      <c r="AA528" s="215" t="str">
        <f t="shared" si="80"/>
        <v>-</v>
      </c>
      <c r="AB528" s="215" t="str">
        <f>IF($A528="-","-",IF('2A HypothèsesRenouvellement'!$F$20="  cotes d'état /5",(IF(ISNUMBER(Y528)=TRUE,(Y528*R528),"Etat/5 N/D")),"N'est pas l'option choisie feuille 2A"))</f>
        <v>-</v>
      </c>
      <c r="AC528" s="215" t="str">
        <f t="shared" si="81"/>
        <v>-</v>
      </c>
      <c r="AD528" s="217" t="str">
        <f>IF('2A HypothèsesRenouvellement'!$D$15="Option 1  ",'3A CalculsActifs'!V528,IF('2A HypothèsesRenouvellement'!$F$20="  Cotes d'état /100",'3A CalculsActifs'!AA528,IF('2A HypothèsesRenouvellement'!$F$20="  Cotes d'état /5",'3A CalculsActifs'!AC528,"ATT:ChoisirOptionFeuille2A")))</f>
        <v>ATT:ChoisirOptionFeuille2A</v>
      </c>
      <c r="AE528" s="209" t="str">
        <f>IF($A528="-","-",(H528/1000*(VLOOKUP(D528,'2A HypothèsesRenouvellement'!$J$6:$L$10,3,FALSE))))</f>
        <v>-</v>
      </c>
      <c r="AF528" s="312" t="str">
        <f t="shared" si="77"/>
        <v>-</v>
      </c>
      <c r="AG528" s="312" t="str">
        <f t="shared" si="78"/>
        <v>-</v>
      </c>
      <c r="AH528" s="218" t="str">
        <f t="shared" si="79"/>
        <v>-</v>
      </c>
      <c r="AI528" s="95"/>
      <c r="AJ528" s="95"/>
      <c r="AK528" s="95"/>
      <c r="AL528" s="95"/>
      <c r="AM528" s="95"/>
      <c r="AN528" s="95"/>
      <c r="AO528" s="95"/>
      <c r="AP528" s="95"/>
      <c r="AQ528" s="95"/>
      <c r="AR528" s="95"/>
      <c r="AS528" s="95"/>
      <c r="AT528" s="95"/>
      <c r="AU528" s="95"/>
      <c r="AV528" s="95"/>
      <c r="AW528" s="95"/>
      <c r="AX528" s="95"/>
      <c r="AY528" s="95"/>
      <c r="AZ528" s="95"/>
      <c r="BA528" s="95"/>
      <c r="BB528" s="95"/>
      <c r="BC528" s="95"/>
      <c r="BD528" s="95"/>
      <c r="BE528" s="95"/>
      <c r="BF528" s="95"/>
      <c r="BG528" s="95"/>
      <c r="BH528" s="95"/>
      <c r="BI528" s="95"/>
      <c r="BJ528" s="95"/>
      <c r="BK528" s="95"/>
      <c r="BL528" s="95"/>
      <c r="BM528" s="95"/>
      <c r="BN528" s="95"/>
      <c r="BO528" s="95"/>
      <c r="BP528" s="95"/>
      <c r="BQ528" s="95"/>
      <c r="BR528" s="95"/>
      <c r="BS528" s="95"/>
      <c r="BT528" s="95"/>
      <c r="BU528" s="95"/>
      <c r="BV528" s="95"/>
      <c r="BW528" s="95"/>
      <c r="BX528" s="95"/>
      <c r="BY528" s="95"/>
      <c r="BZ528" s="95"/>
      <c r="CA528" s="95"/>
      <c r="CB528" s="95"/>
      <c r="CC528" s="95"/>
      <c r="CD528" s="95"/>
      <c r="CE528" s="95"/>
      <c r="CF528" s="95"/>
      <c r="CG528" s="95"/>
      <c r="CH528" s="95"/>
      <c r="CI528" s="95"/>
      <c r="CJ528" s="95"/>
      <c r="CK528" s="95"/>
      <c r="CL528" s="95"/>
      <c r="CM528" s="95"/>
      <c r="CN528" s="95"/>
      <c r="CO528" s="95"/>
      <c r="CP528" s="95"/>
      <c r="CQ528" s="95"/>
      <c r="CR528" s="95"/>
      <c r="CS528" s="95"/>
      <c r="CT528" s="95"/>
      <c r="CU528" s="95"/>
      <c r="CV528" s="95"/>
      <c r="CW528" s="95"/>
      <c r="CX528" s="95"/>
      <c r="CY528" s="95"/>
      <c r="CZ528" s="95"/>
      <c r="DA528" s="95"/>
      <c r="DB528" s="95"/>
      <c r="DC528" s="95"/>
      <c r="DD528" s="95"/>
      <c r="DE528" s="95"/>
      <c r="DF528" s="95"/>
      <c r="DG528" s="95"/>
      <c r="DH528" s="95"/>
      <c r="DI528" s="95"/>
      <c r="DJ528" s="95"/>
      <c r="DK528" s="95"/>
      <c r="DL528" s="95"/>
      <c r="DM528" s="95"/>
      <c r="DN528" s="95"/>
      <c r="DO528" s="95"/>
      <c r="DP528" s="95"/>
      <c r="DQ528" s="95"/>
      <c r="DR528" s="95"/>
      <c r="DS528" s="95"/>
      <c r="DT528" s="95"/>
      <c r="DU528" s="95"/>
      <c r="DV528" s="95"/>
      <c r="DW528" s="95"/>
      <c r="DX528" s="95"/>
      <c r="DY528" s="95"/>
      <c r="DZ528" s="95"/>
      <c r="EA528" s="95"/>
      <c r="EB528" s="95"/>
      <c r="EC528" s="95"/>
      <c r="ED528" s="95"/>
      <c r="EE528" s="95"/>
      <c r="EF528" s="95"/>
      <c r="EG528" s="95"/>
      <c r="EH528" s="95"/>
      <c r="EI528" s="95"/>
      <c r="EJ528" s="95"/>
      <c r="EK528" s="95"/>
      <c r="EL528" s="95"/>
      <c r="EM528" s="95"/>
      <c r="EN528" s="95"/>
      <c r="EO528" s="95"/>
      <c r="EP528" s="95"/>
      <c r="EQ528" s="95"/>
      <c r="ER528" s="95"/>
      <c r="ES528" s="95"/>
      <c r="ET528" s="95"/>
      <c r="EU528" s="95"/>
      <c r="EV528" s="95"/>
      <c r="EW528" s="95"/>
      <c r="EX528" s="95"/>
      <c r="EY528" s="95"/>
      <c r="EZ528" s="95"/>
      <c r="FA528" s="95"/>
      <c r="FB528" s="95"/>
      <c r="FC528" s="95"/>
      <c r="FD528" s="95"/>
      <c r="FE528" s="95"/>
      <c r="FF528" s="95"/>
      <c r="FG528" s="95"/>
      <c r="FH528" s="95"/>
      <c r="FI528" s="95"/>
      <c r="FJ528" s="95"/>
      <c r="FK528" s="95"/>
      <c r="FL528" s="95"/>
      <c r="FM528" s="95"/>
      <c r="FN528" s="95"/>
      <c r="FO528" s="95"/>
      <c r="FP528" s="95"/>
      <c r="FQ528" s="95"/>
      <c r="FR528" s="95"/>
      <c r="FS528" s="95"/>
      <c r="FT528" s="95"/>
      <c r="FU528" s="95"/>
      <c r="FV528" s="95"/>
      <c r="FW528" s="95"/>
      <c r="FX528" s="95"/>
      <c r="FY528" s="95"/>
      <c r="FZ528" s="95"/>
      <c r="GA528" s="95"/>
      <c r="GB528" s="95"/>
      <c r="GC528" s="95"/>
      <c r="GD528" s="95"/>
      <c r="GE528" s="95"/>
      <c r="GF528" s="95"/>
      <c r="GG528" s="95"/>
      <c r="GH528" s="95"/>
      <c r="GI528" s="95"/>
      <c r="GJ528" s="95"/>
      <c r="GK528" s="95"/>
      <c r="GL528" s="95"/>
      <c r="GM528" s="95"/>
      <c r="GN528" s="95"/>
      <c r="GO528" s="95"/>
      <c r="GP528" s="95"/>
      <c r="GQ528" s="95"/>
      <c r="GR528" s="95"/>
      <c r="GS528" s="95"/>
      <c r="GT528" s="95"/>
      <c r="GU528" s="95"/>
      <c r="GV528" s="95"/>
      <c r="GW528" s="95"/>
      <c r="GX528" s="95"/>
      <c r="GY528" s="95"/>
      <c r="GZ528" s="95"/>
      <c r="HA528" s="95"/>
      <c r="HB528" s="95"/>
      <c r="HC528" s="95"/>
      <c r="HD528" s="95"/>
      <c r="HE528" s="95"/>
    </row>
    <row r="529" spans="1:213" x14ac:dyDescent="0.25">
      <c r="A529" s="212" t="str">
        <f>IF((ISBLANK('1B DonnéesActifs'!A532)=TRUE),"-",'1B DonnéesActifs'!A532)</f>
        <v>-</v>
      </c>
      <c r="B529" s="213" t="str">
        <f>IF(($A529="-"),"-",IF((ISBLANK('1B DonnéesActifs'!B532)=TRUE),"",'1B DonnéesActifs'!B532))</f>
        <v>-</v>
      </c>
      <c r="C529" s="213" t="str">
        <f>IF(($A529="-"),"-",IF((ISBLANK('1B DonnéesActifs'!C532)=TRUE),"",'1B DonnéesActifs'!C532))</f>
        <v>-</v>
      </c>
      <c r="D529" s="213" t="str">
        <f>IF(($A529="-"),"-",IF((ISBLANK('1B DonnéesActifs'!D532)=TRUE),"",'1B DonnéesActifs'!D532))</f>
        <v>-</v>
      </c>
      <c r="E529" s="213" t="str">
        <f>IF(($A529="-"),"-",IF((ISBLANK('1B DonnéesActifs'!E532)=TRUE),"",'1B DonnéesActifs'!E532))</f>
        <v>-</v>
      </c>
      <c r="F529" s="213" t="str">
        <f>IF(($A529="-"),"-",IF((ISBLANK('1B DonnéesActifs'!F532)=TRUE),"",'1B DonnéesActifs'!F532))</f>
        <v>-</v>
      </c>
      <c r="G529" s="213" t="str">
        <f>IF(($A529="-"),"-",IF((ISBLANK('1B DonnéesActifs'!G532)=TRUE),"",'1B DonnéesActifs'!G532))</f>
        <v>-</v>
      </c>
      <c r="H529" s="213" t="str">
        <f>IF(($A529="-"),"-",IF((ISBLANK('1B DonnéesActifs'!H532)=TRUE),"",'1B DonnéesActifs'!H532))</f>
        <v>-</v>
      </c>
      <c r="I529" s="213" t="str">
        <f>IF(($A529="-"),"-",IF((ISBLANK('1B DonnéesActifs'!I532)=TRUE),"",'1B DonnéesActifs'!I532))</f>
        <v>-</v>
      </c>
      <c r="J529" s="213" t="str">
        <f>IF(($A529="-"),"-",IF((ISBLANK('1B DonnéesActifs'!J532)=TRUE),"",'1B DonnéesActifs'!J532))</f>
        <v>-</v>
      </c>
      <c r="K529" s="213" t="str">
        <f>IF(($A529="-"),"-",IF((ISBLANK('1B DonnéesActifs'!K532)=TRUE),"",'1B DonnéesActifs'!K532))</f>
        <v>-</v>
      </c>
      <c r="L529" s="213" t="str">
        <f>IF(($A529="-"),"-",IF((ISBLANK('1B DonnéesActifs'!L532)=TRUE),"",'1B DonnéesActifs'!L532))</f>
        <v>-</v>
      </c>
      <c r="M529" s="213" t="str">
        <f>IF(($A529="-"),"-",IF((ISBLANK('1B DonnéesActifs'!M532)=TRUE),"",'1B DonnéesActifs'!M532))</f>
        <v>-</v>
      </c>
      <c r="N529" s="213" t="str">
        <f>IF(($A529="-"),"-",IF((ISBLANK('1B DonnéesActifs'!N532)=TRUE),"",'1B DonnéesActifs'!N532))</f>
        <v>-</v>
      </c>
      <c r="O529" s="213" t="str">
        <f>IF(($A529="-"),"-",IF((ISBLANK('1B DonnéesActifs'!O532)=TRUE),"",'1B DonnéesActifs'!O532))</f>
        <v>-</v>
      </c>
      <c r="P529" s="213" t="str">
        <f>IF(($A529="-"),"-",IF((ISBLANK('1B DonnéesActifs'!P532)=TRUE),"",'1B DonnéesActifs'!P532))</f>
        <v>-</v>
      </c>
      <c r="Q529" s="214" t="str">
        <f t="shared" si="73"/>
        <v>-</v>
      </c>
      <c r="R529" s="214" t="str">
        <f>IF($A529="-","-",(_xlfn.IFNA((VLOOKUP($D529,'2A HypothèsesRenouvellement'!$J$6:$K$10,2,FALSE)),"TypeChausséeN/D")))</f>
        <v>-</v>
      </c>
      <c r="S529" s="214" t="str">
        <f t="shared" si="74"/>
        <v>-</v>
      </c>
      <c r="T529" s="214" t="str">
        <f>IF($A529="-","-",(_xlfn.IFNA((VLOOKUP($M529,'2A HypothèsesRenouvellement'!$J$16:$K$25,2,FALSE)),"DernièreInterventionN/D")))</f>
        <v>-</v>
      </c>
      <c r="U529" s="214" t="str">
        <f t="shared" si="75"/>
        <v>-</v>
      </c>
      <c r="V529" s="215" t="str">
        <f t="shared" si="76"/>
        <v>-</v>
      </c>
      <c r="W529" s="215" t="str">
        <f>IF($A529="-","-",IF($O529="","ICG N/D",VLOOKUP($O529,'2A HypothèsesRenouvellement'!$B$33:$B$42,1,TRUE)))</f>
        <v>-</v>
      </c>
      <c r="X529" s="216" t="str">
        <f>IF($A529="-","-",(IF((ISNUMBER(W529)=TRUE),VLOOKUP(W529,'2A HypothèsesRenouvellement'!$B$33:$D$42,3,FALSE),"ICG N/D")))</f>
        <v>-</v>
      </c>
      <c r="Y529" s="216" t="str">
        <f>_xlfn.IFNA(IF($A529="-","-",(IF((P529=""),"Cote /5 N/D",VLOOKUP(P529,'2A HypothèsesRenouvellement'!$F$33:$G$37,2,FALSE)))),"%ParCote/5 Feuille2A N/D")</f>
        <v>-</v>
      </c>
      <c r="Z529" s="215" t="str">
        <f>IF($A529="-","-",IF('2A HypothèsesRenouvellement'!$F$20="  cotes d'état /100",(IF(ISNUMBER(X529)=TRUE,(X529*R529),"ICG N/D")),"N'est pas l'option choisie feuille 2A"))</f>
        <v>-</v>
      </c>
      <c r="AA529" s="215" t="str">
        <f t="shared" si="80"/>
        <v>-</v>
      </c>
      <c r="AB529" s="215" t="str">
        <f>IF($A529="-","-",IF('2A HypothèsesRenouvellement'!$F$20="  cotes d'état /5",(IF(ISNUMBER(Y529)=TRUE,(Y529*R529),"Etat/5 N/D")),"N'est pas l'option choisie feuille 2A"))</f>
        <v>-</v>
      </c>
      <c r="AC529" s="215" t="str">
        <f t="shared" si="81"/>
        <v>-</v>
      </c>
      <c r="AD529" s="217" t="str">
        <f>IF('2A HypothèsesRenouvellement'!$D$15="Option 1  ",'3A CalculsActifs'!V529,IF('2A HypothèsesRenouvellement'!$F$20="  Cotes d'état /100",'3A CalculsActifs'!AA529,IF('2A HypothèsesRenouvellement'!$F$20="  Cotes d'état /5",'3A CalculsActifs'!AC529,"ATT:ChoisirOptionFeuille2A")))</f>
        <v>ATT:ChoisirOptionFeuille2A</v>
      </c>
      <c r="AE529" s="209" t="str">
        <f>IF($A529="-","-",(H529/1000*(VLOOKUP(D529,'2A HypothèsesRenouvellement'!$J$6:$L$10,3,FALSE))))</f>
        <v>-</v>
      </c>
      <c r="AF529" s="312" t="str">
        <f t="shared" si="77"/>
        <v>-</v>
      </c>
      <c r="AG529" s="312" t="str">
        <f t="shared" si="78"/>
        <v>-</v>
      </c>
      <c r="AH529" s="218" t="str">
        <f t="shared" si="79"/>
        <v>-</v>
      </c>
      <c r="AI529" s="95"/>
      <c r="AJ529" s="95"/>
      <c r="AK529" s="95"/>
      <c r="AL529" s="95"/>
      <c r="AM529" s="95"/>
      <c r="AN529" s="95"/>
      <c r="AO529" s="95"/>
      <c r="AP529" s="95"/>
      <c r="AQ529" s="95"/>
      <c r="AR529" s="95"/>
      <c r="AS529" s="95"/>
      <c r="AT529" s="95"/>
      <c r="AU529" s="95"/>
      <c r="AV529" s="95"/>
      <c r="AW529" s="95"/>
      <c r="AX529" s="95"/>
      <c r="AY529" s="95"/>
      <c r="AZ529" s="95"/>
      <c r="BA529" s="95"/>
      <c r="BB529" s="95"/>
      <c r="BC529" s="95"/>
      <c r="BD529" s="95"/>
      <c r="BE529" s="95"/>
      <c r="BF529" s="95"/>
      <c r="BG529" s="95"/>
      <c r="BH529" s="95"/>
      <c r="BI529" s="95"/>
      <c r="BJ529" s="95"/>
      <c r="BK529" s="95"/>
      <c r="BL529" s="95"/>
      <c r="BM529" s="95"/>
      <c r="BN529" s="95"/>
      <c r="BO529" s="95"/>
      <c r="BP529" s="95"/>
      <c r="BQ529" s="95"/>
      <c r="BR529" s="95"/>
      <c r="BS529" s="95"/>
      <c r="BT529" s="95"/>
      <c r="BU529" s="95"/>
      <c r="BV529" s="95"/>
      <c r="BW529" s="95"/>
      <c r="BX529" s="95"/>
      <c r="BY529" s="95"/>
      <c r="BZ529" s="95"/>
      <c r="CA529" s="95"/>
      <c r="CB529" s="95"/>
      <c r="CC529" s="95"/>
      <c r="CD529" s="95"/>
      <c r="CE529" s="95"/>
      <c r="CF529" s="95"/>
      <c r="CG529" s="95"/>
      <c r="CH529" s="95"/>
      <c r="CI529" s="95"/>
      <c r="CJ529" s="95"/>
      <c r="CK529" s="95"/>
      <c r="CL529" s="95"/>
      <c r="CM529" s="95"/>
      <c r="CN529" s="95"/>
      <c r="CO529" s="95"/>
      <c r="CP529" s="95"/>
      <c r="CQ529" s="95"/>
      <c r="CR529" s="95"/>
      <c r="CS529" s="95"/>
      <c r="CT529" s="95"/>
      <c r="CU529" s="95"/>
      <c r="CV529" s="95"/>
      <c r="CW529" s="95"/>
      <c r="CX529" s="95"/>
      <c r="CY529" s="95"/>
      <c r="CZ529" s="95"/>
      <c r="DA529" s="95"/>
      <c r="DB529" s="95"/>
      <c r="DC529" s="95"/>
      <c r="DD529" s="95"/>
      <c r="DE529" s="95"/>
      <c r="DF529" s="95"/>
      <c r="DG529" s="95"/>
      <c r="DH529" s="95"/>
      <c r="DI529" s="95"/>
      <c r="DJ529" s="95"/>
      <c r="DK529" s="95"/>
      <c r="DL529" s="95"/>
      <c r="DM529" s="95"/>
      <c r="DN529" s="95"/>
      <c r="DO529" s="95"/>
      <c r="DP529" s="95"/>
      <c r="DQ529" s="95"/>
      <c r="DR529" s="95"/>
      <c r="DS529" s="95"/>
      <c r="DT529" s="95"/>
      <c r="DU529" s="95"/>
      <c r="DV529" s="95"/>
      <c r="DW529" s="95"/>
      <c r="DX529" s="95"/>
      <c r="DY529" s="95"/>
      <c r="DZ529" s="95"/>
      <c r="EA529" s="95"/>
      <c r="EB529" s="95"/>
      <c r="EC529" s="95"/>
      <c r="ED529" s="95"/>
      <c r="EE529" s="95"/>
      <c r="EF529" s="95"/>
      <c r="EG529" s="95"/>
      <c r="EH529" s="95"/>
      <c r="EI529" s="95"/>
      <c r="EJ529" s="95"/>
      <c r="EK529" s="95"/>
      <c r="EL529" s="95"/>
      <c r="EM529" s="95"/>
      <c r="EN529" s="95"/>
      <c r="EO529" s="95"/>
      <c r="EP529" s="95"/>
      <c r="EQ529" s="95"/>
      <c r="ER529" s="95"/>
      <c r="ES529" s="95"/>
      <c r="ET529" s="95"/>
      <c r="EU529" s="95"/>
      <c r="EV529" s="95"/>
      <c r="EW529" s="95"/>
      <c r="EX529" s="95"/>
      <c r="EY529" s="95"/>
      <c r="EZ529" s="95"/>
      <c r="FA529" s="95"/>
      <c r="FB529" s="95"/>
      <c r="FC529" s="95"/>
      <c r="FD529" s="95"/>
      <c r="FE529" s="95"/>
      <c r="FF529" s="95"/>
      <c r="FG529" s="95"/>
      <c r="FH529" s="95"/>
      <c r="FI529" s="95"/>
      <c r="FJ529" s="95"/>
      <c r="FK529" s="95"/>
      <c r="FL529" s="95"/>
      <c r="FM529" s="95"/>
      <c r="FN529" s="95"/>
      <c r="FO529" s="95"/>
      <c r="FP529" s="95"/>
      <c r="FQ529" s="95"/>
      <c r="FR529" s="95"/>
      <c r="FS529" s="95"/>
      <c r="FT529" s="95"/>
      <c r="FU529" s="95"/>
      <c r="FV529" s="95"/>
      <c r="FW529" s="95"/>
      <c r="FX529" s="95"/>
      <c r="FY529" s="95"/>
      <c r="FZ529" s="95"/>
      <c r="GA529" s="95"/>
      <c r="GB529" s="95"/>
      <c r="GC529" s="95"/>
      <c r="GD529" s="95"/>
      <c r="GE529" s="95"/>
      <c r="GF529" s="95"/>
      <c r="GG529" s="95"/>
      <c r="GH529" s="95"/>
      <c r="GI529" s="95"/>
      <c r="GJ529" s="95"/>
      <c r="GK529" s="95"/>
      <c r="GL529" s="95"/>
      <c r="GM529" s="95"/>
      <c r="GN529" s="95"/>
      <c r="GO529" s="95"/>
      <c r="GP529" s="95"/>
      <c r="GQ529" s="95"/>
      <c r="GR529" s="95"/>
      <c r="GS529" s="95"/>
      <c r="GT529" s="95"/>
      <c r="GU529" s="95"/>
      <c r="GV529" s="95"/>
      <c r="GW529" s="95"/>
      <c r="GX529" s="95"/>
      <c r="GY529" s="95"/>
      <c r="GZ529" s="95"/>
      <c r="HA529" s="95"/>
      <c r="HB529" s="95"/>
      <c r="HC529" s="95"/>
      <c r="HD529" s="95"/>
      <c r="HE529" s="95"/>
    </row>
    <row r="530" spans="1:213" x14ac:dyDescent="0.25">
      <c r="A530" s="212" t="str">
        <f>IF((ISBLANK('1B DonnéesActifs'!A533)=TRUE),"-",'1B DonnéesActifs'!A533)</f>
        <v>-</v>
      </c>
      <c r="B530" s="213" t="str">
        <f>IF(($A530="-"),"-",IF((ISBLANK('1B DonnéesActifs'!B533)=TRUE),"",'1B DonnéesActifs'!B533))</f>
        <v>-</v>
      </c>
      <c r="C530" s="213" t="str">
        <f>IF(($A530="-"),"-",IF((ISBLANK('1B DonnéesActifs'!C533)=TRUE),"",'1B DonnéesActifs'!C533))</f>
        <v>-</v>
      </c>
      <c r="D530" s="213" t="str">
        <f>IF(($A530="-"),"-",IF((ISBLANK('1B DonnéesActifs'!D533)=TRUE),"",'1B DonnéesActifs'!D533))</f>
        <v>-</v>
      </c>
      <c r="E530" s="213" t="str">
        <f>IF(($A530="-"),"-",IF((ISBLANK('1B DonnéesActifs'!E533)=TRUE),"",'1B DonnéesActifs'!E533))</f>
        <v>-</v>
      </c>
      <c r="F530" s="213" t="str">
        <f>IF(($A530="-"),"-",IF((ISBLANK('1B DonnéesActifs'!F533)=TRUE),"",'1B DonnéesActifs'!F533))</f>
        <v>-</v>
      </c>
      <c r="G530" s="213" t="str">
        <f>IF(($A530="-"),"-",IF((ISBLANK('1B DonnéesActifs'!G533)=TRUE),"",'1B DonnéesActifs'!G533))</f>
        <v>-</v>
      </c>
      <c r="H530" s="213" t="str">
        <f>IF(($A530="-"),"-",IF((ISBLANK('1B DonnéesActifs'!H533)=TRUE),"",'1B DonnéesActifs'!H533))</f>
        <v>-</v>
      </c>
      <c r="I530" s="213" t="str">
        <f>IF(($A530="-"),"-",IF((ISBLANK('1B DonnéesActifs'!I533)=TRUE),"",'1B DonnéesActifs'!I533))</f>
        <v>-</v>
      </c>
      <c r="J530" s="213" t="str">
        <f>IF(($A530="-"),"-",IF((ISBLANK('1B DonnéesActifs'!J533)=TRUE),"",'1B DonnéesActifs'!J533))</f>
        <v>-</v>
      </c>
      <c r="K530" s="213" t="str">
        <f>IF(($A530="-"),"-",IF((ISBLANK('1B DonnéesActifs'!K533)=TRUE),"",'1B DonnéesActifs'!K533))</f>
        <v>-</v>
      </c>
      <c r="L530" s="213" t="str">
        <f>IF(($A530="-"),"-",IF((ISBLANK('1B DonnéesActifs'!L533)=TRUE),"",'1B DonnéesActifs'!L533))</f>
        <v>-</v>
      </c>
      <c r="M530" s="213" t="str">
        <f>IF(($A530="-"),"-",IF((ISBLANK('1B DonnéesActifs'!M533)=TRUE),"",'1B DonnéesActifs'!M533))</f>
        <v>-</v>
      </c>
      <c r="N530" s="213" t="str">
        <f>IF(($A530="-"),"-",IF((ISBLANK('1B DonnéesActifs'!N533)=TRUE),"",'1B DonnéesActifs'!N533))</f>
        <v>-</v>
      </c>
      <c r="O530" s="213" t="str">
        <f>IF(($A530="-"),"-",IF((ISBLANK('1B DonnéesActifs'!O533)=TRUE),"",'1B DonnéesActifs'!O533))</f>
        <v>-</v>
      </c>
      <c r="P530" s="213" t="str">
        <f>IF(($A530="-"),"-",IF((ISBLANK('1B DonnéesActifs'!P533)=TRUE),"",'1B DonnéesActifs'!P533))</f>
        <v>-</v>
      </c>
      <c r="Q530" s="214" t="str">
        <f t="shared" ref="Q530:Q593" si="82">IF($A530="-","-",(IF(($J530=""),"AnnéeConstructionN/D",(Annee_d_analyse-J530))))</f>
        <v>-</v>
      </c>
      <c r="R530" s="214" t="str">
        <f>IF($A530="-","-",(_xlfn.IFNA((VLOOKUP($D530,'2A HypothèsesRenouvellement'!$J$6:$K$10,2,FALSE)),"TypeChausséeN/D")))</f>
        <v>-</v>
      </c>
      <c r="S530" s="214" t="str">
        <f t="shared" ref="S530:S593" si="83">IF($A530="-","-",(IF(ISTEXT(Q530)=TRUE,"AnnéeConstructionN/D",(IF(((R530-Q530)&gt;0),(R530-Q530),0)))))</f>
        <v>-</v>
      </c>
      <c r="T530" s="214" t="str">
        <f>IF($A530="-","-",(_xlfn.IFNA((VLOOKUP($M530,'2A HypothèsesRenouvellement'!$J$16:$K$25,2,FALSE)),"DernièreInterventionN/D")))</f>
        <v>-</v>
      </c>
      <c r="U530" s="214" t="str">
        <f t="shared" ref="U530:U593" si="84">IF($A530="-","-",IF(ISTEXT(T530)=TRUE, "DernièreInterventionN/D",IF(ISBLANK(K530)=TRUE,"AnnéeInterventionN/D",IF((T530-(Annee_d_analyse-K530))&gt;0,(T530-(Annee_d_analyse-K530)),0))))</f>
        <v>-</v>
      </c>
      <c r="V530" s="215" t="str">
        <f t="shared" ref="V530:V593" si="85">IF($A530="-","-",IF(ISNUMBER(U530)=TRUE,U530,(IF(ISNUMBER(S530)=TRUE,ROUND(S530,0),"AnnéeConstr.&amp;DernièreInterv.N/D"))))</f>
        <v>-</v>
      </c>
      <c r="W530" s="215" t="str">
        <f>IF($A530="-","-",IF($O530="","ICG N/D",VLOOKUP($O530,'2A HypothèsesRenouvellement'!$B$33:$B$42,1,TRUE)))</f>
        <v>-</v>
      </c>
      <c r="X530" s="216" t="str">
        <f>IF($A530="-","-",(IF((ISNUMBER(W530)=TRUE),VLOOKUP(W530,'2A HypothèsesRenouvellement'!$B$33:$D$42,3,FALSE),"ICG N/D")))</f>
        <v>-</v>
      </c>
      <c r="Y530" s="216" t="str">
        <f>_xlfn.IFNA(IF($A530="-","-",(IF((P530=""),"Cote /5 N/D",VLOOKUP(P530,'2A HypothèsesRenouvellement'!$F$33:$G$37,2,FALSE)))),"%ParCote/5 Feuille2A N/D")</f>
        <v>-</v>
      </c>
      <c r="Z530" s="215" t="str">
        <f>IF($A530="-","-",IF('2A HypothèsesRenouvellement'!$F$20="  cotes d'état /100",(IF(ISNUMBER(X530)=TRUE,(X530*R530),"ICG N/D")),"N'est pas l'option choisie feuille 2A"))</f>
        <v>-</v>
      </c>
      <c r="AA530" s="215" t="str">
        <f t="shared" si="80"/>
        <v>-</v>
      </c>
      <c r="AB530" s="215" t="str">
        <f>IF($A530="-","-",IF('2A HypothèsesRenouvellement'!$F$20="  cotes d'état /5",(IF(ISNUMBER(Y530)=TRUE,(Y530*R530),"Etat/5 N/D")),"N'est pas l'option choisie feuille 2A"))</f>
        <v>-</v>
      </c>
      <c r="AC530" s="215" t="str">
        <f t="shared" si="81"/>
        <v>-</v>
      </c>
      <c r="AD530" s="217" t="str">
        <f>IF('2A HypothèsesRenouvellement'!$D$15="Option 1  ",'3A CalculsActifs'!V530,IF('2A HypothèsesRenouvellement'!$F$20="  Cotes d'état /100",'3A CalculsActifs'!AA530,IF('2A HypothèsesRenouvellement'!$F$20="  Cotes d'état /5",'3A CalculsActifs'!AC530,"ATT:ChoisirOptionFeuille2A")))</f>
        <v>ATT:ChoisirOptionFeuille2A</v>
      </c>
      <c r="AE530" s="209" t="str">
        <f>IF($A530="-","-",(H530/1000*(VLOOKUP(D530,'2A HypothèsesRenouvellement'!$J$6:$L$10,3,FALSE))))</f>
        <v>-</v>
      </c>
      <c r="AF530" s="312" t="str">
        <f t="shared" ref="AF530:AF593" si="86">IF($A530="-","-",IF(ISBLANK(Annee_d_analyse)=TRUE,"SaisirAnnéeAnalyseFeuille1A",(IF(ISNUMBER(AD530)=TRUE,(Annee_d_analyse+AD530),"VieRésiduelleIndéterminée"))))</f>
        <v>-</v>
      </c>
      <c r="AG530" s="312" t="str">
        <f t="shared" ref="AG530:AG593" si="87">IF($A530="-","-",(IF(ISBLANK(Annee_d_analyse)=TRUE,"SaisirAnnéeAnalyseFeuille1A",(IF((AF530&lt;(Annee_d_analyse+21)),AF530,"&gt;20ans")))))</f>
        <v>-</v>
      </c>
      <c r="AH530" s="218" t="str">
        <f t="shared" ref="AH530:AH593" si="88">IF($A530="-","-",(IF(ISBLANK(Annee_d_analyse)=TRUE,"SaisirAnnéeAnalyseFeuille1A",(-FV(Taux_inflation,(AF530-Annee_d_analyse),0,AE530)))))</f>
        <v>-</v>
      </c>
      <c r="AI530" s="95"/>
      <c r="AJ530" s="95"/>
      <c r="AK530" s="95"/>
      <c r="AL530" s="95"/>
      <c r="AM530" s="95"/>
      <c r="AN530" s="95"/>
      <c r="AO530" s="95"/>
      <c r="AP530" s="95"/>
      <c r="AQ530" s="95"/>
      <c r="AR530" s="95"/>
      <c r="AS530" s="95"/>
      <c r="AT530" s="95"/>
      <c r="AU530" s="95"/>
      <c r="AV530" s="95"/>
      <c r="AW530" s="95"/>
      <c r="AX530" s="95"/>
      <c r="AY530" s="95"/>
      <c r="AZ530" s="95"/>
      <c r="BA530" s="95"/>
      <c r="BB530" s="95"/>
      <c r="BC530" s="95"/>
      <c r="BD530" s="95"/>
      <c r="BE530" s="95"/>
      <c r="BF530" s="95"/>
      <c r="BG530" s="95"/>
      <c r="BH530" s="95"/>
      <c r="BI530" s="95"/>
      <c r="BJ530" s="95"/>
      <c r="BK530" s="95"/>
      <c r="BL530" s="95"/>
      <c r="BM530" s="95"/>
      <c r="BN530" s="95"/>
      <c r="BO530" s="95"/>
      <c r="BP530" s="95"/>
      <c r="BQ530" s="95"/>
      <c r="BR530" s="95"/>
      <c r="BS530" s="95"/>
      <c r="BT530" s="95"/>
      <c r="BU530" s="95"/>
      <c r="BV530" s="95"/>
      <c r="BW530" s="95"/>
      <c r="BX530" s="95"/>
      <c r="BY530" s="95"/>
      <c r="BZ530" s="95"/>
      <c r="CA530" s="95"/>
      <c r="CB530" s="95"/>
      <c r="CC530" s="95"/>
      <c r="CD530" s="95"/>
      <c r="CE530" s="95"/>
      <c r="CF530" s="95"/>
      <c r="CG530" s="95"/>
      <c r="CH530" s="95"/>
      <c r="CI530" s="95"/>
      <c r="CJ530" s="95"/>
      <c r="CK530" s="95"/>
      <c r="CL530" s="95"/>
      <c r="CM530" s="95"/>
      <c r="CN530" s="95"/>
      <c r="CO530" s="95"/>
      <c r="CP530" s="95"/>
      <c r="CQ530" s="95"/>
      <c r="CR530" s="95"/>
      <c r="CS530" s="95"/>
      <c r="CT530" s="95"/>
      <c r="CU530" s="95"/>
      <c r="CV530" s="95"/>
      <c r="CW530" s="95"/>
      <c r="CX530" s="95"/>
      <c r="CY530" s="95"/>
      <c r="CZ530" s="95"/>
      <c r="DA530" s="95"/>
      <c r="DB530" s="95"/>
      <c r="DC530" s="95"/>
      <c r="DD530" s="95"/>
      <c r="DE530" s="95"/>
      <c r="DF530" s="95"/>
      <c r="DG530" s="95"/>
      <c r="DH530" s="95"/>
      <c r="DI530" s="95"/>
      <c r="DJ530" s="95"/>
      <c r="DK530" s="95"/>
      <c r="DL530" s="95"/>
      <c r="DM530" s="95"/>
      <c r="DN530" s="95"/>
      <c r="DO530" s="95"/>
      <c r="DP530" s="95"/>
      <c r="DQ530" s="95"/>
      <c r="DR530" s="95"/>
      <c r="DS530" s="95"/>
      <c r="DT530" s="95"/>
      <c r="DU530" s="95"/>
      <c r="DV530" s="95"/>
      <c r="DW530" s="95"/>
      <c r="DX530" s="95"/>
      <c r="DY530" s="95"/>
      <c r="DZ530" s="95"/>
      <c r="EA530" s="95"/>
      <c r="EB530" s="95"/>
      <c r="EC530" s="95"/>
      <c r="ED530" s="95"/>
      <c r="EE530" s="95"/>
      <c r="EF530" s="95"/>
      <c r="EG530" s="95"/>
      <c r="EH530" s="95"/>
      <c r="EI530" s="95"/>
      <c r="EJ530" s="95"/>
      <c r="EK530" s="95"/>
      <c r="EL530" s="95"/>
      <c r="EM530" s="95"/>
      <c r="EN530" s="95"/>
      <c r="EO530" s="95"/>
      <c r="EP530" s="95"/>
      <c r="EQ530" s="95"/>
      <c r="ER530" s="95"/>
      <c r="ES530" s="95"/>
      <c r="ET530" s="95"/>
      <c r="EU530" s="95"/>
      <c r="EV530" s="95"/>
      <c r="EW530" s="95"/>
      <c r="EX530" s="95"/>
      <c r="EY530" s="95"/>
      <c r="EZ530" s="95"/>
      <c r="FA530" s="95"/>
      <c r="FB530" s="95"/>
      <c r="FC530" s="95"/>
      <c r="FD530" s="95"/>
      <c r="FE530" s="95"/>
      <c r="FF530" s="95"/>
      <c r="FG530" s="95"/>
      <c r="FH530" s="95"/>
      <c r="FI530" s="95"/>
      <c r="FJ530" s="95"/>
      <c r="FK530" s="95"/>
      <c r="FL530" s="95"/>
      <c r="FM530" s="95"/>
      <c r="FN530" s="95"/>
      <c r="FO530" s="95"/>
      <c r="FP530" s="95"/>
      <c r="FQ530" s="95"/>
      <c r="FR530" s="95"/>
      <c r="FS530" s="95"/>
      <c r="FT530" s="95"/>
      <c r="FU530" s="95"/>
      <c r="FV530" s="95"/>
      <c r="FW530" s="95"/>
      <c r="FX530" s="95"/>
      <c r="FY530" s="95"/>
      <c r="FZ530" s="95"/>
      <c r="GA530" s="95"/>
      <c r="GB530" s="95"/>
      <c r="GC530" s="95"/>
      <c r="GD530" s="95"/>
      <c r="GE530" s="95"/>
      <c r="GF530" s="95"/>
      <c r="GG530" s="95"/>
      <c r="GH530" s="95"/>
      <c r="GI530" s="95"/>
      <c r="GJ530" s="95"/>
      <c r="GK530" s="95"/>
      <c r="GL530" s="95"/>
      <c r="GM530" s="95"/>
      <c r="GN530" s="95"/>
      <c r="GO530" s="95"/>
      <c r="GP530" s="95"/>
      <c r="GQ530" s="95"/>
      <c r="GR530" s="95"/>
      <c r="GS530" s="95"/>
      <c r="GT530" s="95"/>
      <c r="GU530" s="95"/>
      <c r="GV530" s="95"/>
      <c r="GW530" s="95"/>
      <c r="GX530" s="95"/>
      <c r="GY530" s="95"/>
      <c r="GZ530" s="95"/>
      <c r="HA530" s="95"/>
      <c r="HB530" s="95"/>
      <c r="HC530" s="95"/>
      <c r="HD530" s="95"/>
      <c r="HE530" s="95"/>
    </row>
    <row r="531" spans="1:213" x14ac:dyDescent="0.25">
      <c r="A531" s="212" t="str">
        <f>IF((ISBLANK('1B DonnéesActifs'!A534)=TRUE),"-",'1B DonnéesActifs'!A534)</f>
        <v>-</v>
      </c>
      <c r="B531" s="213" t="str">
        <f>IF(($A531="-"),"-",IF((ISBLANK('1B DonnéesActifs'!B534)=TRUE),"",'1B DonnéesActifs'!B534))</f>
        <v>-</v>
      </c>
      <c r="C531" s="213" t="str">
        <f>IF(($A531="-"),"-",IF((ISBLANK('1B DonnéesActifs'!C534)=TRUE),"",'1B DonnéesActifs'!C534))</f>
        <v>-</v>
      </c>
      <c r="D531" s="213" t="str">
        <f>IF(($A531="-"),"-",IF((ISBLANK('1B DonnéesActifs'!D534)=TRUE),"",'1B DonnéesActifs'!D534))</f>
        <v>-</v>
      </c>
      <c r="E531" s="213" t="str">
        <f>IF(($A531="-"),"-",IF((ISBLANK('1B DonnéesActifs'!E534)=TRUE),"",'1B DonnéesActifs'!E534))</f>
        <v>-</v>
      </c>
      <c r="F531" s="213" t="str">
        <f>IF(($A531="-"),"-",IF((ISBLANK('1B DonnéesActifs'!F534)=TRUE),"",'1B DonnéesActifs'!F534))</f>
        <v>-</v>
      </c>
      <c r="G531" s="213" t="str">
        <f>IF(($A531="-"),"-",IF((ISBLANK('1B DonnéesActifs'!G534)=TRUE),"",'1B DonnéesActifs'!G534))</f>
        <v>-</v>
      </c>
      <c r="H531" s="213" t="str">
        <f>IF(($A531="-"),"-",IF((ISBLANK('1B DonnéesActifs'!H534)=TRUE),"",'1B DonnéesActifs'!H534))</f>
        <v>-</v>
      </c>
      <c r="I531" s="213" t="str">
        <f>IF(($A531="-"),"-",IF((ISBLANK('1B DonnéesActifs'!I534)=TRUE),"",'1B DonnéesActifs'!I534))</f>
        <v>-</v>
      </c>
      <c r="J531" s="213" t="str">
        <f>IF(($A531="-"),"-",IF((ISBLANK('1B DonnéesActifs'!J534)=TRUE),"",'1B DonnéesActifs'!J534))</f>
        <v>-</v>
      </c>
      <c r="K531" s="213" t="str">
        <f>IF(($A531="-"),"-",IF((ISBLANK('1B DonnéesActifs'!K534)=TRUE),"",'1B DonnéesActifs'!K534))</f>
        <v>-</v>
      </c>
      <c r="L531" s="213" t="str">
        <f>IF(($A531="-"),"-",IF((ISBLANK('1B DonnéesActifs'!L534)=TRUE),"",'1B DonnéesActifs'!L534))</f>
        <v>-</v>
      </c>
      <c r="M531" s="213" t="str">
        <f>IF(($A531="-"),"-",IF((ISBLANK('1B DonnéesActifs'!M534)=TRUE),"",'1B DonnéesActifs'!M534))</f>
        <v>-</v>
      </c>
      <c r="N531" s="213" t="str">
        <f>IF(($A531="-"),"-",IF((ISBLANK('1B DonnéesActifs'!N534)=TRUE),"",'1B DonnéesActifs'!N534))</f>
        <v>-</v>
      </c>
      <c r="O531" s="213" t="str">
        <f>IF(($A531="-"),"-",IF((ISBLANK('1B DonnéesActifs'!O534)=TRUE),"",'1B DonnéesActifs'!O534))</f>
        <v>-</v>
      </c>
      <c r="P531" s="213" t="str">
        <f>IF(($A531="-"),"-",IF((ISBLANK('1B DonnéesActifs'!P534)=TRUE),"",'1B DonnéesActifs'!P534))</f>
        <v>-</v>
      </c>
      <c r="Q531" s="214" t="str">
        <f t="shared" si="82"/>
        <v>-</v>
      </c>
      <c r="R531" s="214" t="str">
        <f>IF($A531="-","-",(_xlfn.IFNA((VLOOKUP($D531,'2A HypothèsesRenouvellement'!$J$6:$K$10,2,FALSE)),"TypeChausséeN/D")))</f>
        <v>-</v>
      </c>
      <c r="S531" s="214" t="str">
        <f t="shared" si="83"/>
        <v>-</v>
      </c>
      <c r="T531" s="214" t="str">
        <f>IF($A531="-","-",(_xlfn.IFNA((VLOOKUP($M531,'2A HypothèsesRenouvellement'!$J$16:$K$25,2,FALSE)),"DernièreInterventionN/D")))</f>
        <v>-</v>
      </c>
      <c r="U531" s="214" t="str">
        <f t="shared" si="84"/>
        <v>-</v>
      </c>
      <c r="V531" s="215" t="str">
        <f t="shared" si="85"/>
        <v>-</v>
      </c>
      <c r="W531" s="215" t="str">
        <f>IF($A531="-","-",IF($O531="","ICG N/D",VLOOKUP($O531,'2A HypothèsesRenouvellement'!$B$33:$B$42,1,TRUE)))</f>
        <v>-</v>
      </c>
      <c r="X531" s="216" t="str">
        <f>IF($A531="-","-",(IF((ISNUMBER(W531)=TRUE),VLOOKUP(W531,'2A HypothèsesRenouvellement'!$B$33:$D$42,3,FALSE),"ICG N/D")))</f>
        <v>-</v>
      </c>
      <c r="Y531" s="216" t="str">
        <f>_xlfn.IFNA(IF($A531="-","-",(IF((P531=""),"Cote /5 N/D",VLOOKUP(P531,'2A HypothèsesRenouvellement'!$F$33:$G$37,2,FALSE)))),"%ParCote/5 Feuille2A N/D")</f>
        <v>-</v>
      </c>
      <c r="Z531" s="215" t="str">
        <f>IF($A531="-","-",IF('2A HypothèsesRenouvellement'!$F$20="  cotes d'état /100",(IF(ISNUMBER(X531)=TRUE,(X531*R531),"ICG N/D")),"N'est pas l'option choisie feuille 2A"))</f>
        <v>-</v>
      </c>
      <c r="AA531" s="215" t="str">
        <f t="shared" si="80"/>
        <v>-</v>
      </c>
      <c r="AB531" s="215" t="str">
        <f>IF($A531="-","-",IF('2A HypothèsesRenouvellement'!$F$20="  cotes d'état /5",(IF(ISNUMBER(Y531)=TRUE,(Y531*R531),"Etat/5 N/D")),"N'est pas l'option choisie feuille 2A"))</f>
        <v>-</v>
      </c>
      <c r="AC531" s="215" t="str">
        <f t="shared" si="81"/>
        <v>-</v>
      </c>
      <c r="AD531" s="217" t="str">
        <f>IF('2A HypothèsesRenouvellement'!$D$15="Option 1  ",'3A CalculsActifs'!V531,IF('2A HypothèsesRenouvellement'!$F$20="  Cotes d'état /100",'3A CalculsActifs'!AA531,IF('2A HypothèsesRenouvellement'!$F$20="  Cotes d'état /5",'3A CalculsActifs'!AC531,"ATT:ChoisirOptionFeuille2A")))</f>
        <v>ATT:ChoisirOptionFeuille2A</v>
      </c>
      <c r="AE531" s="209" t="str">
        <f>IF($A531="-","-",(H531/1000*(VLOOKUP(D531,'2A HypothèsesRenouvellement'!$J$6:$L$10,3,FALSE))))</f>
        <v>-</v>
      </c>
      <c r="AF531" s="312" t="str">
        <f t="shared" si="86"/>
        <v>-</v>
      </c>
      <c r="AG531" s="312" t="str">
        <f t="shared" si="87"/>
        <v>-</v>
      </c>
      <c r="AH531" s="218" t="str">
        <f t="shared" si="88"/>
        <v>-</v>
      </c>
      <c r="AI531" s="95"/>
      <c r="AJ531" s="95"/>
      <c r="AK531" s="95"/>
      <c r="AL531" s="95"/>
      <c r="AM531" s="95"/>
      <c r="AN531" s="95"/>
      <c r="AO531" s="95"/>
      <c r="AP531" s="95"/>
      <c r="AQ531" s="95"/>
      <c r="AR531" s="95"/>
      <c r="AS531" s="95"/>
      <c r="AT531" s="95"/>
      <c r="AU531" s="95"/>
      <c r="AV531" s="95"/>
      <c r="AW531" s="95"/>
      <c r="AX531" s="95"/>
      <c r="AY531" s="95"/>
      <c r="AZ531" s="95"/>
      <c r="BA531" s="95"/>
      <c r="BB531" s="95"/>
      <c r="BC531" s="95"/>
      <c r="BD531" s="95"/>
      <c r="BE531" s="95"/>
      <c r="BF531" s="95"/>
      <c r="BG531" s="95"/>
      <c r="BH531" s="95"/>
      <c r="BI531" s="95"/>
      <c r="BJ531" s="95"/>
      <c r="BK531" s="95"/>
      <c r="BL531" s="95"/>
      <c r="BM531" s="95"/>
      <c r="BN531" s="95"/>
      <c r="BO531" s="95"/>
      <c r="BP531" s="95"/>
      <c r="BQ531" s="95"/>
      <c r="BR531" s="95"/>
      <c r="BS531" s="95"/>
      <c r="BT531" s="95"/>
      <c r="BU531" s="95"/>
      <c r="BV531" s="95"/>
      <c r="BW531" s="95"/>
      <c r="BX531" s="95"/>
      <c r="BY531" s="95"/>
      <c r="BZ531" s="95"/>
      <c r="CA531" s="95"/>
      <c r="CB531" s="95"/>
      <c r="CC531" s="95"/>
      <c r="CD531" s="95"/>
      <c r="CE531" s="95"/>
      <c r="CF531" s="95"/>
      <c r="CG531" s="95"/>
      <c r="CH531" s="95"/>
      <c r="CI531" s="95"/>
      <c r="CJ531" s="95"/>
      <c r="CK531" s="95"/>
      <c r="CL531" s="95"/>
      <c r="CM531" s="95"/>
      <c r="CN531" s="95"/>
      <c r="CO531" s="95"/>
      <c r="CP531" s="95"/>
      <c r="CQ531" s="95"/>
      <c r="CR531" s="95"/>
      <c r="CS531" s="95"/>
      <c r="CT531" s="95"/>
      <c r="CU531" s="95"/>
      <c r="CV531" s="95"/>
      <c r="CW531" s="95"/>
      <c r="CX531" s="95"/>
      <c r="CY531" s="95"/>
      <c r="CZ531" s="95"/>
      <c r="DA531" s="95"/>
      <c r="DB531" s="95"/>
      <c r="DC531" s="95"/>
      <c r="DD531" s="95"/>
      <c r="DE531" s="95"/>
      <c r="DF531" s="95"/>
      <c r="DG531" s="95"/>
      <c r="DH531" s="95"/>
      <c r="DI531" s="95"/>
      <c r="DJ531" s="95"/>
      <c r="DK531" s="95"/>
      <c r="DL531" s="95"/>
      <c r="DM531" s="95"/>
      <c r="DN531" s="95"/>
      <c r="DO531" s="95"/>
      <c r="DP531" s="95"/>
      <c r="DQ531" s="95"/>
      <c r="DR531" s="95"/>
      <c r="DS531" s="95"/>
      <c r="DT531" s="95"/>
      <c r="DU531" s="95"/>
      <c r="DV531" s="95"/>
      <c r="DW531" s="95"/>
      <c r="DX531" s="95"/>
      <c r="DY531" s="95"/>
      <c r="DZ531" s="95"/>
      <c r="EA531" s="95"/>
      <c r="EB531" s="95"/>
      <c r="EC531" s="95"/>
      <c r="ED531" s="95"/>
      <c r="EE531" s="95"/>
      <c r="EF531" s="95"/>
      <c r="EG531" s="95"/>
      <c r="EH531" s="95"/>
      <c r="EI531" s="95"/>
      <c r="EJ531" s="95"/>
      <c r="EK531" s="95"/>
      <c r="EL531" s="95"/>
      <c r="EM531" s="95"/>
      <c r="EN531" s="95"/>
      <c r="EO531" s="95"/>
      <c r="EP531" s="95"/>
      <c r="EQ531" s="95"/>
      <c r="ER531" s="95"/>
      <c r="ES531" s="95"/>
      <c r="ET531" s="95"/>
      <c r="EU531" s="95"/>
      <c r="EV531" s="95"/>
      <c r="EW531" s="95"/>
      <c r="EX531" s="95"/>
      <c r="EY531" s="95"/>
      <c r="EZ531" s="95"/>
      <c r="FA531" s="95"/>
      <c r="FB531" s="95"/>
      <c r="FC531" s="95"/>
      <c r="FD531" s="95"/>
      <c r="FE531" s="95"/>
      <c r="FF531" s="95"/>
      <c r="FG531" s="95"/>
      <c r="FH531" s="95"/>
      <c r="FI531" s="95"/>
      <c r="FJ531" s="95"/>
      <c r="FK531" s="95"/>
      <c r="FL531" s="95"/>
      <c r="FM531" s="95"/>
      <c r="FN531" s="95"/>
      <c r="FO531" s="95"/>
      <c r="FP531" s="95"/>
      <c r="FQ531" s="95"/>
      <c r="FR531" s="95"/>
      <c r="FS531" s="95"/>
      <c r="FT531" s="95"/>
      <c r="FU531" s="95"/>
      <c r="FV531" s="95"/>
      <c r="FW531" s="95"/>
      <c r="FX531" s="95"/>
      <c r="FY531" s="95"/>
      <c r="FZ531" s="95"/>
      <c r="GA531" s="95"/>
      <c r="GB531" s="95"/>
      <c r="GC531" s="95"/>
      <c r="GD531" s="95"/>
      <c r="GE531" s="95"/>
      <c r="GF531" s="95"/>
      <c r="GG531" s="95"/>
      <c r="GH531" s="95"/>
      <c r="GI531" s="95"/>
      <c r="GJ531" s="95"/>
      <c r="GK531" s="95"/>
      <c r="GL531" s="95"/>
      <c r="GM531" s="95"/>
      <c r="GN531" s="95"/>
      <c r="GO531" s="95"/>
      <c r="GP531" s="95"/>
      <c r="GQ531" s="95"/>
      <c r="GR531" s="95"/>
      <c r="GS531" s="95"/>
      <c r="GT531" s="95"/>
      <c r="GU531" s="95"/>
      <c r="GV531" s="95"/>
      <c r="GW531" s="95"/>
      <c r="GX531" s="95"/>
      <c r="GY531" s="95"/>
      <c r="GZ531" s="95"/>
      <c r="HA531" s="95"/>
      <c r="HB531" s="95"/>
      <c r="HC531" s="95"/>
      <c r="HD531" s="95"/>
      <c r="HE531" s="95"/>
    </row>
    <row r="532" spans="1:213" x14ac:dyDescent="0.25">
      <c r="A532" s="212" t="str">
        <f>IF((ISBLANK('1B DonnéesActifs'!A535)=TRUE),"-",'1B DonnéesActifs'!A535)</f>
        <v>-</v>
      </c>
      <c r="B532" s="213" t="str">
        <f>IF(($A532="-"),"-",IF((ISBLANK('1B DonnéesActifs'!B535)=TRUE),"",'1B DonnéesActifs'!B535))</f>
        <v>-</v>
      </c>
      <c r="C532" s="213" t="str">
        <f>IF(($A532="-"),"-",IF((ISBLANK('1B DonnéesActifs'!C535)=TRUE),"",'1B DonnéesActifs'!C535))</f>
        <v>-</v>
      </c>
      <c r="D532" s="213" t="str">
        <f>IF(($A532="-"),"-",IF((ISBLANK('1B DonnéesActifs'!D535)=TRUE),"",'1B DonnéesActifs'!D535))</f>
        <v>-</v>
      </c>
      <c r="E532" s="213" t="str">
        <f>IF(($A532="-"),"-",IF((ISBLANK('1B DonnéesActifs'!E535)=TRUE),"",'1B DonnéesActifs'!E535))</f>
        <v>-</v>
      </c>
      <c r="F532" s="213" t="str">
        <f>IF(($A532="-"),"-",IF((ISBLANK('1B DonnéesActifs'!F535)=TRUE),"",'1B DonnéesActifs'!F535))</f>
        <v>-</v>
      </c>
      <c r="G532" s="213" t="str">
        <f>IF(($A532="-"),"-",IF((ISBLANK('1B DonnéesActifs'!G535)=TRUE),"",'1B DonnéesActifs'!G535))</f>
        <v>-</v>
      </c>
      <c r="H532" s="213" t="str">
        <f>IF(($A532="-"),"-",IF((ISBLANK('1B DonnéesActifs'!H535)=TRUE),"",'1B DonnéesActifs'!H535))</f>
        <v>-</v>
      </c>
      <c r="I532" s="213" t="str">
        <f>IF(($A532="-"),"-",IF((ISBLANK('1B DonnéesActifs'!I535)=TRUE),"",'1B DonnéesActifs'!I535))</f>
        <v>-</v>
      </c>
      <c r="J532" s="213" t="str">
        <f>IF(($A532="-"),"-",IF((ISBLANK('1B DonnéesActifs'!J535)=TRUE),"",'1B DonnéesActifs'!J535))</f>
        <v>-</v>
      </c>
      <c r="K532" s="213" t="str">
        <f>IF(($A532="-"),"-",IF((ISBLANK('1B DonnéesActifs'!K535)=TRUE),"",'1B DonnéesActifs'!K535))</f>
        <v>-</v>
      </c>
      <c r="L532" s="213" t="str">
        <f>IF(($A532="-"),"-",IF((ISBLANK('1B DonnéesActifs'!L535)=TRUE),"",'1B DonnéesActifs'!L535))</f>
        <v>-</v>
      </c>
      <c r="M532" s="213" t="str">
        <f>IF(($A532="-"),"-",IF((ISBLANK('1B DonnéesActifs'!M535)=TRUE),"",'1B DonnéesActifs'!M535))</f>
        <v>-</v>
      </c>
      <c r="N532" s="213" t="str">
        <f>IF(($A532="-"),"-",IF((ISBLANK('1B DonnéesActifs'!N535)=TRUE),"",'1B DonnéesActifs'!N535))</f>
        <v>-</v>
      </c>
      <c r="O532" s="213" t="str">
        <f>IF(($A532="-"),"-",IF((ISBLANK('1B DonnéesActifs'!O535)=TRUE),"",'1B DonnéesActifs'!O535))</f>
        <v>-</v>
      </c>
      <c r="P532" s="213" t="str">
        <f>IF(($A532="-"),"-",IF((ISBLANK('1B DonnéesActifs'!P535)=TRUE),"",'1B DonnéesActifs'!P535))</f>
        <v>-</v>
      </c>
      <c r="Q532" s="214" t="str">
        <f t="shared" si="82"/>
        <v>-</v>
      </c>
      <c r="R532" s="214" t="str">
        <f>IF($A532="-","-",(_xlfn.IFNA((VLOOKUP($D532,'2A HypothèsesRenouvellement'!$J$6:$K$10,2,FALSE)),"TypeChausséeN/D")))</f>
        <v>-</v>
      </c>
      <c r="S532" s="214" t="str">
        <f t="shared" si="83"/>
        <v>-</v>
      </c>
      <c r="T532" s="214" t="str">
        <f>IF($A532="-","-",(_xlfn.IFNA((VLOOKUP($M532,'2A HypothèsesRenouvellement'!$J$16:$K$25,2,FALSE)),"DernièreInterventionN/D")))</f>
        <v>-</v>
      </c>
      <c r="U532" s="214" t="str">
        <f t="shared" si="84"/>
        <v>-</v>
      </c>
      <c r="V532" s="215" t="str">
        <f t="shared" si="85"/>
        <v>-</v>
      </c>
      <c r="W532" s="215" t="str">
        <f>IF($A532="-","-",IF($O532="","ICG N/D",VLOOKUP($O532,'2A HypothèsesRenouvellement'!$B$33:$B$42,1,TRUE)))</f>
        <v>-</v>
      </c>
      <c r="X532" s="216" t="str">
        <f>IF($A532="-","-",(IF((ISNUMBER(W532)=TRUE),VLOOKUP(W532,'2A HypothèsesRenouvellement'!$B$33:$D$42,3,FALSE),"ICG N/D")))</f>
        <v>-</v>
      </c>
      <c r="Y532" s="216" t="str">
        <f>_xlfn.IFNA(IF($A532="-","-",(IF((P532=""),"Cote /5 N/D",VLOOKUP(P532,'2A HypothèsesRenouvellement'!$F$33:$G$37,2,FALSE)))),"%ParCote/5 Feuille2A N/D")</f>
        <v>-</v>
      </c>
      <c r="Z532" s="215" t="str">
        <f>IF($A532="-","-",IF('2A HypothèsesRenouvellement'!$F$20="  cotes d'état /100",(IF(ISNUMBER(X532)=TRUE,(X532*R532),"ICG N/D")),"N'est pas l'option choisie feuille 2A"))</f>
        <v>-</v>
      </c>
      <c r="AA532" s="215" t="str">
        <f t="shared" si="80"/>
        <v>-</v>
      </c>
      <c r="AB532" s="215" t="str">
        <f>IF($A532="-","-",IF('2A HypothèsesRenouvellement'!$F$20="  cotes d'état /5",(IF(ISNUMBER(Y532)=TRUE,(Y532*R532),"Etat/5 N/D")),"N'est pas l'option choisie feuille 2A"))</f>
        <v>-</v>
      </c>
      <c r="AC532" s="215" t="str">
        <f t="shared" si="81"/>
        <v>-</v>
      </c>
      <c r="AD532" s="217" t="str">
        <f>IF('2A HypothèsesRenouvellement'!$D$15="Option 1  ",'3A CalculsActifs'!V532,IF('2A HypothèsesRenouvellement'!$F$20="  Cotes d'état /100",'3A CalculsActifs'!AA532,IF('2A HypothèsesRenouvellement'!$F$20="  Cotes d'état /5",'3A CalculsActifs'!AC532,"ATT:ChoisirOptionFeuille2A")))</f>
        <v>ATT:ChoisirOptionFeuille2A</v>
      </c>
      <c r="AE532" s="209" t="str">
        <f>IF($A532="-","-",(H532/1000*(VLOOKUP(D532,'2A HypothèsesRenouvellement'!$J$6:$L$10,3,FALSE))))</f>
        <v>-</v>
      </c>
      <c r="AF532" s="312" t="str">
        <f t="shared" si="86"/>
        <v>-</v>
      </c>
      <c r="AG532" s="312" t="str">
        <f t="shared" si="87"/>
        <v>-</v>
      </c>
      <c r="AH532" s="218" t="str">
        <f t="shared" si="88"/>
        <v>-</v>
      </c>
      <c r="AI532" s="95"/>
      <c r="AJ532" s="95"/>
      <c r="AK532" s="95"/>
      <c r="AL532" s="95"/>
      <c r="AM532" s="95"/>
      <c r="AN532" s="95"/>
      <c r="AO532" s="95"/>
      <c r="AP532" s="95"/>
      <c r="AQ532" s="95"/>
      <c r="AR532" s="95"/>
      <c r="AS532" s="95"/>
      <c r="AT532" s="95"/>
      <c r="AU532" s="95"/>
      <c r="AV532" s="95"/>
      <c r="AW532" s="95"/>
      <c r="AX532" s="95"/>
      <c r="AY532" s="95"/>
      <c r="AZ532" s="95"/>
      <c r="BA532" s="95"/>
      <c r="BB532" s="95"/>
      <c r="BC532" s="95"/>
      <c r="BD532" s="95"/>
      <c r="BE532" s="95"/>
      <c r="BF532" s="95"/>
      <c r="BG532" s="95"/>
      <c r="BH532" s="95"/>
      <c r="BI532" s="95"/>
      <c r="BJ532" s="95"/>
      <c r="BK532" s="95"/>
      <c r="BL532" s="95"/>
      <c r="BM532" s="95"/>
      <c r="BN532" s="95"/>
      <c r="BO532" s="95"/>
      <c r="BP532" s="95"/>
      <c r="BQ532" s="95"/>
      <c r="BR532" s="95"/>
      <c r="BS532" s="95"/>
      <c r="BT532" s="95"/>
      <c r="BU532" s="95"/>
      <c r="BV532" s="95"/>
      <c r="BW532" s="95"/>
      <c r="BX532" s="95"/>
      <c r="BY532" s="95"/>
      <c r="BZ532" s="95"/>
      <c r="CA532" s="95"/>
      <c r="CB532" s="95"/>
      <c r="CC532" s="95"/>
      <c r="CD532" s="95"/>
      <c r="CE532" s="95"/>
      <c r="CF532" s="95"/>
      <c r="CG532" s="95"/>
      <c r="CH532" s="95"/>
      <c r="CI532" s="95"/>
      <c r="CJ532" s="95"/>
      <c r="CK532" s="95"/>
      <c r="CL532" s="95"/>
      <c r="CM532" s="95"/>
      <c r="CN532" s="95"/>
      <c r="CO532" s="95"/>
      <c r="CP532" s="95"/>
      <c r="CQ532" s="95"/>
      <c r="CR532" s="95"/>
      <c r="CS532" s="95"/>
      <c r="CT532" s="95"/>
      <c r="CU532" s="95"/>
      <c r="CV532" s="95"/>
      <c r="CW532" s="95"/>
      <c r="CX532" s="95"/>
      <c r="CY532" s="95"/>
      <c r="CZ532" s="95"/>
      <c r="DA532" s="95"/>
      <c r="DB532" s="95"/>
      <c r="DC532" s="95"/>
      <c r="DD532" s="95"/>
      <c r="DE532" s="95"/>
      <c r="DF532" s="95"/>
      <c r="DG532" s="95"/>
      <c r="DH532" s="95"/>
      <c r="DI532" s="95"/>
      <c r="DJ532" s="95"/>
      <c r="DK532" s="95"/>
      <c r="DL532" s="95"/>
      <c r="DM532" s="95"/>
      <c r="DN532" s="95"/>
      <c r="DO532" s="95"/>
      <c r="DP532" s="95"/>
      <c r="DQ532" s="95"/>
      <c r="DR532" s="95"/>
      <c r="DS532" s="95"/>
      <c r="DT532" s="95"/>
      <c r="DU532" s="95"/>
      <c r="DV532" s="95"/>
      <c r="DW532" s="95"/>
      <c r="DX532" s="95"/>
      <c r="DY532" s="95"/>
      <c r="DZ532" s="95"/>
      <c r="EA532" s="95"/>
      <c r="EB532" s="95"/>
      <c r="EC532" s="95"/>
      <c r="ED532" s="95"/>
      <c r="EE532" s="95"/>
      <c r="EF532" s="95"/>
      <c r="EG532" s="95"/>
      <c r="EH532" s="95"/>
      <c r="EI532" s="95"/>
      <c r="EJ532" s="95"/>
      <c r="EK532" s="95"/>
      <c r="EL532" s="95"/>
      <c r="EM532" s="95"/>
      <c r="EN532" s="95"/>
      <c r="EO532" s="95"/>
      <c r="EP532" s="95"/>
      <c r="EQ532" s="95"/>
      <c r="ER532" s="95"/>
      <c r="ES532" s="95"/>
      <c r="ET532" s="95"/>
      <c r="EU532" s="95"/>
      <c r="EV532" s="95"/>
      <c r="EW532" s="95"/>
      <c r="EX532" s="95"/>
      <c r="EY532" s="95"/>
      <c r="EZ532" s="95"/>
      <c r="FA532" s="95"/>
      <c r="FB532" s="95"/>
      <c r="FC532" s="95"/>
      <c r="FD532" s="95"/>
      <c r="FE532" s="95"/>
      <c r="FF532" s="95"/>
      <c r="FG532" s="95"/>
      <c r="FH532" s="95"/>
      <c r="FI532" s="95"/>
      <c r="FJ532" s="95"/>
      <c r="FK532" s="95"/>
      <c r="FL532" s="95"/>
      <c r="FM532" s="95"/>
      <c r="FN532" s="95"/>
      <c r="FO532" s="95"/>
      <c r="FP532" s="95"/>
      <c r="FQ532" s="95"/>
      <c r="FR532" s="95"/>
      <c r="FS532" s="95"/>
      <c r="FT532" s="95"/>
      <c r="FU532" s="95"/>
      <c r="FV532" s="95"/>
      <c r="FW532" s="95"/>
      <c r="FX532" s="95"/>
      <c r="FY532" s="95"/>
      <c r="FZ532" s="95"/>
      <c r="GA532" s="95"/>
      <c r="GB532" s="95"/>
      <c r="GC532" s="95"/>
      <c r="GD532" s="95"/>
      <c r="GE532" s="95"/>
      <c r="GF532" s="95"/>
      <c r="GG532" s="95"/>
      <c r="GH532" s="95"/>
      <c r="GI532" s="95"/>
      <c r="GJ532" s="95"/>
      <c r="GK532" s="95"/>
      <c r="GL532" s="95"/>
      <c r="GM532" s="95"/>
      <c r="GN532" s="95"/>
      <c r="GO532" s="95"/>
      <c r="GP532" s="95"/>
      <c r="GQ532" s="95"/>
      <c r="GR532" s="95"/>
      <c r="GS532" s="95"/>
      <c r="GT532" s="95"/>
      <c r="GU532" s="95"/>
      <c r="GV532" s="95"/>
      <c r="GW532" s="95"/>
      <c r="GX532" s="95"/>
      <c r="GY532" s="95"/>
      <c r="GZ532" s="95"/>
      <c r="HA532" s="95"/>
      <c r="HB532" s="95"/>
      <c r="HC532" s="95"/>
      <c r="HD532" s="95"/>
      <c r="HE532" s="95"/>
    </row>
    <row r="533" spans="1:213" x14ac:dyDescent="0.25">
      <c r="A533" s="212" t="str">
        <f>IF((ISBLANK('1B DonnéesActifs'!A536)=TRUE),"-",'1B DonnéesActifs'!A536)</f>
        <v>-</v>
      </c>
      <c r="B533" s="213" t="str">
        <f>IF(($A533="-"),"-",IF((ISBLANK('1B DonnéesActifs'!B536)=TRUE),"",'1B DonnéesActifs'!B536))</f>
        <v>-</v>
      </c>
      <c r="C533" s="213" t="str">
        <f>IF(($A533="-"),"-",IF((ISBLANK('1B DonnéesActifs'!C536)=TRUE),"",'1B DonnéesActifs'!C536))</f>
        <v>-</v>
      </c>
      <c r="D533" s="213" t="str">
        <f>IF(($A533="-"),"-",IF((ISBLANK('1B DonnéesActifs'!D536)=TRUE),"",'1B DonnéesActifs'!D536))</f>
        <v>-</v>
      </c>
      <c r="E533" s="213" t="str">
        <f>IF(($A533="-"),"-",IF((ISBLANK('1B DonnéesActifs'!E536)=TRUE),"",'1B DonnéesActifs'!E536))</f>
        <v>-</v>
      </c>
      <c r="F533" s="213" t="str">
        <f>IF(($A533="-"),"-",IF((ISBLANK('1B DonnéesActifs'!F536)=TRUE),"",'1B DonnéesActifs'!F536))</f>
        <v>-</v>
      </c>
      <c r="G533" s="213" t="str">
        <f>IF(($A533="-"),"-",IF((ISBLANK('1B DonnéesActifs'!G536)=TRUE),"",'1B DonnéesActifs'!G536))</f>
        <v>-</v>
      </c>
      <c r="H533" s="213" t="str">
        <f>IF(($A533="-"),"-",IF((ISBLANK('1B DonnéesActifs'!H536)=TRUE),"",'1B DonnéesActifs'!H536))</f>
        <v>-</v>
      </c>
      <c r="I533" s="213" t="str">
        <f>IF(($A533="-"),"-",IF((ISBLANK('1B DonnéesActifs'!I536)=TRUE),"",'1B DonnéesActifs'!I536))</f>
        <v>-</v>
      </c>
      <c r="J533" s="213" t="str">
        <f>IF(($A533="-"),"-",IF((ISBLANK('1B DonnéesActifs'!J536)=TRUE),"",'1B DonnéesActifs'!J536))</f>
        <v>-</v>
      </c>
      <c r="K533" s="213" t="str">
        <f>IF(($A533="-"),"-",IF((ISBLANK('1B DonnéesActifs'!K536)=TRUE),"",'1B DonnéesActifs'!K536))</f>
        <v>-</v>
      </c>
      <c r="L533" s="213" t="str">
        <f>IF(($A533="-"),"-",IF((ISBLANK('1B DonnéesActifs'!L536)=TRUE),"",'1B DonnéesActifs'!L536))</f>
        <v>-</v>
      </c>
      <c r="M533" s="213" t="str">
        <f>IF(($A533="-"),"-",IF((ISBLANK('1B DonnéesActifs'!M536)=TRUE),"",'1B DonnéesActifs'!M536))</f>
        <v>-</v>
      </c>
      <c r="N533" s="213" t="str">
        <f>IF(($A533="-"),"-",IF((ISBLANK('1B DonnéesActifs'!N536)=TRUE),"",'1B DonnéesActifs'!N536))</f>
        <v>-</v>
      </c>
      <c r="O533" s="213" t="str">
        <f>IF(($A533="-"),"-",IF((ISBLANK('1B DonnéesActifs'!O536)=TRUE),"",'1B DonnéesActifs'!O536))</f>
        <v>-</v>
      </c>
      <c r="P533" s="213" t="str">
        <f>IF(($A533="-"),"-",IF((ISBLANK('1B DonnéesActifs'!P536)=TRUE),"",'1B DonnéesActifs'!P536))</f>
        <v>-</v>
      </c>
      <c r="Q533" s="214" t="str">
        <f t="shared" si="82"/>
        <v>-</v>
      </c>
      <c r="R533" s="214" t="str">
        <f>IF($A533="-","-",(_xlfn.IFNA((VLOOKUP($D533,'2A HypothèsesRenouvellement'!$J$6:$K$10,2,FALSE)),"TypeChausséeN/D")))</f>
        <v>-</v>
      </c>
      <c r="S533" s="214" t="str">
        <f t="shared" si="83"/>
        <v>-</v>
      </c>
      <c r="T533" s="214" t="str">
        <f>IF($A533="-","-",(_xlfn.IFNA((VLOOKUP($M533,'2A HypothèsesRenouvellement'!$J$16:$K$25,2,FALSE)),"DernièreInterventionN/D")))</f>
        <v>-</v>
      </c>
      <c r="U533" s="214" t="str">
        <f t="shared" si="84"/>
        <v>-</v>
      </c>
      <c r="V533" s="215" t="str">
        <f t="shared" si="85"/>
        <v>-</v>
      </c>
      <c r="W533" s="215" t="str">
        <f>IF($A533="-","-",IF($O533="","ICG N/D",VLOOKUP($O533,'2A HypothèsesRenouvellement'!$B$33:$B$42,1,TRUE)))</f>
        <v>-</v>
      </c>
      <c r="X533" s="216" t="str">
        <f>IF($A533="-","-",(IF((ISNUMBER(W533)=TRUE),VLOOKUP(W533,'2A HypothèsesRenouvellement'!$B$33:$D$42,3,FALSE),"ICG N/D")))</f>
        <v>-</v>
      </c>
      <c r="Y533" s="216" t="str">
        <f>_xlfn.IFNA(IF($A533="-","-",(IF((P533=""),"Cote /5 N/D",VLOOKUP(P533,'2A HypothèsesRenouvellement'!$F$33:$G$37,2,FALSE)))),"%ParCote/5 Feuille2A N/D")</f>
        <v>-</v>
      </c>
      <c r="Z533" s="215" t="str">
        <f>IF($A533="-","-",IF('2A HypothèsesRenouvellement'!$F$20="  cotes d'état /100",(IF(ISNUMBER(X533)=TRUE,(X533*R533),"ICG N/D")),"N'est pas l'option choisie feuille 2A"))</f>
        <v>-</v>
      </c>
      <c r="AA533" s="215" t="str">
        <f t="shared" si="80"/>
        <v>-</v>
      </c>
      <c r="AB533" s="215" t="str">
        <f>IF($A533="-","-",IF('2A HypothèsesRenouvellement'!$F$20="  cotes d'état /5",(IF(ISNUMBER(Y533)=TRUE,(Y533*R533),"Etat/5 N/D")),"N'est pas l'option choisie feuille 2A"))</f>
        <v>-</v>
      </c>
      <c r="AC533" s="215" t="str">
        <f t="shared" si="81"/>
        <v>-</v>
      </c>
      <c r="AD533" s="217" t="str">
        <f>IF('2A HypothèsesRenouvellement'!$D$15="Option 1  ",'3A CalculsActifs'!V533,IF('2A HypothèsesRenouvellement'!$F$20="  Cotes d'état /100",'3A CalculsActifs'!AA533,IF('2A HypothèsesRenouvellement'!$F$20="  Cotes d'état /5",'3A CalculsActifs'!AC533,"ATT:ChoisirOptionFeuille2A")))</f>
        <v>ATT:ChoisirOptionFeuille2A</v>
      </c>
      <c r="AE533" s="209" t="str">
        <f>IF($A533="-","-",(H533/1000*(VLOOKUP(D533,'2A HypothèsesRenouvellement'!$J$6:$L$10,3,FALSE))))</f>
        <v>-</v>
      </c>
      <c r="AF533" s="312" t="str">
        <f t="shared" si="86"/>
        <v>-</v>
      </c>
      <c r="AG533" s="312" t="str">
        <f t="shared" si="87"/>
        <v>-</v>
      </c>
      <c r="AH533" s="218" t="str">
        <f t="shared" si="88"/>
        <v>-</v>
      </c>
      <c r="AI533" s="95"/>
      <c r="AJ533" s="95"/>
      <c r="AK533" s="95"/>
      <c r="AL533" s="95"/>
      <c r="AM533" s="95"/>
      <c r="AN533" s="95"/>
      <c r="AO533" s="95"/>
      <c r="AP533" s="95"/>
      <c r="AQ533" s="95"/>
      <c r="AR533" s="95"/>
      <c r="AS533" s="95"/>
      <c r="AT533" s="95"/>
      <c r="AU533" s="95"/>
      <c r="AV533" s="95"/>
      <c r="AW533" s="95"/>
      <c r="AX533" s="95"/>
      <c r="AY533" s="95"/>
      <c r="AZ533" s="95"/>
      <c r="BA533" s="95"/>
      <c r="BB533" s="95"/>
      <c r="BC533" s="95"/>
      <c r="BD533" s="95"/>
      <c r="BE533" s="95"/>
      <c r="BF533" s="95"/>
      <c r="BG533" s="95"/>
      <c r="BH533" s="95"/>
      <c r="BI533" s="95"/>
      <c r="BJ533" s="95"/>
      <c r="BK533" s="95"/>
      <c r="BL533" s="95"/>
      <c r="BM533" s="95"/>
      <c r="BN533" s="95"/>
      <c r="BO533" s="95"/>
      <c r="BP533" s="95"/>
      <c r="BQ533" s="95"/>
      <c r="BR533" s="95"/>
      <c r="BS533" s="95"/>
      <c r="BT533" s="95"/>
      <c r="BU533" s="95"/>
      <c r="BV533" s="95"/>
      <c r="BW533" s="95"/>
      <c r="BX533" s="95"/>
      <c r="BY533" s="95"/>
      <c r="BZ533" s="95"/>
      <c r="CA533" s="95"/>
      <c r="CB533" s="95"/>
      <c r="CC533" s="95"/>
      <c r="CD533" s="95"/>
      <c r="CE533" s="95"/>
      <c r="CF533" s="95"/>
      <c r="CG533" s="95"/>
      <c r="CH533" s="95"/>
      <c r="CI533" s="95"/>
      <c r="CJ533" s="95"/>
      <c r="CK533" s="95"/>
      <c r="CL533" s="95"/>
      <c r="CM533" s="95"/>
      <c r="CN533" s="95"/>
      <c r="CO533" s="95"/>
      <c r="CP533" s="95"/>
      <c r="CQ533" s="95"/>
      <c r="CR533" s="95"/>
      <c r="CS533" s="95"/>
      <c r="CT533" s="95"/>
      <c r="CU533" s="95"/>
      <c r="CV533" s="95"/>
      <c r="CW533" s="95"/>
      <c r="CX533" s="95"/>
      <c r="CY533" s="95"/>
      <c r="CZ533" s="95"/>
      <c r="DA533" s="95"/>
      <c r="DB533" s="95"/>
      <c r="DC533" s="95"/>
      <c r="DD533" s="95"/>
      <c r="DE533" s="95"/>
      <c r="DF533" s="95"/>
      <c r="DG533" s="95"/>
      <c r="DH533" s="95"/>
      <c r="DI533" s="95"/>
      <c r="DJ533" s="95"/>
      <c r="DK533" s="95"/>
      <c r="DL533" s="95"/>
      <c r="DM533" s="95"/>
      <c r="DN533" s="95"/>
      <c r="DO533" s="95"/>
      <c r="DP533" s="95"/>
      <c r="DQ533" s="95"/>
      <c r="DR533" s="95"/>
      <c r="DS533" s="95"/>
      <c r="DT533" s="95"/>
      <c r="DU533" s="95"/>
      <c r="DV533" s="95"/>
      <c r="DW533" s="95"/>
      <c r="DX533" s="95"/>
      <c r="DY533" s="95"/>
      <c r="DZ533" s="95"/>
      <c r="EA533" s="95"/>
      <c r="EB533" s="95"/>
      <c r="EC533" s="95"/>
      <c r="ED533" s="95"/>
      <c r="EE533" s="95"/>
      <c r="EF533" s="95"/>
      <c r="EG533" s="95"/>
      <c r="EH533" s="95"/>
      <c r="EI533" s="95"/>
      <c r="EJ533" s="95"/>
      <c r="EK533" s="95"/>
      <c r="EL533" s="95"/>
      <c r="EM533" s="95"/>
      <c r="EN533" s="95"/>
      <c r="EO533" s="95"/>
      <c r="EP533" s="95"/>
      <c r="EQ533" s="95"/>
      <c r="ER533" s="95"/>
      <c r="ES533" s="95"/>
      <c r="ET533" s="95"/>
      <c r="EU533" s="95"/>
      <c r="EV533" s="95"/>
      <c r="EW533" s="95"/>
      <c r="EX533" s="95"/>
      <c r="EY533" s="95"/>
      <c r="EZ533" s="95"/>
      <c r="FA533" s="95"/>
      <c r="FB533" s="95"/>
      <c r="FC533" s="95"/>
      <c r="FD533" s="95"/>
      <c r="FE533" s="95"/>
      <c r="FF533" s="95"/>
      <c r="FG533" s="95"/>
      <c r="FH533" s="95"/>
      <c r="FI533" s="95"/>
      <c r="FJ533" s="95"/>
      <c r="FK533" s="95"/>
      <c r="FL533" s="95"/>
      <c r="FM533" s="95"/>
      <c r="FN533" s="95"/>
      <c r="FO533" s="95"/>
      <c r="FP533" s="95"/>
      <c r="FQ533" s="95"/>
      <c r="FR533" s="95"/>
      <c r="FS533" s="95"/>
      <c r="FT533" s="95"/>
      <c r="FU533" s="95"/>
      <c r="FV533" s="95"/>
      <c r="FW533" s="95"/>
      <c r="FX533" s="95"/>
      <c r="FY533" s="95"/>
      <c r="FZ533" s="95"/>
      <c r="GA533" s="95"/>
      <c r="GB533" s="95"/>
      <c r="GC533" s="95"/>
      <c r="GD533" s="95"/>
      <c r="GE533" s="95"/>
      <c r="GF533" s="95"/>
      <c r="GG533" s="95"/>
      <c r="GH533" s="95"/>
      <c r="GI533" s="95"/>
      <c r="GJ533" s="95"/>
      <c r="GK533" s="95"/>
      <c r="GL533" s="95"/>
      <c r="GM533" s="95"/>
      <c r="GN533" s="95"/>
      <c r="GO533" s="95"/>
      <c r="GP533" s="95"/>
      <c r="GQ533" s="95"/>
      <c r="GR533" s="95"/>
      <c r="GS533" s="95"/>
      <c r="GT533" s="95"/>
      <c r="GU533" s="95"/>
      <c r="GV533" s="95"/>
      <c r="GW533" s="95"/>
      <c r="GX533" s="95"/>
      <c r="GY533" s="95"/>
      <c r="GZ533" s="95"/>
      <c r="HA533" s="95"/>
      <c r="HB533" s="95"/>
      <c r="HC533" s="95"/>
      <c r="HD533" s="95"/>
      <c r="HE533" s="95"/>
    </row>
    <row r="534" spans="1:213" x14ac:dyDescent="0.25">
      <c r="A534" s="212" t="str">
        <f>IF((ISBLANK('1B DonnéesActifs'!A537)=TRUE),"-",'1B DonnéesActifs'!A537)</f>
        <v>-</v>
      </c>
      <c r="B534" s="213" t="str">
        <f>IF(($A534="-"),"-",IF((ISBLANK('1B DonnéesActifs'!B537)=TRUE),"",'1B DonnéesActifs'!B537))</f>
        <v>-</v>
      </c>
      <c r="C534" s="213" t="str">
        <f>IF(($A534="-"),"-",IF((ISBLANK('1B DonnéesActifs'!C537)=TRUE),"",'1B DonnéesActifs'!C537))</f>
        <v>-</v>
      </c>
      <c r="D534" s="213" t="str">
        <f>IF(($A534="-"),"-",IF((ISBLANK('1B DonnéesActifs'!D537)=TRUE),"",'1B DonnéesActifs'!D537))</f>
        <v>-</v>
      </c>
      <c r="E534" s="213" t="str">
        <f>IF(($A534="-"),"-",IF((ISBLANK('1B DonnéesActifs'!E537)=TRUE),"",'1B DonnéesActifs'!E537))</f>
        <v>-</v>
      </c>
      <c r="F534" s="213" t="str">
        <f>IF(($A534="-"),"-",IF((ISBLANK('1B DonnéesActifs'!F537)=TRUE),"",'1B DonnéesActifs'!F537))</f>
        <v>-</v>
      </c>
      <c r="G534" s="213" t="str">
        <f>IF(($A534="-"),"-",IF((ISBLANK('1B DonnéesActifs'!G537)=TRUE),"",'1B DonnéesActifs'!G537))</f>
        <v>-</v>
      </c>
      <c r="H534" s="213" t="str">
        <f>IF(($A534="-"),"-",IF((ISBLANK('1B DonnéesActifs'!H537)=TRUE),"",'1B DonnéesActifs'!H537))</f>
        <v>-</v>
      </c>
      <c r="I534" s="213" t="str">
        <f>IF(($A534="-"),"-",IF((ISBLANK('1B DonnéesActifs'!I537)=TRUE),"",'1B DonnéesActifs'!I537))</f>
        <v>-</v>
      </c>
      <c r="J534" s="213" t="str">
        <f>IF(($A534="-"),"-",IF((ISBLANK('1B DonnéesActifs'!J537)=TRUE),"",'1B DonnéesActifs'!J537))</f>
        <v>-</v>
      </c>
      <c r="K534" s="213" t="str">
        <f>IF(($A534="-"),"-",IF((ISBLANK('1B DonnéesActifs'!K537)=TRUE),"",'1B DonnéesActifs'!K537))</f>
        <v>-</v>
      </c>
      <c r="L534" s="213" t="str">
        <f>IF(($A534="-"),"-",IF((ISBLANK('1B DonnéesActifs'!L537)=TRUE),"",'1B DonnéesActifs'!L537))</f>
        <v>-</v>
      </c>
      <c r="M534" s="213" t="str">
        <f>IF(($A534="-"),"-",IF((ISBLANK('1B DonnéesActifs'!M537)=TRUE),"",'1B DonnéesActifs'!M537))</f>
        <v>-</v>
      </c>
      <c r="N534" s="213" t="str">
        <f>IF(($A534="-"),"-",IF((ISBLANK('1B DonnéesActifs'!N537)=TRUE),"",'1B DonnéesActifs'!N537))</f>
        <v>-</v>
      </c>
      <c r="O534" s="213" t="str">
        <f>IF(($A534="-"),"-",IF((ISBLANK('1B DonnéesActifs'!O537)=TRUE),"",'1B DonnéesActifs'!O537))</f>
        <v>-</v>
      </c>
      <c r="P534" s="213" t="str">
        <f>IF(($A534="-"),"-",IF((ISBLANK('1B DonnéesActifs'!P537)=TRUE),"",'1B DonnéesActifs'!P537))</f>
        <v>-</v>
      </c>
      <c r="Q534" s="214" t="str">
        <f t="shared" si="82"/>
        <v>-</v>
      </c>
      <c r="R534" s="214" t="str">
        <f>IF($A534="-","-",(_xlfn.IFNA((VLOOKUP($D534,'2A HypothèsesRenouvellement'!$J$6:$K$10,2,FALSE)),"TypeChausséeN/D")))</f>
        <v>-</v>
      </c>
      <c r="S534" s="214" t="str">
        <f t="shared" si="83"/>
        <v>-</v>
      </c>
      <c r="T534" s="214" t="str">
        <f>IF($A534="-","-",(_xlfn.IFNA((VLOOKUP($M534,'2A HypothèsesRenouvellement'!$J$16:$K$25,2,FALSE)),"DernièreInterventionN/D")))</f>
        <v>-</v>
      </c>
      <c r="U534" s="214" t="str">
        <f t="shared" si="84"/>
        <v>-</v>
      </c>
      <c r="V534" s="215" t="str">
        <f t="shared" si="85"/>
        <v>-</v>
      </c>
      <c r="W534" s="215" t="str">
        <f>IF($A534="-","-",IF($O534="","ICG N/D",VLOOKUP($O534,'2A HypothèsesRenouvellement'!$B$33:$B$42,1,TRUE)))</f>
        <v>-</v>
      </c>
      <c r="X534" s="216" t="str">
        <f>IF($A534="-","-",(IF((ISNUMBER(W534)=TRUE),VLOOKUP(W534,'2A HypothèsesRenouvellement'!$B$33:$D$42,3,FALSE),"ICG N/D")))</f>
        <v>-</v>
      </c>
      <c r="Y534" s="216" t="str">
        <f>_xlfn.IFNA(IF($A534="-","-",(IF((P534=""),"Cote /5 N/D",VLOOKUP(P534,'2A HypothèsesRenouvellement'!$F$33:$G$37,2,FALSE)))),"%ParCote/5 Feuille2A N/D")</f>
        <v>-</v>
      </c>
      <c r="Z534" s="215" t="str">
        <f>IF($A534="-","-",IF('2A HypothèsesRenouvellement'!$F$20="  cotes d'état /100",(IF(ISNUMBER(X534)=TRUE,(X534*R534),"ICG N/D")),"N'est pas l'option choisie feuille 2A"))</f>
        <v>-</v>
      </c>
      <c r="AA534" s="215" t="str">
        <f t="shared" si="80"/>
        <v>-</v>
      </c>
      <c r="AB534" s="215" t="str">
        <f>IF($A534="-","-",IF('2A HypothèsesRenouvellement'!$F$20="  cotes d'état /5",(IF(ISNUMBER(Y534)=TRUE,(Y534*R534),"Etat/5 N/D")),"N'est pas l'option choisie feuille 2A"))</f>
        <v>-</v>
      </c>
      <c r="AC534" s="215" t="str">
        <f t="shared" si="81"/>
        <v>-</v>
      </c>
      <c r="AD534" s="217" t="str">
        <f>IF('2A HypothèsesRenouvellement'!$D$15="Option 1  ",'3A CalculsActifs'!V534,IF('2A HypothèsesRenouvellement'!$F$20="  Cotes d'état /100",'3A CalculsActifs'!AA534,IF('2A HypothèsesRenouvellement'!$F$20="  Cotes d'état /5",'3A CalculsActifs'!AC534,"ATT:ChoisirOptionFeuille2A")))</f>
        <v>ATT:ChoisirOptionFeuille2A</v>
      </c>
      <c r="AE534" s="209" t="str">
        <f>IF($A534="-","-",(H534/1000*(VLOOKUP(D534,'2A HypothèsesRenouvellement'!$J$6:$L$10,3,FALSE))))</f>
        <v>-</v>
      </c>
      <c r="AF534" s="312" t="str">
        <f t="shared" si="86"/>
        <v>-</v>
      </c>
      <c r="AG534" s="312" t="str">
        <f t="shared" si="87"/>
        <v>-</v>
      </c>
      <c r="AH534" s="218" t="str">
        <f t="shared" si="88"/>
        <v>-</v>
      </c>
      <c r="AI534" s="95"/>
      <c r="AJ534" s="95"/>
      <c r="AK534" s="95"/>
      <c r="AL534" s="95"/>
      <c r="AM534" s="95"/>
      <c r="AN534" s="95"/>
      <c r="AO534" s="95"/>
      <c r="AP534" s="95"/>
      <c r="AQ534" s="95"/>
      <c r="AR534" s="95"/>
      <c r="AS534" s="95"/>
      <c r="AT534" s="95"/>
      <c r="AU534" s="95"/>
      <c r="AV534" s="95"/>
      <c r="AW534" s="95"/>
      <c r="AX534" s="95"/>
      <c r="AY534" s="95"/>
      <c r="AZ534" s="95"/>
      <c r="BA534" s="95"/>
      <c r="BB534" s="95"/>
      <c r="BC534" s="95"/>
      <c r="BD534" s="95"/>
      <c r="BE534" s="95"/>
      <c r="BF534" s="95"/>
      <c r="BG534" s="95"/>
      <c r="BH534" s="95"/>
      <c r="BI534" s="95"/>
      <c r="BJ534" s="95"/>
      <c r="BK534" s="95"/>
      <c r="BL534" s="95"/>
      <c r="BM534" s="95"/>
      <c r="BN534" s="95"/>
      <c r="BO534" s="95"/>
      <c r="BP534" s="95"/>
      <c r="BQ534" s="95"/>
      <c r="BR534" s="95"/>
      <c r="BS534" s="95"/>
      <c r="BT534" s="95"/>
      <c r="BU534" s="95"/>
      <c r="BV534" s="95"/>
      <c r="BW534" s="95"/>
      <c r="BX534" s="95"/>
      <c r="BY534" s="95"/>
      <c r="BZ534" s="95"/>
      <c r="CA534" s="95"/>
      <c r="CB534" s="95"/>
      <c r="CC534" s="95"/>
      <c r="CD534" s="95"/>
      <c r="CE534" s="95"/>
      <c r="CF534" s="95"/>
      <c r="CG534" s="95"/>
      <c r="CH534" s="95"/>
      <c r="CI534" s="95"/>
      <c r="CJ534" s="95"/>
      <c r="CK534" s="95"/>
      <c r="CL534" s="95"/>
      <c r="CM534" s="95"/>
      <c r="CN534" s="95"/>
      <c r="CO534" s="95"/>
      <c r="CP534" s="95"/>
      <c r="CQ534" s="95"/>
      <c r="CR534" s="95"/>
      <c r="CS534" s="95"/>
      <c r="CT534" s="95"/>
      <c r="CU534" s="95"/>
      <c r="CV534" s="95"/>
      <c r="CW534" s="95"/>
      <c r="CX534" s="95"/>
      <c r="CY534" s="95"/>
      <c r="CZ534" s="95"/>
      <c r="DA534" s="95"/>
      <c r="DB534" s="95"/>
      <c r="DC534" s="95"/>
      <c r="DD534" s="95"/>
      <c r="DE534" s="95"/>
      <c r="DF534" s="95"/>
      <c r="DG534" s="95"/>
      <c r="DH534" s="95"/>
      <c r="DI534" s="95"/>
      <c r="DJ534" s="95"/>
      <c r="DK534" s="95"/>
      <c r="DL534" s="95"/>
      <c r="DM534" s="95"/>
      <c r="DN534" s="95"/>
      <c r="DO534" s="95"/>
      <c r="DP534" s="95"/>
      <c r="DQ534" s="95"/>
      <c r="DR534" s="95"/>
      <c r="DS534" s="95"/>
      <c r="DT534" s="95"/>
      <c r="DU534" s="95"/>
      <c r="DV534" s="95"/>
      <c r="DW534" s="95"/>
      <c r="DX534" s="95"/>
      <c r="DY534" s="95"/>
      <c r="DZ534" s="95"/>
      <c r="EA534" s="95"/>
      <c r="EB534" s="95"/>
      <c r="EC534" s="95"/>
      <c r="ED534" s="95"/>
      <c r="EE534" s="95"/>
      <c r="EF534" s="95"/>
      <c r="EG534" s="95"/>
      <c r="EH534" s="95"/>
      <c r="EI534" s="95"/>
      <c r="EJ534" s="95"/>
      <c r="EK534" s="95"/>
      <c r="EL534" s="95"/>
      <c r="EM534" s="95"/>
      <c r="EN534" s="95"/>
      <c r="EO534" s="95"/>
      <c r="EP534" s="95"/>
      <c r="EQ534" s="95"/>
      <c r="ER534" s="95"/>
      <c r="ES534" s="95"/>
      <c r="ET534" s="95"/>
      <c r="EU534" s="95"/>
      <c r="EV534" s="95"/>
      <c r="EW534" s="95"/>
      <c r="EX534" s="95"/>
      <c r="EY534" s="95"/>
      <c r="EZ534" s="95"/>
      <c r="FA534" s="95"/>
      <c r="FB534" s="95"/>
      <c r="FC534" s="95"/>
      <c r="FD534" s="95"/>
      <c r="FE534" s="95"/>
      <c r="FF534" s="95"/>
      <c r="FG534" s="95"/>
      <c r="FH534" s="95"/>
      <c r="FI534" s="95"/>
      <c r="FJ534" s="95"/>
      <c r="FK534" s="95"/>
      <c r="FL534" s="95"/>
      <c r="FM534" s="95"/>
      <c r="FN534" s="95"/>
      <c r="FO534" s="95"/>
      <c r="FP534" s="95"/>
      <c r="FQ534" s="95"/>
      <c r="FR534" s="95"/>
      <c r="FS534" s="95"/>
      <c r="FT534" s="95"/>
      <c r="FU534" s="95"/>
      <c r="FV534" s="95"/>
      <c r="FW534" s="95"/>
      <c r="FX534" s="95"/>
      <c r="FY534" s="95"/>
      <c r="FZ534" s="95"/>
      <c r="GA534" s="95"/>
      <c r="GB534" s="95"/>
      <c r="GC534" s="95"/>
      <c r="GD534" s="95"/>
      <c r="GE534" s="95"/>
      <c r="GF534" s="95"/>
      <c r="GG534" s="95"/>
      <c r="GH534" s="95"/>
      <c r="GI534" s="95"/>
      <c r="GJ534" s="95"/>
      <c r="GK534" s="95"/>
      <c r="GL534" s="95"/>
      <c r="GM534" s="95"/>
      <c r="GN534" s="95"/>
      <c r="GO534" s="95"/>
      <c r="GP534" s="95"/>
      <c r="GQ534" s="95"/>
      <c r="GR534" s="95"/>
      <c r="GS534" s="95"/>
      <c r="GT534" s="95"/>
      <c r="GU534" s="95"/>
      <c r="GV534" s="95"/>
      <c r="GW534" s="95"/>
      <c r="GX534" s="95"/>
      <c r="GY534" s="95"/>
      <c r="GZ534" s="95"/>
      <c r="HA534" s="95"/>
      <c r="HB534" s="95"/>
      <c r="HC534" s="95"/>
      <c r="HD534" s="95"/>
      <c r="HE534" s="95"/>
    </row>
    <row r="535" spans="1:213" x14ac:dyDescent="0.25">
      <c r="A535" s="212" t="str">
        <f>IF((ISBLANK('1B DonnéesActifs'!A538)=TRUE),"-",'1B DonnéesActifs'!A538)</f>
        <v>-</v>
      </c>
      <c r="B535" s="213" t="str">
        <f>IF(($A535="-"),"-",IF((ISBLANK('1B DonnéesActifs'!B538)=TRUE),"",'1B DonnéesActifs'!B538))</f>
        <v>-</v>
      </c>
      <c r="C535" s="213" t="str">
        <f>IF(($A535="-"),"-",IF((ISBLANK('1B DonnéesActifs'!C538)=TRUE),"",'1B DonnéesActifs'!C538))</f>
        <v>-</v>
      </c>
      <c r="D535" s="213" t="str">
        <f>IF(($A535="-"),"-",IF((ISBLANK('1B DonnéesActifs'!D538)=TRUE),"",'1B DonnéesActifs'!D538))</f>
        <v>-</v>
      </c>
      <c r="E535" s="213" t="str">
        <f>IF(($A535="-"),"-",IF((ISBLANK('1B DonnéesActifs'!E538)=TRUE),"",'1B DonnéesActifs'!E538))</f>
        <v>-</v>
      </c>
      <c r="F535" s="213" t="str">
        <f>IF(($A535="-"),"-",IF((ISBLANK('1B DonnéesActifs'!F538)=TRUE),"",'1B DonnéesActifs'!F538))</f>
        <v>-</v>
      </c>
      <c r="G535" s="213" t="str">
        <f>IF(($A535="-"),"-",IF((ISBLANK('1B DonnéesActifs'!G538)=TRUE),"",'1B DonnéesActifs'!G538))</f>
        <v>-</v>
      </c>
      <c r="H535" s="213" t="str">
        <f>IF(($A535="-"),"-",IF((ISBLANK('1B DonnéesActifs'!H538)=TRUE),"",'1B DonnéesActifs'!H538))</f>
        <v>-</v>
      </c>
      <c r="I535" s="213" t="str">
        <f>IF(($A535="-"),"-",IF((ISBLANK('1B DonnéesActifs'!I538)=TRUE),"",'1B DonnéesActifs'!I538))</f>
        <v>-</v>
      </c>
      <c r="J535" s="213" t="str">
        <f>IF(($A535="-"),"-",IF((ISBLANK('1B DonnéesActifs'!J538)=TRUE),"",'1B DonnéesActifs'!J538))</f>
        <v>-</v>
      </c>
      <c r="K535" s="213" t="str">
        <f>IF(($A535="-"),"-",IF((ISBLANK('1B DonnéesActifs'!K538)=TRUE),"",'1B DonnéesActifs'!K538))</f>
        <v>-</v>
      </c>
      <c r="L535" s="213" t="str">
        <f>IF(($A535="-"),"-",IF((ISBLANK('1B DonnéesActifs'!L538)=TRUE),"",'1B DonnéesActifs'!L538))</f>
        <v>-</v>
      </c>
      <c r="M535" s="213" t="str">
        <f>IF(($A535="-"),"-",IF((ISBLANK('1B DonnéesActifs'!M538)=TRUE),"",'1B DonnéesActifs'!M538))</f>
        <v>-</v>
      </c>
      <c r="N535" s="213" t="str">
        <f>IF(($A535="-"),"-",IF((ISBLANK('1B DonnéesActifs'!N538)=TRUE),"",'1B DonnéesActifs'!N538))</f>
        <v>-</v>
      </c>
      <c r="O535" s="213" t="str">
        <f>IF(($A535="-"),"-",IF((ISBLANK('1B DonnéesActifs'!O538)=TRUE),"",'1B DonnéesActifs'!O538))</f>
        <v>-</v>
      </c>
      <c r="P535" s="213" t="str">
        <f>IF(($A535="-"),"-",IF((ISBLANK('1B DonnéesActifs'!P538)=TRUE),"",'1B DonnéesActifs'!P538))</f>
        <v>-</v>
      </c>
      <c r="Q535" s="214" t="str">
        <f t="shared" si="82"/>
        <v>-</v>
      </c>
      <c r="R535" s="214" t="str">
        <f>IF($A535="-","-",(_xlfn.IFNA((VLOOKUP($D535,'2A HypothèsesRenouvellement'!$J$6:$K$10,2,FALSE)),"TypeChausséeN/D")))</f>
        <v>-</v>
      </c>
      <c r="S535" s="214" t="str">
        <f t="shared" si="83"/>
        <v>-</v>
      </c>
      <c r="T535" s="214" t="str">
        <f>IF($A535="-","-",(_xlfn.IFNA((VLOOKUP($M535,'2A HypothèsesRenouvellement'!$J$16:$K$25,2,FALSE)),"DernièreInterventionN/D")))</f>
        <v>-</v>
      </c>
      <c r="U535" s="214" t="str">
        <f t="shared" si="84"/>
        <v>-</v>
      </c>
      <c r="V535" s="215" t="str">
        <f t="shared" si="85"/>
        <v>-</v>
      </c>
      <c r="W535" s="215" t="str">
        <f>IF($A535="-","-",IF($O535="","ICG N/D",VLOOKUP($O535,'2A HypothèsesRenouvellement'!$B$33:$B$42,1,TRUE)))</f>
        <v>-</v>
      </c>
      <c r="X535" s="216" t="str">
        <f>IF($A535="-","-",(IF((ISNUMBER(W535)=TRUE),VLOOKUP(W535,'2A HypothèsesRenouvellement'!$B$33:$D$42,3,FALSE),"ICG N/D")))</f>
        <v>-</v>
      </c>
      <c r="Y535" s="216" t="str">
        <f>_xlfn.IFNA(IF($A535="-","-",(IF((P535=""),"Cote /5 N/D",VLOOKUP(P535,'2A HypothèsesRenouvellement'!$F$33:$G$37,2,FALSE)))),"%ParCote/5 Feuille2A N/D")</f>
        <v>-</v>
      </c>
      <c r="Z535" s="215" t="str">
        <f>IF($A535="-","-",IF('2A HypothèsesRenouvellement'!$F$20="  cotes d'état /100",(IF(ISNUMBER(X535)=TRUE,(X535*R535),"ICG N/D")),"N'est pas l'option choisie feuille 2A"))</f>
        <v>-</v>
      </c>
      <c r="AA535" s="215" t="str">
        <f t="shared" si="80"/>
        <v>-</v>
      </c>
      <c r="AB535" s="215" t="str">
        <f>IF($A535="-","-",IF('2A HypothèsesRenouvellement'!$F$20="  cotes d'état /5",(IF(ISNUMBER(Y535)=TRUE,(Y535*R535),"Etat/5 N/D")),"N'est pas l'option choisie feuille 2A"))</f>
        <v>-</v>
      </c>
      <c r="AC535" s="215" t="str">
        <f t="shared" si="81"/>
        <v>-</v>
      </c>
      <c r="AD535" s="217" t="str">
        <f>IF('2A HypothèsesRenouvellement'!$D$15="Option 1  ",'3A CalculsActifs'!V535,IF('2A HypothèsesRenouvellement'!$F$20="  Cotes d'état /100",'3A CalculsActifs'!AA535,IF('2A HypothèsesRenouvellement'!$F$20="  Cotes d'état /5",'3A CalculsActifs'!AC535,"ATT:ChoisirOptionFeuille2A")))</f>
        <v>ATT:ChoisirOptionFeuille2A</v>
      </c>
      <c r="AE535" s="209" t="str">
        <f>IF($A535="-","-",(H535/1000*(VLOOKUP(D535,'2A HypothèsesRenouvellement'!$J$6:$L$10,3,FALSE))))</f>
        <v>-</v>
      </c>
      <c r="AF535" s="312" t="str">
        <f t="shared" si="86"/>
        <v>-</v>
      </c>
      <c r="AG535" s="312" t="str">
        <f t="shared" si="87"/>
        <v>-</v>
      </c>
      <c r="AH535" s="218" t="str">
        <f t="shared" si="88"/>
        <v>-</v>
      </c>
      <c r="AI535" s="95"/>
      <c r="AJ535" s="95"/>
      <c r="AK535" s="95"/>
      <c r="AL535" s="95"/>
      <c r="AM535" s="95"/>
      <c r="AN535" s="95"/>
      <c r="AO535" s="95"/>
      <c r="AP535" s="95"/>
      <c r="AQ535" s="95"/>
      <c r="AR535" s="95"/>
      <c r="AS535" s="95"/>
      <c r="AT535" s="95"/>
      <c r="AU535" s="95"/>
      <c r="AV535" s="95"/>
      <c r="AW535" s="95"/>
      <c r="AX535" s="95"/>
      <c r="AY535" s="95"/>
      <c r="AZ535" s="95"/>
      <c r="BA535" s="95"/>
      <c r="BB535" s="95"/>
      <c r="BC535" s="95"/>
      <c r="BD535" s="95"/>
      <c r="BE535" s="95"/>
      <c r="BF535" s="95"/>
      <c r="BG535" s="95"/>
      <c r="BH535" s="95"/>
      <c r="BI535" s="95"/>
      <c r="BJ535" s="95"/>
      <c r="BK535" s="95"/>
      <c r="BL535" s="95"/>
      <c r="BM535" s="95"/>
      <c r="BN535" s="95"/>
      <c r="BO535" s="95"/>
      <c r="BP535" s="95"/>
      <c r="BQ535" s="95"/>
      <c r="BR535" s="95"/>
      <c r="BS535" s="95"/>
      <c r="BT535" s="95"/>
      <c r="BU535" s="95"/>
      <c r="BV535" s="95"/>
      <c r="BW535" s="95"/>
      <c r="BX535" s="95"/>
      <c r="BY535" s="95"/>
      <c r="BZ535" s="95"/>
      <c r="CA535" s="95"/>
      <c r="CB535" s="95"/>
      <c r="CC535" s="95"/>
      <c r="CD535" s="95"/>
      <c r="CE535" s="95"/>
      <c r="CF535" s="95"/>
      <c r="CG535" s="95"/>
      <c r="CH535" s="95"/>
      <c r="CI535" s="95"/>
      <c r="CJ535" s="95"/>
      <c r="CK535" s="95"/>
      <c r="CL535" s="95"/>
      <c r="CM535" s="95"/>
      <c r="CN535" s="95"/>
      <c r="CO535" s="95"/>
      <c r="CP535" s="95"/>
      <c r="CQ535" s="95"/>
      <c r="CR535" s="95"/>
      <c r="CS535" s="95"/>
      <c r="CT535" s="95"/>
      <c r="CU535" s="95"/>
      <c r="CV535" s="95"/>
      <c r="CW535" s="95"/>
      <c r="CX535" s="95"/>
      <c r="CY535" s="95"/>
      <c r="CZ535" s="95"/>
      <c r="DA535" s="95"/>
      <c r="DB535" s="95"/>
      <c r="DC535" s="95"/>
      <c r="DD535" s="95"/>
      <c r="DE535" s="95"/>
      <c r="DF535" s="95"/>
      <c r="DG535" s="95"/>
      <c r="DH535" s="95"/>
      <c r="DI535" s="95"/>
      <c r="DJ535" s="95"/>
      <c r="DK535" s="95"/>
      <c r="DL535" s="95"/>
      <c r="DM535" s="95"/>
      <c r="DN535" s="95"/>
      <c r="DO535" s="95"/>
      <c r="DP535" s="95"/>
      <c r="DQ535" s="95"/>
      <c r="DR535" s="95"/>
      <c r="DS535" s="95"/>
      <c r="DT535" s="95"/>
      <c r="DU535" s="95"/>
      <c r="DV535" s="95"/>
      <c r="DW535" s="95"/>
      <c r="DX535" s="95"/>
      <c r="DY535" s="95"/>
      <c r="DZ535" s="95"/>
      <c r="EA535" s="95"/>
      <c r="EB535" s="95"/>
      <c r="EC535" s="95"/>
      <c r="ED535" s="95"/>
      <c r="EE535" s="95"/>
      <c r="EF535" s="95"/>
      <c r="EG535" s="95"/>
      <c r="EH535" s="95"/>
      <c r="EI535" s="95"/>
      <c r="EJ535" s="95"/>
      <c r="EK535" s="95"/>
      <c r="EL535" s="95"/>
      <c r="EM535" s="95"/>
      <c r="EN535" s="95"/>
      <c r="EO535" s="95"/>
      <c r="EP535" s="95"/>
      <c r="EQ535" s="95"/>
      <c r="ER535" s="95"/>
      <c r="ES535" s="95"/>
      <c r="ET535" s="95"/>
      <c r="EU535" s="95"/>
      <c r="EV535" s="95"/>
      <c r="EW535" s="95"/>
      <c r="EX535" s="95"/>
      <c r="EY535" s="95"/>
      <c r="EZ535" s="95"/>
      <c r="FA535" s="95"/>
      <c r="FB535" s="95"/>
      <c r="FC535" s="95"/>
      <c r="FD535" s="95"/>
      <c r="FE535" s="95"/>
      <c r="FF535" s="95"/>
      <c r="FG535" s="95"/>
      <c r="FH535" s="95"/>
      <c r="FI535" s="95"/>
      <c r="FJ535" s="95"/>
      <c r="FK535" s="95"/>
      <c r="FL535" s="95"/>
      <c r="FM535" s="95"/>
      <c r="FN535" s="95"/>
      <c r="FO535" s="95"/>
      <c r="FP535" s="95"/>
      <c r="FQ535" s="95"/>
      <c r="FR535" s="95"/>
      <c r="FS535" s="95"/>
      <c r="FT535" s="95"/>
      <c r="FU535" s="95"/>
      <c r="FV535" s="95"/>
      <c r="FW535" s="95"/>
      <c r="FX535" s="95"/>
      <c r="FY535" s="95"/>
      <c r="FZ535" s="95"/>
      <c r="GA535" s="95"/>
      <c r="GB535" s="95"/>
      <c r="GC535" s="95"/>
      <c r="GD535" s="95"/>
      <c r="GE535" s="95"/>
      <c r="GF535" s="95"/>
      <c r="GG535" s="95"/>
      <c r="GH535" s="95"/>
      <c r="GI535" s="95"/>
      <c r="GJ535" s="95"/>
      <c r="GK535" s="95"/>
      <c r="GL535" s="95"/>
      <c r="GM535" s="95"/>
      <c r="GN535" s="95"/>
      <c r="GO535" s="95"/>
      <c r="GP535" s="95"/>
      <c r="GQ535" s="95"/>
      <c r="GR535" s="95"/>
      <c r="GS535" s="95"/>
      <c r="GT535" s="95"/>
      <c r="GU535" s="95"/>
      <c r="GV535" s="95"/>
      <c r="GW535" s="95"/>
      <c r="GX535" s="95"/>
      <c r="GY535" s="95"/>
      <c r="GZ535" s="95"/>
      <c r="HA535" s="95"/>
      <c r="HB535" s="95"/>
      <c r="HC535" s="95"/>
      <c r="HD535" s="95"/>
      <c r="HE535" s="95"/>
    </row>
    <row r="536" spans="1:213" x14ac:dyDescent="0.25">
      <c r="A536" s="212" t="str">
        <f>IF((ISBLANK('1B DonnéesActifs'!A539)=TRUE),"-",'1B DonnéesActifs'!A539)</f>
        <v>-</v>
      </c>
      <c r="B536" s="213" t="str">
        <f>IF(($A536="-"),"-",IF((ISBLANK('1B DonnéesActifs'!B539)=TRUE),"",'1B DonnéesActifs'!B539))</f>
        <v>-</v>
      </c>
      <c r="C536" s="213" t="str">
        <f>IF(($A536="-"),"-",IF((ISBLANK('1B DonnéesActifs'!C539)=TRUE),"",'1B DonnéesActifs'!C539))</f>
        <v>-</v>
      </c>
      <c r="D536" s="213" t="str">
        <f>IF(($A536="-"),"-",IF((ISBLANK('1B DonnéesActifs'!D539)=TRUE),"",'1B DonnéesActifs'!D539))</f>
        <v>-</v>
      </c>
      <c r="E536" s="213" t="str">
        <f>IF(($A536="-"),"-",IF((ISBLANK('1B DonnéesActifs'!E539)=TRUE),"",'1B DonnéesActifs'!E539))</f>
        <v>-</v>
      </c>
      <c r="F536" s="213" t="str">
        <f>IF(($A536="-"),"-",IF((ISBLANK('1B DonnéesActifs'!F539)=TRUE),"",'1B DonnéesActifs'!F539))</f>
        <v>-</v>
      </c>
      <c r="G536" s="213" t="str">
        <f>IF(($A536="-"),"-",IF((ISBLANK('1B DonnéesActifs'!G539)=TRUE),"",'1B DonnéesActifs'!G539))</f>
        <v>-</v>
      </c>
      <c r="H536" s="213" t="str">
        <f>IF(($A536="-"),"-",IF((ISBLANK('1B DonnéesActifs'!H539)=TRUE),"",'1B DonnéesActifs'!H539))</f>
        <v>-</v>
      </c>
      <c r="I536" s="213" t="str">
        <f>IF(($A536="-"),"-",IF((ISBLANK('1B DonnéesActifs'!I539)=TRUE),"",'1B DonnéesActifs'!I539))</f>
        <v>-</v>
      </c>
      <c r="J536" s="213" t="str">
        <f>IF(($A536="-"),"-",IF((ISBLANK('1B DonnéesActifs'!J539)=TRUE),"",'1B DonnéesActifs'!J539))</f>
        <v>-</v>
      </c>
      <c r="K536" s="213" t="str">
        <f>IF(($A536="-"),"-",IF((ISBLANK('1B DonnéesActifs'!K539)=TRUE),"",'1B DonnéesActifs'!K539))</f>
        <v>-</v>
      </c>
      <c r="L536" s="213" t="str">
        <f>IF(($A536="-"),"-",IF((ISBLANK('1B DonnéesActifs'!L539)=TRUE),"",'1B DonnéesActifs'!L539))</f>
        <v>-</v>
      </c>
      <c r="M536" s="213" t="str">
        <f>IF(($A536="-"),"-",IF((ISBLANK('1B DonnéesActifs'!M539)=TRUE),"",'1B DonnéesActifs'!M539))</f>
        <v>-</v>
      </c>
      <c r="N536" s="213" t="str">
        <f>IF(($A536="-"),"-",IF((ISBLANK('1B DonnéesActifs'!N539)=TRUE),"",'1B DonnéesActifs'!N539))</f>
        <v>-</v>
      </c>
      <c r="O536" s="213" t="str">
        <f>IF(($A536="-"),"-",IF((ISBLANK('1B DonnéesActifs'!O539)=TRUE),"",'1B DonnéesActifs'!O539))</f>
        <v>-</v>
      </c>
      <c r="P536" s="213" t="str">
        <f>IF(($A536="-"),"-",IF((ISBLANK('1B DonnéesActifs'!P539)=TRUE),"",'1B DonnéesActifs'!P539))</f>
        <v>-</v>
      </c>
      <c r="Q536" s="214" t="str">
        <f t="shared" si="82"/>
        <v>-</v>
      </c>
      <c r="R536" s="214" t="str">
        <f>IF($A536="-","-",(_xlfn.IFNA((VLOOKUP($D536,'2A HypothèsesRenouvellement'!$J$6:$K$10,2,FALSE)),"TypeChausséeN/D")))</f>
        <v>-</v>
      </c>
      <c r="S536" s="214" t="str">
        <f t="shared" si="83"/>
        <v>-</v>
      </c>
      <c r="T536" s="214" t="str">
        <f>IF($A536="-","-",(_xlfn.IFNA((VLOOKUP($M536,'2A HypothèsesRenouvellement'!$J$16:$K$25,2,FALSE)),"DernièreInterventionN/D")))</f>
        <v>-</v>
      </c>
      <c r="U536" s="214" t="str">
        <f t="shared" si="84"/>
        <v>-</v>
      </c>
      <c r="V536" s="215" t="str">
        <f t="shared" si="85"/>
        <v>-</v>
      </c>
      <c r="W536" s="215" t="str">
        <f>IF($A536="-","-",IF($O536="","ICG N/D",VLOOKUP($O536,'2A HypothèsesRenouvellement'!$B$33:$B$42,1,TRUE)))</f>
        <v>-</v>
      </c>
      <c r="X536" s="216" t="str">
        <f>IF($A536="-","-",(IF((ISNUMBER(W536)=TRUE),VLOOKUP(W536,'2A HypothèsesRenouvellement'!$B$33:$D$42,3,FALSE),"ICG N/D")))</f>
        <v>-</v>
      </c>
      <c r="Y536" s="216" t="str">
        <f>_xlfn.IFNA(IF($A536="-","-",(IF((P536=""),"Cote /5 N/D",VLOOKUP(P536,'2A HypothèsesRenouvellement'!$F$33:$G$37,2,FALSE)))),"%ParCote/5 Feuille2A N/D")</f>
        <v>-</v>
      </c>
      <c r="Z536" s="215" t="str">
        <f>IF($A536="-","-",IF('2A HypothèsesRenouvellement'!$F$20="  cotes d'état /100",(IF(ISNUMBER(X536)=TRUE,(X536*R536),"ICG N/D")),"N'est pas l'option choisie feuille 2A"))</f>
        <v>-</v>
      </c>
      <c r="AA536" s="215" t="str">
        <f t="shared" si="80"/>
        <v>-</v>
      </c>
      <c r="AB536" s="215" t="str">
        <f>IF($A536="-","-",IF('2A HypothèsesRenouvellement'!$F$20="  cotes d'état /5",(IF(ISNUMBER(Y536)=TRUE,(Y536*R536),"Etat/5 N/D")),"N'est pas l'option choisie feuille 2A"))</f>
        <v>-</v>
      </c>
      <c r="AC536" s="215" t="str">
        <f t="shared" si="81"/>
        <v>-</v>
      </c>
      <c r="AD536" s="217" t="str">
        <f>IF('2A HypothèsesRenouvellement'!$D$15="Option 1  ",'3A CalculsActifs'!V536,IF('2A HypothèsesRenouvellement'!$F$20="  Cotes d'état /100",'3A CalculsActifs'!AA536,IF('2A HypothèsesRenouvellement'!$F$20="  Cotes d'état /5",'3A CalculsActifs'!AC536,"ATT:ChoisirOptionFeuille2A")))</f>
        <v>ATT:ChoisirOptionFeuille2A</v>
      </c>
      <c r="AE536" s="209" t="str">
        <f>IF($A536="-","-",(H536/1000*(VLOOKUP(D536,'2A HypothèsesRenouvellement'!$J$6:$L$10,3,FALSE))))</f>
        <v>-</v>
      </c>
      <c r="AF536" s="312" t="str">
        <f t="shared" si="86"/>
        <v>-</v>
      </c>
      <c r="AG536" s="312" t="str">
        <f t="shared" si="87"/>
        <v>-</v>
      </c>
      <c r="AH536" s="218" t="str">
        <f t="shared" si="88"/>
        <v>-</v>
      </c>
      <c r="AI536" s="95"/>
      <c r="AJ536" s="95"/>
      <c r="AK536" s="95"/>
      <c r="AL536" s="95"/>
      <c r="AM536" s="95"/>
      <c r="AN536" s="95"/>
      <c r="AO536" s="95"/>
      <c r="AP536" s="95"/>
      <c r="AQ536" s="95"/>
      <c r="AR536" s="95"/>
      <c r="AS536" s="95"/>
      <c r="AT536" s="95"/>
      <c r="AU536" s="95"/>
      <c r="AV536" s="95"/>
      <c r="AW536" s="95"/>
      <c r="AX536" s="95"/>
      <c r="AY536" s="95"/>
      <c r="AZ536" s="95"/>
      <c r="BA536" s="95"/>
      <c r="BB536" s="95"/>
      <c r="BC536" s="95"/>
      <c r="BD536" s="95"/>
      <c r="BE536" s="95"/>
      <c r="BF536" s="95"/>
      <c r="BG536" s="95"/>
      <c r="BH536" s="95"/>
      <c r="BI536" s="95"/>
      <c r="BJ536" s="95"/>
      <c r="BK536" s="95"/>
      <c r="BL536" s="95"/>
      <c r="BM536" s="95"/>
      <c r="BN536" s="95"/>
      <c r="BO536" s="95"/>
      <c r="BP536" s="95"/>
      <c r="BQ536" s="95"/>
      <c r="BR536" s="95"/>
      <c r="BS536" s="95"/>
      <c r="BT536" s="95"/>
      <c r="BU536" s="95"/>
      <c r="BV536" s="95"/>
      <c r="BW536" s="95"/>
      <c r="BX536" s="95"/>
      <c r="BY536" s="95"/>
      <c r="BZ536" s="95"/>
      <c r="CA536" s="95"/>
      <c r="CB536" s="95"/>
      <c r="CC536" s="95"/>
      <c r="CD536" s="95"/>
      <c r="CE536" s="95"/>
      <c r="CF536" s="95"/>
      <c r="CG536" s="95"/>
      <c r="CH536" s="95"/>
      <c r="CI536" s="95"/>
      <c r="CJ536" s="95"/>
      <c r="CK536" s="95"/>
      <c r="CL536" s="95"/>
      <c r="CM536" s="95"/>
      <c r="CN536" s="95"/>
      <c r="CO536" s="95"/>
      <c r="CP536" s="95"/>
      <c r="CQ536" s="95"/>
      <c r="CR536" s="95"/>
      <c r="CS536" s="95"/>
      <c r="CT536" s="95"/>
      <c r="CU536" s="95"/>
      <c r="CV536" s="95"/>
      <c r="CW536" s="95"/>
      <c r="CX536" s="95"/>
      <c r="CY536" s="95"/>
      <c r="CZ536" s="95"/>
      <c r="DA536" s="95"/>
      <c r="DB536" s="95"/>
      <c r="DC536" s="95"/>
      <c r="DD536" s="95"/>
      <c r="DE536" s="95"/>
      <c r="DF536" s="95"/>
      <c r="DG536" s="95"/>
      <c r="DH536" s="95"/>
      <c r="DI536" s="95"/>
      <c r="DJ536" s="95"/>
      <c r="DK536" s="95"/>
      <c r="DL536" s="95"/>
      <c r="DM536" s="95"/>
      <c r="DN536" s="95"/>
      <c r="DO536" s="95"/>
      <c r="DP536" s="95"/>
      <c r="DQ536" s="95"/>
      <c r="DR536" s="95"/>
      <c r="DS536" s="95"/>
      <c r="DT536" s="95"/>
      <c r="DU536" s="95"/>
      <c r="DV536" s="95"/>
      <c r="DW536" s="95"/>
      <c r="DX536" s="95"/>
      <c r="DY536" s="95"/>
      <c r="DZ536" s="95"/>
      <c r="EA536" s="95"/>
      <c r="EB536" s="95"/>
      <c r="EC536" s="95"/>
      <c r="ED536" s="95"/>
      <c r="EE536" s="95"/>
      <c r="EF536" s="95"/>
      <c r="EG536" s="95"/>
      <c r="EH536" s="95"/>
      <c r="EI536" s="95"/>
      <c r="EJ536" s="95"/>
      <c r="EK536" s="95"/>
      <c r="EL536" s="95"/>
      <c r="EM536" s="95"/>
      <c r="EN536" s="95"/>
      <c r="EO536" s="95"/>
      <c r="EP536" s="95"/>
      <c r="EQ536" s="95"/>
      <c r="ER536" s="95"/>
      <c r="ES536" s="95"/>
      <c r="ET536" s="95"/>
      <c r="EU536" s="95"/>
      <c r="EV536" s="95"/>
      <c r="EW536" s="95"/>
      <c r="EX536" s="95"/>
      <c r="EY536" s="95"/>
      <c r="EZ536" s="95"/>
      <c r="FA536" s="95"/>
      <c r="FB536" s="95"/>
      <c r="FC536" s="95"/>
      <c r="FD536" s="95"/>
      <c r="FE536" s="95"/>
      <c r="FF536" s="95"/>
      <c r="FG536" s="95"/>
      <c r="FH536" s="95"/>
      <c r="FI536" s="95"/>
      <c r="FJ536" s="95"/>
      <c r="FK536" s="95"/>
      <c r="FL536" s="95"/>
      <c r="FM536" s="95"/>
      <c r="FN536" s="95"/>
      <c r="FO536" s="95"/>
      <c r="FP536" s="95"/>
      <c r="FQ536" s="95"/>
      <c r="FR536" s="95"/>
      <c r="FS536" s="95"/>
      <c r="FT536" s="95"/>
      <c r="FU536" s="95"/>
      <c r="FV536" s="95"/>
      <c r="FW536" s="95"/>
      <c r="FX536" s="95"/>
      <c r="FY536" s="95"/>
      <c r="FZ536" s="95"/>
      <c r="GA536" s="95"/>
      <c r="GB536" s="95"/>
      <c r="GC536" s="95"/>
      <c r="GD536" s="95"/>
      <c r="GE536" s="95"/>
      <c r="GF536" s="95"/>
      <c r="GG536" s="95"/>
      <c r="GH536" s="95"/>
      <c r="GI536" s="95"/>
      <c r="GJ536" s="95"/>
      <c r="GK536" s="95"/>
      <c r="GL536" s="95"/>
      <c r="GM536" s="95"/>
      <c r="GN536" s="95"/>
      <c r="GO536" s="95"/>
      <c r="GP536" s="95"/>
      <c r="GQ536" s="95"/>
      <c r="GR536" s="95"/>
      <c r="GS536" s="95"/>
      <c r="GT536" s="95"/>
      <c r="GU536" s="95"/>
      <c r="GV536" s="95"/>
      <c r="GW536" s="95"/>
      <c r="GX536" s="95"/>
      <c r="GY536" s="95"/>
      <c r="GZ536" s="95"/>
      <c r="HA536" s="95"/>
      <c r="HB536" s="95"/>
      <c r="HC536" s="95"/>
      <c r="HD536" s="95"/>
      <c r="HE536" s="95"/>
    </row>
    <row r="537" spans="1:213" x14ac:dyDescent="0.25">
      <c r="A537" s="212" t="str">
        <f>IF((ISBLANK('1B DonnéesActifs'!A540)=TRUE),"-",'1B DonnéesActifs'!A540)</f>
        <v>-</v>
      </c>
      <c r="B537" s="213" t="str">
        <f>IF(($A537="-"),"-",IF((ISBLANK('1B DonnéesActifs'!B540)=TRUE),"",'1B DonnéesActifs'!B540))</f>
        <v>-</v>
      </c>
      <c r="C537" s="213" t="str">
        <f>IF(($A537="-"),"-",IF((ISBLANK('1B DonnéesActifs'!C540)=TRUE),"",'1B DonnéesActifs'!C540))</f>
        <v>-</v>
      </c>
      <c r="D537" s="213" t="str">
        <f>IF(($A537="-"),"-",IF((ISBLANK('1B DonnéesActifs'!D540)=TRUE),"",'1B DonnéesActifs'!D540))</f>
        <v>-</v>
      </c>
      <c r="E537" s="213" t="str">
        <f>IF(($A537="-"),"-",IF((ISBLANK('1B DonnéesActifs'!E540)=TRUE),"",'1B DonnéesActifs'!E540))</f>
        <v>-</v>
      </c>
      <c r="F537" s="213" t="str">
        <f>IF(($A537="-"),"-",IF((ISBLANK('1B DonnéesActifs'!F540)=TRUE),"",'1B DonnéesActifs'!F540))</f>
        <v>-</v>
      </c>
      <c r="G537" s="213" t="str">
        <f>IF(($A537="-"),"-",IF((ISBLANK('1B DonnéesActifs'!G540)=TRUE),"",'1B DonnéesActifs'!G540))</f>
        <v>-</v>
      </c>
      <c r="H537" s="213" t="str">
        <f>IF(($A537="-"),"-",IF((ISBLANK('1B DonnéesActifs'!H540)=TRUE),"",'1B DonnéesActifs'!H540))</f>
        <v>-</v>
      </c>
      <c r="I537" s="213" t="str">
        <f>IF(($A537="-"),"-",IF((ISBLANK('1B DonnéesActifs'!I540)=TRUE),"",'1B DonnéesActifs'!I540))</f>
        <v>-</v>
      </c>
      <c r="J537" s="213" t="str">
        <f>IF(($A537="-"),"-",IF((ISBLANK('1B DonnéesActifs'!J540)=TRUE),"",'1B DonnéesActifs'!J540))</f>
        <v>-</v>
      </c>
      <c r="K537" s="213" t="str">
        <f>IF(($A537="-"),"-",IF((ISBLANK('1B DonnéesActifs'!K540)=TRUE),"",'1B DonnéesActifs'!K540))</f>
        <v>-</v>
      </c>
      <c r="L537" s="213" t="str">
        <f>IF(($A537="-"),"-",IF((ISBLANK('1B DonnéesActifs'!L540)=TRUE),"",'1B DonnéesActifs'!L540))</f>
        <v>-</v>
      </c>
      <c r="M537" s="213" t="str">
        <f>IF(($A537="-"),"-",IF((ISBLANK('1B DonnéesActifs'!M540)=TRUE),"",'1B DonnéesActifs'!M540))</f>
        <v>-</v>
      </c>
      <c r="N537" s="213" t="str">
        <f>IF(($A537="-"),"-",IF((ISBLANK('1B DonnéesActifs'!N540)=TRUE),"",'1B DonnéesActifs'!N540))</f>
        <v>-</v>
      </c>
      <c r="O537" s="213" t="str">
        <f>IF(($A537="-"),"-",IF((ISBLANK('1B DonnéesActifs'!O540)=TRUE),"",'1B DonnéesActifs'!O540))</f>
        <v>-</v>
      </c>
      <c r="P537" s="213" t="str">
        <f>IF(($A537="-"),"-",IF((ISBLANK('1B DonnéesActifs'!P540)=TRUE),"",'1B DonnéesActifs'!P540))</f>
        <v>-</v>
      </c>
      <c r="Q537" s="214" t="str">
        <f t="shared" si="82"/>
        <v>-</v>
      </c>
      <c r="R537" s="214" t="str">
        <f>IF($A537="-","-",(_xlfn.IFNA((VLOOKUP($D537,'2A HypothèsesRenouvellement'!$J$6:$K$10,2,FALSE)),"TypeChausséeN/D")))</f>
        <v>-</v>
      </c>
      <c r="S537" s="214" t="str">
        <f t="shared" si="83"/>
        <v>-</v>
      </c>
      <c r="T537" s="214" t="str">
        <f>IF($A537="-","-",(_xlfn.IFNA((VLOOKUP($M537,'2A HypothèsesRenouvellement'!$J$16:$K$25,2,FALSE)),"DernièreInterventionN/D")))</f>
        <v>-</v>
      </c>
      <c r="U537" s="214" t="str">
        <f t="shared" si="84"/>
        <v>-</v>
      </c>
      <c r="V537" s="215" t="str">
        <f t="shared" si="85"/>
        <v>-</v>
      </c>
      <c r="W537" s="215" t="str">
        <f>IF($A537="-","-",IF($O537="","ICG N/D",VLOOKUP($O537,'2A HypothèsesRenouvellement'!$B$33:$B$42,1,TRUE)))</f>
        <v>-</v>
      </c>
      <c r="X537" s="216" t="str">
        <f>IF($A537="-","-",(IF((ISNUMBER(W537)=TRUE),VLOOKUP(W537,'2A HypothèsesRenouvellement'!$B$33:$D$42,3,FALSE),"ICG N/D")))</f>
        <v>-</v>
      </c>
      <c r="Y537" s="216" t="str">
        <f>_xlfn.IFNA(IF($A537="-","-",(IF((P537=""),"Cote /5 N/D",VLOOKUP(P537,'2A HypothèsesRenouvellement'!$F$33:$G$37,2,FALSE)))),"%ParCote/5 Feuille2A N/D")</f>
        <v>-</v>
      </c>
      <c r="Z537" s="215" t="str">
        <f>IF($A537="-","-",IF('2A HypothèsesRenouvellement'!$F$20="  cotes d'état /100",(IF(ISNUMBER(X537)=TRUE,(X537*R537),"ICG N/D")),"N'est pas l'option choisie feuille 2A"))</f>
        <v>-</v>
      </c>
      <c r="AA537" s="215" t="str">
        <f t="shared" si="80"/>
        <v>-</v>
      </c>
      <c r="AB537" s="215" t="str">
        <f>IF($A537="-","-",IF('2A HypothèsesRenouvellement'!$F$20="  cotes d'état /5",(IF(ISNUMBER(Y537)=TRUE,(Y537*R537),"Etat/5 N/D")),"N'est pas l'option choisie feuille 2A"))</f>
        <v>-</v>
      </c>
      <c r="AC537" s="215" t="str">
        <f t="shared" si="81"/>
        <v>-</v>
      </c>
      <c r="AD537" s="217" t="str">
        <f>IF('2A HypothèsesRenouvellement'!$D$15="Option 1  ",'3A CalculsActifs'!V537,IF('2A HypothèsesRenouvellement'!$F$20="  Cotes d'état /100",'3A CalculsActifs'!AA537,IF('2A HypothèsesRenouvellement'!$F$20="  Cotes d'état /5",'3A CalculsActifs'!AC537,"ATT:ChoisirOptionFeuille2A")))</f>
        <v>ATT:ChoisirOptionFeuille2A</v>
      </c>
      <c r="AE537" s="209" t="str">
        <f>IF($A537="-","-",(H537/1000*(VLOOKUP(D537,'2A HypothèsesRenouvellement'!$J$6:$L$10,3,FALSE))))</f>
        <v>-</v>
      </c>
      <c r="AF537" s="312" t="str">
        <f t="shared" si="86"/>
        <v>-</v>
      </c>
      <c r="AG537" s="312" t="str">
        <f t="shared" si="87"/>
        <v>-</v>
      </c>
      <c r="AH537" s="218" t="str">
        <f t="shared" si="88"/>
        <v>-</v>
      </c>
      <c r="AI537" s="95"/>
      <c r="AJ537" s="95"/>
      <c r="AK537" s="95"/>
      <c r="AL537" s="95"/>
      <c r="AM537" s="95"/>
      <c r="AN537" s="95"/>
      <c r="AO537" s="95"/>
      <c r="AP537" s="95"/>
      <c r="AQ537" s="95"/>
      <c r="AR537" s="95"/>
      <c r="AS537" s="95"/>
      <c r="AT537" s="95"/>
      <c r="AU537" s="95"/>
      <c r="AV537" s="95"/>
      <c r="AW537" s="95"/>
      <c r="AX537" s="95"/>
      <c r="AY537" s="95"/>
      <c r="AZ537" s="95"/>
      <c r="BA537" s="95"/>
      <c r="BB537" s="95"/>
      <c r="BC537" s="95"/>
      <c r="BD537" s="95"/>
      <c r="BE537" s="95"/>
      <c r="BF537" s="95"/>
      <c r="BG537" s="95"/>
      <c r="BH537" s="95"/>
      <c r="BI537" s="95"/>
      <c r="BJ537" s="95"/>
      <c r="BK537" s="95"/>
      <c r="BL537" s="95"/>
      <c r="BM537" s="95"/>
      <c r="BN537" s="95"/>
      <c r="BO537" s="95"/>
      <c r="BP537" s="95"/>
      <c r="BQ537" s="95"/>
      <c r="BR537" s="95"/>
      <c r="BS537" s="95"/>
      <c r="BT537" s="95"/>
      <c r="BU537" s="95"/>
      <c r="BV537" s="95"/>
      <c r="BW537" s="95"/>
      <c r="BX537" s="95"/>
      <c r="BY537" s="95"/>
      <c r="BZ537" s="95"/>
      <c r="CA537" s="95"/>
      <c r="CB537" s="95"/>
      <c r="CC537" s="95"/>
      <c r="CD537" s="95"/>
      <c r="CE537" s="95"/>
      <c r="CF537" s="95"/>
      <c r="CG537" s="95"/>
      <c r="CH537" s="95"/>
      <c r="CI537" s="95"/>
      <c r="CJ537" s="95"/>
      <c r="CK537" s="95"/>
      <c r="CL537" s="95"/>
      <c r="CM537" s="95"/>
      <c r="CN537" s="95"/>
      <c r="CO537" s="95"/>
      <c r="CP537" s="95"/>
      <c r="CQ537" s="95"/>
      <c r="CR537" s="95"/>
      <c r="CS537" s="95"/>
      <c r="CT537" s="95"/>
      <c r="CU537" s="95"/>
      <c r="CV537" s="95"/>
      <c r="CW537" s="95"/>
      <c r="CX537" s="95"/>
      <c r="CY537" s="95"/>
      <c r="CZ537" s="95"/>
      <c r="DA537" s="95"/>
      <c r="DB537" s="95"/>
      <c r="DC537" s="95"/>
      <c r="DD537" s="95"/>
      <c r="DE537" s="95"/>
      <c r="DF537" s="95"/>
      <c r="DG537" s="95"/>
      <c r="DH537" s="95"/>
      <c r="DI537" s="95"/>
      <c r="DJ537" s="95"/>
      <c r="DK537" s="95"/>
      <c r="DL537" s="95"/>
      <c r="DM537" s="95"/>
      <c r="DN537" s="95"/>
      <c r="DO537" s="95"/>
      <c r="DP537" s="95"/>
      <c r="DQ537" s="95"/>
      <c r="DR537" s="95"/>
      <c r="DS537" s="95"/>
      <c r="DT537" s="95"/>
      <c r="DU537" s="95"/>
      <c r="DV537" s="95"/>
      <c r="DW537" s="95"/>
      <c r="DX537" s="95"/>
      <c r="DY537" s="95"/>
      <c r="DZ537" s="95"/>
      <c r="EA537" s="95"/>
      <c r="EB537" s="95"/>
      <c r="EC537" s="95"/>
      <c r="ED537" s="95"/>
      <c r="EE537" s="95"/>
      <c r="EF537" s="95"/>
      <c r="EG537" s="95"/>
      <c r="EH537" s="95"/>
      <c r="EI537" s="95"/>
      <c r="EJ537" s="95"/>
      <c r="EK537" s="95"/>
      <c r="EL537" s="95"/>
      <c r="EM537" s="95"/>
      <c r="EN537" s="95"/>
      <c r="EO537" s="95"/>
      <c r="EP537" s="95"/>
      <c r="EQ537" s="95"/>
      <c r="ER537" s="95"/>
      <c r="ES537" s="95"/>
      <c r="ET537" s="95"/>
      <c r="EU537" s="95"/>
      <c r="EV537" s="95"/>
      <c r="EW537" s="95"/>
      <c r="EX537" s="95"/>
      <c r="EY537" s="95"/>
      <c r="EZ537" s="95"/>
      <c r="FA537" s="95"/>
      <c r="FB537" s="95"/>
      <c r="FC537" s="95"/>
      <c r="FD537" s="95"/>
      <c r="FE537" s="95"/>
      <c r="FF537" s="95"/>
      <c r="FG537" s="95"/>
      <c r="FH537" s="95"/>
      <c r="FI537" s="95"/>
      <c r="FJ537" s="95"/>
      <c r="FK537" s="95"/>
      <c r="FL537" s="95"/>
      <c r="FM537" s="95"/>
      <c r="FN537" s="95"/>
      <c r="FO537" s="95"/>
      <c r="FP537" s="95"/>
      <c r="FQ537" s="95"/>
      <c r="FR537" s="95"/>
      <c r="FS537" s="95"/>
      <c r="FT537" s="95"/>
      <c r="FU537" s="95"/>
      <c r="FV537" s="95"/>
      <c r="FW537" s="95"/>
      <c r="FX537" s="95"/>
      <c r="FY537" s="95"/>
      <c r="FZ537" s="95"/>
      <c r="GA537" s="95"/>
      <c r="GB537" s="95"/>
      <c r="GC537" s="95"/>
      <c r="GD537" s="95"/>
      <c r="GE537" s="95"/>
      <c r="GF537" s="95"/>
      <c r="GG537" s="95"/>
      <c r="GH537" s="95"/>
      <c r="GI537" s="95"/>
      <c r="GJ537" s="95"/>
      <c r="GK537" s="95"/>
      <c r="GL537" s="95"/>
      <c r="GM537" s="95"/>
      <c r="GN537" s="95"/>
      <c r="GO537" s="95"/>
      <c r="GP537" s="95"/>
      <c r="GQ537" s="95"/>
      <c r="GR537" s="95"/>
      <c r="GS537" s="95"/>
      <c r="GT537" s="95"/>
      <c r="GU537" s="95"/>
      <c r="GV537" s="95"/>
      <c r="GW537" s="95"/>
      <c r="GX537" s="95"/>
      <c r="GY537" s="95"/>
      <c r="GZ537" s="95"/>
      <c r="HA537" s="95"/>
      <c r="HB537" s="95"/>
      <c r="HC537" s="95"/>
      <c r="HD537" s="95"/>
      <c r="HE537" s="95"/>
    </row>
    <row r="538" spans="1:213" x14ac:dyDescent="0.25">
      <c r="A538" s="212" t="str">
        <f>IF((ISBLANK('1B DonnéesActifs'!A541)=TRUE),"-",'1B DonnéesActifs'!A541)</f>
        <v>-</v>
      </c>
      <c r="B538" s="213" t="str">
        <f>IF(($A538="-"),"-",IF((ISBLANK('1B DonnéesActifs'!B541)=TRUE),"",'1B DonnéesActifs'!B541))</f>
        <v>-</v>
      </c>
      <c r="C538" s="213" t="str">
        <f>IF(($A538="-"),"-",IF((ISBLANK('1B DonnéesActifs'!C541)=TRUE),"",'1B DonnéesActifs'!C541))</f>
        <v>-</v>
      </c>
      <c r="D538" s="213" t="str">
        <f>IF(($A538="-"),"-",IF((ISBLANK('1B DonnéesActifs'!D541)=TRUE),"",'1B DonnéesActifs'!D541))</f>
        <v>-</v>
      </c>
      <c r="E538" s="213" t="str">
        <f>IF(($A538="-"),"-",IF((ISBLANK('1B DonnéesActifs'!E541)=TRUE),"",'1B DonnéesActifs'!E541))</f>
        <v>-</v>
      </c>
      <c r="F538" s="213" t="str">
        <f>IF(($A538="-"),"-",IF((ISBLANK('1B DonnéesActifs'!F541)=TRUE),"",'1B DonnéesActifs'!F541))</f>
        <v>-</v>
      </c>
      <c r="G538" s="213" t="str">
        <f>IF(($A538="-"),"-",IF((ISBLANK('1B DonnéesActifs'!G541)=TRUE),"",'1B DonnéesActifs'!G541))</f>
        <v>-</v>
      </c>
      <c r="H538" s="213" t="str">
        <f>IF(($A538="-"),"-",IF((ISBLANK('1B DonnéesActifs'!H541)=TRUE),"",'1B DonnéesActifs'!H541))</f>
        <v>-</v>
      </c>
      <c r="I538" s="213" t="str">
        <f>IF(($A538="-"),"-",IF((ISBLANK('1B DonnéesActifs'!I541)=TRUE),"",'1B DonnéesActifs'!I541))</f>
        <v>-</v>
      </c>
      <c r="J538" s="213" t="str">
        <f>IF(($A538="-"),"-",IF((ISBLANK('1B DonnéesActifs'!J541)=TRUE),"",'1B DonnéesActifs'!J541))</f>
        <v>-</v>
      </c>
      <c r="K538" s="213" t="str">
        <f>IF(($A538="-"),"-",IF((ISBLANK('1B DonnéesActifs'!K541)=TRUE),"",'1B DonnéesActifs'!K541))</f>
        <v>-</v>
      </c>
      <c r="L538" s="213" t="str">
        <f>IF(($A538="-"),"-",IF((ISBLANK('1B DonnéesActifs'!L541)=TRUE),"",'1B DonnéesActifs'!L541))</f>
        <v>-</v>
      </c>
      <c r="M538" s="213" t="str">
        <f>IF(($A538="-"),"-",IF((ISBLANK('1B DonnéesActifs'!M541)=TRUE),"",'1B DonnéesActifs'!M541))</f>
        <v>-</v>
      </c>
      <c r="N538" s="213" t="str">
        <f>IF(($A538="-"),"-",IF((ISBLANK('1B DonnéesActifs'!N541)=TRUE),"",'1B DonnéesActifs'!N541))</f>
        <v>-</v>
      </c>
      <c r="O538" s="213" t="str">
        <f>IF(($A538="-"),"-",IF((ISBLANK('1B DonnéesActifs'!O541)=TRUE),"",'1B DonnéesActifs'!O541))</f>
        <v>-</v>
      </c>
      <c r="P538" s="213" t="str">
        <f>IF(($A538="-"),"-",IF((ISBLANK('1B DonnéesActifs'!P541)=TRUE),"",'1B DonnéesActifs'!P541))</f>
        <v>-</v>
      </c>
      <c r="Q538" s="214" t="str">
        <f t="shared" si="82"/>
        <v>-</v>
      </c>
      <c r="R538" s="214" t="str">
        <f>IF($A538="-","-",(_xlfn.IFNA((VLOOKUP($D538,'2A HypothèsesRenouvellement'!$J$6:$K$10,2,FALSE)),"TypeChausséeN/D")))</f>
        <v>-</v>
      </c>
      <c r="S538" s="214" t="str">
        <f t="shared" si="83"/>
        <v>-</v>
      </c>
      <c r="T538" s="214" t="str">
        <f>IF($A538="-","-",(_xlfn.IFNA((VLOOKUP($M538,'2A HypothèsesRenouvellement'!$J$16:$K$25,2,FALSE)),"DernièreInterventionN/D")))</f>
        <v>-</v>
      </c>
      <c r="U538" s="214" t="str">
        <f t="shared" si="84"/>
        <v>-</v>
      </c>
      <c r="V538" s="215" t="str">
        <f t="shared" si="85"/>
        <v>-</v>
      </c>
      <c r="W538" s="215" t="str">
        <f>IF($A538="-","-",IF($O538="","ICG N/D",VLOOKUP($O538,'2A HypothèsesRenouvellement'!$B$33:$B$42,1,TRUE)))</f>
        <v>-</v>
      </c>
      <c r="X538" s="216" t="str">
        <f>IF($A538="-","-",(IF((ISNUMBER(W538)=TRUE),VLOOKUP(W538,'2A HypothèsesRenouvellement'!$B$33:$D$42,3,FALSE),"ICG N/D")))</f>
        <v>-</v>
      </c>
      <c r="Y538" s="216" t="str">
        <f>_xlfn.IFNA(IF($A538="-","-",(IF((P538=""),"Cote /5 N/D",VLOOKUP(P538,'2A HypothèsesRenouvellement'!$F$33:$G$37,2,FALSE)))),"%ParCote/5 Feuille2A N/D")</f>
        <v>-</v>
      </c>
      <c r="Z538" s="215" t="str">
        <f>IF($A538="-","-",IF('2A HypothèsesRenouvellement'!$F$20="  cotes d'état /100",(IF(ISNUMBER(X538)=TRUE,(X538*R538),"ICG N/D")),"N'est pas l'option choisie feuille 2A"))</f>
        <v>-</v>
      </c>
      <c r="AA538" s="215" t="str">
        <f t="shared" si="80"/>
        <v>-</v>
      </c>
      <c r="AB538" s="215" t="str">
        <f>IF($A538="-","-",IF('2A HypothèsesRenouvellement'!$F$20="  cotes d'état /5",(IF(ISNUMBER(Y538)=TRUE,(Y538*R538),"Etat/5 N/D")),"N'est pas l'option choisie feuille 2A"))</f>
        <v>-</v>
      </c>
      <c r="AC538" s="215" t="str">
        <f t="shared" si="81"/>
        <v>-</v>
      </c>
      <c r="AD538" s="217" t="str">
        <f>IF('2A HypothèsesRenouvellement'!$D$15="Option 1  ",'3A CalculsActifs'!V538,IF('2A HypothèsesRenouvellement'!$F$20="  Cotes d'état /100",'3A CalculsActifs'!AA538,IF('2A HypothèsesRenouvellement'!$F$20="  Cotes d'état /5",'3A CalculsActifs'!AC538,"ATT:ChoisirOptionFeuille2A")))</f>
        <v>ATT:ChoisirOptionFeuille2A</v>
      </c>
      <c r="AE538" s="209" t="str">
        <f>IF($A538="-","-",(H538/1000*(VLOOKUP(D538,'2A HypothèsesRenouvellement'!$J$6:$L$10,3,FALSE))))</f>
        <v>-</v>
      </c>
      <c r="AF538" s="312" t="str">
        <f t="shared" si="86"/>
        <v>-</v>
      </c>
      <c r="AG538" s="312" t="str">
        <f t="shared" si="87"/>
        <v>-</v>
      </c>
      <c r="AH538" s="218" t="str">
        <f t="shared" si="88"/>
        <v>-</v>
      </c>
      <c r="AI538" s="95"/>
      <c r="AJ538" s="95"/>
      <c r="AK538" s="95"/>
      <c r="AL538" s="95"/>
      <c r="AM538" s="95"/>
      <c r="AN538" s="95"/>
      <c r="AO538" s="95"/>
      <c r="AP538" s="95"/>
      <c r="AQ538" s="95"/>
      <c r="AR538" s="95"/>
      <c r="AS538" s="95"/>
      <c r="AT538" s="95"/>
      <c r="AU538" s="95"/>
      <c r="AV538" s="95"/>
      <c r="AW538" s="95"/>
      <c r="AX538" s="95"/>
      <c r="AY538" s="95"/>
      <c r="AZ538" s="95"/>
      <c r="BA538" s="95"/>
      <c r="BB538" s="95"/>
      <c r="BC538" s="95"/>
      <c r="BD538" s="95"/>
      <c r="BE538" s="95"/>
      <c r="BF538" s="95"/>
      <c r="BG538" s="95"/>
      <c r="BH538" s="95"/>
      <c r="BI538" s="95"/>
      <c r="BJ538" s="95"/>
      <c r="BK538" s="95"/>
      <c r="BL538" s="95"/>
      <c r="BM538" s="95"/>
      <c r="BN538" s="95"/>
      <c r="BO538" s="95"/>
      <c r="BP538" s="95"/>
      <c r="BQ538" s="95"/>
      <c r="BR538" s="95"/>
      <c r="BS538" s="95"/>
      <c r="BT538" s="95"/>
      <c r="BU538" s="95"/>
      <c r="BV538" s="95"/>
      <c r="BW538" s="95"/>
      <c r="BX538" s="95"/>
      <c r="BY538" s="95"/>
      <c r="BZ538" s="95"/>
      <c r="CA538" s="95"/>
      <c r="CB538" s="95"/>
      <c r="CC538" s="95"/>
      <c r="CD538" s="95"/>
      <c r="CE538" s="95"/>
      <c r="CF538" s="95"/>
      <c r="CG538" s="95"/>
      <c r="CH538" s="95"/>
      <c r="CI538" s="95"/>
      <c r="CJ538" s="95"/>
      <c r="CK538" s="95"/>
      <c r="CL538" s="95"/>
      <c r="CM538" s="95"/>
      <c r="CN538" s="95"/>
      <c r="CO538" s="95"/>
      <c r="CP538" s="95"/>
      <c r="CQ538" s="95"/>
      <c r="CR538" s="95"/>
      <c r="CS538" s="95"/>
      <c r="CT538" s="95"/>
      <c r="CU538" s="95"/>
      <c r="CV538" s="95"/>
      <c r="CW538" s="95"/>
      <c r="CX538" s="95"/>
      <c r="CY538" s="95"/>
      <c r="CZ538" s="95"/>
      <c r="DA538" s="95"/>
      <c r="DB538" s="95"/>
      <c r="DC538" s="95"/>
      <c r="DD538" s="95"/>
      <c r="DE538" s="95"/>
      <c r="DF538" s="95"/>
      <c r="DG538" s="95"/>
      <c r="DH538" s="95"/>
      <c r="DI538" s="95"/>
      <c r="DJ538" s="95"/>
      <c r="DK538" s="95"/>
      <c r="DL538" s="95"/>
      <c r="DM538" s="95"/>
      <c r="DN538" s="95"/>
      <c r="DO538" s="95"/>
      <c r="DP538" s="95"/>
      <c r="DQ538" s="95"/>
      <c r="DR538" s="95"/>
      <c r="DS538" s="95"/>
      <c r="DT538" s="95"/>
      <c r="DU538" s="95"/>
      <c r="DV538" s="95"/>
      <c r="DW538" s="95"/>
      <c r="DX538" s="95"/>
      <c r="DY538" s="95"/>
      <c r="DZ538" s="95"/>
      <c r="EA538" s="95"/>
      <c r="EB538" s="95"/>
      <c r="EC538" s="95"/>
      <c r="ED538" s="95"/>
      <c r="EE538" s="95"/>
      <c r="EF538" s="95"/>
      <c r="EG538" s="95"/>
      <c r="EH538" s="95"/>
      <c r="EI538" s="95"/>
      <c r="EJ538" s="95"/>
      <c r="EK538" s="95"/>
      <c r="EL538" s="95"/>
      <c r="EM538" s="95"/>
      <c r="EN538" s="95"/>
      <c r="EO538" s="95"/>
      <c r="EP538" s="95"/>
      <c r="EQ538" s="95"/>
      <c r="ER538" s="95"/>
      <c r="ES538" s="95"/>
      <c r="ET538" s="95"/>
      <c r="EU538" s="95"/>
      <c r="EV538" s="95"/>
      <c r="EW538" s="95"/>
      <c r="EX538" s="95"/>
      <c r="EY538" s="95"/>
      <c r="EZ538" s="95"/>
      <c r="FA538" s="95"/>
      <c r="FB538" s="95"/>
      <c r="FC538" s="95"/>
      <c r="FD538" s="95"/>
      <c r="FE538" s="95"/>
      <c r="FF538" s="95"/>
      <c r="FG538" s="95"/>
      <c r="FH538" s="95"/>
      <c r="FI538" s="95"/>
      <c r="FJ538" s="95"/>
      <c r="FK538" s="95"/>
      <c r="FL538" s="95"/>
      <c r="FM538" s="95"/>
      <c r="FN538" s="95"/>
      <c r="FO538" s="95"/>
      <c r="FP538" s="95"/>
      <c r="FQ538" s="95"/>
      <c r="FR538" s="95"/>
      <c r="FS538" s="95"/>
      <c r="FT538" s="95"/>
      <c r="FU538" s="95"/>
      <c r="FV538" s="95"/>
      <c r="FW538" s="95"/>
      <c r="FX538" s="95"/>
      <c r="FY538" s="95"/>
      <c r="FZ538" s="95"/>
      <c r="GA538" s="95"/>
      <c r="GB538" s="95"/>
      <c r="GC538" s="95"/>
      <c r="GD538" s="95"/>
      <c r="GE538" s="95"/>
      <c r="GF538" s="95"/>
      <c r="GG538" s="95"/>
      <c r="GH538" s="95"/>
      <c r="GI538" s="95"/>
      <c r="GJ538" s="95"/>
      <c r="GK538" s="95"/>
      <c r="GL538" s="95"/>
      <c r="GM538" s="95"/>
      <c r="GN538" s="95"/>
      <c r="GO538" s="95"/>
      <c r="GP538" s="95"/>
      <c r="GQ538" s="95"/>
      <c r="GR538" s="95"/>
      <c r="GS538" s="95"/>
      <c r="GT538" s="95"/>
      <c r="GU538" s="95"/>
      <c r="GV538" s="95"/>
      <c r="GW538" s="95"/>
      <c r="GX538" s="95"/>
      <c r="GY538" s="95"/>
      <c r="GZ538" s="95"/>
      <c r="HA538" s="95"/>
      <c r="HB538" s="95"/>
      <c r="HC538" s="95"/>
      <c r="HD538" s="95"/>
      <c r="HE538" s="95"/>
    </row>
    <row r="539" spans="1:213" x14ac:dyDescent="0.25">
      <c r="A539" s="212" t="str">
        <f>IF((ISBLANK('1B DonnéesActifs'!A542)=TRUE),"-",'1B DonnéesActifs'!A542)</f>
        <v>-</v>
      </c>
      <c r="B539" s="213" t="str">
        <f>IF(($A539="-"),"-",IF((ISBLANK('1B DonnéesActifs'!B542)=TRUE),"",'1B DonnéesActifs'!B542))</f>
        <v>-</v>
      </c>
      <c r="C539" s="213" t="str">
        <f>IF(($A539="-"),"-",IF((ISBLANK('1B DonnéesActifs'!C542)=TRUE),"",'1B DonnéesActifs'!C542))</f>
        <v>-</v>
      </c>
      <c r="D539" s="213" t="str">
        <f>IF(($A539="-"),"-",IF((ISBLANK('1B DonnéesActifs'!D542)=TRUE),"",'1B DonnéesActifs'!D542))</f>
        <v>-</v>
      </c>
      <c r="E539" s="213" t="str">
        <f>IF(($A539="-"),"-",IF((ISBLANK('1B DonnéesActifs'!E542)=TRUE),"",'1B DonnéesActifs'!E542))</f>
        <v>-</v>
      </c>
      <c r="F539" s="213" t="str">
        <f>IF(($A539="-"),"-",IF((ISBLANK('1B DonnéesActifs'!F542)=TRUE),"",'1B DonnéesActifs'!F542))</f>
        <v>-</v>
      </c>
      <c r="G539" s="213" t="str">
        <f>IF(($A539="-"),"-",IF((ISBLANK('1B DonnéesActifs'!G542)=TRUE),"",'1B DonnéesActifs'!G542))</f>
        <v>-</v>
      </c>
      <c r="H539" s="213" t="str">
        <f>IF(($A539="-"),"-",IF((ISBLANK('1B DonnéesActifs'!H542)=TRUE),"",'1B DonnéesActifs'!H542))</f>
        <v>-</v>
      </c>
      <c r="I539" s="213" t="str">
        <f>IF(($A539="-"),"-",IF((ISBLANK('1B DonnéesActifs'!I542)=TRUE),"",'1B DonnéesActifs'!I542))</f>
        <v>-</v>
      </c>
      <c r="J539" s="213" t="str">
        <f>IF(($A539="-"),"-",IF((ISBLANK('1B DonnéesActifs'!J542)=TRUE),"",'1B DonnéesActifs'!J542))</f>
        <v>-</v>
      </c>
      <c r="K539" s="213" t="str">
        <f>IF(($A539="-"),"-",IF((ISBLANK('1B DonnéesActifs'!K542)=TRUE),"",'1B DonnéesActifs'!K542))</f>
        <v>-</v>
      </c>
      <c r="L539" s="213" t="str">
        <f>IF(($A539="-"),"-",IF((ISBLANK('1B DonnéesActifs'!L542)=TRUE),"",'1B DonnéesActifs'!L542))</f>
        <v>-</v>
      </c>
      <c r="M539" s="213" t="str">
        <f>IF(($A539="-"),"-",IF((ISBLANK('1B DonnéesActifs'!M542)=TRUE),"",'1B DonnéesActifs'!M542))</f>
        <v>-</v>
      </c>
      <c r="N539" s="213" t="str">
        <f>IF(($A539="-"),"-",IF((ISBLANK('1B DonnéesActifs'!N542)=TRUE),"",'1B DonnéesActifs'!N542))</f>
        <v>-</v>
      </c>
      <c r="O539" s="213" t="str">
        <f>IF(($A539="-"),"-",IF((ISBLANK('1B DonnéesActifs'!O542)=TRUE),"",'1B DonnéesActifs'!O542))</f>
        <v>-</v>
      </c>
      <c r="P539" s="213" t="str">
        <f>IF(($A539="-"),"-",IF((ISBLANK('1B DonnéesActifs'!P542)=TRUE),"",'1B DonnéesActifs'!P542))</f>
        <v>-</v>
      </c>
      <c r="Q539" s="214" t="str">
        <f t="shared" si="82"/>
        <v>-</v>
      </c>
      <c r="R539" s="214" t="str">
        <f>IF($A539="-","-",(_xlfn.IFNA((VLOOKUP($D539,'2A HypothèsesRenouvellement'!$J$6:$K$10,2,FALSE)),"TypeChausséeN/D")))</f>
        <v>-</v>
      </c>
      <c r="S539" s="214" t="str">
        <f t="shared" si="83"/>
        <v>-</v>
      </c>
      <c r="T539" s="214" t="str">
        <f>IF($A539="-","-",(_xlfn.IFNA((VLOOKUP($M539,'2A HypothèsesRenouvellement'!$J$16:$K$25,2,FALSE)),"DernièreInterventionN/D")))</f>
        <v>-</v>
      </c>
      <c r="U539" s="214" t="str">
        <f t="shared" si="84"/>
        <v>-</v>
      </c>
      <c r="V539" s="215" t="str">
        <f t="shared" si="85"/>
        <v>-</v>
      </c>
      <c r="W539" s="215" t="str">
        <f>IF($A539="-","-",IF($O539="","ICG N/D",VLOOKUP($O539,'2A HypothèsesRenouvellement'!$B$33:$B$42,1,TRUE)))</f>
        <v>-</v>
      </c>
      <c r="X539" s="216" t="str">
        <f>IF($A539="-","-",(IF((ISNUMBER(W539)=TRUE),VLOOKUP(W539,'2A HypothèsesRenouvellement'!$B$33:$D$42,3,FALSE),"ICG N/D")))</f>
        <v>-</v>
      </c>
      <c r="Y539" s="216" t="str">
        <f>_xlfn.IFNA(IF($A539="-","-",(IF((P539=""),"Cote /5 N/D",VLOOKUP(P539,'2A HypothèsesRenouvellement'!$F$33:$G$37,2,FALSE)))),"%ParCote/5 Feuille2A N/D")</f>
        <v>-</v>
      </c>
      <c r="Z539" s="215" t="str">
        <f>IF($A539="-","-",IF('2A HypothèsesRenouvellement'!$F$20="  cotes d'état /100",(IF(ISNUMBER(X539)=TRUE,(X539*R539),"ICG N/D")),"N'est pas l'option choisie feuille 2A"))</f>
        <v>-</v>
      </c>
      <c r="AA539" s="215" t="str">
        <f t="shared" si="80"/>
        <v>-</v>
      </c>
      <c r="AB539" s="215" t="str">
        <f>IF($A539="-","-",IF('2A HypothèsesRenouvellement'!$F$20="  cotes d'état /5",(IF(ISNUMBER(Y539)=TRUE,(Y539*R539),"Etat/5 N/D")),"N'est pas l'option choisie feuille 2A"))</f>
        <v>-</v>
      </c>
      <c r="AC539" s="215" t="str">
        <f t="shared" si="81"/>
        <v>-</v>
      </c>
      <c r="AD539" s="217" t="str">
        <f>IF('2A HypothèsesRenouvellement'!$D$15="Option 1  ",'3A CalculsActifs'!V539,IF('2A HypothèsesRenouvellement'!$F$20="  Cotes d'état /100",'3A CalculsActifs'!AA539,IF('2A HypothèsesRenouvellement'!$F$20="  Cotes d'état /5",'3A CalculsActifs'!AC539,"ATT:ChoisirOptionFeuille2A")))</f>
        <v>ATT:ChoisirOptionFeuille2A</v>
      </c>
      <c r="AE539" s="209" t="str">
        <f>IF($A539="-","-",(H539/1000*(VLOOKUP(D539,'2A HypothèsesRenouvellement'!$J$6:$L$10,3,FALSE))))</f>
        <v>-</v>
      </c>
      <c r="AF539" s="312" t="str">
        <f t="shared" si="86"/>
        <v>-</v>
      </c>
      <c r="AG539" s="312" t="str">
        <f t="shared" si="87"/>
        <v>-</v>
      </c>
      <c r="AH539" s="218" t="str">
        <f t="shared" si="88"/>
        <v>-</v>
      </c>
      <c r="AI539" s="95"/>
      <c r="AJ539" s="95"/>
      <c r="AK539" s="95"/>
      <c r="AL539" s="95"/>
      <c r="AM539" s="95"/>
      <c r="AN539" s="95"/>
      <c r="AO539" s="95"/>
      <c r="AP539" s="95"/>
      <c r="AQ539" s="95"/>
      <c r="AR539" s="95"/>
      <c r="AS539" s="95"/>
      <c r="AT539" s="95"/>
      <c r="AU539" s="95"/>
      <c r="AV539" s="95"/>
      <c r="AW539" s="95"/>
      <c r="AX539" s="95"/>
      <c r="AY539" s="95"/>
      <c r="AZ539" s="95"/>
      <c r="BA539" s="95"/>
      <c r="BB539" s="95"/>
      <c r="BC539" s="95"/>
      <c r="BD539" s="95"/>
      <c r="BE539" s="95"/>
      <c r="BF539" s="95"/>
      <c r="BG539" s="95"/>
      <c r="BH539" s="95"/>
      <c r="BI539" s="95"/>
      <c r="BJ539" s="95"/>
      <c r="BK539" s="95"/>
      <c r="BL539" s="95"/>
      <c r="BM539" s="95"/>
      <c r="BN539" s="95"/>
      <c r="BO539" s="95"/>
      <c r="BP539" s="95"/>
      <c r="BQ539" s="95"/>
      <c r="BR539" s="95"/>
      <c r="BS539" s="95"/>
      <c r="BT539" s="95"/>
      <c r="BU539" s="95"/>
      <c r="BV539" s="95"/>
      <c r="BW539" s="95"/>
      <c r="BX539" s="95"/>
      <c r="BY539" s="95"/>
      <c r="BZ539" s="95"/>
      <c r="CA539" s="95"/>
      <c r="CB539" s="95"/>
      <c r="CC539" s="95"/>
      <c r="CD539" s="95"/>
      <c r="CE539" s="95"/>
      <c r="CF539" s="95"/>
      <c r="CG539" s="95"/>
      <c r="CH539" s="95"/>
      <c r="CI539" s="95"/>
      <c r="CJ539" s="95"/>
      <c r="CK539" s="95"/>
      <c r="CL539" s="95"/>
      <c r="CM539" s="95"/>
      <c r="CN539" s="95"/>
      <c r="CO539" s="95"/>
      <c r="CP539" s="95"/>
      <c r="CQ539" s="95"/>
      <c r="CR539" s="95"/>
      <c r="CS539" s="95"/>
      <c r="CT539" s="95"/>
      <c r="CU539" s="95"/>
      <c r="CV539" s="95"/>
      <c r="CW539" s="95"/>
      <c r="CX539" s="95"/>
      <c r="CY539" s="95"/>
      <c r="CZ539" s="95"/>
      <c r="DA539" s="95"/>
      <c r="DB539" s="95"/>
      <c r="DC539" s="95"/>
      <c r="DD539" s="95"/>
      <c r="DE539" s="95"/>
      <c r="DF539" s="95"/>
      <c r="DG539" s="95"/>
      <c r="DH539" s="95"/>
      <c r="DI539" s="95"/>
      <c r="DJ539" s="95"/>
      <c r="DK539" s="95"/>
      <c r="DL539" s="95"/>
      <c r="DM539" s="95"/>
      <c r="DN539" s="95"/>
      <c r="DO539" s="95"/>
      <c r="DP539" s="95"/>
      <c r="DQ539" s="95"/>
      <c r="DR539" s="95"/>
      <c r="DS539" s="95"/>
      <c r="DT539" s="95"/>
      <c r="DU539" s="95"/>
      <c r="DV539" s="95"/>
      <c r="DW539" s="95"/>
      <c r="DX539" s="95"/>
      <c r="DY539" s="95"/>
      <c r="DZ539" s="95"/>
      <c r="EA539" s="95"/>
      <c r="EB539" s="95"/>
      <c r="EC539" s="95"/>
      <c r="ED539" s="95"/>
      <c r="EE539" s="95"/>
      <c r="EF539" s="95"/>
      <c r="EG539" s="95"/>
      <c r="EH539" s="95"/>
      <c r="EI539" s="95"/>
      <c r="EJ539" s="95"/>
      <c r="EK539" s="95"/>
      <c r="EL539" s="95"/>
      <c r="EM539" s="95"/>
      <c r="EN539" s="95"/>
      <c r="EO539" s="95"/>
      <c r="EP539" s="95"/>
      <c r="EQ539" s="95"/>
      <c r="ER539" s="95"/>
      <c r="ES539" s="95"/>
      <c r="ET539" s="95"/>
      <c r="EU539" s="95"/>
      <c r="EV539" s="95"/>
      <c r="EW539" s="95"/>
      <c r="EX539" s="95"/>
      <c r="EY539" s="95"/>
      <c r="EZ539" s="95"/>
      <c r="FA539" s="95"/>
      <c r="FB539" s="95"/>
      <c r="FC539" s="95"/>
      <c r="FD539" s="95"/>
      <c r="FE539" s="95"/>
      <c r="FF539" s="95"/>
      <c r="FG539" s="95"/>
      <c r="FH539" s="95"/>
      <c r="FI539" s="95"/>
      <c r="FJ539" s="95"/>
      <c r="FK539" s="95"/>
      <c r="FL539" s="95"/>
      <c r="FM539" s="95"/>
      <c r="FN539" s="95"/>
      <c r="FO539" s="95"/>
      <c r="FP539" s="95"/>
      <c r="FQ539" s="95"/>
      <c r="FR539" s="95"/>
      <c r="FS539" s="95"/>
      <c r="FT539" s="95"/>
      <c r="FU539" s="95"/>
      <c r="FV539" s="95"/>
      <c r="FW539" s="95"/>
      <c r="FX539" s="95"/>
      <c r="FY539" s="95"/>
      <c r="FZ539" s="95"/>
      <c r="GA539" s="95"/>
      <c r="GB539" s="95"/>
      <c r="GC539" s="95"/>
      <c r="GD539" s="95"/>
      <c r="GE539" s="95"/>
      <c r="GF539" s="95"/>
      <c r="GG539" s="95"/>
      <c r="GH539" s="95"/>
      <c r="GI539" s="95"/>
      <c r="GJ539" s="95"/>
      <c r="GK539" s="95"/>
      <c r="GL539" s="95"/>
      <c r="GM539" s="95"/>
      <c r="GN539" s="95"/>
      <c r="GO539" s="95"/>
      <c r="GP539" s="95"/>
      <c r="GQ539" s="95"/>
      <c r="GR539" s="95"/>
      <c r="GS539" s="95"/>
      <c r="GT539" s="95"/>
      <c r="GU539" s="95"/>
      <c r="GV539" s="95"/>
      <c r="GW539" s="95"/>
      <c r="GX539" s="95"/>
      <c r="GY539" s="95"/>
      <c r="GZ539" s="95"/>
      <c r="HA539" s="95"/>
      <c r="HB539" s="95"/>
      <c r="HC539" s="95"/>
      <c r="HD539" s="95"/>
      <c r="HE539" s="95"/>
    </row>
    <row r="540" spans="1:213" x14ac:dyDescent="0.25">
      <c r="A540" s="212" t="str">
        <f>IF((ISBLANK('1B DonnéesActifs'!A543)=TRUE),"-",'1B DonnéesActifs'!A543)</f>
        <v>-</v>
      </c>
      <c r="B540" s="213" t="str">
        <f>IF(($A540="-"),"-",IF((ISBLANK('1B DonnéesActifs'!B543)=TRUE),"",'1B DonnéesActifs'!B543))</f>
        <v>-</v>
      </c>
      <c r="C540" s="213" t="str">
        <f>IF(($A540="-"),"-",IF((ISBLANK('1B DonnéesActifs'!C543)=TRUE),"",'1B DonnéesActifs'!C543))</f>
        <v>-</v>
      </c>
      <c r="D540" s="213" t="str">
        <f>IF(($A540="-"),"-",IF((ISBLANK('1B DonnéesActifs'!D543)=TRUE),"",'1B DonnéesActifs'!D543))</f>
        <v>-</v>
      </c>
      <c r="E540" s="213" t="str">
        <f>IF(($A540="-"),"-",IF((ISBLANK('1B DonnéesActifs'!E543)=TRUE),"",'1B DonnéesActifs'!E543))</f>
        <v>-</v>
      </c>
      <c r="F540" s="213" t="str">
        <f>IF(($A540="-"),"-",IF((ISBLANK('1B DonnéesActifs'!F543)=TRUE),"",'1B DonnéesActifs'!F543))</f>
        <v>-</v>
      </c>
      <c r="G540" s="213" t="str">
        <f>IF(($A540="-"),"-",IF((ISBLANK('1B DonnéesActifs'!G543)=TRUE),"",'1B DonnéesActifs'!G543))</f>
        <v>-</v>
      </c>
      <c r="H540" s="213" t="str">
        <f>IF(($A540="-"),"-",IF((ISBLANK('1B DonnéesActifs'!H543)=TRUE),"",'1B DonnéesActifs'!H543))</f>
        <v>-</v>
      </c>
      <c r="I540" s="213" t="str">
        <f>IF(($A540="-"),"-",IF((ISBLANK('1B DonnéesActifs'!I543)=TRUE),"",'1B DonnéesActifs'!I543))</f>
        <v>-</v>
      </c>
      <c r="J540" s="213" t="str">
        <f>IF(($A540="-"),"-",IF((ISBLANK('1B DonnéesActifs'!J543)=TRUE),"",'1B DonnéesActifs'!J543))</f>
        <v>-</v>
      </c>
      <c r="K540" s="213" t="str">
        <f>IF(($A540="-"),"-",IF((ISBLANK('1B DonnéesActifs'!K543)=TRUE),"",'1B DonnéesActifs'!K543))</f>
        <v>-</v>
      </c>
      <c r="L540" s="213" t="str">
        <f>IF(($A540="-"),"-",IF((ISBLANK('1B DonnéesActifs'!L543)=TRUE),"",'1B DonnéesActifs'!L543))</f>
        <v>-</v>
      </c>
      <c r="M540" s="213" t="str">
        <f>IF(($A540="-"),"-",IF((ISBLANK('1B DonnéesActifs'!M543)=TRUE),"",'1B DonnéesActifs'!M543))</f>
        <v>-</v>
      </c>
      <c r="N540" s="213" t="str">
        <f>IF(($A540="-"),"-",IF((ISBLANK('1B DonnéesActifs'!N543)=TRUE),"",'1B DonnéesActifs'!N543))</f>
        <v>-</v>
      </c>
      <c r="O540" s="213" t="str">
        <f>IF(($A540="-"),"-",IF((ISBLANK('1B DonnéesActifs'!O543)=TRUE),"",'1B DonnéesActifs'!O543))</f>
        <v>-</v>
      </c>
      <c r="P540" s="213" t="str">
        <f>IF(($A540="-"),"-",IF((ISBLANK('1B DonnéesActifs'!P543)=TRUE),"",'1B DonnéesActifs'!P543))</f>
        <v>-</v>
      </c>
      <c r="Q540" s="214" t="str">
        <f t="shared" si="82"/>
        <v>-</v>
      </c>
      <c r="R540" s="214" t="str">
        <f>IF($A540="-","-",(_xlfn.IFNA((VLOOKUP($D540,'2A HypothèsesRenouvellement'!$J$6:$K$10,2,FALSE)),"TypeChausséeN/D")))</f>
        <v>-</v>
      </c>
      <c r="S540" s="214" t="str">
        <f t="shared" si="83"/>
        <v>-</v>
      </c>
      <c r="T540" s="214" t="str">
        <f>IF($A540="-","-",(_xlfn.IFNA((VLOOKUP($M540,'2A HypothèsesRenouvellement'!$J$16:$K$25,2,FALSE)),"DernièreInterventionN/D")))</f>
        <v>-</v>
      </c>
      <c r="U540" s="214" t="str">
        <f t="shared" si="84"/>
        <v>-</v>
      </c>
      <c r="V540" s="215" t="str">
        <f t="shared" si="85"/>
        <v>-</v>
      </c>
      <c r="W540" s="215" t="str">
        <f>IF($A540="-","-",IF($O540="","ICG N/D",VLOOKUP($O540,'2A HypothèsesRenouvellement'!$B$33:$B$42,1,TRUE)))</f>
        <v>-</v>
      </c>
      <c r="X540" s="216" t="str">
        <f>IF($A540="-","-",(IF((ISNUMBER(W540)=TRUE),VLOOKUP(W540,'2A HypothèsesRenouvellement'!$B$33:$D$42,3,FALSE),"ICG N/D")))</f>
        <v>-</v>
      </c>
      <c r="Y540" s="216" t="str">
        <f>_xlfn.IFNA(IF($A540="-","-",(IF((P540=""),"Cote /5 N/D",VLOOKUP(P540,'2A HypothèsesRenouvellement'!$F$33:$G$37,2,FALSE)))),"%ParCote/5 Feuille2A N/D")</f>
        <v>-</v>
      </c>
      <c r="Z540" s="215" t="str">
        <f>IF($A540="-","-",IF('2A HypothèsesRenouvellement'!$F$20="  cotes d'état /100",(IF(ISNUMBER(X540)=TRUE,(X540*R540),"ICG N/D")),"N'est pas l'option choisie feuille 2A"))</f>
        <v>-</v>
      </c>
      <c r="AA540" s="215" t="str">
        <f t="shared" si="80"/>
        <v>-</v>
      </c>
      <c r="AB540" s="215" t="str">
        <f>IF($A540="-","-",IF('2A HypothèsesRenouvellement'!$F$20="  cotes d'état /5",(IF(ISNUMBER(Y540)=TRUE,(Y540*R540),"Etat/5 N/D")),"N'est pas l'option choisie feuille 2A"))</f>
        <v>-</v>
      </c>
      <c r="AC540" s="215" t="str">
        <f t="shared" si="81"/>
        <v>-</v>
      </c>
      <c r="AD540" s="217" t="str">
        <f>IF('2A HypothèsesRenouvellement'!$D$15="Option 1  ",'3A CalculsActifs'!V540,IF('2A HypothèsesRenouvellement'!$F$20="  Cotes d'état /100",'3A CalculsActifs'!AA540,IF('2A HypothèsesRenouvellement'!$F$20="  Cotes d'état /5",'3A CalculsActifs'!AC540,"ATT:ChoisirOptionFeuille2A")))</f>
        <v>ATT:ChoisirOptionFeuille2A</v>
      </c>
      <c r="AE540" s="209" t="str">
        <f>IF($A540="-","-",(H540/1000*(VLOOKUP(D540,'2A HypothèsesRenouvellement'!$J$6:$L$10,3,FALSE))))</f>
        <v>-</v>
      </c>
      <c r="AF540" s="312" t="str">
        <f t="shared" si="86"/>
        <v>-</v>
      </c>
      <c r="AG540" s="312" t="str">
        <f t="shared" si="87"/>
        <v>-</v>
      </c>
      <c r="AH540" s="218" t="str">
        <f t="shared" si="88"/>
        <v>-</v>
      </c>
      <c r="AI540" s="95"/>
      <c r="AJ540" s="95"/>
      <c r="AK540" s="95"/>
      <c r="AL540" s="95"/>
      <c r="AM540" s="95"/>
      <c r="AN540" s="95"/>
      <c r="AO540" s="95"/>
      <c r="AP540" s="95"/>
      <c r="AQ540" s="95"/>
      <c r="AR540" s="95"/>
      <c r="AS540" s="95"/>
      <c r="AT540" s="95"/>
      <c r="AU540" s="95"/>
      <c r="AV540" s="95"/>
      <c r="AW540" s="95"/>
      <c r="AX540" s="95"/>
      <c r="AY540" s="95"/>
      <c r="AZ540" s="95"/>
      <c r="BA540" s="95"/>
      <c r="BB540" s="95"/>
      <c r="BC540" s="95"/>
      <c r="BD540" s="95"/>
      <c r="BE540" s="95"/>
      <c r="BF540" s="95"/>
      <c r="BG540" s="95"/>
      <c r="BH540" s="95"/>
      <c r="BI540" s="95"/>
      <c r="BJ540" s="95"/>
      <c r="BK540" s="95"/>
      <c r="BL540" s="95"/>
      <c r="BM540" s="95"/>
      <c r="BN540" s="95"/>
      <c r="BO540" s="95"/>
      <c r="BP540" s="95"/>
      <c r="BQ540" s="95"/>
      <c r="BR540" s="95"/>
      <c r="BS540" s="95"/>
      <c r="BT540" s="95"/>
      <c r="BU540" s="95"/>
      <c r="BV540" s="95"/>
      <c r="BW540" s="95"/>
      <c r="BX540" s="95"/>
      <c r="BY540" s="95"/>
      <c r="BZ540" s="95"/>
      <c r="CA540" s="95"/>
      <c r="CB540" s="95"/>
      <c r="CC540" s="95"/>
      <c r="CD540" s="95"/>
      <c r="CE540" s="95"/>
      <c r="CF540" s="95"/>
      <c r="CG540" s="95"/>
      <c r="CH540" s="95"/>
      <c r="CI540" s="95"/>
      <c r="CJ540" s="95"/>
      <c r="CK540" s="95"/>
      <c r="CL540" s="95"/>
      <c r="CM540" s="95"/>
      <c r="CN540" s="95"/>
      <c r="CO540" s="95"/>
      <c r="CP540" s="95"/>
      <c r="CQ540" s="95"/>
      <c r="CR540" s="95"/>
      <c r="CS540" s="95"/>
      <c r="CT540" s="95"/>
      <c r="CU540" s="95"/>
      <c r="CV540" s="95"/>
      <c r="CW540" s="95"/>
      <c r="CX540" s="95"/>
      <c r="CY540" s="95"/>
      <c r="CZ540" s="95"/>
      <c r="DA540" s="95"/>
      <c r="DB540" s="95"/>
      <c r="DC540" s="95"/>
      <c r="DD540" s="95"/>
      <c r="DE540" s="95"/>
      <c r="DF540" s="95"/>
      <c r="DG540" s="95"/>
      <c r="DH540" s="95"/>
      <c r="DI540" s="95"/>
      <c r="DJ540" s="95"/>
      <c r="DK540" s="95"/>
      <c r="DL540" s="95"/>
      <c r="DM540" s="95"/>
      <c r="DN540" s="95"/>
      <c r="DO540" s="95"/>
      <c r="DP540" s="95"/>
      <c r="DQ540" s="95"/>
      <c r="DR540" s="95"/>
      <c r="DS540" s="95"/>
      <c r="DT540" s="95"/>
      <c r="DU540" s="95"/>
      <c r="DV540" s="95"/>
      <c r="DW540" s="95"/>
      <c r="DX540" s="95"/>
      <c r="DY540" s="95"/>
      <c r="DZ540" s="95"/>
      <c r="EA540" s="95"/>
      <c r="EB540" s="95"/>
      <c r="EC540" s="95"/>
      <c r="ED540" s="95"/>
      <c r="EE540" s="95"/>
      <c r="EF540" s="95"/>
      <c r="EG540" s="95"/>
      <c r="EH540" s="95"/>
      <c r="EI540" s="95"/>
      <c r="EJ540" s="95"/>
      <c r="EK540" s="95"/>
      <c r="EL540" s="95"/>
      <c r="EM540" s="95"/>
      <c r="EN540" s="95"/>
      <c r="EO540" s="95"/>
      <c r="EP540" s="95"/>
      <c r="EQ540" s="95"/>
      <c r="ER540" s="95"/>
      <c r="ES540" s="95"/>
      <c r="ET540" s="95"/>
      <c r="EU540" s="95"/>
      <c r="EV540" s="95"/>
      <c r="EW540" s="95"/>
      <c r="EX540" s="95"/>
      <c r="EY540" s="95"/>
      <c r="EZ540" s="95"/>
      <c r="FA540" s="95"/>
      <c r="FB540" s="95"/>
      <c r="FC540" s="95"/>
      <c r="FD540" s="95"/>
      <c r="FE540" s="95"/>
      <c r="FF540" s="95"/>
      <c r="FG540" s="95"/>
      <c r="FH540" s="95"/>
      <c r="FI540" s="95"/>
      <c r="FJ540" s="95"/>
      <c r="FK540" s="95"/>
      <c r="FL540" s="95"/>
      <c r="FM540" s="95"/>
      <c r="FN540" s="95"/>
      <c r="FO540" s="95"/>
      <c r="FP540" s="95"/>
      <c r="FQ540" s="95"/>
      <c r="FR540" s="95"/>
      <c r="FS540" s="95"/>
      <c r="FT540" s="95"/>
      <c r="FU540" s="95"/>
      <c r="FV540" s="95"/>
      <c r="FW540" s="95"/>
      <c r="FX540" s="95"/>
      <c r="FY540" s="95"/>
      <c r="FZ540" s="95"/>
      <c r="GA540" s="95"/>
      <c r="GB540" s="95"/>
      <c r="GC540" s="95"/>
      <c r="GD540" s="95"/>
      <c r="GE540" s="95"/>
      <c r="GF540" s="95"/>
      <c r="GG540" s="95"/>
      <c r="GH540" s="95"/>
      <c r="GI540" s="95"/>
      <c r="GJ540" s="95"/>
      <c r="GK540" s="95"/>
      <c r="GL540" s="95"/>
      <c r="GM540" s="95"/>
      <c r="GN540" s="95"/>
      <c r="GO540" s="95"/>
      <c r="GP540" s="95"/>
      <c r="GQ540" s="95"/>
      <c r="GR540" s="95"/>
      <c r="GS540" s="95"/>
      <c r="GT540" s="95"/>
      <c r="GU540" s="95"/>
      <c r="GV540" s="95"/>
      <c r="GW540" s="95"/>
      <c r="GX540" s="95"/>
      <c r="GY540" s="95"/>
      <c r="GZ540" s="95"/>
      <c r="HA540" s="95"/>
      <c r="HB540" s="95"/>
      <c r="HC540" s="95"/>
      <c r="HD540" s="95"/>
      <c r="HE540" s="95"/>
    </row>
    <row r="541" spans="1:213" x14ac:dyDescent="0.25">
      <c r="A541" s="212" t="str">
        <f>IF((ISBLANK('1B DonnéesActifs'!A544)=TRUE),"-",'1B DonnéesActifs'!A544)</f>
        <v>-</v>
      </c>
      <c r="B541" s="213" t="str">
        <f>IF(($A541="-"),"-",IF((ISBLANK('1B DonnéesActifs'!B544)=TRUE),"",'1B DonnéesActifs'!B544))</f>
        <v>-</v>
      </c>
      <c r="C541" s="213" t="str">
        <f>IF(($A541="-"),"-",IF((ISBLANK('1B DonnéesActifs'!C544)=TRUE),"",'1B DonnéesActifs'!C544))</f>
        <v>-</v>
      </c>
      <c r="D541" s="213" t="str">
        <f>IF(($A541="-"),"-",IF((ISBLANK('1B DonnéesActifs'!D544)=TRUE),"",'1B DonnéesActifs'!D544))</f>
        <v>-</v>
      </c>
      <c r="E541" s="213" t="str">
        <f>IF(($A541="-"),"-",IF((ISBLANK('1B DonnéesActifs'!E544)=TRUE),"",'1B DonnéesActifs'!E544))</f>
        <v>-</v>
      </c>
      <c r="F541" s="213" t="str">
        <f>IF(($A541="-"),"-",IF((ISBLANK('1B DonnéesActifs'!F544)=TRUE),"",'1B DonnéesActifs'!F544))</f>
        <v>-</v>
      </c>
      <c r="G541" s="213" t="str">
        <f>IF(($A541="-"),"-",IF((ISBLANK('1B DonnéesActifs'!G544)=TRUE),"",'1B DonnéesActifs'!G544))</f>
        <v>-</v>
      </c>
      <c r="H541" s="213" t="str">
        <f>IF(($A541="-"),"-",IF((ISBLANK('1B DonnéesActifs'!H544)=TRUE),"",'1B DonnéesActifs'!H544))</f>
        <v>-</v>
      </c>
      <c r="I541" s="213" t="str">
        <f>IF(($A541="-"),"-",IF((ISBLANK('1B DonnéesActifs'!I544)=TRUE),"",'1B DonnéesActifs'!I544))</f>
        <v>-</v>
      </c>
      <c r="J541" s="213" t="str">
        <f>IF(($A541="-"),"-",IF((ISBLANK('1B DonnéesActifs'!J544)=TRUE),"",'1B DonnéesActifs'!J544))</f>
        <v>-</v>
      </c>
      <c r="K541" s="213" t="str">
        <f>IF(($A541="-"),"-",IF((ISBLANK('1B DonnéesActifs'!K544)=TRUE),"",'1B DonnéesActifs'!K544))</f>
        <v>-</v>
      </c>
      <c r="L541" s="213" t="str">
        <f>IF(($A541="-"),"-",IF((ISBLANK('1B DonnéesActifs'!L544)=TRUE),"",'1B DonnéesActifs'!L544))</f>
        <v>-</v>
      </c>
      <c r="M541" s="213" t="str">
        <f>IF(($A541="-"),"-",IF((ISBLANK('1B DonnéesActifs'!M544)=TRUE),"",'1B DonnéesActifs'!M544))</f>
        <v>-</v>
      </c>
      <c r="N541" s="213" t="str">
        <f>IF(($A541="-"),"-",IF((ISBLANK('1B DonnéesActifs'!N544)=TRUE),"",'1B DonnéesActifs'!N544))</f>
        <v>-</v>
      </c>
      <c r="O541" s="213" t="str">
        <f>IF(($A541="-"),"-",IF((ISBLANK('1B DonnéesActifs'!O544)=TRUE),"",'1B DonnéesActifs'!O544))</f>
        <v>-</v>
      </c>
      <c r="P541" s="213" t="str">
        <f>IF(($A541="-"),"-",IF((ISBLANK('1B DonnéesActifs'!P544)=TRUE),"",'1B DonnéesActifs'!P544))</f>
        <v>-</v>
      </c>
      <c r="Q541" s="214" t="str">
        <f t="shared" si="82"/>
        <v>-</v>
      </c>
      <c r="R541" s="214" t="str">
        <f>IF($A541="-","-",(_xlfn.IFNA((VLOOKUP($D541,'2A HypothèsesRenouvellement'!$J$6:$K$10,2,FALSE)),"TypeChausséeN/D")))</f>
        <v>-</v>
      </c>
      <c r="S541" s="214" t="str">
        <f t="shared" si="83"/>
        <v>-</v>
      </c>
      <c r="T541" s="214" t="str">
        <f>IF($A541="-","-",(_xlfn.IFNA((VLOOKUP($M541,'2A HypothèsesRenouvellement'!$J$16:$K$25,2,FALSE)),"DernièreInterventionN/D")))</f>
        <v>-</v>
      </c>
      <c r="U541" s="214" t="str">
        <f t="shared" si="84"/>
        <v>-</v>
      </c>
      <c r="V541" s="215" t="str">
        <f t="shared" si="85"/>
        <v>-</v>
      </c>
      <c r="W541" s="215" t="str">
        <f>IF($A541="-","-",IF($O541="","ICG N/D",VLOOKUP($O541,'2A HypothèsesRenouvellement'!$B$33:$B$42,1,TRUE)))</f>
        <v>-</v>
      </c>
      <c r="X541" s="216" t="str">
        <f>IF($A541="-","-",(IF((ISNUMBER(W541)=TRUE),VLOOKUP(W541,'2A HypothèsesRenouvellement'!$B$33:$D$42,3,FALSE),"ICG N/D")))</f>
        <v>-</v>
      </c>
      <c r="Y541" s="216" t="str">
        <f>_xlfn.IFNA(IF($A541="-","-",(IF((P541=""),"Cote /5 N/D",VLOOKUP(P541,'2A HypothèsesRenouvellement'!$F$33:$G$37,2,FALSE)))),"%ParCote/5 Feuille2A N/D")</f>
        <v>-</v>
      </c>
      <c r="Z541" s="215" t="str">
        <f>IF($A541="-","-",IF('2A HypothèsesRenouvellement'!$F$20="  cotes d'état /100",(IF(ISNUMBER(X541)=TRUE,(X541*R541),"ICG N/D")),"N'est pas l'option choisie feuille 2A"))</f>
        <v>-</v>
      </c>
      <c r="AA541" s="215" t="str">
        <f t="shared" si="80"/>
        <v>-</v>
      </c>
      <c r="AB541" s="215" t="str">
        <f>IF($A541="-","-",IF('2A HypothèsesRenouvellement'!$F$20="  cotes d'état /5",(IF(ISNUMBER(Y541)=TRUE,(Y541*R541),"Etat/5 N/D")),"N'est pas l'option choisie feuille 2A"))</f>
        <v>-</v>
      </c>
      <c r="AC541" s="215" t="str">
        <f t="shared" si="81"/>
        <v>-</v>
      </c>
      <c r="AD541" s="217" t="str">
        <f>IF('2A HypothèsesRenouvellement'!$D$15="Option 1  ",'3A CalculsActifs'!V541,IF('2A HypothèsesRenouvellement'!$F$20="  Cotes d'état /100",'3A CalculsActifs'!AA541,IF('2A HypothèsesRenouvellement'!$F$20="  Cotes d'état /5",'3A CalculsActifs'!AC541,"ATT:ChoisirOptionFeuille2A")))</f>
        <v>ATT:ChoisirOptionFeuille2A</v>
      </c>
      <c r="AE541" s="209" t="str">
        <f>IF($A541="-","-",(H541/1000*(VLOOKUP(D541,'2A HypothèsesRenouvellement'!$J$6:$L$10,3,FALSE))))</f>
        <v>-</v>
      </c>
      <c r="AF541" s="312" t="str">
        <f t="shared" si="86"/>
        <v>-</v>
      </c>
      <c r="AG541" s="312" t="str">
        <f t="shared" si="87"/>
        <v>-</v>
      </c>
      <c r="AH541" s="218" t="str">
        <f t="shared" si="88"/>
        <v>-</v>
      </c>
      <c r="AI541" s="95"/>
      <c r="AJ541" s="95"/>
      <c r="AK541" s="95"/>
      <c r="AL541" s="95"/>
      <c r="AM541" s="95"/>
      <c r="AN541" s="95"/>
      <c r="AO541" s="95"/>
      <c r="AP541" s="95"/>
      <c r="AQ541" s="95"/>
      <c r="AR541" s="95"/>
      <c r="AS541" s="95"/>
      <c r="AT541" s="95"/>
      <c r="AU541" s="95"/>
      <c r="AV541" s="95"/>
      <c r="AW541" s="95"/>
      <c r="AX541" s="95"/>
      <c r="AY541" s="95"/>
      <c r="AZ541" s="95"/>
      <c r="BA541" s="95"/>
      <c r="BB541" s="95"/>
      <c r="BC541" s="95"/>
      <c r="BD541" s="95"/>
      <c r="BE541" s="95"/>
      <c r="BF541" s="95"/>
      <c r="BG541" s="95"/>
      <c r="BH541" s="95"/>
      <c r="BI541" s="95"/>
      <c r="BJ541" s="95"/>
      <c r="BK541" s="95"/>
      <c r="BL541" s="95"/>
      <c r="BM541" s="95"/>
      <c r="BN541" s="95"/>
      <c r="BO541" s="95"/>
      <c r="BP541" s="95"/>
      <c r="BQ541" s="95"/>
      <c r="BR541" s="95"/>
      <c r="BS541" s="95"/>
      <c r="BT541" s="95"/>
      <c r="BU541" s="95"/>
      <c r="BV541" s="95"/>
      <c r="BW541" s="95"/>
      <c r="BX541" s="95"/>
      <c r="BY541" s="95"/>
      <c r="BZ541" s="95"/>
      <c r="CA541" s="95"/>
      <c r="CB541" s="95"/>
      <c r="CC541" s="95"/>
      <c r="CD541" s="95"/>
      <c r="CE541" s="95"/>
      <c r="CF541" s="95"/>
      <c r="CG541" s="95"/>
      <c r="CH541" s="95"/>
      <c r="CI541" s="95"/>
      <c r="CJ541" s="95"/>
      <c r="CK541" s="95"/>
      <c r="CL541" s="95"/>
      <c r="CM541" s="95"/>
      <c r="CN541" s="95"/>
      <c r="CO541" s="95"/>
      <c r="CP541" s="95"/>
      <c r="CQ541" s="95"/>
      <c r="CR541" s="95"/>
      <c r="CS541" s="95"/>
      <c r="CT541" s="95"/>
      <c r="CU541" s="95"/>
      <c r="CV541" s="95"/>
      <c r="CW541" s="95"/>
      <c r="CX541" s="95"/>
      <c r="CY541" s="95"/>
      <c r="CZ541" s="95"/>
      <c r="DA541" s="95"/>
      <c r="DB541" s="95"/>
      <c r="DC541" s="95"/>
      <c r="DD541" s="95"/>
      <c r="DE541" s="95"/>
      <c r="DF541" s="95"/>
      <c r="DG541" s="95"/>
      <c r="DH541" s="95"/>
      <c r="DI541" s="95"/>
      <c r="DJ541" s="95"/>
      <c r="DK541" s="95"/>
      <c r="DL541" s="95"/>
      <c r="DM541" s="95"/>
      <c r="DN541" s="95"/>
      <c r="DO541" s="95"/>
      <c r="DP541" s="95"/>
      <c r="DQ541" s="95"/>
      <c r="DR541" s="95"/>
      <c r="DS541" s="95"/>
      <c r="DT541" s="95"/>
      <c r="DU541" s="95"/>
      <c r="DV541" s="95"/>
      <c r="DW541" s="95"/>
      <c r="DX541" s="95"/>
      <c r="DY541" s="95"/>
      <c r="DZ541" s="95"/>
      <c r="EA541" s="95"/>
      <c r="EB541" s="95"/>
      <c r="EC541" s="95"/>
      <c r="ED541" s="95"/>
      <c r="EE541" s="95"/>
      <c r="EF541" s="95"/>
      <c r="EG541" s="95"/>
      <c r="EH541" s="95"/>
      <c r="EI541" s="95"/>
      <c r="EJ541" s="95"/>
      <c r="EK541" s="95"/>
      <c r="EL541" s="95"/>
      <c r="EM541" s="95"/>
      <c r="EN541" s="95"/>
      <c r="EO541" s="95"/>
      <c r="EP541" s="95"/>
      <c r="EQ541" s="95"/>
      <c r="ER541" s="95"/>
      <c r="ES541" s="95"/>
      <c r="ET541" s="95"/>
      <c r="EU541" s="95"/>
      <c r="EV541" s="95"/>
      <c r="EW541" s="95"/>
      <c r="EX541" s="95"/>
      <c r="EY541" s="95"/>
      <c r="EZ541" s="95"/>
      <c r="FA541" s="95"/>
      <c r="FB541" s="95"/>
      <c r="FC541" s="95"/>
      <c r="FD541" s="95"/>
      <c r="FE541" s="95"/>
      <c r="FF541" s="95"/>
      <c r="FG541" s="95"/>
      <c r="FH541" s="95"/>
      <c r="FI541" s="95"/>
      <c r="FJ541" s="95"/>
      <c r="FK541" s="95"/>
      <c r="FL541" s="95"/>
      <c r="FM541" s="95"/>
      <c r="FN541" s="95"/>
      <c r="FO541" s="95"/>
      <c r="FP541" s="95"/>
      <c r="FQ541" s="95"/>
      <c r="FR541" s="95"/>
      <c r="FS541" s="95"/>
      <c r="FT541" s="95"/>
      <c r="FU541" s="95"/>
      <c r="FV541" s="95"/>
      <c r="FW541" s="95"/>
      <c r="FX541" s="95"/>
      <c r="FY541" s="95"/>
      <c r="FZ541" s="95"/>
      <c r="GA541" s="95"/>
      <c r="GB541" s="95"/>
      <c r="GC541" s="95"/>
      <c r="GD541" s="95"/>
      <c r="GE541" s="95"/>
      <c r="GF541" s="95"/>
      <c r="GG541" s="95"/>
      <c r="GH541" s="95"/>
      <c r="GI541" s="95"/>
      <c r="GJ541" s="95"/>
      <c r="GK541" s="95"/>
      <c r="GL541" s="95"/>
      <c r="GM541" s="95"/>
      <c r="GN541" s="95"/>
      <c r="GO541" s="95"/>
      <c r="GP541" s="95"/>
      <c r="GQ541" s="95"/>
      <c r="GR541" s="95"/>
      <c r="GS541" s="95"/>
      <c r="GT541" s="95"/>
      <c r="GU541" s="95"/>
      <c r="GV541" s="95"/>
      <c r="GW541" s="95"/>
      <c r="GX541" s="95"/>
      <c r="GY541" s="95"/>
      <c r="GZ541" s="95"/>
      <c r="HA541" s="95"/>
      <c r="HB541" s="95"/>
      <c r="HC541" s="95"/>
      <c r="HD541" s="95"/>
      <c r="HE541" s="95"/>
    </row>
    <row r="542" spans="1:213" x14ac:dyDescent="0.25">
      <c r="A542" s="212" t="str">
        <f>IF((ISBLANK('1B DonnéesActifs'!A545)=TRUE),"-",'1B DonnéesActifs'!A545)</f>
        <v>-</v>
      </c>
      <c r="B542" s="213" t="str">
        <f>IF(($A542="-"),"-",IF((ISBLANK('1B DonnéesActifs'!B545)=TRUE),"",'1B DonnéesActifs'!B545))</f>
        <v>-</v>
      </c>
      <c r="C542" s="213" t="str">
        <f>IF(($A542="-"),"-",IF((ISBLANK('1B DonnéesActifs'!C545)=TRUE),"",'1B DonnéesActifs'!C545))</f>
        <v>-</v>
      </c>
      <c r="D542" s="213" t="str">
        <f>IF(($A542="-"),"-",IF((ISBLANK('1B DonnéesActifs'!D545)=TRUE),"",'1B DonnéesActifs'!D545))</f>
        <v>-</v>
      </c>
      <c r="E542" s="213" t="str">
        <f>IF(($A542="-"),"-",IF((ISBLANK('1B DonnéesActifs'!E545)=TRUE),"",'1B DonnéesActifs'!E545))</f>
        <v>-</v>
      </c>
      <c r="F542" s="213" t="str">
        <f>IF(($A542="-"),"-",IF((ISBLANK('1B DonnéesActifs'!F545)=TRUE),"",'1B DonnéesActifs'!F545))</f>
        <v>-</v>
      </c>
      <c r="G542" s="213" t="str">
        <f>IF(($A542="-"),"-",IF((ISBLANK('1B DonnéesActifs'!G545)=TRUE),"",'1B DonnéesActifs'!G545))</f>
        <v>-</v>
      </c>
      <c r="H542" s="213" t="str">
        <f>IF(($A542="-"),"-",IF((ISBLANK('1B DonnéesActifs'!H545)=TRUE),"",'1B DonnéesActifs'!H545))</f>
        <v>-</v>
      </c>
      <c r="I542" s="213" t="str">
        <f>IF(($A542="-"),"-",IF((ISBLANK('1B DonnéesActifs'!I545)=TRUE),"",'1B DonnéesActifs'!I545))</f>
        <v>-</v>
      </c>
      <c r="J542" s="213" t="str">
        <f>IF(($A542="-"),"-",IF((ISBLANK('1B DonnéesActifs'!J545)=TRUE),"",'1B DonnéesActifs'!J545))</f>
        <v>-</v>
      </c>
      <c r="K542" s="213" t="str">
        <f>IF(($A542="-"),"-",IF((ISBLANK('1B DonnéesActifs'!K545)=TRUE),"",'1B DonnéesActifs'!K545))</f>
        <v>-</v>
      </c>
      <c r="L542" s="213" t="str">
        <f>IF(($A542="-"),"-",IF((ISBLANK('1B DonnéesActifs'!L545)=TRUE),"",'1B DonnéesActifs'!L545))</f>
        <v>-</v>
      </c>
      <c r="M542" s="213" t="str">
        <f>IF(($A542="-"),"-",IF((ISBLANK('1B DonnéesActifs'!M545)=TRUE),"",'1B DonnéesActifs'!M545))</f>
        <v>-</v>
      </c>
      <c r="N542" s="213" t="str">
        <f>IF(($A542="-"),"-",IF((ISBLANK('1B DonnéesActifs'!N545)=TRUE),"",'1B DonnéesActifs'!N545))</f>
        <v>-</v>
      </c>
      <c r="O542" s="213" t="str">
        <f>IF(($A542="-"),"-",IF((ISBLANK('1B DonnéesActifs'!O545)=TRUE),"",'1B DonnéesActifs'!O545))</f>
        <v>-</v>
      </c>
      <c r="P542" s="213" t="str">
        <f>IF(($A542="-"),"-",IF((ISBLANK('1B DonnéesActifs'!P545)=TRUE),"",'1B DonnéesActifs'!P545))</f>
        <v>-</v>
      </c>
      <c r="Q542" s="214" t="str">
        <f t="shared" si="82"/>
        <v>-</v>
      </c>
      <c r="R542" s="214" t="str">
        <f>IF($A542="-","-",(_xlfn.IFNA((VLOOKUP($D542,'2A HypothèsesRenouvellement'!$J$6:$K$10,2,FALSE)),"TypeChausséeN/D")))</f>
        <v>-</v>
      </c>
      <c r="S542" s="214" t="str">
        <f t="shared" si="83"/>
        <v>-</v>
      </c>
      <c r="T542" s="214" t="str">
        <f>IF($A542="-","-",(_xlfn.IFNA((VLOOKUP($M542,'2A HypothèsesRenouvellement'!$J$16:$K$25,2,FALSE)),"DernièreInterventionN/D")))</f>
        <v>-</v>
      </c>
      <c r="U542" s="214" t="str">
        <f t="shared" si="84"/>
        <v>-</v>
      </c>
      <c r="V542" s="215" t="str">
        <f t="shared" si="85"/>
        <v>-</v>
      </c>
      <c r="W542" s="215" t="str">
        <f>IF($A542="-","-",IF($O542="","ICG N/D",VLOOKUP($O542,'2A HypothèsesRenouvellement'!$B$33:$B$42,1,TRUE)))</f>
        <v>-</v>
      </c>
      <c r="X542" s="216" t="str">
        <f>IF($A542="-","-",(IF((ISNUMBER(W542)=TRUE),VLOOKUP(W542,'2A HypothèsesRenouvellement'!$B$33:$D$42,3,FALSE),"ICG N/D")))</f>
        <v>-</v>
      </c>
      <c r="Y542" s="216" t="str">
        <f>_xlfn.IFNA(IF($A542="-","-",(IF((P542=""),"Cote /5 N/D",VLOOKUP(P542,'2A HypothèsesRenouvellement'!$F$33:$G$37,2,FALSE)))),"%ParCote/5 Feuille2A N/D")</f>
        <v>-</v>
      </c>
      <c r="Z542" s="215" t="str">
        <f>IF($A542="-","-",IF('2A HypothèsesRenouvellement'!$F$20="  cotes d'état /100",(IF(ISNUMBER(X542)=TRUE,(X542*R542),"ICG N/D")),"N'est pas l'option choisie feuille 2A"))</f>
        <v>-</v>
      </c>
      <c r="AA542" s="215" t="str">
        <f t="shared" si="80"/>
        <v>-</v>
      </c>
      <c r="AB542" s="215" t="str">
        <f>IF($A542="-","-",IF('2A HypothèsesRenouvellement'!$F$20="  cotes d'état /5",(IF(ISNUMBER(Y542)=TRUE,(Y542*R542),"Etat/5 N/D")),"N'est pas l'option choisie feuille 2A"))</f>
        <v>-</v>
      </c>
      <c r="AC542" s="215" t="str">
        <f t="shared" si="81"/>
        <v>-</v>
      </c>
      <c r="AD542" s="217" t="str">
        <f>IF('2A HypothèsesRenouvellement'!$D$15="Option 1  ",'3A CalculsActifs'!V542,IF('2A HypothèsesRenouvellement'!$F$20="  Cotes d'état /100",'3A CalculsActifs'!AA542,IF('2A HypothèsesRenouvellement'!$F$20="  Cotes d'état /5",'3A CalculsActifs'!AC542,"ATT:ChoisirOptionFeuille2A")))</f>
        <v>ATT:ChoisirOptionFeuille2A</v>
      </c>
      <c r="AE542" s="209" t="str">
        <f>IF($A542="-","-",(H542/1000*(VLOOKUP(D542,'2A HypothèsesRenouvellement'!$J$6:$L$10,3,FALSE))))</f>
        <v>-</v>
      </c>
      <c r="AF542" s="312" t="str">
        <f t="shared" si="86"/>
        <v>-</v>
      </c>
      <c r="AG542" s="312" t="str">
        <f t="shared" si="87"/>
        <v>-</v>
      </c>
      <c r="AH542" s="218" t="str">
        <f t="shared" si="88"/>
        <v>-</v>
      </c>
      <c r="AI542" s="95"/>
      <c r="AJ542" s="95"/>
      <c r="AK542" s="95"/>
      <c r="AL542" s="95"/>
      <c r="AM542" s="95"/>
      <c r="AN542" s="95"/>
      <c r="AO542" s="95"/>
      <c r="AP542" s="95"/>
      <c r="AQ542" s="95"/>
      <c r="AR542" s="95"/>
      <c r="AS542" s="95"/>
      <c r="AT542" s="95"/>
      <c r="AU542" s="95"/>
      <c r="AV542" s="95"/>
      <c r="AW542" s="95"/>
      <c r="AX542" s="95"/>
      <c r="AY542" s="95"/>
      <c r="AZ542" s="95"/>
      <c r="BA542" s="95"/>
      <c r="BB542" s="95"/>
      <c r="BC542" s="95"/>
      <c r="BD542" s="95"/>
      <c r="BE542" s="95"/>
      <c r="BF542" s="95"/>
      <c r="BG542" s="95"/>
      <c r="BH542" s="95"/>
      <c r="BI542" s="95"/>
      <c r="BJ542" s="95"/>
      <c r="BK542" s="95"/>
      <c r="BL542" s="95"/>
      <c r="BM542" s="95"/>
      <c r="BN542" s="95"/>
      <c r="BO542" s="95"/>
      <c r="BP542" s="95"/>
      <c r="BQ542" s="95"/>
      <c r="BR542" s="95"/>
      <c r="BS542" s="95"/>
      <c r="BT542" s="95"/>
      <c r="BU542" s="95"/>
      <c r="BV542" s="95"/>
      <c r="BW542" s="95"/>
      <c r="BX542" s="95"/>
      <c r="BY542" s="95"/>
      <c r="BZ542" s="95"/>
      <c r="CA542" s="95"/>
      <c r="CB542" s="95"/>
      <c r="CC542" s="95"/>
      <c r="CD542" s="95"/>
      <c r="CE542" s="95"/>
      <c r="CF542" s="95"/>
      <c r="CG542" s="95"/>
      <c r="CH542" s="95"/>
      <c r="CI542" s="95"/>
      <c r="CJ542" s="95"/>
      <c r="CK542" s="95"/>
      <c r="CL542" s="95"/>
      <c r="CM542" s="95"/>
      <c r="CN542" s="95"/>
      <c r="CO542" s="95"/>
      <c r="CP542" s="95"/>
      <c r="CQ542" s="95"/>
      <c r="CR542" s="95"/>
      <c r="CS542" s="95"/>
      <c r="CT542" s="95"/>
      <c r="CU542" s="95"/>
      <c r="CV542" s="95"/>
      <c r="CW542" s="95"/>
      <c r="CX542" s="95"/>
      <c r="CY542" s="95"/>
      <c r="CZ542" s="95"/>
      <c r="DA542" s="95"/>
      <c r="DB542" s="95"/>
      <c r="DC542" s="95"/>
      <c r="DD542" s="95"/>
      <c r="DE542" s="95"/>
      <c r="DF542" s="95"/>
      <c r="DG542" s="95"/>
      <c r="DH542" s="95"/>
      <c r="DI542" s="95"/>
      <c r="DJ542" s="95"/>
      <c r="DK542" s="95"/>
      <c r="DL542" s="95"/>
      <c r="DM542" s="95"/>
      <c r="DN542" s="95"/>
      <c r="DO542" s="95"/>
      <c r="DP542" s="95"/>
      <c r="DQ542" s="95"/>
      <c r="DR542" s="95"/>
      <c r="DS542" s="95"/>
      <c r="DT542" s="95"/>
      <c r="DU542" s="95"/>
      <c r="DV542" s="95"/>
      <c r="DW542" s="95"/>
      <c r="DX542" s="95"/>
      <c r="DY542" s="95"/>
      <c r="DZ542" s="95"/>
      <c r="EA542" s="95"/>
      <c r="EB542" s="95"/>
      <c r="EC542" s="95"/>
      <c r="ED542" s="95"/>
      <c r="EE542" s="95"/>
      <c r="EF542" s="95"/>
      <c r="EG542" s="95"/>
      <c r="EH542" s="95"/>
      <c r="EI542" s="95"/>
      <c r="EJ542" s="95"/>
      <c r="EK542" s="95"/>
      <c r="EL542" s="95"/>
      <c r="EM542" s="95"/>
      <c r="EN542" s="95"/>
      <c r="EO542" s="95"/>
      <c r="EP542" s="95"/>
      <c r="EQ542" s="95"/>
      <c r="ER542" s="95"/>
      <c r="ES542" s="95"/>
      <c r="ET542" s="95"/>
      <c r="EU542" s="95"/>
      <c r="EV542" s="95"/>
      <c r="EW542" s="95"/>
      <c r="EX542" s="95"/>
      <c r="EY542" s="95"/>
      <c r="EZ542" s="95"/>
      <c r="FA542" s="95"/>
      <c r="FB542" s="95"/>
      <c r="FC542" s="95"/>
      <c r="FD542" s="95"/>
      <c r="FE542" s="95"/>
      <c r="FF542" s="95"/>
      <c r="FG542" s="95"/>
      <c r="FH542" s="95"/>
      <c r="FI542" s="95"/>
      <c r="FJ542" s="95"/>
      <c r="FK542" s="95"/>
      <c r="FL542" s="95"/>
      <c r="FM542" s="95"/>
      <c r="FN542" s="95"/>
      <c r="FO542" s="95"/>
      <c r="FP542" s="95"/>
      <c r="FQ542" s="95"/>
      <c r="FR542" s="95"/>
      <c r="FS542" s="95"/>
      <c r="FT542" s="95"/>
      <c r="FU542" s="95"/>
      <c r="FV542" s="95"/>
      <c r="FW542" s="95"/>
      <c r="FX542" s="95"/>
      <c r="FY542" s="95"/>
      <c r="FZ542" s="95"/>
      <c r="GA542" s="95"/>
      <c r="GB542" s="95"/>
      <c r="GC542" s="95"/>
      <c r="GD542" s="95"/>
      <c r="GE542" s="95"/>
      <c r="GF542" s="95"/>
      <c r="GG542" s="95"/>
      <c r="GH542" s="95"/>
      <c r="GI542" s="95"/>
      <c r="GJ542" s="95"/>
      <c r="GK542" s="95"/>
      <c r="GL542" s="95"/>
      <c r="GM542" s="95"/>
      <c r="GN542" s="95"/>
      <c r="GO542" s="95"/>
      <c r="GP542" s="95"/>
      <c r="GQ542" s="95"/>
      <c r="GR542" s="95"/>
      <c r="GS542" s="95"/>
      <c r="GT542" s="95"/>
      <c r="GU542" s="95"/>
      <c r="GV542" s="95"/>
      <c r="GW542" s="95"/>
      <c r="GX542" s="95"/>
      <c r="GY542" s="95"/>
      <c r="GZ542" s="95"/>
      <c r="HA542" s="95"/>
      <c r="HB542" s="95"/>
      <c r="HC542" s="95"/>
      <c r="HD542" s="95"/>
      <c r="HE542" s="95"/>
    </row>
    <row r="543" spans="1:213" x14ac:dyDescent="0.25">
      <c r="A543" s="212" t="str">
        <f>IF((ISBLANK('1B DonnéesActifs'!A546)=TRUE),"-",'1B DonnéesActifs'!A546)</f>
        <v>-</v>
      </c>
      <c r="B543" s="213" t="str">
        <f>IF(($A543="-"),"-",IF((ISBLANK('1B DonnéesActifs'!B546)=TRUE),"",'1B DonnéesActifs'!B546))</f>
        <v>-</v>
      </c>
      <c r="C543" s="213" t="str">
        <f>IF(($A543="-"),"-",IF((ISBLANK('1B DonnéesActifs'!C546)=TRUE),"",'1B DonnéesActifs'!C546))</f>
        <v>-</v>
      </c>
      <c r="D543" s="213" t="str">
        <f>IF(($A543="-"),"-",IF((ISBLANK('1B DonnéesActifs'!D546)=TRUE),"",'1B DonnéesActifs'!D546))</f>
        <v>-</v>
      </c>
      <c r="E543" s="213" t="str">
        <f>IF(($A543="-"),"-",IF((ISBLANK('1B DonnéesActifs'!E546)=TRUE),"",'1B DonnéesActifs'!E546))</f>
        <v>-</v>
      </c>
      <c r="F543" s="213" t="str">
        <f>IF(($A543="-"),"-",IF((ISBLANK('1B DonnéesActifs'!F546)=TRUE),"",'1B DonnéesActifs'!F546))</f>
        <v>-</v>
      </c>
      <c r="G543" s="213" t="str">
        <f>IF(($A543="-"),"-",IF((ISBLANK('1B DonnéesActifs'!G546)=TRUE),"",'1B DonnéesActifs'!G546))</f>
        <v>-</v>
      </c>
      <c r="H543" s="213" t="str">
        <f>IF(($A543="-"),"-",IF((ISBLANK('1B DonnéesActifs'!H546)=TRUE),"",'1B DonnéesActifs'!H546))</f>
        <v>-</v>
      </c>
      <c r="I543" s="213" t="str">
        <f>IF(($A543="-"),"-",IF((ISBLANK('1B DonnéesActifs'!I546)=TRUE),"",'1B DonnéesActifs'!I546))</f>
        <v>-</v>
      </c>
      <c r="J543" s="213" t="str">
        <f>IF(($A543="-"),"-",IF((ISBLANK('1B DonnéesActifs'!J546)=TRUE),"",'1B DonnéesActifs'!J546))</f>
        <v>-</v>
      </c>
      <c r="K543" s="213" t="str">
        <f>IF(($A543="-"),"-",IF((ISBLANK('1B DonnéesActifs'!K546)=TRUE),"",'1B DonnéesActifs'!K546))</f>
        <v>-</v>
      </c>
      <c r="L543" s="213" t="str">
        <f>IF(($A543="-"),"-",IF((ISBLANK('1B DonnéesActifs'!L546)=TRUE),"",'1B DonnéesActifs'!L546))</f>
        <v>-</v>
      </c>
      <c r="M543" s="213" t="str">
        <f>IF(($A543="-"),"-",IF((ISBLANK('1B DonnéesActifs'!M546)=TRUE),"",'1B DonnéesActifs'!M546))</f>
        <v>-</v>
      </c>
      <c r="N543" s="213" t="str">
        <f>IF(($A543="-"),"-",IF((ISBLANK('1B DonnéesActifs'!N546)=TRUE),"",'1B DonnéesActifs'!N546))</f>
        <v>-</v>
      </c>
      <c r="O543" s="213" t="str">
        <f>IF(($A543="-"),"-",IF((ISBLANK('1B DonnéesActifs'!O546)=TRUE),"",'1B DonnéesActifs'!O546))</f>
        <v>-</v>
      </c>
      <c r="P543" s="213" t="str">
        <f>IF(($A543="-"),"-",IF((ISBLANK('1B DonnéesActifs'!P546)=TRUE),"",'1B DonnéesActifs'!P546))</f>
        <v>-</v>
      </c>
      <c r="Q543" s="214" t="str">
        <f t="shared" si="82"/>
        <v>-</v>
      </c>
      <c r="R543" s="214" t="str">
        <f>IF($A543="-","-",(_xlfn.IFNA((VLOOKUP($D543,'2A HypothèsesRenouvellement'!$J$6:$K$10,2,FALSE)),"TypeChausséeN/D")))</f>
        <v>-</v>
      </c>
      <c r="S543" s="214" t="str">
        <f t="shared" si="83"/>
        <v>-</v>
      </c>
      <c r="T543" s="214" t="str">
        <f>IF($A543="-","-",(_xlfn.IFNA((VLOOKUP($M543,'2A HypothèsesRenouvellement'!$J$16:$K$25,2,FALSE)),"DernièreInterventionN/D")))</f>
        <v>-</v>
      </c>
      <c r="U543" s="214" t="str">
        <f t="shared" si="84"/>
        <v>-</v>
      </c>
      <c r="V543" s="215" t="str">
        <f t="shared" si="85"/>
        <v>-</v>
      </c>
      <c r="W543" s="215" t="str">
        <f>IF($A543="-","-",IF($O543="","ICG N/D",VLOOKUP($O543,'2A HypothèsesRenouvellement'!$B$33:$B$42,1,TRUE)))</f>
        <v>-</v>
      </c>
      <c r="X543" s="216" t="str">
        <f>IF($A543="-","-",(IF((ISNUMBER(W543)=TRUE),VLOOKUP(W543,'2A HypothèsesRenouvellement'!$B$33:$D$42,3,FALSE),"ICG N/D")))</f>
        <v>-</v>
      </c>
      <c r="Y543" s="216" t="str">
        <f>_xlfn.IFNA(IF($A543="-","-",(IF((P543=""),"Cote /5 N/D",VLOOKUP(P543,'2A HypothèsesRenouvellement'!$F$33:$G$37,2,FALSE)))),"%ParCote/5 Feuille2A N/D")</f>
        <v>-</v>
      </c>
      <c r="Z543" s="215" t="str">
        <f>IF($A543="-","-",IF('2A HypothèsesRenouvellement'!$F$20="  cotes d'état /100",(IF(ISNUMBER(X543)=TRUE,(X543*R543),"ICG N/D")),"N'est pas l'option choisie feuille 2A"))</f>
        <v>-</v>
      </c>
      <c r="AA543" s="215" t="str">
        <f t="shared" si="80"/>
        <v>-</v>
      </c>
      <c r="AB543" s="215" t="str">
        <f>IF($A543="-","-",IF('2A HypothèsesRenouvellement'!$F$20="  cotes d'état /5",(IF(ISNUMBER(Y543)=TRUE,(Y543*R543),"Etat/5 N/D")),"N'est pas l'option choisie feuille 2A"))</f>
        <v>-</v>
      </c>
      <c r="AC543" s="215" t="str">
        <f t="shared" si="81"/>
        <v>-</v>
      </c>
      <c r="AD543" s="217" t="str">
        <f>IF('2A HypothèsesRenouvellement'!$D$15="Option 1  ",'3A CalculsActifs'!V543,IF('2A HypothèsesRenouvellement'!$F$20="  Cotes d'état /100",'3A CalculsActifs'!AA543,IF('2A HypothèsesRenouvellement'!$F$20="  Cotes d'état /5",'3A CalculsActifs'!AC543,"ATT:ChoisirOptionFeuille2A")))</f>
        <v>ATT:ChoisirOptionFeuille2A</v>
      </c>
      <c r="AE543" s="209" t="str">
        <f>IF($A543="-","-",(H543/1000*(VLOOKUP(D543,'2A HypothèsesRenouvellement'!$J$6:$L$10,3,FALSE))))</f>
        <v>-</v>
      </c>
      <c r="AF543" s="312" t="str">
        <f t="shared" si="86"/>
        <v>-</v>
      </c>
      <c r="AG543" s="312" t="str">
        <f t="shared" si="87"/>
        <v>-</v>
      </c>
      <c r="AH543" s="218" t="str">
        <f t="shared" si="88"/>
        <v>-</v>
      </c>
      <c r="AI543" s="95"/>
      <c r="AJ543" s="95"/>
      <c r="AK543" s="95"/>
      <c r="AL543" s="95"/>
      <c r="AM543" s="95"/>
      <c r="AN543" s="95"/>
      <c r="AO543" s="95"/>
      <c r="AP543" s="95"/>
      <c r="AQ543" s="95"/>
      <c r="AR543" s="95"/>
      <c r="AS543" s="95"/>
      <c r="AT543" s="95"/>
      <c r="AU543" s="95"/>
      <c r="AV543" s="95"/>
      <c r="AW543" s="95"/>
      <c r="AX543" s="95"/>
      <c r="AY543" s="95"/>
      <c r="AZ543" s="95"/>
      <c r="BA543" s="95"/>
      <c r="BB543" s="95"/>
      <c r="BC543" s="95"/>
      <c r="BD543" s="95"/>
      <c r="BE543" s="95"/>
      <c r="BF543" s="95"/>
      <c r="BG543" s="95"/>
      <c r="BH543" s="95"/>
      <c r="BI543" s="95"/>
      <c r="BJ543" s="95"/>
      <c r="BK543" s="95"/>
      <c r="BL543" s="95"/>
      <c r="BM543" s="95"/>
      <c r="BN543" s="95"/>
      <c r="BO543" s="95"/>
      <c r="BP543" s="95"/>
      <c r="BQ543" s="95"/>
      <c r="BR543" s="95"/>
      <c r="BS543" s="95"/>
      <c r="BT543" s="95"/>
      <c r="BU543" s="95"/>
      <c r="BV543" s="95"/>
      <c r="BW543" s="95"/>
      <c r="BX543" s="95"/>
      <c r="BY543" s="95"/>
      <c r="BZ543" s="95"/>
      <c r="CA543" s="95"/>
      <c r="CB543" s="95"/>
      <c r="CC543" s="95"/>
      <c r="CD543" s="95"/>
      <c r="CE543" s="95"/>
      <c r="CF543" s="95"/>
      <c r="CG543" s="95"/>
      <c r="CH543" s="95"/>
      <c r="CI543" s="95"/>
      <c r="CJ543" s="95"/>
      <c r="CK543" s="95"/>
      <c r="CL543" s="95"/>
      <c r="CM543" s="95"/>
      <c r="CN543" s="95"/>
      <c r="CO543" s="95"/>
      <c r="CP543" s="95"/>
      <c r="CQ543" s="95"/>
      <c r="CR543" s="95"/>
      <c r="CS543" s="95"/>
      <c r="CT543" s="95"/>
      <c r="CU543" s="95"/>
      <c r="CV543" s="95"/>
      <c r="CW543" s="95"/>
      <c r="CX543" s="95"/>
      <c r="CY543" s="95"/>
      <c r="CZ543" s="95"/>
      <c r="DA543" s="95"/>
      <c r="DB543" s="95"/>
      <c r="DC543" s="95"/>
      <c r="DD543" s="95"/>
      <c r="DE543" s="95"/>
      <c r="DF543" s="95"/>
      <c r="DG543" s="95"/>
      <c r="DH543" s="95"/>
      <c r="DI543" s="95"/>
      <c r="DJ543" s="95"/>
      <c r="DK543" s="95"/>
      <c r="DL543" s="95"/>
      <c r="DM543" s="95"/>
      <c r="DN543" s="95"/>
      <c r="DO543" s="95"/>
      <c r="DP543" s="95"/>
      <c r="DQ543" s="95"/>
      <c r="DR543" s="95"/>
      <c r="DS543" s="95"/>
      <c r="DT543" s="95"/>
      <c r="DU543" s="95"/>
      <c r="DV543" s="95"/>
      <c r="DW543" s="95"/>
      <c r="DX543" s="95"/>
      <c r="DY543" s="95"/>
      <c r="DZ543" s="95"/>
      <c r="EA543" s="95"/>
      <c r="EB543" s="95"/>
      <c r="EC543" s="95"/>
      <c r="ED543" s="95"/>
      <c r="EE543" s="95"/>
      <c r="EF543" s="95"/>
      <c r="EG543" s="95"/>
      <c r="EH543" s="95"/>
      <c r="EI543" s="95"/>
      <c r="EJ543" s="95"/>
      <c r="EK543" s="95"/>
      <c r="EL543" s="95"/>
      <c r="EM543" s="95"/>
      <c r="EN543" s="95"/>
      <c r="EO543" s="95"/>
      <c r="EP543" s="95"/>
      <c r="EQ543" s="95"/>
      <c r="ER543" s="95"/>
      <c r="ES543" s="95"/>
      <c r="ET543" s="95"/>
      <c r="EU543" s="95"/>
      <c r="EV543" s="95"/>
      <c r="EW543" s="95"/>
      <c r="EX543" s="95"/>
      <c r="EY543" s="95"/>
      <c r="EZ543" s="95"/>
      <c r="FA543" s="95"/>
      <c r="FB543" s="95"/>
      <c r="FC543" s="95"/>
      <c r="FD543" s="95"/>
      <c r="FE543" s="95"/>
      <c r="FF543" s="95"/>
      <c r="FG543" s="95"/>
      <c r="FH543" s="95"/>
      <c r="FI543" s="95"/>
      <c r="FJ543" s="95"/>
      <c r="FK543" s="95"/>
      <c r="FL543" s="95"/>
      <c r="FM543" s="95"/>
      <c r="FN543" s="95"/>
      <c r="FO543" s="95"/>
      <c r="FP543" s="95"/>
      <c r="FQ543" s="95"/>
      <c r="FR543" s="95"/>
      <c r="FS543" s="95"/>
      <c r="FT543" s="95"/>
      <c r="FU543" s="95"/>
      <c r="FV543" s="95"/>
      <c r="FW543" s="95"/>
      <c r="FX543" s="95"/>
      <c r="FY543" s="95"/>
      <c r="FZ543" s="95"/>
      <c r="GA543" s="95"/>
      <c r="GB543" s="95"/>
      <c r="GC543" s="95"/>
      <c r="GD543" s="95"/>
      <c r="GE543" s="95"/>
      <c r="GF543" s="95"/>
      <c r="GG543" s="95"/>
      <c r="GH543" s="95"/>
      <c r="GI543" s="95"/>
      <c r="GJ543" s="95"/>
      <c r="GK543" s="95"/>
      <c r="GL543" s="95"/>
      <c r="GM543" s="95"/>
      <c r="GN543" s="95"/>
      <c r="GO543" s="95"/>
      <c r="GP543" s="95"/>
      <c r="GQ543" s="95"/>
      <c r="GR543" s="95"/>
      <c r="GS543" s="95"/>
      <c r="GT543" s="95"/>
      <c r="GU543" s="95"/>
      <c r="GV543" s="95"/>
      <c r="GW543" s="95"/>
      <c r="GX543" s="95"/>
      <c r="GY543" s="95"/>
      <c r="GZ543" s="95"/>
      <c r="HA543" s="95"/>
      <c r="HB543" s="95"/>
      <c r="HC543" s="95"/>
      <c r="HD543" s="95"/>
      <c r="HE543" s="95"/>
    </row>
    <row r="544" spans="1:213" x14ac:dyDescent="0.25">
      <c r="A544" s="212" t="str">
        <f>IF((ISBLANK('1B DonnéesActifs'!A547)=TRUE),"-",'1B DonnéesActifs'!A547)</f>
        <v>-</v>
      </c>
      <c r="B544" s="213" t="str">
        <f>IF(($A544="-"),"-",IF((ISBLANK('1B DonnéesActifs'!B547)=TRUE),"",'1B DonnéesActifs'!B547))</f>
        <v>-</v>
      </c>
      <c r="C544" s="213" t="str">
        <f>IF(($A544="-"),"-",IF((ISBLANK('1B DonnéesActifs'!C547)=TRUE),"",'1B DonnéesActifs'!C547))</f>
        <v>-</v>
      </c>
      <c r="D544" s="213" t="str">
        <f>IF(($A544="-"),"-",IF((ISBLANK('1B DonnéesActifs'!D547)=TRUE),"",'1B DonnéesActifs'!D547))</f>
        <v>-</v>
      </c>
      <c r="E544" s="213" t="str">
        <f>IF(($A544="-"),"-",IF((ISBLANK('1B DonnéesActifs'!E547)=TRUE),"",'1B DonnéesActifs'!E547))</f>
        <v>-</v>
      </c>
      <c r="F544" s="213" t="str">
        <f>IF(($A544="-"),"-",IF((ISBLANK('1B DonnéesActifs'!F547)=TRUE),"",'1B DonnéesActifs'!F547))</f>
        <v>-</v>
      </c>
      <c r="G544" s="213" t="str">
        <f>IF(($A544="-"),"-",IF((ISBLANK('1B DonnéesActifs'!G547)=TRUE),"",'1B DonnéesActifs'!G547))</f>
        <v>-</v>
      </c>
      <c r="H544" s="213" t="str">
        <f>IF(($A544="-"),"-",IF((ISBLANK('1B DonnéesActifs'!H547)=TRUE),"",'1B DonnéesActifs'!H547))</f>
        <v>-</v>
      </c>
      <c r="I544" s="213" t="str">
        <f>IF(($A544="-"),"-",IF((ISBLANK('1B DonnéesActifs'!I547)=TRUE),"",'1B DonnéesActifs'!I547))</f>
        <v>-</v>
      </c>
      <c r="J544" s="213" t="str">
        <f>IF(($A544="-"),"-",IF((ISBLANK('1B DonnéesActifs'!J547)=TRUE),"",'1B DonnéesActifs'!J547))</f>
        <v>-</v>
      </c>
      <c r="K544" s="213" t="str">
        <f>IF(($A544="-"),"-",IF((ISBLANK('1B DonnéesActifs'!K547)=TRUE),"",'1B DonnéesActifs'!K547))</f>
        <v>-</v>
      </c>
      <c r="L544" s="213" t="str">
        <f>IF(($A544="-"),"-",IF((ISBLANK('1B DonnéesActifs'!L547)=TRUE),"",'1B DonnéesActifs'!L547))</f>
        <v>-</v>
      </c>
      <c r="M544" s="213" t="str">
        <f>IF(($A544="-"),"-",IF((ISBLANK('1B DonnéesActifs'!M547)=TRUE),"",'1B DonnéesActifs'!M547))</f>
        <v>-</v>
      </c>
      <c r="N544" s="213" t="str">
        <f>IF(($A544="-"),"-",IF((ISBLANK('1B DonnéesActifs'!N547)=TRUE),"",'1B DonnéesActifs'!N547))</f>
        <v>-</v>
      </c>
      <c r="O544" s="213" t="str">
        <f>IF(($A544="-"),"-",IF((ISBLANK('1B DonnéesActifs'!O547)=TRUE),"",'1B DonnéesActifs'!O547))</f>
        <v>-</v>
      </c>
      <c r="P544" s="213" t="str">
        <f>IF(($A544="-"),"-",IF((ISBLANK('1B DonnéesActifs'!P547)=TRUE),"",'1B DonnéesActifs'!P547))</f>
        <v>-</v>
      </c>
      <c r="Q544" s="214" t="str">
        <f t="shared" si="82"/>
        <v>-</v>
      </c>
      <c r="R544" s="214" t="str">
        <f>IF($A544="-","-",(_xlfn.IFNA((VLOOKUP($D544,'2A HypothèsesRenouvellement'!$J$6:$K$10,2,FALSE)),"TypeChausséeN/D")))</f>
        <v>-</v>
      </c>
      <c r="S544" s="214" t="str">
        <f t="shared" si="83"/>
        <v>-</v>
      </c>
      <c r="T544" s="214" t="str">
        <f>IF($A544="-","-",(_xlfn.IFNA((VLOOKUP($M544,'2A HypothèsesRenouvellement'!$J$16:$K$25,2,FALSE)),"DernièreInterventionN/D")))</f>
        <v>-</v>
      </c>
      <c r="U544" s="214" t="str">
        <f t="shared" si="84"/>
        <v>-</v>
      </c>
      <c r="V544" s="215" t="str">
        <f t="shared" si="85"/>
        <v>-</v>
      </c>
      <c r="W544" s="215" t="str">
        <f>IF($A544="-","-",IF($O544="","ICG N/D",VLOOKUP($O544,'2A HypothèsesRenouvellement'!$B$33:$B$42,1,TRUE)))</f>
        <v>-</v>
      </c>
      <c r="X544" s="216" t="str">
        <f>IF($A544="-","-",(IF((ISNUMBER(W544)=TRUE),VLOOKUP(W544,'2A HypothèsesRenouvellement'!$B$33:$D$42,3,FALSE),"ICG N/D")))</f>
        <v>-</v>
      </c>
      <c r="Y544" s="216" t="str">
        <f>_xlfn.IFNA(IF($A544="-","-",(IF((P544=""),"Cote /5 N/D",VLOOKUP(P544,'2A HypothèsesRenouvellement'!$F$33:$G$37,2,FALSE)))),"%ParCote/5 Feuille2A N/D")</f>
        <v>-</v>
      </c>
      <c r="Z544" s="215" t="str">
        <f>IF($A544="-","-",IF('2A HypothèsesRenouvellement'!$F$20="  cotes d'état /100",(IF(ISNUMBER(X544)=TRUE,(X544*R544),"ICG N/D")),"N'est pas l'option choisie feuille 2A"))</f>
        <v>-</v>
      </c>
      <c r="AA544" s="215" t="str">
        <f t="shared" si="80"/>
        <v>-</v>
      </c>
      <c r="AB544" s="215" t="str">
        <f>IF($A544="-","-",IF('2A HypothèsesRenouvellement'!$F$20="  cotes d'état /5",(IF(ISNUMBER(Y544)=TRUE,(Y544*R544),"Etat/5 N/D")),"N'est pas l'option choisie feuille 2A"))</f>
        <v>-</v>
      </c>
      <c r="AC544" s="215" t="str">
        <f t="shared" si="81"/>
        <v>-</v>
      </c>
      <c r="AD544" s="217" t="str">
        <f>IF('2A HypothèsesRenouvellement'!$D$15="Option 1  ",'3A CalculsActifs'!V544,IF('2A HypothèsesRenouvellement'!$F$20="  Cotes d'état /100",'3A CalculsActifs'!AA544,IF('2A HypothèsesRenouvellement'!$F$20="  Cotes d'état /5",'3A CalculsActifs'!AC544,"ATT:ChoisirOptionFeuille2A")))</f>
        <v>ATT:ChoisirOptionFeuille2A</v>
      </c>
      <c r="AE544" s="209" t="str">
        <f>IF($A544="-","-",(H544/1000*(VLOOKUP(D544,'2A HypothèsesRenouvellement'!$J$6:$L$10,3,FALSE))))</f>
        <v>-</v>
      </c>
      <c r="AF544" s="312" t="str">
        <f t="shared" si="86"/>
        <v>-</v>
      </c>
      <c r="AG544" s="312" t="str">
        <f t="shared" si="87"/>
        <v>-</v>
      </c>
      <c r="AH544" s="218" t="str">
        <f t="shared" si="88"/>
        <v>-</v>
      </c>
      <c r="AI544" s="95"/>
      <c r="AJ544" s="95"/>
      <c r="AK544" s="95"/>
      <c r="AL544" s="95"/>
      <c r="AM544" s="95"/>
      <c r="AN544" s="95"/>
      <c r="AO544" s="95"/>
      <c r="AP544" s="95"/>
      <c r="AQ544" s="95"/>
      <c r="AR544" s="95"/>
      <c r="AS544" s="95"/>
      <c r="AT544" s="95"/>
      <c r="AU544" s="95"/>
      <c r="AV544" s="95"/>
      <c r="AW544" s="95"/>
      <c r="AX544" s="95"/>
      <c r="AY544" s="95"/>
      <c r="AZ544" s="95"/>
      <c r="BA544" s="95"/>
      <c r="BB544" s="95"/>
      <c r="BC544" s="95"/>
      <c r="BD544" s="95"/>
      <c r="BE544" s="95"/>
      <c r="BF544" s="95"/>
      <c r="BG544" s="95"/>
      <c r="BH544" s="95"/>
      <c r="BI544" s="95"/>
      <c r="BJ544" s="95"/>
      <c r="BK544" s="95"/>
      <c r="BL544" s="95"/>
      <c r="BM544" s="95"/>
      <c r="BN544" s="95"/>
      <c r="BO544" s="95"/>
      <c r="BP544" s="95"/>
      <c r="BQ544" s="95"/>
      <c r="BR544" s="95"/>
      <c r="BS544" s="95"/>
      <c r="BT544" s="95"/>
      <c r="BU544" s="95"/>
      <c r="BV544" s="95"/>
      <c r="BW544" s="95"/>
      <c r="BX544" s="95"/>
      <c r="BY544" s="95"/>
      <c r="BZ544" s="95"/>
      <c r="CA544" s="95"/>
      <c r="CB544" s="95"/>
      <c r="CC544" s="95"/>
      <c r="CD544" s="95"/>
      <c r="CE544" s="95"/>
      <c r="CF544" s="95"/>
      <c r="CG544" s="95"/>
      <c r="CH544" s="95"/>
      <c r="CI544" s="95"/>
      <c r="CJ544" s="95"/>
      <c r="CK544" s="95"/>
      <c r="CL544" s="95"/>
      <c r="CM544" s="95"/>
      <c r="CN544" s="95"/>
      <c r="CO544" s="95"/>
      <c r="CP544" s="95"/>
      <c r="CQ544" s="95"/>
      <c r="CR544" s="95"/>
      <c r="CS544" s="95"/>
      <c r="CT544" s="95"/>
      <c r="CU544" s="95"/>
      <c r="CV544" s="95"/>
      <c r="CW544" s="95"/>
      <c r="CX544" s="95"/>
      <c r="CY544" s="95"/>
      <c r="CZ544" s="95"/>
      <c r="DA544" s="95"/>
      <c r="DB544" s="95"/>
      <c r="DC544" s="95"/>
      <c r="DD544" s="95"/>
      <c r="DE544" s="95"/>
      <c r="DF544" s="95"/>
      <c r="DG544" s="95"/>
      <c r="DH544" s="95"/>
      <c r="DI544" s="95"/>
      <c r="DJ544" s="95"/>
      <c r="DK544" s="95"/>
      <c r="DL544" s="95"/>
      <c r="DM544" s="95"/>
      <c r="DN544" s="95"/>
      <c r="DO544" s="95"/>
      <c r="DP544" s="95"/>
      <c r="DQ544" s="95"/>
      <c r="DR544" s="95"/>
      <c r="DS544" s="95"/>
      <c r="DT544" s="95"/>
      <c r="DU544" s="95"/>
      <c r="DV544" s="95"/>
      <c r="DW544" s="95"/>
      <c r="DX544" s="95"/>
      <c r="DY544" s="95"/>
      <c r="DZ544" s="95"/>
      <c r="EA544" s="95"/>
      <c r="EB544" s="95"/>
      <c r="EC544" s="95"/>
      <c r="ED544" s="95"/>
      <c r="EE544" s="95"/>
      <c r="EF544" s="95"/>
      <c r="EG544" s="95"/>
      <c r="EH544" s="95"/>
      <c r="EI544" s="95"/>
      <c r="EJ544" s="95"/>
      <c r="EK544" s="95"/>
      <c r="EL544" s="95"/>
      <c r="EM544" s="95"/>
      <c r="EN544" s="95"/>
      <c r="EO544" s="95"/>
      <c r="EP544" s="95"/>
      <c r="EQ544" s="95"/>
      <c r="ER544" s="95"/>
      <c r="ES544" s="95"/>
      <c r="ET544" s="95"/>
      <c r="EU544" s="95"/>
      <c r="EV544" s="95"/>
      <c r="EW544" s="95"/>
      <c r="EX544" s="95"/>
      <c r="EY544" s="95"/>
      <c r="EZ544" s="95"/>
      <c r="FA544" s="95"/>
      <c r="FB544" s="95"/>
      <c r="FC544" s="95"/>
      <c r="FD544" s="95"/>
      <c r="FE544" s="95"/>
      <c r="FF544" s="95"/>
      <c r="FG544" s="95"/>
      <c r="FH544" s="95"/>
      <c r="FI544" s="95"/>
      <c r="FJ544" s="95"/>
      <c r="FK544" s="95"/>
      <c r="FL544" s="95"/>
      <c r="FM544" s="95"/>
      <c r="FN544" s="95"/>
      <c r="FO544" s="95"/>
      <c r="FP544" s="95"/>
      <c r="FQ544" s="95"/>
      <c r="FR544" s="95"/>
      <c r="FS544" s="95"/>
      <c r="FT544" s="95"/>
      <c r="FU544" s="95"/>
      <c r="FV544" s="95"/>
      <c r="FW544" s="95"/>
      <c r="FX544" s="95"/>
      <c r="FY544" s="95"/>
      <c r="FZ544" s="95"/>
      <c r="GA544" s="95"/>
      <c r="GB544" s="95"/>
      <c r="GC544" s="95"/>
      <c r="GD544" s="95"/>
      <c r="GE544" s="95"/>
      <c r="GF544" s="95"/>
      <c r="GG544" s="95"/>
      <c r="GH544" s="95"/>
      <c r="GI544" s="95"/>
      <c r="GJ544" s="95"/>
      <c r="GK544" s="95"/>
      <c r="GL544" s="95"/>
      <c r="GM544" s="95"/>
      <c r="GN544" s="95"/>
      <c r="GO544" s="95"/>
      <c r="GP544" s="95"/>
      <c r="GQ544" s="95"/>
      <c r="GR544" s="95"/>
      <c r="GS544" s="95"/>
      <c r="GT544" s="95"/>
      <c r="GU544" s="95"/>
      <c r="GV544" s="95"/>
      <c r="GW544" s="95"/>
      <c r="GX544" s="95"/>
      <c r="GY544" s="95"/>
      <c r="GZ544" s="95"/>
      <c r="HA544" s="95"/>
      <c r="HB544" s="95"/>
      <c r="HC544" s="95"/>
      <c r="HD544" s="95"/>
      <c r="HE544" s="95"/>
    </row>
    <row r="545" spans="1:213" x14ac:dyDescent="0.25">
      <c r="A545" s="212" t="str">
        <f>IF((ISBLANK('1B DonnéesActifs'!A548)=TRUE),"-",'1B DonnéesActifs'!A548)</f>
        <v>-</v>
      </c>
      <c r="B545" s="213" t="str">
        <f>IF(($A545="-"),"-",IF((ISBLANK('1B DonnéesActifs'!B548)=TRUE),"",'1B DonnéesActifs'!B548))</f>
        <v>-</v>
      </c>
      <c r="C545" s="213" t="str">
        <f>IF(($A545="-"),"-",IF((ISBLANK('1B DonnéesActifs'!C548)=TRUE),"",'1B DonnéesActifs'!C548))</f>
        <v>-</v>
      </c>
      <c r="D545" s="213" t="str">
        <f>IF(($A545="-"),"-",IF((ISBLANK('1B DonnéesActifs'!D548)=TRUE),"",'1B DonnéesActifs'!D548))</f>
        <v>-</v>
      </c>
      <c r="E545" s="213" t="str">
        <f>IF(($A545="-"),"-",IF((ISBLANK('1B DonnéesActifs'!E548)=TRUE),"",'1B DonnéesActifs'!E548))</f>
        <v>-</v>
      </c>
      <c r="F545" s="213" t="str">
        <f>IF(($A545="-"),"-",IF((ISBLANK('1B DonnéesActifs'!F548)=TRUE),"",'1B DonnéesActifs'!F548))</f>
        <v>-</v>
      </c>
      <c r="G545" s="213" t="str">
        <f>IF(($A545="-"),"-",IF((ISBLANK('1B DonnéesActifs'!G548)=TRUE),"",'1B DonnéesActifs'!G548))</f>
        <v>-</v>
      </c>
      <c r="H545" s="213" t="str">
        <f>IF(($A545="-"),"-",IF((ISBLANK('1B DonnéesActifs'!H548)=TRUE),"",'1B DonnéesActifs'!H548))</f>
        <v>-</v>
      </c>
      <c r="I545" s="213" t="str">
        <f>IF(($A545="-"),"-",IF((ISBLANK('1B DonnéesActifs'!I548)=TRUE),"",'1B DonnéesActifs'!I548))</f>
        <v>-</v>
      </c>
      <c r="J545" s="213" t="str">
        <f>IF(($A545="-"),"-",IF((ISBLANK('1B DonnéesActifs'!J548)=TRUE),"",'1B DonnéesActifs'!J548))</f>
        <v>-</v>
      </c>
      <c r="K545" s="213" t="str">
        <f>IF(($A545="-"),"-",IF((ISBLANK('1B DonnéesActifs'!K548)=TRUE),"",'1B DonnéesActifs'!K548))</f>
        <v>-</v>
      </c>
      <c r="L545" s="213" t="str">
        <f>IF(($A545="-"),"-",IF((ISBLANK('1B DonnéesActifs'!L548)=TRUE),"",'1B DonnéesActifs'!L548))</f>
        <v>-</v>
      </c>
      <c r="M545" s="213" t="str">
        <f>IF(($A545="-"),"-",IF((ISBLANK('1B DonnéesActifs'!M548)=TRUE),"",'1B DonnéesActifs'!M548))</f>
        <v>-</v>
      </c>
      <c r="N545" s="213" t="str">
        <f>IF(($A545="-"),"-",IF((ISBLANK('1B DonnéesActifs'!N548)=TRUE),"",'1B DonnéesActifs'!N548))</f>
        <v>-</v>
      </c>
      <c r="O545" s="213" t="str">
        <f>IF(($A545="-"),"-",IF((ISBLANK('1B DonnéesActifs'!O548)=TRUE),"",'1B DonnéesActifs'!O548))</f>
        <v>-</v>
      </c>
      <c r="P545" s="213" t="str">
        <f>IF(($A545="-"),"-",IF((ISBLANK('1B DonnéesActifs'!P548)=TRUE),"",'1B DonnéesActifs'!P548))</f>
        <v>-</v>
      </c>
      <c r="Q545" s="214" t="str">
        <f t="shared" si="82"/>
        <v>-</v>
      </c>
      <c r="R545" s="214" t="str">
        <f>IF($A545="-","-",(_xlfn.IFNA((VLOOKUP($D545,'2A HypothèsesRenouvellement'!$J$6:$K$10,2,FALSE)),"TypeChausséeN/D")))</f>
        <v>-</v>
      </c>
      <c r="S545" s="214" t="str">
        <f t="shared" si="83"/>
        <v>-</v>
      </c>
      <c r="T545" s="214" t="str">
        <f>IF($A545="-","-",(_xlfn.IFNA((VLOOKUP($M545,'2A HypothèsesRenouvellement'!$J$16:$K$25,2,FALSE)),"DernièreInterventionN/D")))</f>
        <v>-</v>
      </c>
      <c r="U545" s="214" t="str">
        <f t="shared" si="84"/>
        <v>-</v>
      </c>
      <c r="V545" s="215" t="str">
        <f t="shared" si="85"/>
        <v>-</v>
      </c>
      <c r="W545" s="215" t="str">
        <f>IF($A545="-","-",IF($O545="","ICG N/D",VLOOKUP($O545,'2A HypothèsesRenouvellement'!$B$33:$B$42,1,TRUE)))</f>
        <v>-</v>
      </c>
      <c r="X545" s="216" t="str">
        <f>IF($A545="-","-",(IF((ISNUMBER(W545)=TRUE),VLOOKUP(W545,'2A HypothèsesRenouvellement'!$B$33:$D$42,3,FALSE),"ICG N/D")))</f>
        <v>-</v>
      </c>
      <c r="Y545" s="216" t="str">
        <f>_xlfn.IFNA(IF($A545="-","-",(IF((P545=""),"Cote /5 N/D",VLOOKUP(P545,'2A HypothèsesRenouvellement'!$F$33:$G$37,2,FALSE)))),"%ParCote/5 Feuille2A N/D")</f>
        <v>-</v>
      </c>
      <c r="Z545" s="215" t="str">
        <f>IF($A545="-","-",IF('2A HypothèsesRenouvellement'!$F$20="  cotes d'état /100",(IF(ISNUMBER(X545)=TRUE,(X545*R545),"ICG N/D")),"N'est pas l'option choisie feuille 2A"))</f>
        <v>-</v>
      </c>
      <c r="AA545" s="215" t="str">
        <f t="shared" si="80"/>
        <v>-</v>
      </c>
      <c r="AB545" s="215" t="str">
        <f>IF($A545="-","-",IF('2A HypothèsesRenouvellement'!$F$20="  cotes d'état /5",(IF(ISNUMBER(Y545)=TRUE,(Y545*R545),"Etat/5 N/D")),"N'est pas l'option choisie feuille 2A"))</f>
        <v>-</v>
      </c>
      <c r="AC545" s="215" t="str">
        <f t="shared" si="81"/>
        <v>-</v>
      </c>
      <c r="AD545" s="217" t="str">
        <f>IF('2A HypothèsesRenouvellement'!$D$15="Option 1  ",'3A CalculsActifs'!V545,IF('2A HypothèsesRenouvellement'!$F$20="  Cotes d'état /100",'3A CalculsActifs'!AA545,IF('2A HypothèsesRenouvellement'!$F$20="  Cotes d'état /5",'3A CalculsActifs'!AC545,"ATT:ChoisirOptionFeuille2A")))</f>
        <v>ATT:ChoisirOptionFeuille2A</v>
      </c>
      <c r="AE545" s="209" t="str">
        <f>IF($A545="-","-",(H545/1000*(VLOOKUP(D545,'2A HypothèsesRenouvellement'!$J$6:$L$10,3,FALSE))))</f>
        <v>-</v>
      </c>
      <c r="AF545" s="312" t="str">
        <f t="shared" si="86"/>
        <v>-</v>
      </c>
      <c r="AG545" s="312" t="str">
        <f t="shared" si="87"/>
        <v>-</v>
      </c>
      <c r="AH545" s="218" t="str">
        <f t="shared" si="88"/>
        <v>-</v>
      </c>
      <c r="AI545" s="95"/>
      <c r="AJ545" s="95"/>
      <c r="AK545" s="95"/>
      <c r="AL545" s="95"/>
      <c r="AM545" s="95"/>
      <c r="AN545" s="95"/>
      <c r="AO545" s="95"/>
      <c r="AP545" s="95"/>
      <c r="AQ545" s="95"/>
      <c r="AR545" s="95"/>
      <c r="AS545" s="95"/>
      <c r="AT545" s="95"/>
      <c r="AU545" s="95"/>
      <c r="AV545" s="95"/>
      <c r="AW545" s="95"/>
      <c r="AX545" s="95"/>
      <c r="AY545" s="95"/>
      <c r="AZ545" s="95"/>
      <c r="BA545" s="95"/>
      <c r="BB545" s="95"/>
      <c r="BC545" s="95"/>
      <c r="BD545" s="95"/>
      <c r="BE545" s="95"/>
      <c r="BF545" s="95"/>
      <c r="BG545" s="95"/>
      <c r="BH545" s="95"/>
      <c r="BI545" s="95"/>
      <c r="BJ545" s="95"/>
      <c r="BK545" s="95"/>
      <c r="BL545" s="95"/>
      <c r="BM545" s="95"/>
      <c r="BN545" s="95"/>
      <c r="BO545" s="95"/>
      <c r="BP545" s="95"/>
      <c r="BQ545" s="95"/>
      <c r="BR545" s="95"/>
      <c r="BS545" s="95"/>
      <c r="BT545" s="95"/>
      <c r="BU545" s="95"/>
      <c r="BV545" s="95"/>
      <c r="BW545" s="95"/>
      <c r="BX545" s="95"/>
      <c r="BY545" s="95"/>
      <c r="BZ545" s="95"/>
      <c r="CA545" s="95"/>
      <c r="CB545" s="95"/>
      <c r="CC545" s="95"/>
      <c r="CD545" s="95"/>
      <c r="CE545" s="95"/>
      <c r="CF545" s="95"/>
      <c r="CG545" s="95"/>
      <c r="CH545" s="95"/>
      <c r="CI545" s="95"/>
      <c r="CJ545" s="95"/>
      <c r="CK545" s="95"/>
      <c r="CL545" s="95"/>
      <c r="CM545" s="95"/>
      <c r="CN545" s="95"/>
      <c r="CO545" s="95"/>
      <c r="CP545" s="95"/>
      <c r="CQ545" s="95"/>
      <c r="CR545" s="95"/>
      <c r="CS545" s="95"/>
      <c r="CT545" s="95"/>
      <c r="CU545" s="95"/>
      <c r="CV545" s="95"/>
      <c r="CW545" s="95"/>
      <c r="CX545" s="95"/>
      <c r="CY545" s="95"/>
      <c r="CZ545" s="95"/>
      <c r="DA545" s="95"/>
      <c r="DB545" s="95"/>
      <c r="DC545" s="95"/>
      <c r="DD545" s="95"/>
      <c r="DE545" s="95"/>
      <c r="DF545" s="95"/>
      <c r="DG545" s="95"/>
      <c r="DH545" s="95"/>
      <c r="DI545" s="95"/>
      <c r="DJ545" s="95"/>
      <c r="DK545" s="95"/>
      <c r="DL545" s="95"/>
      <c r="DM545" s="95"/>
      <c r="DN545" s="95"/>
      <c r="DO545" s="95"/>
      <c r="DP545" s="95"/>
      <c r="DQ545" s="95"/>
      <c r="DR545" s="95"/>
      <c r="DS545" s="95"/>
      <c r="DT545" s="95"/>
      <c r="DU545" s="95"/>
      <c r="DV545" s="95"/>
      <c r="DW545" s="95"/>
      <c r="DX545" s="95"/>
      <c r="DY545" s="95"/>
      <c r="DZ545" s="95"/>
      <c r="EA545" s="95"/>
      <c r="EB545" s="95"/>
      <c r="EC545" s="95"/>
      <c r="ED545" s="95"/>
      <c r="EE545" s="95"/>
      <c r="EF545" s="95"/>
      <c r="EG545" s="95"/>
      <c r="EH545" s="95"/>
      <c r="EI545" s="95"/>
      <c r="EJ545" s="95"/>
      <c r="EK545" s="95"/>
      <c r="EL545" s="95"/>
      <c r="EM545" s="95"/>
      <c r="EN545" s="95"/>
      <c r="EO545" s="95"/>
      <c r="EP545" s="95"/>
      <c r="EQ545" s="95"/>
      <c r="ER545" s="95"/>
      <c r="ES545" s="95"/>
      <c r="ET545" s="95"/>
      <c r="EU545" s="95"/>
      <c r="EV545" s="95"/>
      <c r="EW545" s="95"/>
      <c r="EX545" s="95"/>
      <c r="EY545" s="95"/>
      <c r="EZ545" s="95"/>
      <c r="FA545" s="95"/>
      <c r="FB545" s="95"/>
      <c r="FC545" s="95"/>
      <c r="FD545" s="95"/>
      <c r="FE545" s="95"/>
      <c r="FF545" s="95"/>
      <c r="FG545" s="95"/>
      <c r="FH545" s="95"/>
      <c r="FI545" s="95"/>
      <c r="FJ545" s="95"/>
      <c r="FK545" s="95"/>
      <c r="FL545" s="95"/>
      <c r="FM545" s="95"/>
      <c r="FN545" s="95"/>
      <c r="FO545" s="95"/>
      <c r="FP545" s="95"/>
      <c r="FQ545" s="95"/>
      <c r="FR545" s="95"/>
      <c r="FS545" s="95"/>
      <c r="FT545" s="95"/>
      <c r="FU545" s="95"/>
      <c r="FV545" s="95"/>
      <c r="FW545" s="95"/>
      <c r="FX545" s="95"/>
      <c r="FY545" s="95"/>
      <c r="FZ545" s="95"/>
      <c r="GA545" s="95"/>
      <c r="GB545" s="95"/>
      <c r="GC545" s="95"/>
      <c r="GD545" s="95"/>
      <c r="GE545" s="95"/>
      <c r="GF545" s="95"/>
      <c r="GG545" s="95"/>
      <c r="GH545" s="95"/>
      <c r="GI545" s="95"/>
      <c r="GJ545" s="95"/>
      <c r="GK545" s="95"/>
      <c r="GL545" s="95"/>
      <c r="GM545" s="95"/>
      <c r="GN545" s="95"/>
      <c r="GO545" s="95"/>
      <c r="GP545" s="95"/>
      <c r="GQ545" s="95"/>
      <c r="GR545" s="95"/>
      <c r="GS545" s="95"/>
      <c r="GT545" s="95"/>
      <c r="GU545" s="95"/>
      <c r="GV545" s="95"/>
      <c r="GW545" s="95"/>
      <c r="GX545" s="95"/>
      <c r="GY545" s="95"/>
      <c r="GZ545" s="95"/>
      <c r="HA545" s="95"/>
      <c r="HB545" s="95"/>
      <c r="HC545" s="95"/>
      <c r="HD545" s="95"/>
      <c r="HE545" s="95"/>
    </row>
    <row r="546" spans="1:213" x14ac:dyDescent="0.25">
      <c r="A546" s="212" t="str">
        <f>IF((ISBLANK('1B DonnéesActifs'!A549)=TRUE),"-",'1B DonnéesActifs'!A549)</f>
        <v>-</v>
      </c>
      <c r="B546" s="213" t="str">
        <f>IF(($A546="-"),"-",IF((ISBLANK('1B DonnéesActifs'!B549)=TRUE),"",'1B DonnéesActifs'!B549))</f>
        <v>-</v>
      </c>
      <c r="C546" s="213" t="str">
        <f>IF(($A546="-"),"-",IF((ISBLANK('1B DonnéesActifs'!C549)=TRUE),"",'1B DonnéesActifs'!C549))</f>
        <v>-</v>
      </c>
      <c r="D546" s="213" t="str">
        <f>IF(($A546="-"),"-",IF((ISBLANK('1B DonnéesActifs'!D549)=TRUE),"",'1B DonnéesActifs'!D549))</f>
        <v>-</v>
      </c>
      <c r="E546" s="213" t="str">
        <f>IF(($A546="-"),"-",IF((ISBLANK('1B DonnéesActifs'!E549)=TRUE),"",'1B DonnéesActifs'!E549))</f>
        <v>-</v>
      </c>
      <c r="F546" s="213" t="str">
        <f>IF(($A546="-"),"-",IF((ISBLANK('1B DonnéesActifs'!F549)=TRUE),"",'1B DonnéesActifs'!F549))</f>
        <v>-</v>
      </c>
      <c r="G546" s="213" t="str">
        <f>IF(($A546="-"),"-",IF((ISBLANK('1B DonnéesActifs'!G549)=TRUE),"",'1B DonnéesActifs'!G549))</f>
        <v>-</v>
      </c>
      <c r="H546" s="213" t="str">
        <f>IF(($A546="-"),"-",IF((ISBLANK('1B DonnéesActifs'!H549)=TRUE),"",'1B DonnéesActifs'!H549))</f>
        <v>-</v>
      </c>
      <c r="I546" s="213" t="str">
        <f>IF(($A546="-"),"-",IF((ISBLANK('1B DonnéesActifs'!I549)=TRUE),"",'1B DonnéesActifs'!I549))</f>
        <v>-</v>
      </c>
      <c r="J546" s="213" t="str">
        <f>IF(($A546="-"),"-",IF((ISBLANK('1B DonnéesActifs'!J549)=TRUE),"",'1B DonnéesActifs'!J549))</f>
        <v>-</v>
      </c>
      <c r="K546" s="213" t="str">
        <f>IF(($A546="-"),"-",IF((ISBLANK('1B DonnéesActifs'!K549)=TRUE),"",'1B DonnéesActifs'!K549))</f>
        <v>-</v>
      </c>
      <c r="L546" s="213" t="str">
        <f>IF(($A546="-"),"-",IF((ISBLANK('1B DonnéesActifs'!L549)=TRUE),"",'1B DonnéesActifs'!L549))</f>
        <v>-</v>
      </c>
      <c r="M546" s="213" t="str">
        <f>IF(($A546="-"),"-",IF((ISBLANK('1B DonnéesActifs'!M549)=TRUE),"",'1B DonnéesActifs'!M549))</f>
        <v>-</v>
      </c>
      <c r="N546" s="213" t="str">
        <f>IF(($A546="-"),"-",IF((ISBLANK('1B DonnéesActifs'!N549)=TRUE),"",'1B DonnéesActifs'!N549))</f>
        <v>-</v>
      </c>
      <c r="O546" s="213" t="str">
        <f>IF(($A546="-"),"-",IF((ISBLANK('1B DonnéesActifs'!O549)=TRUE),"",'1B DonnéesActifs'!O549))</f>
        <v>-</v>
      </c>
      <c r="P546" s="213" t="str">
        <f>IF(($A546="-"),"-",IF((ISBLANK('1B DonnéesActifs'!P549)=TRUE),"",'1B DonnéesActifs'!P549))</f>
        <v>-</v>
      </c>
      <c r="Q546" s="214" t="str">
        <f t="shared" si="82"/>
        <v>-</v>
      </c>
      <c r="R546" s="214" t="str">
        <f>IF($A546="-","-",(_xlfn.IFNA((VLOOKUP($D546,'2A HypothèsesRenouvellement'!$J$6:$K$10,2,FALSE)),"TypeChausséeN/D")))</f>
        <v>-</v>
      </c>
      <c r="S546" s="214" t="str">
        <f t="shared" si="83"/>
        <v>-</v>
      </c>
      <c r="T546" s="214" t="str">
        <f>IF($A546="-","-",(_xlfn.IFNA((VLOOKUP($M546,'2A HypothèsesRenouvellement'!$J$16:$K$25,2,FALSE)),"DernièreInterventionN/D")))</f>
        <v>-</v>
      </c>
      <c r="U546" s="214" t="str">
        <f t="shared" si="84"/>
        <v>-</v>
      </c>
      <c r="V546" s="215" t="str">
        <f t="shared" si="85"/>
        <v>-</v>
      </c>
      <c r="W546" s="215" t="str">
        <f>IF($A546="-","-",IF($O546="","ICG N/D",VLOOKUP($O546,'2A HypothèsesRenouvellement'!$B$33:$B$42,1,TRUE)))</f>
        <v>-</v>
      </c>
      <c r="X546" s="216" t="str">
        <f>IF($A546="-","-",(IF((ISNUMBER(W546)=TRUE),VLOOKUP(W546,'2A HypothèsesRenouvellement'!$B$33:$D$42,3,FALSE),"ICG N/D")))</f>
        <v>-</v>
      </c>
      <c r="Y546" s="216" t="str">
        <f>_xlfn.IFNA(IF($A546="-","-",(IF((P546=""),"Cote /5 N/D",VLOOKUP(P546,'2A HypothèsesRenouvellement'!$F$33:$G$37,2,FALSE)))),"%ParCote/5 Feuille2A N/D")</f>
        <v>-</v>
      </c>
      <c r="Z546" s="215" t="str">
        <f>IF($A546="-","-",IF('2A HypothèsesRenouvellement'!$F$20="  cotes d'état /100",(IF(ISNUMBER(X546)=TRUE,(X546*R546),"ICG N/D")),"N'est pas l'option choisie feuille 2A"))</f>
        <v>-</v>
      </c>
      <c r="AA546" s="215" t="str">
        <f t="shared" si="80"/>
        <v>-</v>
      </c>
      <c r="AB546" s="215" t="str">
        <f>IF($A546="-","-",IF('2A HypothèsesRenouvellement'!$F$20="  cotes d'état /5",(IF(ISNUMBER(Y546)=TRUE,(Y546*R546),"Etat/5 N/D")),"N'est pas l'option choisie feuille 2A"))</f>
        <v>-</v>
      </c>
      <c r="AC546" s="215" t="str">
        <f t="shared" si="81"/>
        <v>-</v>
      </c>
      <c r="AD546" s="217" t="str">
        <f>IF('2A HypothèsesRenouvellement'!$D$15="Option 1  ",'3A CalculsActifs'!V546,IF('2A HypothèsesRenouvellement'!$F$20="  Cotes d'état /100",'3A CalculsActifs'!AA546,IF('2A HypothèsesRenouvellement'!$F$20="  Cotes d'état /5",'3A CalculsActifs'!AC546,"ATT:ChoisirOptionFeuille2A")))</f>
        <v>ATT:ChoisirOptionFeuille2A</v>
      </c>
      <c r="AE546" s="209" t="str">
        <f>IF($A546="-","-",(H546/1000*(VLOOKUP(D546,'2A HypothèsesRenouvellement'!$J$6:$L$10,3,FALSE))))</f>
        <v>-</v>
      </c>
      <c r="AF546" s="312" t="str">
        <f t="shared" si="86"/>
        <v>-</v>
      </c>
      <c r="AG546" s="312" t="str">
        <f t="shared" si="87"/>
        <v>-</v>
      </c>
      <c r="AH546" s="218" t="str">
        <f t="shared" si="88"/>
        <v>-</v>
      </c>
      <c r="AI546" s="95"/>
      <c r="AJ546" s="95"/>
      <c r="AK546" s="95"/>
      <c r="AL546" s="95"/>
      <c r="AM546" s="95"/>
      <c r="AN546" s="95"/>
      <c r="AO546" s="95"/>
      <c r="AP546" s="95"/>
      <c r="AQ546" s="95"/>
      <c r="AR546" s="95"/>
      <c r="AS546" s="95"/>
      <c r="AT546" s="95"/>
      <c r="AU546" s="95"/>
      <c r="AV546" s="95"/>
      <c r="AW546" s="95"/>
      <c r="AX546" s="95"/>
      <c r="AY546" s="95"/>
      <c r="AZ546" s="95"/>
      <c r="BA546" s="95"/>
      <c r="BB546" s="95"/>
      <c r="BC546" s="95"/>
      <c r="BD546" s="95"/>
      <c r="BE546" s="95"/>
      <c r="BF546" s="95"/>
      <c r="BG546" s="95"/>
      <c r="BH546" s="95"/>
      <c r="BI546" s="95"/>
      <c r="BJ546" s="95"/>
      <c r="BK546" s="95"/>
      <c r="BL546" s="95"/>
      <c r="BM546" s="95"/>
      <c r="BN546" s="95"/>
      <c r="BO546" s="95"/>
      <c r="BP546" s="95"/>
      <c r="BQ546" s="95"/>
      <c r="BR546" s="95"/>
      <c r="BS546" s="95"/>
      <c r="BT546" s="95"/>
      <c r="BU546" s="95"/>
      <c r="BV546" s="95"/>
      <c r="BW546" s="95"/>
      <c r="BX546" s="95"/>
      <c r="BY546" s="95"/>
      <c r="BZ546" s="95"/>
      <c r="CA546" s="95"/>
      <c r="CB546" s="95"/>
      <c r="CC546" s="95"/>
      <c r="CD546" s="95"/>
      <c r="CE546" s="95"/>
      <c r="CF546" s="95"/>
      <c r="CG546" s="95"/>
      <c r="CH546" s="95"/>
      <c r="CI546" s="95"/>
      <c r="CJ546" s="95"/>
      <c r="CK546" s="95"/>
      <c r="CL546" s="95"/>
      <c r="CM546" s="95"/>
      <c r="CN546" s="95"/>
      <c r="CO546" s="95"/>
      <c r="CP546" s="95"/>
      <c r="CQ546" s="95"/>
      <c r="CR546" s="95"/>
      <c r="CS546" s="95"/>
      <c r="CT546" s="95"/>
      <c r="CU546" s="95"/>
      <c r="CV546" s="95"/>
      <c r="CW546" s="95"/>
      <c r="CX546" s="95"/>
      <c r="CY546" s="95"/>
      <c r="CZ546" s="95"/>
      <c r="DA546" s="95"/>
      <c r="DB546" s="95"/>
      <c r="DC546" s="95"/>
      <c r="DD546" s="95"/>
      <c r="DE546" s="95"/>
      <c r="DF546" s="95"/>
      <c r="DG546" s="95"/>
      <c r="DH546" s="95"/>
      <c r="DI546" s="95"/>
      <c r="DJ546" s="95"/>
      <c r="DK546" s="95"/>
      <c r="DL546" s="95"/>
      <c r="DM546" s="95"/>
      <c r="DN546" s="95"/>
      <c r="DO546" s="95"/>
      <c r="DP546" s="95"/>
      <c r="DQ546" s="95"/>
      <c r="DR546" s="95"/>
      <c r="DS546" s="95"/>
      <c r="DT546" s="95"/>
      <c r="DU546" s="95"/>
      <c r="DV546" s="95"/>
      <c r="DW546" s="95"/>
      <c r="DX546" s="95"/>
      <c r="DY546" s="95"/>
      <c r="DZ546" s="95"/>
      <c r="EA546" s="95"/>
      <c r="EB546" s="95"/>
      <c r="EC546" s="95"/>
      <c r="ED546" s="95"/>
      <c r="EE546" s="95"/>
      <c r="EF546" s="95"/>
      <c r="EG546" s="95"/>
      <c r="EH546" s="95"/>
      <c r="EI546" s="95"/>
      <c r="EJ546" s="95"/>
      <c r="EK546" s="95"/>
      <c r="EL546" s="95"/>
      <c r="EM546" s="95"/>
      <c r="EN546" s="95"/>
      <c r="EO546" s="95"/>
      <c r="EP546" s="95"/>
      <c r="EQ546" s="95"/>
      <c r="ER546" s="95"/>
      <c r="ES546" s="95"/>
      <c r="ET546" s="95"/>
      <c r="EU546" s="95"/>
      <c r="EV546" s="95"/>
      <c r="EW546" s="95"/>
      <c r="EX546" s="95"/>
      <c r="EY546" s="95"/>
      <c r="EZ546" s="95"/>
      <c r="FA546" s="95"/>
      <c r="FB546" s="95"/>
      <c r="FC546" s="95"/>
      <c r="FD546" s="95"/>
      <c r="FE546" s="95"/>
      <c r="FF546" s="95"/>
      <c r="FG546" s="95"/>
      <c r="FH546" s="95"/>
      <c r="FI546" s="95"/>
      <c r="FJ546" s="95"/>
      <c r="FK546" s="95"/>
      <c r="FL546" s="95"/>
      <c r="FM546" s="95"/>
      <c r="FN546" s="95"/>
      <c r="FO546" s="95"/>
      <c r="FP546" s="95"/>
      <c r="FQ546" s="95"/>
      <c r="FR546" s="95"/>
      <c r="FS546" s="95"/>
      <c r="FT546" s="95"/>
      <c r="FU546" s="95"/>
      <c r="FV546" s="95"/>
      <c r="FW546" s="95"/>
      <c r="FX546" s="95"/>
      <c r="FY546" s="95"/>
      <c r="FZ546" s="95"/>
      <c r="GA546" s="95"/>
      <c r="GB546" s="95"/>
      <c r="GC546" s="95"/>
      <c r="GD546" s="95"/>
      <c r="GE546" s="95"/>
      <c r="GF546" s="95"/>
      <c r="GG546" s="95"/>
      <c r="GH546" s="95"/>
      <c r="GI546" s="95"/>
      <c r="GJ546" s="95"/>
      <c r="GK546" s="95"/>
      <c r="GL546" s="95"/>
      <c r="GM546" s="95"/>
      <c r="GN546" s="95"/>
      <c r="GO546" s="95"/>
      <c r="GP546" s="95"/>
      <c r="GQ546" s="95"/>
      <c r="GR546" s="95"/>
      <c r="GS546" s="95"/>
      <c r="GT546" s="95"/>
      <c r="GU546" s="95"/>
      <c r="GV546" s="95"/>
      <c r="GW546" s="95"/>
      <c r="GX546" s="95"/>
      <c r="GY546" s="95"/>
      <c r="GZ546" s="95"/>
      <c r="HA546" s="95"/>
      <c r="HB546" s="95"/>
      <c r="HC546" s="95"/>
      <c r="HD546" s="95"/>
      <c r="HE546" s="95"/>
    </row>
    <row r="547" spans="1:213" x14ac:dyDescent="0.25">
      <c r="A547" s="212" t="str">
        <f>IF((ISBLANK('1B DonnéesActifs'!A550)=TRUE),"-",'1B DonnéesActifs'!A550)</f>
        <v>-</v>
      </c>
      <c r="B547" s="213" t="str">
        <f>IF(($A547="-"),"-",IF((ISBLANK('1B DonnéesActifs'!B550)=TRUE),"",'1B DonnéesActifs'!B550))</f>
        <v>-</v>
      </c>
      <c r="C547" s="213" t="str">
        <f>IF(($A547="-"),"-",IF((ISBLANK('1B DonnéesActifs'!C550)=TRUE),"",'1B DonnéesActifs'!C550))</f>
        <v>-</v>
      </c>
      <c r="D547" s="213" t="str">
        <f>IF(($A547="-"),"-",IF((ISBLANK('1B DonnéesActifs'!D550)=TRUE),"",'1B DonnéesActifs'!D550))</f>
        <v>-</v>
      </c>
      <c r="E547" s="213" t="str">
        <f>IF(($A547="-"),"-",IF((ISBLANK('1B DonnéesActifs'!E550)=TRUE),"",'1B DonnéesActifs'!E550))</f>
        <v>-</v>
      </c>
      <c r="F547" s="213" t="str">
        <f>IF(($A547="-"),"-",IF((ISBLANK('1B DonnéesActifs'!F550)=TRUE),"",'1B DonnéesActifs'!F550))</f>
        <v>-</v>
      </c>
      <c r="G547" s="213" t="str">
        <f>IF(($A547="-"),"-",IF((ISBLANK('1B DonnéesActifs'!G550)=TRUE),"",'1B DonnéesActifs'!G550))</f>
        <v>-</v>
      </c>
      <c r="H547" s="213" t="str">
        <f>IF(($A547="-"),"-",IF((ISBLANK('1B DonnéesActifs'!H550)=TRUE),"",'1B DonnéesActifs'!H550))</f>
        <v>-</v>
      </c>
      <c r="I547" s="213" t="str">
        <f>IF(($A547="-"),"-",IF((ISBLANK('1B DonnéesActifs'!I550)=TRUE),"",'1B DonnéesActifs'!I550))</f>
        <v>-</v>
      </c>
      <c r="J547" s="213" t="str">
        <f>IF(($A547="-"),"-",IF((ISBLANK('1B DonnéesActifs'!J550)=TRUE),"",'1B DonnéesActifs'!J550))</f>
        <v>-</v>
      </c>
      <c r="K547" s="213" t="str">
        <f>IF(($A547="-"),"-",IF((ISBLANK('1B DonnéesActifs'!K550)=TRUE),"",'1B DonnéesActifs'!K550))</f>
        <v>-</v>
      </c>
      <c r="L547" s="213" t="str">
        <f>IF(($A547="-"),"-",IF((ISBLANK('1B DonnéesActifs'!L550)=TRUE),"",'1B DonnéesActifs'!L550))</f>
        <v>-</v>
      </c>
      <c r="M547" s="213" t="str">
        <f>IF(($A547="-"),"-",IF((ISBLANK('1B DonnéesActifs'!M550)=TRUE),"",'1B DonnéesActifs'!M550))</f>
        <v>-</v>
      </c>
      <c r="N547" s="213" t="str">
        <f>IF(($A547="-"),"-",IF((ISBLANK('1B DonnéesActifs'!N550)=TRUE),"",'1B DonnéesActifs'!N550))</f>
        <v>-</v>
      </c>
      <c r="O547" s="213" t="str">
        <f>IF(($A547="-"),"-",IF((ISBLANK('1B DonnéesActifs'!O550)=TRUE),"",'1B DonnéesActifs'!O550))</f>
        <v>-</v>
      </c>
      <c r="P547" s="213" t="str">
        <f>IF(($A547="-"),"-",IF((ISBLANK('1B DonnéesActifs'!P550)=TRUE),"",'1B DonnéesActifs'!P550))</f>
        <v>-</v>
      </c>
      <c r="Q547" s="214" t="str">
        <f t="shared" si="82"/>
        <v>-</v>
      </c>
      <c r="R547" s="214" t="str">
        <f>IF($A547="-","-",(_xlfn.IFNA((VLOOKUP($D547,'2A HypothèsesRenouvellement'!$J$6:$K$10,2,FALSE)),"TypeChausséeN/D")))</f>
        <v>-</v>
      </c>
      <c r="S547" s="214" t="str">
        <f t="shared" si="83"/>
        <v>-</v>
      </c>
      <c r="T547" s="214" t="str">
        <f>IF($A547="-","-",(_xlfn.IFNA((VLOOKUP($M547,'2A HypothèsesRenouvellement'!$J$16:$K$25,2,FALSE)),"DernièreInterventionN/D")))</f>
        <v>-</v>
      </c>
      <c r="U547" s="214" t="str">
        <f t="shared" si="84"/>
        <v>-</v>
      </c>
      <c r="V547" s="215" t="str">
        <f t="shared" si="85"/>
        <v>-</v>
      </c>
      <c r="W547" s="215" t="str">
        <f>IF($A547="-","-",IF($O547="","ICG N/D",VLOOKUP($O547,'2A HypothèsesRenouvellement'!$B$33:$B$42,1,TRUE)))</f>
        <v>-</v>
      </c>
      <c r="X547" s="216" t="str">
        <f>IF($A547="-","-",(IF((ISNUMBER(W547)=TRUE),VLOOKUP(W547,'2A HypothèsesRenouvellement'!$B$33:$D$42,3,FALSE),"ICG N/D")))</f>
        <v>-</v>
      </c>
      <c r="Y547" s="216" t="str">
        <f>_xlfn.IFNA(IF($A547="-","-",(IF((P547=""),"Cote /5 N/D",VLOOKUP(P547,'2A HypothèsesRenouvellement'!$F$33:$G$37,2,FALSE)))),"%ParCote/5 Feuille2A N/D")</f>
        <v>-</v>
      </c>
      <c r="Z547" s="215" t="str">
        <f>IF($A547="-","-",IF('2A HypothèsesRenouvellement'!$F$20="  cotes d'état /100",(IF(ISNUMBER(X547)=TRUE,(X547*R547),"ICG N/D")),"N'est pas l'option choisie feuille 2A"))</f>
        <v>-</v>
      </c>
      <c r="AA547" s="215" t="str">
        <f t="shared" si="80"/>
        <v>-</v>
      </c>
      <c r="AB547" s="215" t="str">
        <f>IF($A547="-","-",IF('2A HypothèsesRenouvellement'!$F$20="  cotes d'état /5",(IF(ISNUMBER(Y547)=TRUE,(Y547*R547),"Etat/5 N/D")),"N'est pas l'option choisie feuille 2A"))</f>
        <v>-</v>
      </c>
      <c r="AC547" s="215" t="str">
        <f t="shared" si="81"/>
        <v>-</v>
      </c>
      <c r="AD547" s="217" t="str">
        <f>IF('2A HypothèsesRenouvellement'!$D$15="Option 1  ",'3A CalculsActifs'!V547,IF('2A HypothèsesRenouvellement'!$F$20="  Cotes d'état /100",'3A CalculsActifs'!AA547,IF('2A HypothèsesRenouvellement'!$F$20="  Cotes d'état /5",'3A CalculsActifs'!AC547,"ATT:ChoisirOptionFeuille2A")))</f>
        <v>ATT:ChoisirOptionFeuille2A</v>
      </c>
      <c r="AE547" s="209" t="str">
        <f>IF($A547="-","-",(H547/1000*(VLOOKUP(D547,'2A HypothèsesRenouvellement'!$J$6:$L$10,3,FALSE))))</f>
        <v>-</v>
      </c>
      <c r="AF547" s="312" t="str">
        <f t="shared" si="86"/>
        <v>-</v>
      </c>
      <c r="AG547" s="312" t="str">
        <f t="shared" si="87"/>
        <v>-</v>
      </c>
      <c r="AH547" s="218" t="str">
        <f t="shared" si="88"/>
        <v>-</v>
      </c>
      <c r="AI547" s="95"/>
      <c r="AJ547" s="95"/>
      <c r="AK547" s="95"/>
      <c r="AL547" s="95"/>
      <c r="AM547" s="95"/>
      <c r="AN547" s="95"/>
      <c r="AO547" s="95"/>
      <c r="AP547" s="95"/>
      <c r="AQ547" s="95"/>
      <c r="AR547" s="95"/>
      <c r="AS547" s="95"/>
      <c r="AT547" s="95"/>
      <c r="AU547" s="95"/>
      <c r="AV547" s="95"/>
      <c r="AW547" s="95"/>
      <c r="AX547" s="95"/>
      <c r="AY547" s="95"/>
      <c r="AZ547" s="95"/>
      <c r="BA547" s="95"/>
      <c r="BB547" s="95"/>
      <c r="BC547" s="95"/>
      <c r="BD547" s="95"/>
      <c r="BE547" s="95"/>
      <c r="BF547" s="95"/>
      <c r="BG547" s="95"/>
      <c r="BH547" s="95"/>
      <c r="BI547" s="95"/>
      <c r="BJ547" s="95"/>
      <c r="BK547" s="95"/>
      <c r="BL547" s="95"/>
      <c r="BM547" s="95"/>
      <c r="BN547" s="95"/>
      <c r="BO547" s="95"/>
      <c r="BP547" s="95"/>
      <c r="BQ547" s="95"/>
      <c r="BR547" s="95"/>
      <c r="BS547" s="95"/>
      <c r="BT547" s="95"/>
      <c r="BU547" s="95"/>
      <c r="BV547" s="95"/>
      <c r="BW547" s="95"/>
      <c r="BX547" s="95"/>
      <c r="BY547" s="95"/>
      <c r="BZ547" s="95"/>
      <c r="CA547" s="95"/>
      <c r="CB547" s="95"/>
      <c r="CC547" s="95"/>
      <c r="CD547" s="95"/>
      <c r="CE547" s="95"/>
      <c r="CF547" s="95"/>
      <c r="CG547" s="95"/>
      <c r="CH547" s="95"/>
      <c r="CI547" s="95"/>
      <c r="CJ547" s="95"/>
      <c r="CK547" s="95"/>
      <c r="CL547" s="95"/>
      <c r="CM547" s="95"/>
      <c r="CN547" s="95"/>
      <c r="CO547" s="95"/>
      <c r="CP547" s="95"/>
      <c r="CQ547" s="95"/>
      <c r="CR547" s="95"/>
      <c r="CS547" s="95"/>
      <c r="CT547" s="95"/>
      <c r="CU547" s="95"/>
      <c r="CV547" s="95"/>
      <c r="CW547" s="95"/>
      <c r="CX547" s="95"/>
      <c r="CY547" s="95"/>
      <c r="CZ547" s="95"/>
      <c r="DA547" s="95"/>
      <c r="DB547" s="95"/>
      <c r="DC547" s="95"/>
      <c r="DD547" s="95"/>
      <c r="DE547" s="95"/>
      <c r="DF547" s="95"/>
      <c r="DG547" s="95"/>
      <c r="DH547" s="95"/>
      <c r="DI547" s="95"/>
      <c r="DJ547" s="95"/>
      <c r="DK547" s="95"/>
      <c r="DL547" s="95"/>
      <c r="DM547" s="95"/>
      <c r="DN547" s="95"/>
      <c r="DO547" s="95"/>
      <c r="DP547" s="95"/>
      <c r="DQ547" s="95"/>
      <c r="DR547" s="95"/>
      <c r="DS547" s="95"/>
      <c r="DT547" s="95"/>
      <c r="DU547" s="95"/>
      <c r="DV547" s="95"/>
      <c r="DW547" s="95"/>
      <c r="DX547" s="95"/>
      <c r="DY547" s="95"/>
      <c r="DZ547" s="95"/>
      <c r="EA547" s="95"/>
      <c r="EB547" s="95"/>
      <c r="EC547" s="95"/>
      <c r="ED547" s="95"/>
      <c r="EE547" s="95"/>
      <c r="EF547" s="95"/>
      <c r="EG547" s="95"/>
      <c r="EH547" s="95"/>
      <c r="EI547" s="95"/>
      <c r="EJ547" s="95"/>
      <c r="EK547" s="95"/>
      <c r="EL547" s="95"/>
      <c r="EM547" s="95"/>
      <c r="EN547" s="95"/>
      <c r="EO547" s="95"/>
      <c r="EP547" s="95"/>
      <c r="EQ547" s="95"/>
      <c r="ER547" s="95"/>
      <c r="ES547" s="95"/>
      <c r="ET547" s="95"/>
      <c r="EU547" s="95"/>
      <c r="EV547" s="95"/>
      <c r="EW547" s="95"/>
      <c r="EX547" s="95"/>
      <c r="EY547" s="95"/>
      <c r="EZ547" s="95"/>
      <c r="FA547" s="95"/>
      <c r="FB547" s="95"/>
      <c r="FC547" s="95"/>
      <c r="FD547" s="95"/>
      <c r="FE547" s="95"/>
      <c r="FF547" s="95"/>
      <c r="FG547" s="95"/>
      <c r="FH547" s="95"/>
      <c r="FI547" s="95"/>
      <c r="FJ547" s="95"/>
      <c r="FK547" s="95"/>
      <c r="FL547" s="95"/>
      <c r="FM547" s="95"/>
      <c r="FN547" s="95"/>
      <c r="FO547" s="95"/>
      <c r="FP547" s="95"/>
      <c r="FQ547" s="95"/>
      <c r="FR547" s="95"/>
      <c r="FS547" s="95"/>
      <c r="FT547" s="95"/>
      <c r="FU547" s="95"/>
      <c r="FV547" s="95"/>
      <c r="FW547" s="95"/>
      <c r="FX547" s="95"/>
      <c r="FY547" s="95"/>
      <c r="FZ547" s="95"/>
      <c r="GA547" s="95"/>
      <c r="GB547" s="95"/>
      <c r="GC547" s="95"/>
      <c r="GD547" s="95"/>
      <c r="GE547" s="95"/>
      <c r="GF547" s="95"/>
      <c r="GG547" s="95"/>
      <c r="GH547" s="95"/>
      <c r="GI547" s="95"/>
      <c r="GJ547" s="95"/>
      <c r="GK547" s="95"/>
      <c r="GL547" s="95"/>
      <c r="GM547" s="95"/>
      <c r="GN547" s="95"/>
      <c r="GO547" s="95"/>
      <c r="GP547" s="95"/>
      <c r="GQ547" s="95"/>
      <c r="GR547" s="95"/>
      <c r="GS547" s="95"/>
      <c r="GT547" s="95"/>
      <c r="GU547" s="95"/>
      <c r="GV547" s="95"/>
      <c r="GW547" s="95"/>
      <c r="GX547" s="95"/>
      <c r="GY547" s="95"/>
      <c r="GZ547" s="95"/>
      <c r="HA547" s="95"/>
      <c r="HB547" s="95"/>
      <c r="HC547" s="95"/>
      <c r="HD547" s="95"/>
      <c r="HE547" s="95"/>
    </row>
    <row r="548" spans="1:213" x14ac:dyDescent="0.25">
      <c r="A548" s="212" t="str">
        <f>IF((ISBLANK('1B DonnéesActifs'!A551)=TRUE),"-",'1B DonnéesActifs'!A551)</f>
        <v>-</v>
      </c>
      <c r="B548" s="213" t="str">
        <f>IF(($A548="-"),"-",IF((ISBLANK('1B DonnéesActifs'!B551)=TRUE),"",'1B DonnéesActifs'!B551))</f>
        <v>-</v>
      </c>
      <c r="C548" s="213" t="str">
        <f>IF(($A548="-"),"-",IF((ISBLANK('1B DonnéesActifs'!C551)=TRUE),"",'1B DonnéesActifs'!C551))</f>
        <v>-</v>
      </c>
      <c r="D548" s="213" t="str">
        <f>IF(($A548="-"),"-",IF((ISBLANK('1B DonnéesActifs'!D551)=TRUE),"",'1B DonnéesActifs'!D551))</f>
        <v>-</v>
      </c>
      <c r="E548" s="213" t="str">
        <f>IF(($A548="-"),"-",IF((ISBLANK('1B DonnéesActifs'!E551)=TRUE),"",'1B DonnéesActifs'!E551))</f>
        <v>-</v>
      </c>
      <c r="F548" s="213" t="str">
        <f>IF(($A548="-"),"-",IF((ISBLANK('1B DonnéesActifs'!F551)=TRUE),"",'1B DonnéesActifs'!F551))</f>
        <v>-</v>
      </c>
      <c r="G548" s="213" t="str">
        <f>IF(($A548="-"),"-",IF((ISBLANK('1B DonnéesActifs'!G551)=TRUE),"",'1B DonnéesActifs'!G551))</f>
        <v>-</v>
      </c>
      <c r="H548" s="213" t="str">
        <f>IF(($A548="-"),"-",IF((ISBLANK('1B DonnéesActifs'!H551)=TRUE),"",'1B DonnéesActifs'!H551))</f>
        <v>-</v>
      </c>
      <c r="I548" s="213" t="str">
        <f>IF(($A548="-"),"-",IF((ISBLANK('1B DonnéesActifs'!I551)=TRUE),"",'1B DonnéesActifs'!I551))</f>
        <v>-</v>
      </c>
      <c r="J548" s="213" t="str">
        <f>IF(($A548="-"),"-",IF((ISBLANK('1B DonnéesActifs'!J551)=TRUE),"",'1B DonnéesActifs'!J551))</f>
        <v>-</v>
      </c>
      <c r="K548" s="213" t="str">
        <f>IF(($A548="-"),"-",IF((ISBLANK('1B DonnéesActifs'!K551)=TRUE),"",'1B DonnéesActifs'!K551))</f>
        <v>-</v>
      </c>
      <c r="L548" s="213" t="str">
        <f>IF(($A548="-"),"-",IF((ISBLANK('1B DonnéesActifs'!L551)=TRUE),"",'1B DonnéesActifs'!L551))</f>
        <v>-</v>
      </c>
      <c r="M548" s="213" t="str">
        <f>IF(($A548="-"),"-",IF((ISBLANK('1B DonnéesActifs'!M551)=TRUE),"",'1B DonnéesActifs'!M551))</f>
        <v>-</v>
      </c>
      <c r="N548" s="213" t="str">
        <f>IF(($A548="-"),"-",IF((ISBLANK('1B DonnéesActifs'!N551)=TRUE),"",'1B DonnéesActifs'!N551))</f>
        <v>-</v>
      </c>
      <c r="O548" s="213" t="str">
        <f>IF(($A548="-"),"-",IF((ISBLANK('1B DonnéesActifs'!O551)=TRUE),"",'1B DonnéesActifs'!O551))</f>
        <v>-</v>
      </c>
      <c r="P548" s="213" t="str">
        <f>IF(($A548="-"),"-",IF((ISBLANK('1B DonnéesActifs'!P551)=TRUE),"",'1B DonnéesActifs'!P551))</f>
        <v>-</v>
      </c>
      <c r="Q548" s="214" t="str">
        <f t="shared" si="82"/>
        <v>-</v>
      </c>
      <c r="R548" s="214" t="str">
        <f>IF($A548="-","-",(_xlfn.IFNA((VLOOKUP($D548,'2A HypothèsesRenouvellement'!$J$6:$K$10,2,FALSE)),"TypeChausséeN/D")))</f>
        <v>-</v>
      </c>
      <c r="S548" s="214" t="str">
        <f t="shared" si="83"/>
        <v>-</v>
      </c>
      <c r="T548" s="214" t="str">
        <f>IF($A548="-","-",(_xlfn.IFNA((VLOOKUP($M548,'2A HypothèsesRenouvellement'!$J$16:$K$25,2,FALSE)),"DernièreInterventionN/D")))</f>
        <v>-</v>
      </c>
      <c r="U548" s="214" t="str">
        <f t="shared" si="84"/>
        <v>-</v>
      </c>
      <c r="V548" s="215" t="str">
        <f t="shared" si="85"/>
        <v>-</v>
      </c>
      <c r="W548" s="215" t="str">
        <f>IF($A548="-","-",IF($O548="","ICG N/D",VLOOKUP($O548,'2A HypothèsesRenouvellement'!$B$33:$B$42,1,TRUE)))</f>
        <v>-</v>
      </c>
      <c r="X548" s="216" t="str">
        <f>IF($A548="-","-",(IF((ISNUMBER(W548)=TRUE),VLOOKUP(W548,'2A HypothèsesRenouvellement'!$B$33:$D$42,3,FALSE),"ICG N/D")))</f>
        <v>-</v>
      </c>
      <c r="Y548" s="216" t="str">
        <f>_xlfn.IFNA(IF($A548="-","-",(IF((P548=""),"Cote /5 N/D",VLOOKUP(P548,'2A HypothèsesRenouvellement'!$F$33:$G$37,2,FALSE)))),"%ParCote/5 Feuille2A N/D")</f>
        <v>-</v>
      </c>
      <c r="Z548" s="215" t="str">
        <f>IF($A548="-","-",IF('2A HypothèsesRenouvellement'!$F$20="  cotes d'état /100",(IF(ISNUMBER(X548)=TRUE,(X548*R548),"ICG N/D")),"N'est pas l'option choisie feuille 2A"))</f>
        <v>-</v>
      </c>
      <c r="AA548" s="215" t="str">
        <f t="shared" si="80"/>
        <v>-</v>
      </c>
      <c r="AB548" s="215" t="str">
        <f>IF($A548="-","-",IF('2A HypothèsesRenouvellement'!$F$20="  cotes d'état /5",(IF(ISNUMBER(Y548)=TRUE,(Y548*R548),"Etat/5 N/D")),"N'est pas l'option choisie feuille 2A"))</f>
        <v>-</v>
      </c>
      <c r="AC548" s="215" t="str">
        <f t="shared" si="81"/>
        <v>-</v>
      </c>
      <c r="AD548" s="217" t="str">
        <f>IF('2A HypothèsesRenouvellement'!$D$15="Option 1  ",'3A CalculsActifs'!V548,IF('2A HypothèsesRenouvellement'!$F$20="  Cotes d'état /100",'3A CalculsActifs'!AA548,IF('2A HypothèsesRenouvellement'!$F$20="  Cotes d'état /5",'3A CalculsActifs'!AC548,"ATT:ChoisirOptionFeuille2A")))</f>
        <v>ATT:ChoisirOptionFeuille2A</v>
      </c>
      <c r="AE548" s="209" t="str">
        <f>IF($A548="-","-",(H548/1000*(VLOOKUP(D548,'2A HypothèsesRenouvellement'!$J$6:$L$10,3,FALSE))))</f>
        <v>-</v>
      </c>
      <c r="AF548" s="312" t="str">
        <f t="shared" si="86"/>
        <v>-</v>
      </c>
      <c r="AG548" s="312" t="str">
        <f t="shared" si="87"/>
        <v>-</v>
      </c>
      <c r="AH548" s="218" t="str">
        <f t="shared" si="88"/>
        <v>-</v>
      </c>
      <c r="AI548" s="95"/>
      <c r="AJ548" s="95"/>
      <c r="AK548" s="95"/>
      <c r="AL548" s="95"/>
      <c r="AM548" s="95"/>
      <c r="AN548" s="95"/>
      <c r="AO548" s="95"/>
      <c r="AP548" s="95"/>
      <c r="AQ548" s="95"/>
      <c r="AR548" s="95"/>
      <c r="AS548" s="95"/>
      <c r="AT548" s="95"/>
      <c r="AU548" s="95"/>
      <c r="AV548" s="95"/>
      <c r="AW548" s="95"/>
      <c r="AX548" s="95"/>
      <c r="AY548" s="95"/>
      <c r="AZ548" s="95"/>
      <c r="BA548" s="95"/>
      <c r="BB548" s="95"/>
      <c r="BC548" s="95"/>
      <c r="BD548" s="95"/>
      <c r="BE548" s="95"/>
      <c r="BF548" s="95"/>
      <c r="BG548" s="95"/>
      <c r="BH548" s="95"/>
      <c r="BI548" s="95"/>
      <c r="BJ548" s="95"/>
      <c r="BK548" s="95"/>
      <c r="BL548" s="95"/>
      <c r="BM548" s="95"/>
      <c r="BN548" s="95"/>
      <c r="BO548" s="95"/>
      <c r="BP548" s="95"/>
      <c r="BQ548" s="95"/>
      <c r="BR548" s="95"/>
      <c r="BS548" s="95"/>
      <c r="BT548" s="95"/>
      <c r="BU548" s="95"/>
      <c r="BV548" s="95"/>
      <c r="BW548" s="95"/>
      <c r="BX548" s="95"/>
      <c r="BY548" s="95"/>
      <c r="BZ548" s="95"/>
      <c r="CA548" s="95"/>
      <c r="CB548" s="95"/>
      <c r="CC548" s="95"/>
      <c r="CD548" s="95"/>
      <c r="CE548" s="95"/>
      <c r="CF548" s="95"/>
      <c r="CG548" s="95"/>
      <c r="CH548" s="95"/>
      <c r="CI548" s="95"/>
      <c r="CJ548" s="95"/>
      <c r="CK548" s="95"/>
      <c r="CL548" s="95"/>
      <c r="CM548" s="95"/>
      <c r="CN548" s="95"/>
      <c r="CO548" s="95"/>
      <c r="CP548" s="95"/>
      <c r="CQ548" s="95"/>
      <c r="CR548" s="95"/>
      <c r="CS548" s="95"/>
      <c r="CT548" s="95"/>
      <c r="CU548" s="95"/>
      <c r="CV548" s="95"/>
      <c r="CW548" s="95"/>
      <c r="CX548" s="95"/>
      <c r="CY548" s="95"/>
      <c r="CZ548" s="95"/>
      <c r="DA548" s="95"/>
      <c r="DB548" s="95"/>
      <c r="DC548" s="95"/>
      <c r="DD548" s="95"/>
      <c r="DE548" s="95"/>
      <c r="DF548" s="95"/>
      <c r="DG548" s="95"/>
      <c r="DH548" s="95"/>
      <c r="DI548" s="95"/>
      <c r="DJ548" s="95"/>
      <c r="DK548" s="95"/>
      <c r="DL548" s="95"/>
      <c r="DM548" s="95"/>
      <c r="DN548" s="95"/>
      <c r="DO548" s="95"/>
      <c r="DP548" s="95"/>
      <c r="DQ548" s="95"/>
      <c r="DR548" s="95"/>
      <c r="DS548" s="95"/>
      <c r="DT548" s="95"/>
      <c r="DU548" s="95"/>
      <c r="DV548" s="95"/>
      <c r="DW548" s="95"/>
      <c r="DX548" s="95"/>
      <c r="DY548" s="95"/>
      <c r="DZ548" s="95"/>
      <c r="EA548" s="95"/>
      <c r="EB548" s="95"/>
      <c r="EC548" s="95"/>
      <c r="ED548" s="95"/>
      <c r="EE548" s="95"/>
      <c r="EF548" s="95"/>
      <c r="EG548" s="95"/>
      <c r="EH548" s="95"/>
      <c r="EI548" s="95"/>
      <c r="EJ548" s="95"/>
      <c r="EK548" s="95"/>
      <c r="EL548" s="95"/>
      <c r="EM548" s="95"/>
      <c r="EN548" s="95"/>
      <c r="EO548" s="95"/>
      <c r="EP548" s="95"/>
      <c r="EQ548" s="95"/>
      <c r="ER548" s="95"/>
      <c r="ES548" s="95"/>
      <c r="ET548" s="95"/>
      <c r="EU548" s="95"/>
      <c r="EV548" s="95"/>
      <c r="EW548" s="95"/>
      <c r="EX548" s="95"/>
      <c r="EY548" s="95"/>
      <c r="EZ548" s="95"/>
      <c r="FA548" s="95"/>
      <c r="FB548" s="95"/>
      <c r="FC548" s="95"/>
      <c r="FD548" s="95"/>
      <c r="FE548" s="95"/>
      <c r="FF548" s="95"/>
      <c r="FG548" s="95"/>
      <c r="FH548" s="95"/>
      <c r="FI548" s="95"/>
      <c r="FJ548" s="95"/>
      <c r="FK548" s="95"/>
      <c r="FL548" s="95"/>
      <c r="FM548" s="95"/>
      <c r="FN548" s="95"/>
      <c r="FO548" s="95"/>
      <c r="FP548" s="95"/>
      <c r="FQ548" s="95"/>
      <c r="FR548" s="95"/>
      <c r="FS548" s="95"/>
      <c r="FT548" s="95"/>
      <c r="FU548" s="95"/>
      <c r="FV548" s="95"/>
      <c r="FW548" s="95"/>
      <c r="FX548" s="95"/>
      <c r="FY548" s="95"/>
      <c r="FZ548" s="95"/>
      <c r="GA548" s="95"/>
      <c r="GB548" s="95"/>
      <c r="GC548" s="95"/>
      <c r="GD548" s="95"/>
      <c r="GE548" s="95"/>
      <c r="GF548" s="95"/>
      <c r="GG548" s="95"/>
      <c r="GH548" s="95"/>
      <c r="GI548" s="95"/>
      <c r="GJ548" s="95"/>
      <c r="GK548" s="95"/>
      <c r="GL548" s="95"/>
      <c r="GM548" s="95"/>
      <c r="GN548" s="95"/>
      <c r="GO548" s="95"/>
      <c r="GP548" s="95"/>
      <c r="GQ548" s="95"/>
      <c r="GR548" s="95"/>
      <c r="GS548" s="95"/>
      <c r="GT548" s="95"/>
      <c r="GU548" s="95"/>
      <c r="GV548" s="95"/>
      <c r="GW548" s="95"/>
      <c r="GX548" s="95"/>
      <c r="GY548" s="95"/>
      <c r="GZ548" s="95"/>
      <c r="HA548" s="95"/>
      <c r="HB548" s="95"/>
      <c r="HC548" s="95"/>
      <c r="HD548" s="95"/>
      <c r="HE548" s="95"/>
    </row>
    <row r="549" spans="1:213" x14ac:dyDescent="0.25">
      <c r="A549" s="212" t="str">
        <f>IF((ISBLANK('1B DonnéesActifs'!A552)=TRUE),"-",'1B DonnéesActifs'!A552)</f>
        <v>-</v>
      </c>
      <c r="B549" s="213" t="str">
        <f>IF(($A549="-"),"-",IF((ISBLANK('1B DonnéesActifs'!B552)=TRUE),"",'1B DonnéesActifs'!B552))</f>
        <v>-</v>
      </c>
      <c r="C549" s="213" t="str">
        <f>IF(($A549="-"),"-",IF((ISBLANK('1B DonnéesActifs'!C552)=TRUE),"",'1B DonnéesActifs'!C552))</f>
        <v>-</v>
      </c>
      <c r="D549" s="213" t="str">
        <f>IF(($A549="-"),"-",IF((ISBLANK('1B DonnéesActifs'!D552)=TRUE),"",'1B DonnéesActifs'!D552))</f>
        <v>-</v>
      </c>
      <c r="E549" s="213" t="str">
        <f>IF(($A549="-"),"-",IF((ISBLANK('1B DonnéesActifs'!E552)=TRUE),"",'1B DonnéesActifs'!E552))</f>
        <v>-</v>
      </c>
      <c r="F549" s="213" t="str">
        <f>IF(($A549="-"),"-",IF((ISBLANK('1B DonnéesActifs'!F552)=TRUE),"",'1B DonnéesActifs'!F552))</f>
        <v>-</v>
      </c>
      <c r="G549" s="213" t="str">
        <f>IF(($A549="-"),"-",IF((ISBLANK('1B DonnéesActifs'!G552)=TRUE),"",'1B DonnéesActifs'!G552))</f>
        <v>-</v>
      </c>
      <c r="H549" s="213" t="str">
        <f>IF(($A549="-"),"-",IF((ISBLANK('1B DonnéesActifs'!H552)=TRUE),"",'1B DonnéesActifs'!H552))</f>
        <v>-</v>
      </c>
      <c r="I549" s="213" t="str">
        <f>IF(($A549="-"),"-",IF((ISBLANK('1B DonnéesActifs'!I552)=TRUE),"",'1B DonnéesActifs'!I552))</f>
        <v>-</v>
      </c>
      <c r="J549" s="213" t="str">
        <f>IF(($A549="-"),"-",IF((ISBLANK('1B DonnéesActifs'!J552)=TRUE),"",'1B DonnéesActifs'!J552))</f>
        <v>-</v>
      </c>
      <c r="K549" s="213" t="str">
        <f>IF(($A549="-"),"-",IF((ISBLANK('1B DonnéesActifs'!K552)=TRUE),"",'1B DonnéesActifs'!K552))</f>
        <v>-</v>
      </c>
      <c r="L549" s="213" t="str">
        <f>IF(($A549="-"),"-",IF((ISBLANK('1B DonnéesActifs'!L552)=TRUE),"",'1B DonnéesActifs'!L552))</f>
        <v>-</v>
      </c>
      <c r="M549" s="213" t="str">
        <f>IF(($A549="-"),"-",IF((ISBLANK('1B DonnéesActifs'!M552)=TRUE),"",'1B DonnéesActifs'!M552))</f>
        <v>-</v>
      </c>
      <c r="N549" s="213" t="str">
        <f>IF(($A549="-"),"-",IF((ISBLANK('1B DonnéesActifs'!N552)=TRUE),"",'1B DonnéesActifs'!N552))</f>
        <v>-</v>
      </c>
      <c r="O549" s="213" t="str">
        <f>IF(($A549="-"),"-",IF((ISBLANK('1B DonnéesActifs'!O552)=TRUE),"",'1B DonnéesActifs'!O552))</f>
        <v>-</v>
      </c>
      <c r="P549" s="213" t="str">
        <f>IF(($A549="-"),"-",IF((ISBLANK('1B DonnéesActifs'!P552)=TRUE),"",'1B DonnéesActifs'!P552))</f>
        <v>-</v>
      </c>
      <c r="Q549" s="214" t="str">
        <f t="shared" si="82"/>
        <v>-</v>
      </c>
      <c r="R549" s="214" t="str">
        <f>IF($A549="-","-",(_xlfn.IFNA((VLOOKUP($D549,'2A HypothèsesRenouvellement'!$J$6:$K$10,2,FALSE)),"TypeChausséeN/D")))</f>
        <v>-</v>
      </c>
      <c r="S549" s="214" t="str">
        <f t="shared" si="83"/>
        <v>-</v>
      </c>
      <c r="T549" s="214" t="str">
        <f>IF($A549="-","-",(_xlfn.IFNA((VLOOKUP($M549,'2A HypothèsesRenouvellement'!$J$16:$K$25,2,FALSE)),"DernièreInterventionN/D")))</f>
        <v>-</v>
      </c>
      <c r="U549" s="214" t="str">
        <f t="shared" si="84"/>
        <v>-</v>
      </c>
      <c r="V549" s="215" t="str">
        <f t="shared" si="85"/>
        <v>-</v>
      </c>
      <c r="W549" s="215" t="str">
        <f>IF($A549="-","-",IF($O549="","ICG N/D",VLOOKUP($O549,'2A HypothèsesRenouvellement'!$B$33:$B$42,1,TRUE)))</f>
        <v>-</v>
      </c>
      <c r="X549" s="216" t="str">
        <f>IF($A549="-","-",(IF((ISNUMBER(W549)=TRUE),VLOOKUP(W549,'2A HypothèsesRenouvellement'!$B$33:$D$42,3,FALSE),"ICG N/D")))</f>
        <v>-</v>
      </c>
      <c r="Y549" s="216" t="str">
        <f>_xlfn.IFNA(IF($A549="-","-",(IF((P549=""),"Cote /5 N/D",VLOOKUP(P549,'2A HypothèsesRenouvellement'!$F$33:$G$37,2,FALSE)))),"%ParCote/5 Feuille2A N/D")</f>
        <v>-</v>
      </c>
      <c r="Z549" s="215" t="str">
        <f>IF($A549="-","-",IF('2A HypothèsesRenouvellement'!$F$20="  cotes d'état /100",(IF(ISNUMBER(X549)=TRUE,(X549*R549),"ICG N/D")),"N'est pas l'option choisie feuille 2A"))</f>
        <v>-</v>
      </c>
      <c r="AA549" s="215" t="str">
        <f t="shared" si="80"/>
        <v>-</v>
      </c>
      <c r="AB549" s="215" t="str">
        <f>IF($A549="-","-",IF('2A HypothèsesRenouvellement'!$F$20="  cotes d'état /5",(IF(ISNUMBER(Y549)=TRUE,(Y549*R549),"Etat/5 N/D")),"N'est pas l'option choisie feuille 2A"))</f>
        <v>-</v>
      </c>
      <c r="AC549" s="215" t="str">
        <f t="shared" si="81"/>
        <v>-</v>
      </c>
      <c r="AD549" s="217" t="str">
        <f>IF('2A HypothèsesRenouvellement'!$D$15="Option 1  ",'3A CalculsActifs'!V549,IF('2A HypothèsesRenouvellement'!$F$20="  Cotes d'état /100",'3A CalculsActifs'!AA549,IF('2A HypothèsesRenouvellement'!$F$20="  Cotes d'état /5",'3A CalculsActifs'!AC549,"ATT:ChoisirOptionFeuille2A")))</f>
        <v>ATT:ChoisirOptionFeuille2A</v>
      </c>
      <c r="AE549" s="209" t="str">
        <f>IF($A549="-","-",(H549/1000*(VLOOKUP(D549,'2A HypothèsesRenouvellement'!$J$6:$L$10,3,FALSE))))</f>
        <v>-</v>
      </c>
      <c r="AF549" s="312" t="str">
        <f t="shared" si="86"/>
        <v>-</v>
      </c>
      <c r="AG549" s="312" t="str">
        <f t="shared" si="87"/>
        <v>-</v>
      </c>
      <c r="AH549" s="218" t="str">
        <f t="shared" si="88"/>
        <v>-</v>
      </c>
      <c r="AI549" s="95"/>
      <c r="AJ549" s="95"/>
      <c r="AK549" s="95"/>
      <c r="AL549" s="95"/>
      <c r="AM549" s="95"/>
      <c r="AN549" s="95"/>
      <c r="AO549" s="95"/>
      <c r="AP549" s="95"/>
      <c r="AQ549" s="95"/>
      <c r="AR549" s="95"/>
      <c r="AS549" s="95"/>
      <c r="AT549" s="95"/>
      <c r="AU549" s="95"/>
      <c r="AV549" s="95"/>
      <c r="AW549" s="95"/>
      <c r="AX549" s="95"/>
      <c r="AY549" s="95"/>
      <c r="AZ549" s="95"/>
      <c r="BA549" s="95"/>
      <c r="BB549" s="95"/>
      <c r="BC549" s="95"/>
      <c r="BD549" s="95"/>
      <c r="BE549" s="95"/>
      <c r="BF549" s="95"/>
      <c r="BG549" s="95"/>
      <c r="BH549" s="95"/>
      <c r="BI549" s="95"/>
      <c r="BJ549" s="95"/>
      <c r="BK549" s="95"/>
      <c r="BL549" s="95"/>
      <c r="BM549" s="95"/>
      <c r="BN549" s="95"/>
      <c r="BO549" s="95"/>
      <c r="BP549" s="95"/>
      <c r="BQ549" s="95"/>
      <c r="BR549" s="95"/>
      <c r="BS549" s="95"/>
      <c r="BT549" s="95"/>
      <c r="BU549" s="95"/>
      <c r="BV549" s="95"/>
      <c r="BW549" s="95"/>
      <c r="BX549" s="95"/>
      <c r="BY549" s="95"/>
      <c r="BZ549" s="95"/>
      <c r="CA549" s="95"/>
      <c r="CB549" s="95"/>
      <c r="CC549" s="95"/>
      <c r="CD549" s="95"/>
      <c r="CE549" s="95"/>
      <c r="CF549" s="95"/>
      <c r="CG549" s="95"/>
      <c r="CH549" s="95"/>
      <c r="CI549" s="95"/>
      <c r="CJ549" s="95"/>
      <c r="CK549" s="95"/>
      <c r="CL549" s="95"/>
      <c r="CM549" s="95"/>
      <c r="CN549" s="95"/>
      <c r="CO549" s="95"/>
      <c r="CP549" s="95"/>
      <c r="CQ549" s="95"/>
      <c r="CR549" s="95"/>
      <c r="CS549" s="95"/>
      <c r="CT549" s="95"/>
      <c r="CU549" s="95"/>
      <c r="CV549" s="95"/>
      <c r="CW549" s="95"/>
      <c r="CX549" s="95"/>
      <c r="CY549" s="95"/>
      <c r="CZ549" s="95"/>
      <c r="DA549" s="95"/>
      <c r="DB549" s="95"/>
      <c r="DC549" s="95"/>
      <c r="DD549" s="95"/>
      <c r="DE549" s="95"/>
      <c r="DF549" s="95"/>
      <c r="DG549" s="95"/>
      <c r="DH549" s="95"/>
      <c r="DI549" s="95"/>
      <c r="DJ549" s="95"/>
      <c r="DK549" s="95"/>
      <c r="DL549" s="95"/>
      <c r="DM549" s="95"/>
      <c r="DN549" s="95"/>
      <c r="DO549" s="95"/>
      <c r="DP549" s="95"/>
      <c r="DQ549" s="95"/>
      <c r="DR549" s="95"/>
      <c r="DS549" s="95"/>
      <c r="DT549" s="95"/>
      <c r="DU549" s="95"/>
      <c r="DV549" s="95"/>
      <c r="DW549" s="95"/>
      <c r="DX549" s="95"/>
      <c r="DY549" s="95"/>
      <c r="DZ549" s="95"/>
      <c r="EA549" s="95"/>
      <c r="EB549" s="95"/>
      <c r="EC549" s="95"/>
      <c r="ED549" s="95"/>
      <c r="EE549" s="95"/>
      <c r="EF549" s="95"/>
      <c r="EG549" s="95"/>
      <c r="EH549" s="95"/>
      <c r="EI549" s="95"/>
      <c r="EJ549" s="95"/>
      <c r="EK549" s="95"/>
      <c r="EL549" s="95"/>
      <c r="EM549" s="95"/>
      <c r="EN549" s="95"/>
      <c r="EO549" s="95"/>
      <c r="EP549" s="95"/>
      <c r="EQ549" s="95"/>
      <c r="ER549" s="95"/>
      <c r="ES549" s="95"/>
      <c r="ET549" s="95"/>
      <c r="EU549" s="95"/>
      <c r="EV549" s="95"/>
      <c r="EW549" s="95"/>
      <c r="EX549" s="95"/>
      <c r="EY549" s="95"/>
      <c r="EZ549" s="95"/>
      <c r="FA549" s="95"/>
      <c r="FB549" s="95"/>
      <c r="FC549" s="95"/>
      <c r="FD549" s="95"/>
      <c r="FE549" s="95"/>
      <c r="FF549" s="95"/>
      <c r="FG549" s="95"/>
      <c r="FH549" s="95"/>
      <c r="FI549" s="95"/>
      <c r="FJ549" s="95"/>
      <c r="FK549" s="95"/>
      <c r="FL549" s="95"/>
      <c r="FM549" s="95"/>
      <c r="FN549" s="95"/>
      <c r="FO549" s="95"/>
      <c r="FP549" s="95"/>
      <c r="FQ549" s="95"/>
      <c r="FR549" s="95"/>
      <c r="FS549" s="95"/>
      <c r="FT549" s="95"/>
      <c r="FU549" s="95"/>
      <c r="FV549" s="95"/>
      <c r="FW549" s="95"/>
      <c r="FX549" s="95"/>
      <c r="FY549" s="95"/>
      <c r="FZ549" s="95"/>
      <c r="GA549" s="95"/>
      <c r="GB549" s="95"/>
      <c r="GC549" s="95"/>
      <c r="GD549" s="95"/>
      <c r="GE549" s="95"/>
      <c r="GF549" s="95"/>
      <c r="GG549" s="95"/>
      <c r="GH549" s="95"/>
      <c r="GI549" s="95"/>
      <c r="GJ549" s="95"/>
      <c r="GK549" s="95"/>
      <c r="GL549" s="95"/>
      <c r="GM549" s="95"/>
      <c r="GN549" s="95"/>
      <c r="GO549" s="95"/>
      <c r="GP549" s="95"/>
      <c r="GQ549" s="95"/>
      <c r="GR549" s="95"/>
      <c r="GS549" s="95"/>
      <c r="GT549" s="95"/>
      <c r="GU549" s="95"/>
      <c r="GV549" s="95"/>
      <c r="GW549" s="95"/>
      <c r="GX549" s="95"/>
      <c r="GY549" s="95"/>
      <c r="GZ549" s="95"/>
      <c r="HA549" s="95"/>
      <c r="HB549" s="95"/>
      <c r="HC549" s="95"/>
      <c r="HD549" s="95"/>
      <c r="HE549" s="95"/>
    </row>
    <row r="550" spans="1:213" x14ac:dyDescent="0.25">
      <c r="A550" s="212" t="str">
        <f>IF((ISBLANK('1B DonnéesActifs'!A553)=TRUE),"-",'1B DonnéesActifs'!A553)</f>
        <v>-</v>
      </c>
      <c r="B550" s="213" t="str">
        <f>IF(($A550="-"),"-",IF((ISBLANK('1B DonnéesActifs'!B553)=TRUE),"",'1B DonnéesActifs'!B553))</f>
        <v>-</v>
      </c>
      <c r="C550" s="213" t="str">
        <f>IF(($A550="-"),"-",IF((ISBLANK('1B DonnéesActifs'!C553)=TRUE),"",'1B DonnéesActifs'!C553))</f>
        <v>-</v>
      </c>
      <c r="D550" s="213" t="str">
        <f>IF(($A550="-"),"-",IF((ISBLANK('1B DonnéesActifs'!D553)=TRUE),"",'1B DonnéesActifs'!D553))</f>
        <v>-</v>
      </c>
      <c r="E550" s="213" t="str">
        <f>IF(($A550="-"),"-",IF((ISBLANK('1B DonnéesActifs'!E553)=TRUE),"",'1B DonnéesActifs'!E553))</f>
        <v>-</v>
      </c>
      <c r="F550" s="213" t="str">
        <f>IF(($A550="-"),"-",IF((ISBLANK('1B DonnéesActifs'!F553)=TRUE),"",'1B DonnéesActifs'!F553))</f>
        <v>-</v>
      </c>
      <c r="G550" s="213" t="str">
        <f>IF(($A550="-"),"-",IF((ISBLANK('1B DonnéesActifs'!G553)=TRUE),"",'1B DonnéesActifs'!G553))</f>
        <v>-</v>
      </c>
      <c r="H550" s="213" t="str">
        <f>IF(($A550="-"),"-",IF((ISBLANK('1B DonnéesActifs'!H553)=TRUE),"",'1B DonnéesActifs'!H553))</f>
        <v>-</v>
      </c>
      <c r="I550" s="213" t="str">
        <f>IF(($A550="-"),"-",IF((ISBLANK('1B DonnéesActifs'!I553)=TRUE),"",'1B DonnéesActifs'!I553))</f>
        <v>-</v>
      </c>
      <c r="J550" s="213" t="str">
        <f>IF(($A550="-"),"-",IF((ISBLANK('1B DonnéesActifs'!J553)=TRUE),"",'1B DonnéesActifs'!J553))</f>
        <v>-</v>
      </c>
      <c r="K550" s="213" t="str">
        <f>IF(($A550="-"),"-",IF((ISBLANK('1B DonnéesActifs'!K553)=TRUE),"",'1B DonnéesActifs'!K553))</f>
        <v>-</v>
      </c>
      <c r="L550" s="213" t="str">
        <f>IF(($A550="-"),"-",IF((ISBLANK('1B DonnéesActifs'!L553)=TRUE),"",'1B DonnéesActifs'!L553))</f>
        <v>-</v>
      </c>
      <c r="M550" s="213" t="str">
        <f>IF(($A550="-"),"-",IF((ISBLANK('1B DonnéesActifs'!M553)=TRUE),"",'1B DonnéesActifs'!M553))</f>
        <v>-</v>
      </c>
      <c r="N550" s="213" t="str">
        <f>IF(($A550="-"),"-",IF((ISBLANK('1B DonnéesActifs'!N553)=TRUE),"",'1B DonnéesActifs'!N553))</f>
        <v>-</v>
      </c>
      <c r="O550" s="213" t="str">
        <f>IF(($A550="-"),"-",IF((ISBLANK('1B DonnéesActifs'!O553)=TRUE),"",'1B DonnéesActifs'!O553))</f>
        <v>-</v>
      </c>
      <c r="P550" s="213" t="str">
        <f>IF(($A550="-"),"-",IF((ISBLANK('1B DonnéesActifs'!P553)=TRUE),"",'1B DonnéesActifs'!P553))</f>
        <v>-</v>
      </c>
      <c r="Q550" s="214" t="str">
        <f t="shared" si="82"/>
        <v>-</v>
      </c>
      <c r="R550" s="214" t="str">
        <f>IF($A550="-","-",(_xlfn.IFNA((VLOOKUP($D550,'2A HypothèsesRenouvellement'!$J$6:$K$10,2,FALSE)),"TypeChausséeN/D")))</f>
        <v>-</v>
      </c>
      <c r="S550" s="214" t="str">
        <f t="shared" si="83"/>
        <v>-</v>
      </c>
      <c r="T550" s="214" t="str">
        <f>IF($A550="-","-",(_xlfn.IFNA((VLOOKUP($M550,'2A HypothèsesRenouvellement'!$J$16:$K$25,2,FALSE)),"DernièreInterventionN/D")))</f>
        <v>-</v>
      </c>
      <c r="U550" s="214" t="str">
        <f t="shared" si="84"/>
        <v>-</v>
      </c>
      <c r="V550" s="215" t="str">
        <f t="shared" si="85"/>
        <v>-</v>
      </c>
      <c r="W550" s="215" t="str">
        <f>IF($A550="-","-",IF($O550="","ICG N/D",VLOOKUP($O550,'2A HypothèsesRenouvellement'!$B$33:$B$42,1,TRUE)))</f>
        <v>-</v>
      </c>
      <c r="X550" s="216" t="str">
        <f>IF($A550="-","-",(IF((ISNUMBER(W550)=TRUE),VLOOKUP(W550,'2A HypothèsesRenouvellement'!$B$33:$D$42,3,FALSE),"ICG N/D")))</f>
        <v>-</v>
      </c>
      <c r="Y550" s="216" t="str">
        <f>_xlfn.IFNA(IF($A550="-","-",(IF((P550=""),"Cote /5 N/D",VLOOKUP(P550,'2A HypothèsesRenouvellement'!$F$33:$G$37,2,FALSE)))),"%ParCote/5 Feuille2A N/D")</f>
        <v>-</v>
      </c>
      <c r="Z550" s="215" t="str">
        <f>IF($A550="-","-",IF('2A HypothèsesRenouvellement'!$F$20="  cotes d'état /100",(IF(ISNUMBER(X550)=TRUE,(X550*R550),"ICG N/D")),"N'est pas l'option choisie feuille 2A"))</f>
        <v>-</v>
      </c>
      <c r="AA550" s="215" t="str">
        <f t="shared" si="80"/>
        <v>-</v>
      </c>
      <c r="AB550" s="215" t="str">
        <f>IF($A550="-","-",IF('2A HypothèsesRenouvellement'!$F$20="  cotes d'état /5",(IF(ISNUMBER(Y550)=TRUE,(Y550*R550),"Etat/5 N/D")),"N'est pas l'option choisie feuille 2A"))</f>
        <v>-</v>
      </c>
      <c r="AC550" s="215" t="str">
        <f t="shared" si="81"/>
        <v>-</v>
      </c>
      <c r="AD550" s="217" t="str">
        <f>IF('2A HypothèsesRenouvellement'!$D$15="Option 1  ",'3A CalculsActifs'!V550,IF('2A HypothèsesRenouvellement'!$F$20="  Cotes d'état /100",'3A CalculsActifs'!AA550,IF('2A HypothèsesRenouvellement'!$F$20="  Cotes d'état /5",'3A CalculsActifs'!AC550,"ATT:ChoisirOptionFeuille2A")))</f>
        <v>ATT:ChoisirOptionFeuille2A</v>
      </c>
      <c r="AE550" s="209" t="str">
        <f>IF($A550="-","-",(H550/1000*(VLOOKUP(D550,'2A HypothèsesRenouvellement'!$J$6:$L$10,3,FALSE))))</f>
        <v>-</v>
      </c>
      <c r="AF550" s="312" t="str">
        <f t="shared" si="86"/>
        <v>-</v>
      </c>
      <c r="AG550" s="312" t="str">
        <f t="shared" si="87"/>
        <v>-</v>
      </c>
      <c r="AH550" s="218" t="str">
        <f t="shared" si="88"/>
        <v>-</v>
      </c>
      <c r="AI550" s="95"/>
      <c r="AJ550" s="95"/>
      <c r="AK550" s="95"/>
      <c r="AL550" s="95"/>
      <c r="AM550" s="95"/>
      <c r="AN550" s="95"/>
      <c r="AO550" s="95"/>
      <c r="AP550" s="95"/>
      <c r="AQ550" s="95"/>
      <c r="AR550" s="95"/>
      <c r="AS550" s="95"/>
      <c r="AT550" s="95"/>
      <c r="AU550" s="95"/>
      <c r="AV550" s="95"/>
      <c r="AW550" s="95"/>
      <c r="AX550" s="95"/>
      <c r="AY550" s="95"/>
      <c r="AZ550" s="95"/>
      <c r="BA550" s="95"/>
      <c r="BB550" s="95"/>
      <c r="BC550" s="95"/>
      <c r="BD550" s="95"/>
      <c r="BE550" s="95"/>
      <c r="BF550" s="95"/>
      <c r="BG550" s="95"/>
      <c r="BH550" s="95"/>
      <c r="BI550" s="95"/>
      <c r="BJ550" s="95"/>
      <c r="BK550" s="95"/>
      <c r="BL550" s="95"/>
      <c r="BM550" s="95"/>
      <c r="BN550" s="95"/>
      <c r="BO550" s="95"/>
      <c r="BP550" s="95"/>
      <c r="BQ550" s="95"/>
      <c r="BR550" s="95"/>
      <c r="BS550" s="95"/>
      <c r="BT550" s="95"/>
      <c r="BU550" s="95"/>
      <c r="BV550" s="95"/>
      <c r="BW550" s="95"/>
      <c r="BX550" s="95"/>
      <c r="BY550" s="95"/>
      <c r="BZ550" s="95"/>
      <c r="CA550" s="95"/>
      <c r="CB550" s="95"/>
      <c r="CC550" s="95"/>
      <c r="CD550" s="95"/>
      <c r="CE550" s="95"/>
      <c r="CF550" s="95"/>
      <c r="CG550" s="95"/>
      <c r="CH550" s="95"/>
      <c r="CI550" s="95"/>
      <c r="CJ550" s="95"/>
      <c r="CK550" s="95"/>
      <c r="CL550" s="95"/>
      <c r="CM550" s="95"/>
      <c r="CN550" s="95"/>
      <c r="CO550" s="95"/>
      <c r="CP550" s="95"/>
      <c r="CQ550" s="95"/>
      <c r="CR550" s="95"/>
      <c r="CS550" s="95"/>
      <c r="CT550" s="95"/>
      <c r="CU550" s="95"/>
      <c r="CV550" s="95"/>
      <c r="CW550" s="95"/>
      <c r="CX550" s="95"/>
      <c r="CY550" s="95"/>
      <c r="CZ550" s="95"/>
      <c r="DA550" s="95"/>
      <c r="DB550" s="95"/>
      <c r="DC550" s="95"/>
      <c r="DD550" s="95"/>
      <c r="DE550" s="95"/>
      <c r="DF550" s="95"/>
      <c r="DG550" s="95"/>
      <c r="DH550" s="95"/>
      <c r="DI550" s="95"/>
      <c r="DJ550" s="95"/>
      <c r="DK550" s="95"/>
      <c r="DL550" s="95"/>
      <c r="DM550" s="95"/>
      <c r="DN550" s="95"/>
      <c r="DO550" s="95"/>
      <c r="DP550" s="95"/>
      <c r="DQ550" s="95"/>
      <c r="DR550" s="95"/>
      <c r="DS550" s="95"/>
      <c r="DT550" s="95"/>
      <c r="DU550" s="95"/>
      <c r="DV550" s="95"/>
      <c r="DW550" s="95"/>
      <c r="DX550" s="95"/>
      <c r="DY550" s="95"/>
      <c r="DZ550" s="95"/>
      <c r="EA550" s="95"/>
      <c r="EB550" s="95"/>
      <c r="EC550" s="95"/>
      <c r="ED550" s="95"/>
      <c r="EE550" s="95"/>
      <c r="EF550" s="95"/>
      <c r="EG550" s="95"/>
      <c r="EH550" s="95"/>
      <c r="EI550" s="95"/>
      <c r="EJ550" s="95"/>
      <c r="EK550" s="95"/>
      <c r="EL550" s="95"/>
      <c r="EM550" s="95"/>
      <c r="EN550" s="95"/>
      <c r="EO550" s="95"/>
      <c r="EP550" s="95"/>
      <c r="EQ550" s="95"/>
      <c r="ER550" s="95"/>
      <c r="ES550" s="95"/>
      <c r="ET550" s="95"/>
      <c r="EU550" s="95"/>
      <c r="EV550" s="95"/>
      <c r="EW550" s="95"/>
      <c r="EX550" s="95"/>
      <c r="EY550" s="95"/>
      <c r="EZ550" s="95"/>
      <c r="FA550" s="95"/>
      <c r="FB550" s="95"/>
      <c r="FC550" s="95"/>
      <c r="FD550" s="95"/>
      <c r="FE550" s="95"/>
      <c r="FF550" s="95"/>
      <c r="FG550" s="95"/>
      <c r="FH550" s="95"/>
      <c r="FI550" s="95"/>
      <c r="FJ550" s="95"/>
      <c r="FK550" s="95"/>
      <c r="FL550" s="95"/>
      <c r="FM550" s="95"/>
      <c r="FN550" s="95"/>
      <c r="FO550" s="95"/>
      <c r="FP550" s="95"/>
      <c r="FQ550" s="95"/>
      <c r="FR550" s="95"/>
      <c r="FS550" s="95"/>
      <c r="FT550" s="95"/>
      <c r="FU550" s="95"/>
      <c r="FV550" s="95"/>
      <c r="FW550" s="95"/>
      <c r="FX550" s="95"/>
      <c r="FY550" s="95"/>
      <c r="FZ550" s="95"/>
      <c r="GA550" s="95"/>
      <c r="GB550" s="95"/>
      <c r="GC550" s="95"/>
      <c r="GD550" s="95"/>
      <c r="GE550" s="95"/>
      <c r="GF550" s="95"/>
      <c r="GG550" s="95"/>
      <c r="GH550" s="95"/>
      <c r="GI550" s="95"/>
      <c r="GJ550" s="95"/>
      <c r="GK550" s="95"/>
      <c r="GL550" s="95"/>
      <c r="GM550" s="95"/>
      <c r="GN550" s="95"/>
      <c r="GO550" s="95"/>
      <c r="GP550" s="95"/>
      <c r="GQ550" s="95"/>
      <c r="GR550" s="95"/>
      <c r="GS550" s="95"/>
      <c r="GT550" s="95"/>
      <c r="GU550" s="95"/>
      <c r="GV550" s="95"/>
      <c r="GW550" s="95"/>
      <c r="GX550" s="95"/>
      <c r="GY550" s="95"/>
      <c r="GZ550" s="95"/>
      <c r="HA550" s="95"/>
      <c r="HB550" s="95"/>
      <c r="HC550" s="95"/>
      <c r="HD550" s="95"/>
      <c r="HE550" s="95"/>
    </row>
    <row r="551" spans="1:213" x14ac:dyDescent="0.25">
      <c r="A551" s="212" t="str">
        <f>IF((ISBLANK('1B DonnéesActifs'!A554)=TRUE),"-",'1B DonnéesActifs'!A554)</f>
        <v>-</v>
      </c>
      <c r="B551" s="213" t="str">
        <f>IF(($A551="-"),"-",IF((ISBLANK('1B DonnéesActifs'!B554)=TRUE),"",'1B DonnéesActifs'!B554))</f>
        <v>-</v>
      </c>
      <c r="C551" s="213" t="str">
        <f>IF(($A551="-"),"-",IF((ISBLANK('1B DonnéesActifs'!C554)=TRUE),"",'1B DonnéesActifs'!C554))</f>
        <v>-</v>
      </c>
      <c r="D551" s="213" t="str">
        <f>IF(($A551="-"),"-",IF((ISBLANK('1B DonnéesActifs'!D554)=TRUE),"",'1B DonnéesActifs'!D554))</f>
        <v>-</v>
      </c>
      <c r="E551" s="213" t="str">
        <f>IF(($A551="-"),"-",IF((ISBLANK('1B DonnéesActifs'!E554)=TRUE),"",'1B DonnéesActifs'!E554))</f>
        <v>-</v>
      </c>
      <c r="F551" s="213" t="str">
        <f>IF(($A551="-"),"-",IF((ISBLANK('1B DonnéesActifs'!F554)=TRUE),"",'1B DonnéesActifs'!F554))</f>
        <v>-</v>
      </c>
      <c r="G551" s="213" t="str">
        <f>IF(($A551="-"),"-",IF((ISBLANK('1B DonnéesActifs'!G554)=TRUE),"",'1B DonnéesActifs'!G554))</f>
        <v>-</v>
      </c>
      <c r="H551" s="213" t="str">
        <f>IF(($A551="-"),"-",IF((ISBLANK('1B DonnéesActifs'!H554)=TRUE),"",'1B DonnéesActifs'!H554))</f>
        <v>-</v>
      </c>
      <c r="I551" s="213" t="str">
        <f>IF(($A551="-"),"-",IF((ISBLANK('1B DonnéesActifs'!I554)=TRUE),"",'1B DonnéesActifs'!I554))</f>
        <v>-</v>
      </c>
      <c r="J551" s="213" t="str">
        <f>IF(($A551="-"),"-",IF((ISBLANK('1B DonnéesActifs'!J554)=TRUE),"",'1B DonnéesActifs'!J554))</f>
        <v>-</v>
      </c>
      <c r="K551" s="213" t="str">
        <f>IF(($A551="-"),"-",IF((ISBLANK('1B DonnéesActifs'!K554)=TRUE),"",'1B DonnéesActifs'!K554))</f>
        <v>-</v>
      </c>
      <c r="L551" s="213" t="str">
        <f>IF(($A551="-"),"-",IF((ISBLANK('1B DonnéesActifs'!L554)=TRUE),"",'1B DonnéesActifs'!L554))</f>
        <v>-</v>
      </c>
      <c r="M551" s="213" t="str">
        <f>IF(($A551="-"),"-",IF((ISBLANK('1B DonnéesActifs'!M554)=TRUE),"",'1B DonnéesActifs'!M554))</f>
        <v>-</v>
      </c>
      <c r="N551" s="213" t="str">
        <f>IF(($A551="-"),"-",IF((ISBLANK('1B DonnéesActifs'!N554)=TRUE),"",'1B DonnéesActifs'!N554))</f>
        <v>-</v>
      </c>
      <c r="O551" s="213" t="str">
        <f>IF(($A551="-"),"-",IF((ISBLANK('1B DonnéesActifs'!O554)=TRUE),"",'1B DonnéesActifs'!O554))</f>
        <v>-</v>
      </c>
      <c r="P551" s="213" t="str">
        <f>IF(($A551="-"),"-",IF((ISBLANK('1B DonnéesActifs'!P554)=TRUE),"",'1B DonnéesActifs'!P554))</f>
        <v>-</v>
      </c>
      <c r="Q551" s="214" t="str">
        <f t="shared" si="82"/>
        <v>-</v>
      </c>
      <c r="R551" s="214" t="str">
        <f>IF($A551="-","-",(_xlfn.IFNA((VLOOKUP($D551,'2A HypothèsesRenouvellement'!$J$6:$K$10,2,FALSE)),"TypeChausséeN/D")))</f>
        <v>-</v>
      </c>
      <c r="S551" s="214" t="str">
        <f t="shared" si="83"/>
        <v>-</v>
      </c>
      <c r="T551" s="214" t="str">
        <f>IF($A551="-","-",(_xlfn.IFNA((VLOOKUP($M551,'2A HypothèsesRenouvellement'!$J$16:$K$25,2,FALSE)),"DernièreInterventionN/D")))</f>
        <v>-</v>
      </c>
      <c r="U551" s="214" t="str">
        <f t="shared" si="84"/>
        <v>-</v>
      </c>
      <c r="V551" s="215" t="str">
        <f t="shared" si="85"/>
        <v>-</v>
      </c>
      <c r="W551" s="215" t="str">
        <f>IF($A551="-","-",IF($O551="","ICG N/D",VLOOKUP($O551,'2A HypothèsesRenouvellement'!$B$33:$B$42,1,TRUE)))</f>
        <v>-</v>
      </c>
      <c r="X551" s="216" t="str">
        <f>IF($A551="-","-",(IF((ISNUMBER(W551)=TRUE),VLOOKUP(W551,'2A HypothèsesRenouvellement'!$B$33:$D$42,3,FALSE),"ICG N/D")))</f>
        <v>-</v>
      </c>
      <c r="Y551" s="216" t="str">
        <f>_xlfn.IFNA(IF($A551="-","-",(IF((P551=""),"Cote /5 N/D",VLOOKUP(P551,'2A HypothèsesRenouvellement'!$F$33:$G$37,2,FALSE)))),"%ParCote/5 Feuille2A N/D")</f>
        <v>-</v>
      </c>
      <c r="Z551" s="215" t="str">
        <f>IF($A551="-","-",IF('2A HypothèsesRenouvellement'!$F$20="  cotes d'état /100",(IF(ISNUMBER(X551)=TRUE,(X551*R551),"ICG N/D")),"N'est pas l'option choisie feuille 2A"))</f>
        <v>-</v>
      </c>
      <c r="AA551" s="215" t="str">
        <f t="shared" si="80"/>
        <v>-</v>
      </c>
      <c r="AB551" s="215" t="str">
        <f>IF($A551="-","-",IF('2A HypothèsesRenouvellement'!$F$20="  cotes d'état /5",(IF(ISNUMBER(Y551)=TRUE,(Y551*R551),"Etat/5 N/D")),"N'est pas l'option choisie feuille 2A"))</f>
        <v>-</v>
      </c>
      <c r="AC551" s="215" t="str">
        <f t="shared" si="81"/>
        <v>-</v>
      </c>
      <c r="AD551" s="217" t="str">
        <f>IF('2A HypothèsesRenouvellement'!$D$15="Option 1  ",'3A CalculsActifs'!V551,IF('2A HypothèsesRenouvellement'!$F$20="  Cotes d'état /100",'3A CalculsActifs'!AA551,IF('2A HypothèsesRenouvellement'!$F$20="  Cotes d'état /5",'3A CalculsActifs'!AC551,"ATT:ChoisirOptionFeuille2A")))</f>
        <v>ATT:ChoisirOptionFeuille2A</v>
      </c>
      <c r="AE551" s="209" t="str">
        <f>IF($A551="-","-",(H551/1000*(VLOOKUP(D551,'2A HypothèsesRenouvellement'!$J$6:$L$10,3,FALSE))))</f>
        <v>-</v>
      </c>
      <c r="AF551" s="312" t="str">
        <f t="shared" si="86"/>
        <v>-</v>
      </c>
      <c r="AG551" s="312" t="str">
        <f t="shared" si="87"/>
        <v>-</v>
      </c>
      <c r="AH551" s="218" t="str">
        <f t="shared" si="88"/>
        <v>-</v>
      </c>
      <c r="AI551" s="95"/>
      <c r="AJ551" s="95"/>
      <c r="AK551" s="95"/>
      <c r="AL551" s="95"/>
      <c r="AM551" s="95"/>
      <c r="AN551" s="95"/>
      <c r="AO551" s="95"/>
      <c r="AP551" s="95"/>
      <c r="AQ551" s="95"/>
      <c r="AR551" s="95"/>
      <c r="AS551" s="95"/>
      <c r="AT551" s="95"/>
      <c r="AU551" s="95"/>
      <c r="AV551" s="95"/>
      <c r="AW551" s="95"/>
      <c r="AX551" s="95"/>
      <c r="AY551" s="95"/>
      <c r="AZ551" s="95"/>
      <c r="BA551" s="95"/>
      <c r="BB551" s="95"/>
      <c r="BC551" s="95"/>
      <c r="BD551" s="95"/>
      <c r="BE551" s="95"/>
      <c r="BF551" s="95"/>
      <c r="BG551" s="95"/>
      <c r="BH551" s="95"/>
      <c r="BI551" s="95"/>
      <c r="BJ551" s="95"/>
      <c r="BK551" s="95"/>
      <c r="BL551" s="95"/>
      <c r="BM551" s="95"/>
      <c r="BN551" s="95"/>
      <c r="BO551" s="95"/>
      <c r="BP551" s="95"/>
      <c r="BQ551" s="95"/>
      <c r="BR551" s="95"/>
      <c r="BS551" s="95"/>
      <c r="BT551" s="95"/>
      <c r="BU551" s="95"/>
      <c r="BV551" s="95"/>
      <c r="BW551" s="95"/>
      <c r="BX551" s="95"/>
      <c r="BY551" s="95"/>
      <c r="BZ551" s="95"/>
      <c r="CA551" s="95"/>
      <c r="CB551" s="95"/>
      <c r="CC551" s="95"/>
      <c r="CD551" s="95"/>
      <c r="CE551" s="95"/>
      <c r="CF551" s="95"/>
      <c r="CG551" s="95"/>
      <c r="CH551" s="95"/>
      <c r="CI551" s="95"/>
      <c r="CJ551" s="95"/>
      <c r="CK551" s="95"/>
      <c r="CL551" s="95"/>
      <c r="CM551" s="95"/>
      <c r="CN551" s="95"/>
      <c r="CO551" s="95"/>
      <c r="CP551" s="95"/>
      <c r="CQ551" s="95"/>
      <c r="CR551" s="95"/>
      <c r="CS551" s="95"/>
      <c r="CT551" s="95"/>
      <c r="CU551" s="95"/>
      <c r="CV551" s="95"/>
      <c r="CW551" s="95"/>
      <c r="CX551" s="95"/>
      <c r="CY551" s="95"/>
      <c r="CZ551" s="95"/>
      <c r="DA551" s="95"/>
      <c r="DB551" s="95"/>
      <c r="DC551" s="95"/>
      <c r="DD551" s="95"/>
      <c r="DE551" s="95"/>
      <c r="DF551" s="95"/>
      <c r="DG551" s="95"/>
      <c r="DH551" s="95"/>
      <c r="DI551" s="95"/>
      <c r="DJ551" s="95"/>
      <c r="DK551" s="95"/>
      <c r="DL551" s="95"/>
      <c r="DM551" s="95"/>
      <c r="DN551" s="95"/>
      <c r="DO551" s="95"/>
      <c r="DP551" s="95"/>
      <c r="DQ551" s="95"/>
      <c r="DR551" s="95"/>
      <c r="DS551" s="95"/>
      <c r="DT551" s="95"/>
      <c r="DU551" s="95"/>
      <c r="DV551" s="95"/>
      <c r="DW551" s="95"/>
      <c r="DX551" s="95"/>
      <c r="DY551" s="95"/>
      <c r="DZ551" s="95"/>
      <c r="EA551" s="95"/>
      <c r="EB551" s="95"/>
      <c r="EC551" s="95"/>
      <c r="ED551" s="95"/>
      <c r="EE551" s="95"/>
      <c r="EF551" s="95"/>
      <c r="EG551" s="95"/>
      <c r="EH551" s="95"/>
      <c r="EI551" s="95"/>
      <c r="EJ551" s="95"/>
      <c r="EK551" s="95"/>
      <c r="EL551" s="95"/>
      <c r="EM551" s="95"/>
      <c r="EN551" s="95"/>
      <c r="EO551" s="95"/>
      <c r="EP551" s="95"/>
      <c r="EQ551" s="95"/>
      <c r="ER551" s="95"/>
      <c r="ES551" s="95"/>
      <c r="ET551" s="95"/>
      <c r="EU551" s="95"/>
      <c r="EV551" s="95"/>
      <c r="EW551" s="95"/>
      <c r="EX551" s="95"/>
      <c r="EY551" s="95"/>
      <c r="EZ551" s="95"/>
      <c r="FA551" s="95"/>
      <c r="FB551" s="95"/>
      <c r="FC551" s="95"/>
      <c r="FD551" s="95"/>
      <c r="FE551" s="95"/>
      <c r="FF551" s="95"/>
      <c r="FG551" s="95"/>
      <c r="FH551" s="95"/>
      <c r="FI551" s="95"/>
      <c r="FJ551" s="95"/>
      <c r="FK551" s="95"/>
      <c r="FL551" s="95"/>
      <c r="FM551" s="95"/>
      <c r="FN551" s="95"/>
      <c r="FO551" s="95"/>
      <c r="FP551" s="95"/>
      <c r="FQ551" s="95"/>
      <c r="FR551" s="95"/>
      <c r="FS551" s="95"/>
      <c r="FT551" s="95"/>
      <c r="FU551" s="95"/>
      <c r="FV551" s="95"/>
      <c r="FW551" s="95"/>
      <c r="FX551" s="95"/>
      <c r="FY551" s="95"/>
      <c r="FZ551" s="95"/>
      <c r="GA551" s="95"/>
      <c r="GB551" s="95"/>
      <c r="GC551" s="95"/>
      <c r="GD551" s="95"/>
      <c r="GE551" s="95"/>
      <c r="GF551" s="95"/>
      <c r="GG551" s="95"/>
      <c r="GH551" s="95"/>
      <c r="GI551" s="95"/>
      <c r="GJ551" s="95"/>
      <c r="GK551" s="95"/>
      <c r="GL551" s="95"/>
      <c r="GM551" s="95"/>
      <c r="GN551" s="95"/>
      <c r="GO551" s="95"/>
      <c r="GP551" s="95"/>
      <c r="GQ551" s="95"/>
      <c r="GR551" s="95"/>
      <c r="GS551" s="95"/>
      <c r="GT551" s="95"/>
      <c r="GU551" s="95"/>
      <c r="GV551" s="95"/>
      <c r="GW551" s="95"/>
      <c r="GX551" s="95"/>
      <c r="GY551" s="95"/>
      <c r="GZ551" s="95"/>
      <c r="HA551" s="95"/>
      <c r="HB551" s="95"/>
      <c r="HC551" s="95"/>
      <c r="HD551" s="95"/>
      <c r="HE551" s="95"/>
    </row>
    <row r="552" spans="1:213" x14ac:dyDescent="0.25">
      <c r="A552" s="212" t="str">
        <f>IF((ISBLANK('1B DonnéesActifs'!A555)=TRUE),"-",'1B DonnéesActifs'!A555)</f>
        <v>-</v>
      </c>
      <c r="B552" s="213" t="str">
        <f>IF(($A552="-"),"-",IF((ISBLANK('1B DonnéesActifs'!B555)=TRUE),"",'1B DonnéesActifs'!B555))</f>
        <v>-</v>
      </c>
      <c r="C552" s="213" t="str">
        <f>IF(($A552="-"),"-",IF((ISBLANK('1B DonnéesActifs'!C555)=TRUE),"",'1B DonnéesActifs'!C555))</f>
        <v>-</v>
      </c>
      <c r="D552" s="213" t="str">
        <f>IF(($A552="-"),"-",IF((ISBLANK('1B DonnéesActifs'!D555)=TRUE),"",'1B DonnéesActifs'!D555))</f>
        <v>-</v>
      </c>
      <c r="E552" s="213" t="str">
        <f>IF(($A552="-"),"-",IF((ISBLANK('1B DonnéesActifs'!E555)=TRUE),"",'1B DonnéesActifs'!E555))</f>
        <v>-</v>
      </c>
      <c r="F552" s="213" t="str">
        <f>IF(($A552="-"),"-",IF((ISBLANK('1B DonnéesActifs'!F555)=TRUE),"",'1B DonnéesActifs'!F555))</f>
        <v>-</v>
      </c>
      <c r="G552" s="213" t="str">
        <f>IF(($A552="-"),"-",IF((ISBLANK('1B DonnéesActifs'!G555)=TRUE),"",'1B DonnéesActifs'!G555))</f>
        <v>-</v>
      </c>
      <c r="H552" s="213" t="str">
        <f>IF(($A552="-"),"-",IF((ISBLANK('1B DonnéesActifs'!H555)=TRUE),"",'1B DonnéesActifs'!H555))</f>
        <v>-</v>
      </c>
      <c r="I552" s="213" t="str">
        <f>IF(($A552="-"),"-",IF((ISBLANK('1B DonnéesActifs'!I555)=TRUE),"",'1B DonnéesActifs'!I555))</f>
        <v>-</v>
      </c>
      <c r="J552" s="213" t="str">
        <f>IF(($A552="-"),"-",IF((ISBLANK('1B DonnéesActifs'!J555)=TRUE),"",'1B DonnéesActifs'!J555))</f>
        <v>-</v>
      </c>
      <c r="K552" s="213" t="str">
        <f>IF(($A552="-"),"-",IF((ISBLANK('1B DonnéesActifs'!K555)=TRUE),"",'1B DonnéesActifs'!K555))</f>
        <v>-</v>
      </c>
      <c r="L552" s="213" t="str">
        <f>IF(($A552="-"),"-",IF((ISBLANK('1B DonnéesActifs'!L555)=TRUE),"",'1B DonnéesActifs'!L555))</f>
        <v>-</v>
      </c>
      <c r="M552" s="213" t="str">
        <f>IF(($A552="-"),"-",IF((ISBLANK('1B DonnéesActifs'!M555)=TRUE),"",'1B DonnéesActifs'!M555))</f>
        <v>-</v>
      </c>
      <c r="N552" s="213" t="str">
        <f>IF(($A552="-"),"-",IF((ISBLANK('1B DonnéesActifs'!N555)=TRUE),"",'1B DonnéesActifs'!N555))</f>
        <v>-</v>
      </c>
      <c r="O552" s="213" t="str">
        <f>IF(($A552="-"),"-",IF((ISBLANK('1B DonnéesActifs'!O555)=TRUE),"",'1B DonnéesActifs'!O555))</f>
        <v>-</v>
      </c>
      <c r="P552" s="213" t="str">
        <f>IF(($A552="-"),"-",IF((ISBLANK('1B DonnéesActifs'!P555)=TRUE),"",'1B DonnéesActifs'!P555))</f>
        <v>-</v>
      </c>
      <c r="Q552" s="214" t="str">
        <f t="shared" si="82"/>
        <v>-</v>
      </c>
      <c r="R552" s="214" t="str">
        <f>IF($A552="-","-",(_xlfn.IFNA((VLOOKUP($D552,'2A HypothèsesRenouvellement'!$J$6:$K$10,2,FALSE)),"TypeChausséeN/D")))</f>
        <v>-</v>
      </c>
      <c r="S552" s="214" t="str">
        <f t="shared" si="83"/>
        <v>-</v>
      </c>
      <c r="T552" s="214" t="str">
        <f>IF($A552="-","-",(_xlfn.IFNA((VLOOKUP($M552,'2A HypothèsesRenouvellement'!$J$16:$K$25,2,FALSE)),"DernièreInterventionN/D")))</f>
        <v>-</v>
      </c>
      <c r="U552" s="214" t="str">
        <f t="shared" si="84"/>
        <v>-</v>
      </c>
      <c r="V552" s="215" t="str">
        <f t="shared" si="85"/>
        <v>-</v>
      </c>
      <c r="W552" s="215" t="str">
        <f>IF($A552="-","-",IF($O552="","ICG N/D",VLOOKUP($O552,'2A HypothèsesRenouvellement'!$B$33:$B$42,1,TRUE)))</f>
        <v>-</v>
      </c>
      <c r="X552" s="216" t="str">
        <f>IF($A552="-","-",(IF((ISNUMBER(W552)=TRUE),VLOOKUP(W552,'2A HypothèsesRenouvellement'!$B$33:$D$42,3,FALSE),"ICG N/D")))</f>
        <v>-</v>
      </c>
      <c r="Y552" s="216" t="str">
        <f>_xlfn.IFNA(IF($A552="-","-",(IF((P552=""),"Cote /5 N/D",VLOOKUP(P552,'2A HypothèsesRenouvellement'!$F$33:$G$37,2,FALSE)))),"%ParCote/5 Feuille2A N/D")</f>
        <v>-</v>
      </c>
      <c r="Z552" s="215" t="str">
        <f>IF($A552="-","-",IF('2A HypothèsesRenouvellement'!$F$20="  cotes d'état /100",(IF(ISNUMBER(X552)=TRUE,(X552*R552),"ICG N/D")),"N'est pas l'option choisie feuille 2A"))</f>
        <v>-</v>
      </c>
      <c r="AA552" s="215" t="str">
        <f t="shared" si="80"/>
        <v>-</v>
      </c>
      <c r="AB552" s="215" t="str">
        <f>IF($A552="-","-",IF('2A HypothèsesRenouvellement'!$F$20="  cotes d'état /5",(IF(ISNUMBER(Y552)=TRUE,(Y552*R552),"Etat/5 N/D")),"N'est pas l'option choisie feuille 2A"))</f>
        <v>-</v>
      </c>
      <c r="AC552" s="215" t="str">
        <f t="shared" si="81"/>
        <v>-</v>
      </c>
      <c r="AD552" s="217" t="str">
        <f>IF('2A HypothèsesRenouvellement'!$D$15="Option 1  ",'3A CalculsActifs'!V552,IF('2A HypothèsesRenouvellement'!$F$20="  Cotes d'état /100",'3A CalculsActifs'!AA552,IF('2A HypothèsesRenouvellement'!$F$20="  Cotes d'état /5",'3A CalculsActifs'!AC552,"ATT:ChoisirOptionFeuille2A")))</f>
        <v>ATT:ChoisirOptionFeuille2A</v>
      </c>
      <c r="AE552" s="209" t="str">
        <f>IF($A552="-","-",(H552/1000*(VLOOKUP(D552,'2A HypothèsesRenouvellement'!$J$6:$L$10,3,FALSE))))</f>
        <v>-</v>
      </c>
      <c r="AF552" s="312" t="str">
        <f t="shared" si="86"/>
        <v>-</v>
      </c>
      <c r="AG552" s="312" t="str">
        <f t="shared" si="87"/>
        <v>-</v>
      </c>
      <c r="AH552" s="218" t="str">
        <f t="shared" si="88"/>
        <v>-</v>
      </c>
      <c r="AI552" s="95"/>
      <c r="AJ552" s="95"/>
      <c r="AK552" s="95"/>
      <c r="AL552" s="95"/>
      <c r="AM552" s="95"/>
      <c r="AN552" s="95"/>
      <c r="AO552" s="95"/>
      <c r="AP552" s="95"/>
      <c r="AQ552" s="95"/>
      <c r="AR552" s="95"/>
      <c r="AS552" s="95"/>
      <c r="AT552" s="95"/>
      <c r="AU552" s="95"/>
      <c r="AV552" s="95"/>
      <c r="AW552" s="95"/>
      <c r="AX552" s="95"/>
      <c r="AY552" s="95"/>
      <c r="AZ552" s="95"/>
      <c r="BA552" s="95"/>
      <c r="BB552" s="95"/>
      <c r="BC552" s="95"/>
      <c r="BD552" s="95"/>
      <c r="BE552" s="95"/>
      <c r="BF552" s="95"/>
      <c r="BG552" s="95"/>
      <c r="BH552" s="95"/>
      <c r="BI552" s="95"/>
      <c r="BJ552" s="95"/>
      <c r="BK552" s="95"/>
      <c r="BL552" s="95"/>
      <c r="BM552" s="95"/>
      <c r="BN552" s="95"/>
      <c r="BO552" s="95"/>
      <c r="BP552" s="95"/>
      <c r="BQ552" s="95"/>
      <c r="BR552" s="95"/>
      <c r="BS552" s="95"/>
      <c r="BT552" s="95"/>
      <c r="BU552" s="95"/>
      <c r="BV552" s="95"/>
      <c r="BW552" s="95"/>
      <c r="BX552" s="95"/>
      <c r="BY552" s="95"/>
      <c r="BZ552" s="95"/>
      <c r="CA552" s="95"/>
      <c r="CB552" s="95"/>
      <c r="CC552" s="95"/>
      <c r="CD552" s="95"/>
      <c r="CE552" s="95"/>
      <c r="CF552" s="95"/>
      <c r="CG552" s="95"/>
      <c r="CH552" s="95"/>
      <c r="CI552" s="95"/>
      <c r="CJ552" s="95"/>
      <c r="CK552" s="95"/>
      <c r="CL552" s="95"/>
      <c r="CM552" s="95"/>
      <c r="CN552" s="95"/>
      <c r="CO552" s="95"/>
      <c r="CP552" s="95"/>
      <c r="CQ552" s="95"/>
      <c r="CR552" s="95"/>
      <c r="CS552" s="95"/>
      <c r="CT552" s="95"/>
      <c r="CU552" s="95"/>
      <c r="CV552" s="95"/>
      <c r="CW552" s="95"/>
      <c r="CX552" s="95"/>
      <c r="CY552" s="95"/>
      <c r="CZ552" s="95"/>
      <c r="DA552" s="95"/>
      <c r="DB552" s="95"/>
      <c r="DC552" s="95"/>
      <c r="DD552" s="95"/>
      <c r="DE552" s="95"/>
      <c r="DF552" s="95"/>
      <c r="DG552" s="95"/>
      <c r="DH552" s="95"/>
      <c r="DI552" s="95"/>
      <c r="DJ552" s="95"/>
      <c r="DK552" s="95"/>
      <c r="DL552" s="95"/>
      <c r="DM552" s="95"/>
      <c r="DN552" s="95"/>
      <c r="DO552" s="95"/>
      <c r="DP552" s="95"/>
      <c r="DQ552" s="95"/>
      <c r="DR552" s="95"/>
      <c r="DS552" s="95"/>
      <c r="DT552" s="95"/>
      <c r="DU552" s="95"/>
      <c r="DV552" s="95"/>
      <c r="DW552" s="95"/>
      <c r="DX552" s="95"/>
      <c r="DY552" s="95"/>
      <c r="DZ552" s="95"/>
      <c r="EA552" s="95"/>
      <c r="EB552" s="95"/>
      <c r="EC552" s="95"/>
      <c r="ED552" s="95"/>
      <c r="EE552" s="95"/>
      <c r="EF552" s="95"/>
      <c r="EG552" s="95"/>
      <c r="EH552" s="95"/>
      <c r="EI552" s="95"/>
      <c r="EJ552" s="95"/>
      <c r="EK552" s="95"/>
      <c r="EL552" s="95"/>
      <c r="EM552" s="95"/>
      <c r="EN552" s="95"/>
      <c r="EO552" s="95"/>
      <c r="EP552" s="95"/>
      <c r="EQ552" s="95"/>
      <c r="ER552" s="95"/>
      <c r="ES552" s="95"/>
      <c r="ET552" s="95"/>
      <c r="EU552" s="95"/>
      <c r="EV552" s="95"/>
      <c r="EW552" s="95"/>
      <c r="EX552" s="95"/>
      <c r="EY552" s="95"/>
      <c r="EZ552" s="95"/>
      <c r="FA552" s="95"/>
      <c r="FB552" s="95"/>
      <c r="FC552" s="95"/>
      <c r="FD552" s="95"/>
      <c r="FE552" s="95"/>
      <c r="FF552" s="95"/>
      <c r="FG552" s="95"/>
      <c r="FH552" s="95"/>
      <c r="FI552" s="95"/>
      <c r="FJ552" s="95"/>
      <c r="FK552" s="95"/>
      <c r="FL552" s="95"/>
      <c r="FM552" s="95"/>
      <c r="FN552" s="95"/>
      <c r="FO552" s="95"/>
      <c r="FP552" s="95"/>
      <c r="FQ552" s="95"/>
      <c r="FR552" s="95"/>
      <c r="FS552" s="95"/>
      <c r="FT552" s="95"/>
      <c r="FU552" s="95"/>
      <c r="FV552" s="95"/>
      <c r="FW552" s="95"/>
      <c r="FX552" s="95"/>
      <c r="FY552" s="95"/>
      <c r="FZ552" s="95"/>
      <c r="GA552" s="95"/>
      <c r="GB552" s="95"/>
      <c r="GC552" s="95"/>
      <c r="GD552" s="95"/>
      <c r="GE552" s="95"/>
      <c r="GF552" s="95"/>
      <c r="GG552" s="95"/>
      <c r="GH552" s="95"/>
      <c r="GI552" s="95"/>
      <c r="GJ552" s="95"/>
      <c r="GK552" s="95"/>
      <c r="GL552" s="95"/>
      <c r="GM552" s="95"/>
      <c r="GN552" s="95"/>
      <c r="GO552" s="95"/>
      <c r="GP552" s="95"/>
      <c r="GQ552" s="95"/>
      <c r="GR552" s="95"/>
      <c r="GS552" s="95"/>
      <c r="GT552" s="95"/>
      <c r="GU552" s="95"/>
      <c r="GV552" s="95"/>
      <c r="GW552" s="95"/>
      <c r="GX552" s="95"/>
      <c r="GY552" s="95"/>
      <c r="GZ552" s="95"/>
      <c r="HA552" s="95"/>
      <c r="HB552" s="95"/>
      <c r="HC552" s="95"/>
      <c r="HD552" s="95"/>
      <c r="HE552" s="95"/>
    </row>
    <row r="553" spans="1:213" x14ac:dyDescent="0.25">
      <c r="A553" s="212" t="str">
        <f>IF((ISBLANK('1B DonnéesActifs'!A556)=TRUE),"-",'1B DonnéesActifs'!A556)</f>
        <v>-</v>
      </c>
      <c r="B553" s="213" t="str">
        <f>IF(($A553="-"),"-",IF((ISBLANK('1B DonnéesActifs'!B556)=TRUE),"",'1B DonnéesActifs'!B556))</f>
        <v>-</v>
      </c>
      <c r="C553" s="213" t="str">
        <f>IF(($A553="-"),"-",IF((ISBLANK('1B DonnéesActifs'!C556)=TRUE),"",'1B DonnéesActifs'!C556))</f>
        <v>-</v>
      </c>
      <c r="D553" s="213" t="str">
        <f>IF(($A553="-"),"-",IF((ISBLANK('1B DonnéesActifs'!D556)=TRUE),"",'1B DonnéesActifs'!D556))</f>
        <v>-</v>
      </c>
      <c r="E553" s="213" t="str">
        <f>IF(($A553="-"),"-",IF((ISBLANK('1B DonnéesActifs'!E556)=TRUE),"",'1B DonnéesActifs'!E556))</f>
        <v>-</v>
      </c>
      <c r="F553" s="213" t="str">
        <f>IF(($A553="-"),"-",IF((ISBLANK('1B DonnéesActifs'!F556)=TRUE),"",'1B DonnéesActifs'!F556))</f>
        <v>-</v>
      </c>
      <c r="G553" s="213" t="str">
        <f>IF(($A553="-"),"-",IF((ISBLANK('1B DonnéesActifs'!G556)=TRUE),"",'1B DonnéesActifs'!G556))</f>
        <v>-</v>
      </c>
      <c r="H553" s="213" t="str">
        <f>IF(($A553="-"),"-",IF((ISBLANK('1B DonnéesActifs'!H556)=TRUE),"",'1B DonnéesActifs'!H556))</f>
        <v>-</v>
      </c>
      <c r="I553" s="213" t="str">
        <f>IF(($A553="-"),"-",IF((ISBLANK('1B DonnéesActifs'!I556)=TRUE),"",'1B DonnéesActifs'!I556))</f>
        <v>-</v>
      </c>
      <c r="J553" s="213" t="str">
        <f>IF(($A553="-"),"-",IF((ISBLANK('1B DonnéesActifs'!J556)=TRUE),"",'1B DonnéesActifs'!J556))</f>
        <v>-</v>
      </c>
      <c r="K553" s="213" t="str">
        <f>IF(($A553="-"),"-",IF((ISBLANK('1B DonnéesActifs'!K556)=TRUE),"",'1B DonnéesActifs'!K556))</f>
        <v>-</v>
      </c>
      <c r="L553" s="213" t="str">
        <f>IF(($A553="-"),"-",IF((ISBLANK('1B DonnéesActifs'!L556)=TRUE),"",'1B DonnéesActifs'!L556))</f>
        <v>-</v>
      </c>
      <c r="M553" s="213" t="str">
        <f>IF(($A553="-"),"-",IF((ISBLANK('1B DonnéesActifs'!M556)=TRUE),"",'1B DonnéesActifs'!M556))</f>
        <v>-</v>
      </c>
      <c r="N553" s="213" t="str">
        <f>IF(($A553="-"),"-",IF((ISBLANK('1B DonnéesActifs'!N556)=TRUE),"",'1B DonnéesActifs'!N556))</f>
        <v>-</v>
      </c>
      <c r="O553" s="213" t="str">
        <f>IF(($A553="-"),"-",IF((ISBLANK('1B DonnéesActifs'!O556)=TRUE),"",'1B DonnéesActifs'!O556))</f>
        <v>-</v>
      </c>
      <c r="P553" s="213" t="str">
        <f>IF(($A553="-"),"-",IF((ISBLANK('1B DonnéesActifs'!P556)=TRUE),"",'1B DonnéesActifs'!P556))</f>
        <v>-</v>
      </c>
      <c r="Q553" s="214" t="str">
        <f t="shared" si="82"/>
        <v>-</v>
      </c>
      <c r="R553" s="214" t="str">
        <f>IF($A553="-","-",(_xlfn.IFNA((VLOOKUP($D553,'2A HypothèsesRenouvellement'!$J$6:$K$10,2,FALSE)),"TypeChausséeN/D")))</f>
        <v>-</v>
      </c>
      <c r="S553" s="214" t="str">
        <f t="shared" si="83"/>
        <v>-</v>
      </c>
      <c r="T553" s="214" t="str">
        <f>IF($A553="-","-",(_xlfn.IFNA((VLOOKUP($M553,'2A HypothèsesRenouvellement'!$J$16:$K$25,2,FALSE)),"DernièreInterventionN/D")))</f>
        <v>-</v>
      </c>
      <c r="U553" s="214" t="str">
        <f t="shared" si="84"/>
        <v>-</v>
      </c>
      <c r="V553" s="215" t="str">
        <f t="shared" si="85"/>
        <v>-</v>
      </c>
      <c r="W553" s="215" t="str">
        <f>IF($A553="-","-",IF($O553="","ICG N/D",VLOOKUP($O553,'2A HypothèsesRenouvellement'!$B$33:$B$42,1,TRUE)))</f>
        <v>-</v>
      </c>
      <c r="X553" s="216" t="str">
        <f>IF($A553="-","-",(IF((ISNUMBER(W553)=TRUE),VLOOKUP(W553,'2A HypothèsesRenouvellement'!$B$33:$D$42,3,FALSE),"ICG N/D")))</f>
        <v>-</v>
      </c>
      <c r="Y553" s="216" t="str">
        <f>_xlfn.IFNA(IF($A553="-","-",(IF((P553=""),"Cote /5 N/D",VLOOKUP(P553,'2A HypothèsesRenouvellement'!$F$33:$G$37,2,FALSE)))),"%ParCote/5 Feuille2A N/D")</f>
        <v>-</v>
      </c>
      <c r="Z553" s="215" t="str">
        <f>IF($A553="-","-",IF('2A HypothèsesRenouvellement'!$F$20="  cotes d'état /100",(IF(ISNUMBER(X553)=TRUE,(X553*R553),"ICG N/D")),"N'est pas l'option choisie feuille 2A"))</f>
        <v>-</v>
      </c>
      <c r="AA553" s="215" t="str">
        <f t="shared" si="80"/>
        <v>-</v>
      </c>
      <c r="AB553" s="215" t="str">
        <f>IF($A553="-","-",IF('2A HypothèsesRenouvellement'!$F$20="  cotes d'état /5",(IF(ISNUMBER(Y553)=TRUE,(Y553*R553),"Etat/5 N/D")),"N'est pas l'option choisie feuille 2A"))</f>
        <v>-</v>
      </c>
      <c r="AC553" s="215" t="str">
        <f t="shared" si="81"/>
        <v>-</v>
      </c>
      <c r="AD553" s="217" t="str">
        <f>IF('2A HypothèsesRenouvellement'!$D$15="Option 1  ",'3A CalculsActifs'!V553,IF('2A HypothèsesRenouvellement'!$F$20="  Cotes d'état /100",'3A CalculsActifs'!AA553,IF('2A HypothèsesRenouvellement'!$F$20="  Cotes d'état /5",'3A CalculsActifs'!AC553,"ATT:ChoisirOptionFeuille2A")))</f>
        <v>ATT:ChoisirOptionFeuille2A</v>
      </c>
      <c r="AE553" s="209" t="str">
        <f>IF($A553="-","-",(H553/1000*(VLOOKUP(D553,'2A HypothèsesRenouvellement'!$J$6:$L$10,3,FALSE))))</f>
        <v>-</v>
      </c>
      <c r="AF553" s="312" t="str">
        <f t="shared" si="86"/>
        <v>-</v>
      </c>
      <c r="AG553" s="312" t="str">
        <f t="shared" si="87"/>
        <v>-</v>
      </c>
      <c r="AH553" s="218" t="str">
        <f t="shared" si="88"/>
        <v>-</v>
      </c>
      <c r="AI553" s="95"/>
      <c r="AJ553" s="95"/>
      <c r="AK553" s="95"/>
      <c r="AL553" s="95"/>
      <c r="AM553" s="95"/>
      <c r="AN553" s="95"/>
      <c r="AO553" s="95"/>
      <c r="AP553" s="95"/>
      <c r="AQ553" s="95"/>
      <c r="AR553" s="95"/>
      <c r="AS553" s="95"/>
      <c r="AT553" s="95"/>
      <c r="AU553" s="95"/>
      <c r="AV553" s="95"/>
      <c r="AW553" s="95"/>
      <c r="AX553" s="95"/>
      <c r="AY553" s="95"/>
      <c r="AZ553" s="95"/>
      <c r="BA553" s="95"/>
      <c r="BB553" s="95"/>
      <c r="BC553" s="95"/>
      <c r="BD553" s="95"/>
      <c r="BE553" s="95"/>
      <c r="BF553" s="95"/>
      <c r="BG553" s="95"/>
      <c r="BH553" s="95"/>
      <c r="BI553" s="95"/>
      <c r="BJ553" s="95"/>
      <c r="BK553" s="95"/>
      <c r="BL553" s="95"/>
      <c r="BM553" s="95"/>
      <c r="BN553" s="95"/>
      <c r="BO553" s="95"/>
      <c r="BP553" s="95"/>
      <c r="BQ553" s="95"/>
      <c r="BR553" s="95"/>
      <c r="BS553" s="95"/>
      <c r="BT553" s="95"/>
      <c r="BU553" s="95"/>
      <c r="BV553" s="95"/>
      <c r="BW553" s="95"/>
      <c r="BX553" s="95"/>
      <c r="BY553" s="95"/>
      <c r="BZ553" s="95"/>
      <c r="CA553" s="95"/>
      <c r="CB553" s="95"/>
      <c r="CC553" s="95"/>
      <c r="CD553" s="95"/>
      <c r="CE553" s="95"/>
      <c r="CF553" s="95"/>
      <c r="CG553" s="95"/>
      <c r="CH553" s="95"/>
      <c r="CI553" s="95"/>
      <c r="CJ553" s="95"/>
      <c r="CK553" s="95"/>
      <c r="CL553" s="95"/>
      <c r="CM553" s="95"/>
      <c r="CN553" s="95"/>
      <c r="CO553" s="95"/>
      <c r="CP553" s="95"/>
      <c r="CQ553" s="95"/>
      <c r="CR553" s="95"/>
      <c r="CS553" s="95"/>
      <c r="CT553" s="95"/>
      <c r="CU553" s="95"/>
      <c r="CV553" s="95"/>
      <c r="CW553" s="95"/>
      <c r="CX553" s="95"/>
      <c r="CY553" s="95"/>
      <c r="CZ553" s="95"/>
      <c r="DA553" s="95"/>
      <c r="DB553" s="95"/>
      <c r="DC553" s="95"/>
      <c r="DD553" s="95"/>
      <c r="DE553" s="95"/>
      <c r="DF553" s="95"/>
      <c r="DG553" s="95"/>
      <c r="DH553" s="95"/>
      <c r="DI553" s="95"/>
      <c r="DJ553" s="95"/>
      <c r="DK553" s="95"/>
      <c r="DL553" s="95"/>
      <c r="DM553" s="95"/>
      <c r="DN553" s="95"/>
      <c r="DO553" s="95"/>
      <c r="DP553" s="95"/>
      <c r="DQ553" s="95"/>
      <c r="DR553" s="95"/>
      <c r="DS553" s="95"/>
      <c r="DT553" s="95"/>
      <c r="DU553" s="95"/>
      <c r="DV553" s="95"/>
      <c r="DW553" s="95"/>
      <c r="DX553" s="95"/>
      <c r="DY553" s="95"/>
      <c r="DZ553" s="95"/>
      <c r="EA553" s="95"/>
      <c r="EB553" s="95"/>
      <c r="EC553" s="95"/>
      <c r="ED553" s="95"/>
      <c r="EE553" s="95"/>
      <c r="EF553" s="95"/>
      <c r="EG553" s="95"/>
      <c r="EH553" s="95"/>
      <c r="EI553" s="95"/>
      <c r="EJ553" s="95"/>
      <c r="EK553" s="95"/>
      <c r="EL553" s="95"/>
      <c r="EM553" s="95"/>
      <c r="EN553" s="95"/>
      <c r="EO553" s="95"/>
      <c r="EP553" s="95"/>
      <c r="EQ553" s="95"/>
      <c r="ER553" s="95"/>
      <c r="ES553" s="95"/>
      <c r="ET553" s="95"/>
      <c r="EU553" s="95"/>
      <c r="EV553" s="95"/>
      <c r="EW553" s="95"/>
      <c r="EX553" s="95"/>
      <c r="EY553" s="95"/>
      <c r="EZ553" s="95"/>
      <c r="FA553" s="95"/>
      <c r="FB553" s="95"/>
      <c r="FC553" s="95"/>
      <c r="FD553" s="95"/>
      <c r="FE553" s="95"/>
      <c r="FF553" s="95"/>
      <c r="FG553" s="95"/>
      <c r="FH553" s="95"/>
      <c r="FI553" s="95"/>
      <c r="FJ553" s="95"/>
      <c r="FK553" s="95"/>
      <c r="FL553" s="95"/>
      <c r="FM553" s="95"/>
      <c r="FN553" s="95"/>
      <c r="FO553" s="95"/>
      <c r="FP553" s="95"/>
      <c r="FQ553" s="95"/>
      <c r="FR553" s="95"/>
      <c r="FS553" s="95"/>
      <c r="FT553" s="95"/>
      <c r="FU553" s="95"/>
      <c r="FV553" s="95"/>
      <c r="FW553" s="95"/>
      <c r="FX553" s="95"/>
      <c r="FY553" s="95"/>
      <c r="FZ553" s="95"/>
      <c r="GA553" s="95"/>
      <c r="GB553" s="95"/>
      <c r="GC553" s="95"/>
      <c r="GD553" s="95"/>
      <c r="GE553" s="95"/>
      <c r="GF553" s="95"/>
      <c r="GG553" s="95"/>
      <c r="GH553" s="95"/>
      <c r="GI553" s="95"/>
      <c r="GJ553" s="95"/>
      <c r="GK553" s="95"/>
      <c r="GL553" s="95"/>
      <c r="GM553" s="95"/>
      <c r="GN553" s="95"/>
      <c r="GO553" s="95"/>
      <c r="GP553" s="95"/>
      <c r="GQ553" s="95"/>
      <c r="GR553" s="95"/>
      <c r="GS553" s="95"/>
      <c r="GT553" s="95"/>
      <c r="GU553" s="95"/>
      <c r="GV553" s="95"/>
      <c r="GW553" s="95"/>
      <c r="GX553" s="95"/>
      <c r="GY553" s="95"/>
      <c r="GZ553" s="95"/>
      <c r="HA553" s="95"/>
      <c r="HB553" s="95"/>
      <c r="HC553" s="95"/>
      <c r="HD553" s="95"/>
      <c r="HE553" s="95"/>
    </row>
    <row r="554" spans="1:213" x14ac:dyDescent="0.25">
      <c r="A554" s="212" t="str">
        <f>IF((ISBLANK('1B DonnéesActifs'!A557)=TRUE),"-",'1B DonnéesActifs'!A557)</f>
        <v>-</v>
      </c>
      <c r="B554" s="213" t="str">
        <f>IF(($A554="-"),"-",IF((ISBLANK('1B DonnéesActifs'!B557)=TRUE),"",'1B DonnéesActifs'!B557))</f>
        <v>-</v>
      </c>
      <c r="C554" s="213" t="str">
        <f>IF(($A554="-"),"-",IF((ISBLANK('1B DonnéesActifs'!C557)=TRUE),"",'1B DonnéesActifs'!C557))</f>
        <v>-</v>
      </c>
      <c r="D554" s="213" t="str">
        <f>IF(($A554="-"),"-",IF((ISBLANK('1B DonnéesActifs'!D557)=TRUE),"",'1B DonnéesActifs'!D557))</f>
        <v>-</v>
      </c>
      <c r="E554" s="213" t="str">
        <f>IF(($A554="-"),"-",IF((ISBLANK('1B DonnéesActifs'!E557)=TRUE),"",'1B DonnéesActifs'!E557))</f>
        <v>-</v>
      </c>
      <c r="F554" s="213" t="str">
        <f>IF(($A554="-"),"-",IF((ISBLANK('1B DonnéesActifs'!F557)=TRUE),"",'1B DonnéesActifs'!F557))</f>
        <v>-</v>
      </c>
      <c r="G554" s="213" t="str">
        <f>IF(($A554="-"),"-",IF((ISBLANK('1B DonnéesActifs'!G557)=TRUE),"",'1B DonnéesActifs'!G557))</f>
        <v>-</v>
      </c>
      <c r="H554" s="213" t="str">
        <f>IF(($A554="-"),"-",IF((ISBLANK('1B DonnéesActifs'!H557)=TRUE),"",'1B DonnéesActifs'!H557))</f>
        <v>-</v>
      </c>
      <c r="I554" s="213" t="str">
        <f>IF(($A554="-"),"-",IF((ISBLANK('1B DonnéesActifs'!I557)=TRUE),"",'1B DonnéesActifs'!I557))</f>
        <v>-</v>
      </c>
      <c r="J554" s="213" t="str">
        <f>IF(($A554="-"),"-",IF((ISBLANK('1B DonnéesActifs'!J557)=TRUE),"",'1B DonnéesActifs'!J557))</f>
        <v>-</v>
      </c>
      <c r="K554" s="213" t="str">
        <f>IF(($A554="-"),"-",IF((ISBLANK('1B DonnéesActifs'!K557)=TRUE),"",'1B DonnéesActifs'!K557))</f>
        <v>-</v>
      </c>
      <c r="L554" s="213" t="str">
        <f>IF(($A554="-"),"-",IF((ISBLANK('1B DonnéesActifs'!L557)=TRUE),"",'1B DonnéesActifs'!L557))</f>
        <v>-</v>
      </c>
      <c r="M554" s="213" t="str">
        <f>IF(($A554="-"),"-",IF((ISBLANK('1B DonnéesActifs'!M557)=TRUE),"",'1B DonnéesActifs'!M557))</f>
        <v>-</v>
      </c>
      <c r="N554" s="213" t="str">
        <f>IF(($A554="-"),"-",IF((ISBLANK('1B DonnéesActifs'!N557)=TRUE),"",'1B DonnéesActifs'!N557))</f>
        <v>-</v>
      </c>
      <c r="O554" s="213" t="str">
        <f>IF(($A554="-"),"-",IF((ISBLANK('1B DonnéesActifs'!O557)=TRUE),"",'1B DonnéesActifs'!O557))</f>
        <v>-</v>
      </c>
      <c r="P554" s="213" t="str">
        <f>IF(($A554="-"),"-",IF((ISBLANK('1B DonnéesActifs'!P557)=TRUE),"",'1B DonnéesActifs'!P557))</f>
        <v>-</v>
      </c>
      <c r="Q554" s="214" t="str">
        <f t="shared" si="82"/>
        <v>-</v>
      </c>
      <c r="R554" s="214" t="str">
        <f>IF($A554="-","-",(_xlfn.IFNA((VLOOKUP($D554,'2A HypothèsesRenouvellement'!$J$6:$K$10,2,FALSE)),"TypeChausséeN/D")))</f>
        <v>-</v>
      </c>
      <c r="S554" s="214" t="str">
        <f t="shared" si="83"/>
        <v>-</v>
      </c>
      <c r="T554" s="214" t="str">
        <f>IF($A554="-","-",(_xlfn.IFNA((VLOOKUP($M554,'2A HypothèsesRenouvellement'!$J$16:$K$25,2,FALSE)),"DernièreInterventionN/D")))</f>
        <v>-</v>
      </c>
      <c r="U554" s="214" t="str">
        <f t="shared" si="84"/>
        <v>-</v>
      </c>
      <c r="V554" s="215" t="str">
        <f t="shared" si="85"/>
        <v>-</v>
      </c>
      <c r="W554" s="215" t="str">
        <f>IF($A554="-","-",IF($O554="","ICG N/D",VLOOKUP($O554,'2A HypothèsesRenouvellement'!$B$33:$B$42,1,TRUE)))</f>
        <v>-</v>
      </c>
      <c r="X554" s="216" t="str">
        <f>IF($A554="-","-",(IF((ISNUMBER(W554)=TRUE),VLOOKUP(W554,'2A HypothèsesRenouvellement'!$B$33:$D$42,3,FALSE),"ICG N/D")))</f>
        <v>-</v>
      </c>
      <c r="Y554" s="216" t="str">
        <f>_xlfn.IFNA(IF($A554="-","-",(IF((P554=""),"Cote /5 N/D",VLOOKUP(P554,'2A HypothèsesRenouvellement'!$F$33:$G$37,2,FALSE)))),"%ParCote/5 Feuille2A N/D")</f>
        <v>-</v>
      </c>
      <c r="Z554" s="215" t="str">
        <f>IF($A554="-","-",IF('2A HypothèsesRenouvellement'!$F$20="  cotes d'état /100",(IF(ISNUMBER(X554)=TRUE,(X554*R554),"ICG N/D")),"N'est pas l'option choisie feuille 2A"))</f>
        <v>-</v>
      </c>
      <c r="AA554" s="215" t="str">
        <f t="shared" si="80"/>
        <v>-</v>
      </c>
      <c r="AB554" s="215" t="str">
        <f>IF($A554="-","-",IF('2A HypothèsesRenouvellement'!$F$20="  cotes d'état /5",(IF(ISNUMBER(Y554)=TRUE,(Y554*R554),"Etat/5 N/D")),"N'est pas l'option choisie feuille 2A"))</f>
        <v>-</v>
      </c>
      <c r="AC554" s="215" t="str">
        <f t="shared" si="81"/>
        <v>-</v>
      </c>
      <c r="AD554" s="217" t="str">
        <f>IF('2A HypothèsesRenouvellement'!$D$15="Option 1  ",'3A CalculsActifs'!V554,IF('2A HypothèsesRenouvellement'!$F$20="  Cotes d'état /100",'3A CalculsActifs'!AA554,IF('2A HypothèsesRenouvellement'!$F$20="  Cotes d'état /5",'3A CalculsActifs'!AC554,"ATT:ChoisirOptionFeuille2A")))</f>
        <v>ATT:ChoisirOptionFeuille2A</v>
      </c>
      <c r="AE554" s="209" t="str">
        <f>IF($A554="-","-",(H554/1000*(VLOOKUP(D554,'2A HypothèsesRenouvellement'!$J$6:$L$10,3,FALSE))))</f>
        <v>-</v>
      </c>
      <c r="AF554" s="312" t="str">
        <f t="shared" si="86"/>
        <v>-</v>
      </c>
      <c r="AG554" s="312" t="str">
        <f t="shared" si="87"/>
        <v>-</v>
      </c>
      <c r="AH554" s="218" t="str">
        <f t="shared" si="88"/>
        <v>-</v>
      </c>
      <c r="AI554" s="95"/>
      <c r="AJ554" s="95"/>
      <c r="AK554" s="95"/>
      <c r="AL554" s="95"/>
      <c r="AM554" s="95"/>
      <c r="AN554" s="95"/>
      <c r="AO554" s="95"/>
      <c r="AP554" s="95"/>
      <c r="AQ554" s="95"/>
      <c r="AR554" s="95"/>
      <c r="AS554" s="95"/>
      <c r="AT554" s="95"/>
      <c r="AU554" s="95"/>
      <c r="AV554" s="95"/>
      <c r="AW554" s="95"/>
      <c r="AX554" s="95"/>
      <c r="AY554" s="95"/>
      <c r="AZ554" s="95"/>
      <c r="BA554" s="95"/>
      <c r="BB554" s="95"/>
      <c r="BC554" s="95"/>
      <c r="BD554" s="95"/>
      <c r="BE554" s="95"/>
      <c r="BF554" s="95"/>
      <c r="BG554" s="95"/>
      <c r="BH554" s="95"/>
      <c r="BI554" s="95"/>
      <c r="BJ554" s="95"/>
      <c r="BK554" s="95"/>
      <c r="BL554" s="95"/>
      <c r="BM554" s="95"/>
      <c r="BN554" s="95"/>
      <c r="BO554" s="95"/>
      <c r="BP554" s="95"/>
      <c r="BQ554" s="95"/>
      <c r="BR554" s="95"/>
      <c r="BS554" s="95"/>
      <c r="BT554" s="95"/>
      <c r="BU554" s="95"/>
      <c r="BV554" s="95"/>
      <c r="BW554" s="95"/>
      <c r="BX554" s="95"/>
      <c r="BY554" s="95"/>
      <c r="BZ554" s="95"/>
      <c r="CA554" s="95"/>
      <c r="CB554" s="95"/>
      <c r="CC554" s="95"/>
      <c r="CD554" s="95"/>
      <c r="CE554" s="95"/>
      <c r="CF554" s="95"/>
      <c r="CG554" s="95"/>
      <c r="CH554" s="95"/>
      <c r="CI554" s="95"/>
      <c r="CJ554" s="95"/>
      <c r="CK554" s="95"/>
      <c r="CL554" s="95"/>
      <c r="CM554" s="95"/>
      <c r="CN554" s="95"/>
      <c r="CO554" s="95"/>
      <c r="CP554" s="95"/>
      <c r="CQ554" s="95"/>
      <c r="CR554" s="95"/>
      <c r="CS554" s="95"/>
      <c r="CT554" s="95"/>
      <c r="CU554" s="95"/>
      <c r="CV554" s="95"/>
      <c r="CW554" s="95"/>
      <c r="CX554" s="95"/>
      <c r="CY554" s="95"/>
      <c r="CZ554" s="95"/>
      <c r="DA554" s="95"/>
      <c r="DB554" s="95"/>
      <c r="DC554" s="95"/>
      <c r="DD554" s="95"/>
      <c r="DE554" s="95"/>
      <c r="DF554" s="95"/>
      <c r="DG554" s="95"/>
      <c r="DH554" s="95"/>
      <c r="DI554" s="95"/>
      <c r="DJ554" s="95"/>
      <c r="DK554" s="95"/>
      <c r="DL554" s="95"/>
      <c r="DM554" s="95"/>
      <c r="DN554" s="95"/>
      <c r="DO554" s="95"/>
      <c r="DP554" s="95"/>
      <c r="DQ554" s="95"/>
      <c r="DR554" s="95"/>
      <c r="DS554" s="95"/>
      <c r="DT554" s="95"/>
      <c r="DU554" s="95"/>
      <c r="DV554" s="95"/>
      <c r="DW554" s="95"/>
      <c r="DX554" s="95"/>
      <c r="DY554" s="95"/>
      <c r="DZ554" s="95"/>
      <c r="EA554" s="95"/>
      <c r="EB554" s="95"/>
      <c r="EC554" s="95"/>
      <c r="ED554" s="95"/>
      <c r="EE554" s="95"/>
      <c r="EF554" s="95"/>
      <c r="EG554" s="95"/>
      <c r="EH554" s="95"/>
      <c r="EI554" s="95"/>
      <c r="EJ554" s="95"/>
      <c r="EK554" s="95"/>
      <c r="EL554" s="95"/>
      <c r="EM554" s="95"/>
      <c r="EN554" s="95"/>
      <c r="EO554" s="95"/>
      <c r="EP554" s="95"/>
      <c r="EQ554" s="95"/>
      <c r="ER554" s="95"/>
      <c r="ES554" s="95"/>
      <c r="ET554" s="95"/>
      <c r="EU554" s="95"/>
      <c r="EV554" s="95"/>
      <c r="EW554" s="95"/>
      <c r="EX554" s="95"/>
      <c r="EY554" s="95"/>
      <c r="EZ554" s="95"/>
      <c r="FA554" s="95"/>
      <c r="FB554" s="95"/>
      <c r="FC554" s="95"/>
      <c r="FD554" s="95"/>
      <c r="FE554" s="95"/>
      <c r="FF554" s="95"/>
      <c r="FG554" s="95"/>
      <c r="FH554" s="95"/>
      <c r="FI554" s="95"/>
      <c r="FJ554" s="95"/>
      <c r="FK554" s="95"/>
      <c r="FL554" s="95"/>
      <c r="FM554" s="95"/>
      <c r="FN554" s="95"/>
      <c r="FO554" s="95"/>
      <c r="FP554" s="95"/>
      <c r="FQ554" s="95"/>
      <c r="FR554" s="95"/>
      <c r="FS554" s="95"/>
      <c r="FT554" s="95"/>
      <c r="FU554" s="95"/>
      <c r="FV554" s="95"/>
      <c r="FW554" s="95"/>
      <c r="FX554" s="95"/>
      <c r="FY554" s="95"/>
      <c r="FZ554" s="95"/>
      <c r="GA554" s="95"/>
      <c r="GB554" s="95"/>
      <c r="GC554" s="95"/>
      <c r="GD554" s="95"/>
      <c r="GE554" s="95"/>
      <c r="GF554" s="95"/>
      <c r="GG554" s="95"/>
      <c r="GH554" s="95"/>
      <c r="GI554" s="95"/>
      <c r="GJ554" s="95"/>
      <c r="GK554" s="95"/>
      <c r="GL554" s="95"/>
      <c r="GM554" s="95"/>
      <c r="GN554" s="95"/>
      <c r="GO554" s="95"/>
      <c r="GP554" s="95"/>
      <c r="GQ554" s="95"/>
      <c r="GR554" s="95"/>
      <c r="GS554" s="95"/>
      <c r="GT554" s="95"/>
      <c r="GU554" s="95"/>
      <c r="GV554" s="95"/>
      <c r="GW554" s="95"/>
      <c r="GX554" s="95"/>
      <c r="GY554" s="95"/>
      <c r="GZ554" s="95"/>
      <c r="HA554" s="95"/>
      <c r="HB554" s="95"/>
      <c r="HC554" s="95"/>
      <c r="HD554" s="95"/>
      <c r="HE554" s="95"/>
    </row>
    <row r="555" spans="1:213" x14ac:dyDescent="0.25">
      <c r="A555" s="212" t="str">
        <f>IF((ISBLANK('1B DonnéesActifs'!A558)=TRUE),"-",'1B DonnéesActifs'!A558)</f>
        <v>-</v>
      </c>
      <c r="B555" s="213" t="str">
        <f>IF(($A555="-"),"-",IF((ISBLANK('1B DonnéesActifs'!B558)=TRUE),"",'1B DonnéesActifs'!B558))</f>
        <v>-</v>
      </c>
      <c r="C555" s="213" t="str">
        <f>IF(($A555="-"),"-",IF((ISBLANK('1B DonnéesActifs'!C558)=TRUE),"",'1B DonnéesActifs'!C558))</f>
        <v>-</v>
      </c>
      <c r="D555" s="213" t="str">
        <f>IF(($A555="-"),"-",IF((ISBLANK('1B DonnéesActifs'!D558)=TRUE),"",'1B DonnéesActifs'!D558))</f>
        <v>-</v>
      </c>
      <c r="E555" s="213" t="str">
        <f>IF(($A555="-"),"-",IF((ISBLANK('1B DonnéesActifs'!E558)=TRUE),"",'1B DonnéesActifs'!E558))</f>
        <v>-</v>
      </c>
      <c r="F555" s="213" t="str">
        <f>IF(($A555="-"),"-",IF((ISBLANK('1B DonnéesActifs'!F558)=TRUE),"",'1B DonnéesActifs'!F558))</f>
        <v>-</v>
      </c>
      <c r="G555" s="213" t="str">
        <f>IF(($A555="-"),"-",IF((ISBLANK('1B DonnéesActifs'!G558)=TRUE),"",'1B DonnéesActifs'!G558))</f>
        <v>-</v>
      </c>
      <c r="H555" s="213" t="str">
        <f>IF(($A555="-"),"-",IF((ISBLANK('1B DonnéesActifs'!H558)=TRUE),"",'1B DonnéesActifs'!H558))</f>
        <v>-</v>
      </c>
      <c r="I555" s="213" t="str">
        <f>IF(($A555="-"),"-",IF((ISBLANK('1B DonnéesActifs'!I558)=TRUE),"",'1B DonnéesActifs'!I558))</f>
        <v>-</v>
      </c>
      <c r="J555" s="213" t="str">
        <f>IF(($A555="-"),"-",IF((ISBLANK('1B DonnéesActifs'!J558)=TRUE),"",'1B DonnéesActifs'!J558))</f>
        <v>-</v>
      </c>
      <c r="K555" s="213" t="str">
        <f>IF(($A555="-"),"-",IF((ISBLANK('1B DonnéesActifs'!K558)=TRUE),"",'1B DonnéesActifs'!K558))</f>
        <v>-</v>
      </c>
      <c r="L555" s="213" t="str">
        <f>IF(($A555="-"),"-",IF((ISBLANK('1B DonnéesActifs'!L558)=TRUE),"",'1B DonnéesActifs'!L558))</f>
        <v>-</v>
      </c>
      <c r="M555" s="213" t="str">
        <f>IF(($A555="-"),"-",IF((ISBLANK('1B DonnéesActifs'!M558)=TRUE),"",'1B DonnéesActifs'!M558))</f>
        <v>-</v>
      </c>
      <c r="N555" s="213" t="str">
        <f>IF(($A555="-"),"-",IF((ISBLANK('1B DonnéesActifs'!N558)=TRUE),"",'1B DonnéesActifs'!N558))</f>
        <v>-</v>
      </c>
      <c r="O555" s="213" t="str">
        <f>IF(($A555="-"),"-",IF((ISBLANK('1B DonnéesActifs'!O558)=TRUE),"",'1B DonnéesActifs'!O558))</f>
        <v>-</v>
      </c>
      <c r="P555" s="213" t="str">
        <f>IF(($A555="-"),"-",IF((ISBLANK('1B DonnéesActifs'!P558)=TRUE),"",'1B DonnéesActifs'!P558))</f>
        <v>-</v>
      </c>
      <c r="Q555" s="214" t="str">
        <f t="shared" si="82"/>
        <v>-</v>
      </c>
      <c r="R555" s="214" t="str">
        <f>IF($A555="-","-",(_xlfn.IFNA((VLOOKUP($D555,'2A HypothèsesRenouvellement'!$J$6:$K$10,2,FALSE)),"TypeChausséeN/D")))</f>
        <v>-</v>
      </c>
      <c r="S555" s="214" t="str">
        <f t="shared" si="83"/>
        <v>-</v>
      </c>
      <c r="T555" s="214" t="str">
        <f>IF($A555="-","-",(_xlfn.IFNA((VLOOKUP($M555,'2A HypothèsesRenouvellement'!$J$16:$K$25,2,FALSE)),"DernièreInterventionN/D")))</f>
        <v>-</v>
      </c>
      <c r="U555" s="214" t="str">
        <f t="shared" si="84"/>
        <v>-</v>
      </c>
      <c r="V555" s="215" t="str">
        <f t="shared" si="85"/>
        <v>-</v>
      </c>
      <c r="W555" s="215" t="str">
        <f>IF($A555="-","-",IF($O555="","ICG N/D",VLOOKUP($O555,'2A HypothèsesRenouvellement'!$B$33:$B$42,1,TRUE)))</f>
        <v>-</v>
      </c>
      <c r="X555" s="216" t="str">
        <f>IF($A555="-","-",(IF((ISNUMBER(W555)=TRUE),VLOOKUP(W555,'2A HypothèsesRenouvellement'!$B$33:$D$42,3,FALSE),"ICG N/D")))</f>
        <v>-</v>
      </c>
      <c r="Y555" s="216" t="str">
        <f>_xlfn.IFNA(IF($A555="-","-",(IF((P555=""),"Cote /5 N/D",VLOOKUP(P555,'2A HypothèsesRenouvellement'!$F$33:$G$37,2,FALSE)))),"%ParCote/5 Feuille2A N/D")</f>
        <v>-</v>
      </c>
      <c r="Z555" s="215" t="str">
        <f>IF($A555="-","-",IF('2A HypothèsesRenouvellement'!$F$20="  cotes d'état /100",(IF(ISNUMBER(X555)=TRUE,(X555*R555),"ICG N/D")),"N'est pas l'option choisie feuille 2A"))</f>
        <v>-</v>
      </c>
      <c r="AA555" s="215" t="str">
        <f t="shared" si="80"/>
        <v>-</v>
      </c>
      <c r="AB555" s="215" t="str">
        <f>IF($A555="-","-",IF('2A HypothèsesRenouvellement'!$F$20="  cotes d'état /5",(IF(ISNUMBER(Y555)=TRUE,(Y555*R555),"Etat/5 N/D")),"N'est pas l'option choisie feuille 2A"))</f>
        <v>-</v>
      </c>
      <c r="AC555" s="215" t="str">
        <f t="shared" si="81"/>
        <v>-</v>
      </c>
      <c r="AD555" s="217" t="str">
        <f>IF('2A HypothèsesRenouvellement'!$D$15="Option 1  ",'3A CalculsActifs'!V555,IF('2A HypothèsesRenouvellement'!$F$20="  Cotes d'état /100",'3A CalculsActifs'!AA555,IF('2A HypothèsesRenouvellement'!$F$20="  Cotes d'état /5",'3A CalculsActifs'!AC555,"ATT:ChoisirOptionFeuille2A")))</f>
        <v>ATT:ChoisirOptionFeuille2A</v>
      </c>
      <c r="AE555" s="209" t="str">
        <f>IF($A555="-","-",(H555/1000*(VLOOKUP(D555,'2A HypothèsesRenouvellement'!$J$6:$L$10,3,FALSE))))</f>
        <v>-</v>
      </c>
      <c r="AF555" s="312" t="str">
        <f t="shared" si="86"/>
        <v>-</v>
      </c>
      <c r="AG555" s="312" t="str">
        <f t="shared" si="87"/>
        <v>-</v>
      </c>
      <c r="AH555" s="218" t="str">
        <f t="shared" si="88"/>
        <v>-</v>
      </c>
      <c r="AI555" s="95"/>
      <c r="AJ555" s="95"/>
      <c r="AK555" s="95"/>
      <c r="AL555" s="95"/>
      <c r="AM555" s="95"/>
      <c r="AN555" s="95"/>
      <c r="AO555" s="95"/>
      <c r="AP555" s="95"/>
      <c r="AQ555" s="95"/>
      <c r="AR555" s="95"/>
      <c r="AS555" s="95"/>
      <c r="AT555" s="95"/>
      <c r="AU555" s="95"/>
      <c r="AV555" s="95"/>
      <c r="AW555" s="95"/>
      <c r="AX555" s="95"/>
      <c r="AY555" s="95"/>
      <c r="AZ555" s="95"/>
      <c r="BA555" s="95"/>
      <c r="BB555" s="95"/>
      <c r="BC555" s="95"/>
      <c r="BD555" s="95"/>
      <c r="BE555" s="95"/>
      <c r="BF555" s="95"/>
      <c r="BG555" s="95"/>
      <c r="BH555" s="95"/>
      <c r="BI555" s="95"/>
      <c r="BJ555" s="95"/>
      <c r="BK555" s="95"/>
      <c r="BL555" s="95"/>
      <c r="BM555" s="95"/>
      <c r="BN555" s="95"/>
      <c r="BO555" s="95"/>
      <c r="BP555" s="95"/>
      <c r="BQ555" s="95"/>
      <c r="BR555" s="95"/>
      <c r="BS555" s="95"/>
      <c r="BT555" s="95"/>
      <c r="BU555" s="95"/>
      <c r="BV555" s="95"/>
      <c r="BW555" s="95"/>
      <c r="BX555" s="95"/>
      <c r="BY555" s="95"/>
      <c r="BZ555" s="95"/>
      <c r="CA555" s="95"/>
      <c r="CB555" s="95"/>
      <c r="CC555" s="95"/>
      <c r="CD555" s="95"/>
      <c r="CE555" s="95"/>
      <c r="CF555" s="95"/>
      <c r="CG555" s="95"/>
      <c r="CH555" s="95"/>
      <c r="CI555" s="95"/>
      <c r="CJ555" s="95"/>
      <c r="CK555" s="95"/>
      <c r="CL555" s="95"/>
      <c r="CM555" s="95"/>
      <c r="CN555" s="95"/>
      <c r="CO555" s="95"/>
      <c r="CP555" s="95"/>
      <c r="CQ555" s="95"/>
      <c r="CR555" s="95"/>
      <c r="CS555" s="95"/>
      <c r="CT555" s="95"/>
      <c r="CU555" s="95"/>
      <c r="CV555" s="95"/>
      <c r="CW555" s="95"/>
      <c r="CX555" s="95"/>
      <c r="CY555" s="95"/>
      <c r="CZ555" s="95"/>
      <c r="DA555" s="95"/>
      <c r="DB555" s="95"/>
      <c r="DC555" s="95"/>
      <c r="DD555" s="95"/>
      <c r="DE555" s="95"/>
      <c r="DF555" s="95"/>
      <c r="DG555" s="95"/>
      <c r="DH555" s="95"/>
      <c r="DI555" s="95"/>
      <c r="DJ555" s="95"/>
      <c r="DK555" s="95"/>
      <c r="DL555" s="95"/>
      <c r="DM555" s="95"/>
      <c r="DN555" s="95"/>
      <c r="DO555" s="95"/>
      <c r="DP555" s="95"/>
      <c r="DQ555" s="95"/>
      <c r="DR555" s="95"/>
      <c r="DS555" s="95"/>
      <c r="DT555" s="95"/>
      <c r="DU555" s="95"/>
      <c r="DV555" s="95"/>
      <c r="DW555" s="95"/>
      <c r="DX555" s="95"/>
      <c r="DY555" s="95"/>
      <c r="DZ555" s="95"/>
      <c r="EA555" s="95"/>
      <c r="EB555" s="95"/>
      <c r="EC555" s="95"/>
      <c r="ED555" s="95"/>
      <c r="EE555" s="95"/>
      <c r="EF555" s="95"/>
      <c r="EG555" s="95"/>
      <c r="EH555" s="95"/>
      <c r="EI555" s="95"/>
      <c r="EJ555" s="95"/>
      <c r="EK555" s="95"/>
      <c r="EL555" s="95"/>
      <c r="EM555" s="95"/>
      <c r="EN555" s="95"/>
      <c r="EO555" s="95"/>
      <c r="EP555" s="95"/>
      <c r="EQ555" s="95"/>
      <c r="ER555" s="95"/>
      <c r="ES555" s="95"/>
      <c r="ET555" s="95"/>
      <c r="EU555" s="95"/>
      <c r="EV555" s="95"/>
      <c r="EW555" s="95"/>
      <c r="EX555" s="95"/>
      <c r="EY555" s="95"/>
      <c r="EZ555" s="95"/>
      <c r="FA555" s="95"/>
      <c r="FB555" s="95"/>
      <c r="FC555" s="95"/>
      <c r="FD555" s="95"/>
      <c r="FE555" s="95"/>
      <c r="FF555" s="95"/>
      <c r="FG555" s="95"/>
      <c r="FH555" s="95"/>
      <c r="FI555" s="95"/>
      <c r="FJ555" s="95"/>
      <c r="FK555" s="95"/>
      <c r="FL555" s="95"/>
      <c r="FM555" s="95"/>
      <c r="FN555" s="95"/>
      <c r="FO555" s="95"/>
      <c r="FP555" s="95"/>
      <c r="FQ555" s="95"/>
      <c r="FR555" s="95"/>
      <c r="FS555" s="95"/>
      <c r="FT555" s="95"/>
      <c r="FU555" s="95"/>
      <c r="FV555" s="95"/>
      <c r="FW555" s="95"/>
      <c r="FX555" s="95"/>
      <c r="FY555" s="95"/>
      <c r="FZ555" s="95"/>
      <c r="GA555" s="95"/>
      <c r="GB555" s="95"/>
      <c r="GC555" s="95"/>
      <c r="GD555" s="95"/>
      <c r="GE555" s="95"/>
      <c r="GF555" s="95"/>
      <c r="GG555" s="95"/>
      <c r="GH555" s="95"/>
      <c r="GI555" s="95"/>
      <c r="GJ555" s="95"/>
      <c r="GK555" s="95"/>
      <c r="GL555" s="95"/>
      <c r="GM555" s="95"/>
      <c r="GN555" s="95"/>
      <c r="GO555" s="95"/>
      <c r="GP555" s="95"/>
      <c r="GQ555" s="95"/>
      <c r="GR555" s="95"/>
      <c r="GS555" s="95"/>
      <c r="GT555" s="95"/>
      <c r="GU555" s="95"/>
      <c r="GV555" s="95"/>
      <c r="GW555" s="95"/>
      <c r="GX555" s="95"/>
      <c r="GY555" s="95"/>
      <c r="GZ555" s="95"/>
      <c r="HA555" s="95"/>
      <c r="HB555" s="95"/>
      <c r="HC555" s="95"/>
      <c r="HD555" s="95"/>
      <c r="HE555" s="95"/>
    </row>
    <row r="556" spans="1:213" x14ac:dyDescent="0.25">
      <c r="A556" s="212" t="str">
        <f>IF((ISBLANK('1B DonnéesActifs'!A559)=TRUE),"-",'1B DonnéesActifs'!A559)</f>
        <v>-</v>
      </c>
      <c r="B556" s="213" t="str">
        <f>IF(($A556="-"),"-",IF((ISBLANK('1B DonnéesActifs'!B559)=TRUE),"",'1B DonnéesActifs'!B559))</f>
        <v>-</v>
      </c>
      <c r="C556" s="213" t="str">
        <f>IF(($A556="-"),"-",IF((ISBLANK('1B DonnéesActifs'!C559)=TRUE),"",'1B DonnéesActifs'!C559))</f>
        <v>-</v>
      </c>
      <c r="D556" s="213" t="str">
        <f>IF(($A556="-"),"-",IF((ISBLANK('1B DonnéesActifs'!D559)=TRUE),"",'1B DonnéesActifs'!D559))</f>
        <v>-</v>
      </c>
      <c r="E556" s="213" t="str">
        <f>IF(($A556="-"),"-",IF((ISBLANK('1B DonnéesActifs'!E559)=TRUE),"",'1B DonnéesActifs'!E559))</f>
        <v>-</v>
      </c>
      <c r="F556" s="213" t="str">
        <f>IF(($A556="-"),"-",IF((ISBLANK('1B DonnéesActifs'!F559)=TRUE),"",'1B DonnéesActifs'!F559))</f>
        <v>-</v>
      </c>
      <c r="G556" s="213" t="str">
        <f>IF(($A556="-"),"-",IF((ISBLANK('1B DonnéesActifs'!G559)=TRUE),"",'1B DonnéesActifs'!G559))</f>
        <v>-</v>
      </c>
      <c r="H556" s="213" t="str">
        <f>IF(($A556="-"),"-",IF((ISBLANK('1B DonnéesActifs'!H559)=TRUE),"",'1B DonnéesActifs'!H559))</f>
        <v>-</v>
      </c>
      <c r="I556" s="213" t="str">
        <f>IF(($A556="-"),"-",IF((ISBLANK('1B DonnéesActifs'!I559)=TRUE),"",'1B DonnéesActifs'!I559))</f>
        <v>-</v>
      </c>
      <c r="J556" s="213" t="str">
        <f>IF(($A556="-"),"-",IF((ISBLANK('1B DonnéesActifs'!J559)=TRUE),"",'1B DonnéesActifs'!J559))</f>
        <v>-</v>
      </c>
      <c r="K556" s="213" t="str">
        <f>IF(($A556="-"),"-",IF((ISBLANK('1B DonnéesActifs'!K559)=TRUE),"",'1B DonnéesActifs'!K559))</f>
        <v>-</v>
      </c>
      <c r="L556" s="213" t="str">
        <f>IF(($A556="-"),"-",IF((ISBLANK('1B DonnéesActifs'!L559)=TRUE),"",'1B DonnéesActifs'!L559))</f>
        <v>-</v>
      </c>
      <c r="M556" s="213" t="str">
        <f>IF(($A556="-"),"-",IF((ISBLANK('1B DonnéesActifs'!M559)=TRUE),"",'1B DonnéesActifs'!M559))</f>
        <v>-</v>
      </c>
      <c r="N556" s="213" t="str">
        <f>IF(($A556="-"),"-",IF((ISBLANK('1B DonnéesActifs'!N559)=TRUE),"",'1B DonnéesActifs'!N559))</f>
        <v>-</v>
      </c>
      <c r="O556" s="213" t="str">
        <f>IF(($A556="-"),"-",IF((ISBLANK('1B DonnéesActifs'!O559)=TRUE),"",'1B DonnéesActifs'!O559))</f>
        <v>-</v>
      </c>
      <c r="P556" s="213" t="str">
        <f>IF(($A556="-"),"-",IF((ISBLANK('1B DonnéesActifs'!P559)=TRUE),"",'1B DonnéesActifs'!P559))</f>
        <v>-</v>
      </c>
      <c r="Q556" s="214" t="str">
        <f t="shared" si="82"/>
        <v>-</v>
      </c>
      <c r="R556" s="214" t="str">
        <f>IF($A556="-","-",(_xlfn.IFNA((VLOOKUP($D556,'2A HypothèsesRenouvellement'!$J$6:$K$10,2,FALSE)),"TypeChausséeN/D")))</f>
        <v>-</v>
      </c>
      <c r="S556" s="214" t="str">
        <f t="shared" si="83"/>
        <v>-</v>
      </c>
      <c r="T556" s="214" t="str">
        <f>IF($A556="-","-",(_xlfn.IFNA((VLOOKUP($M556,'2A HypothèsesRenouvellement'!$J$16:$K$25,2,FALSE)),"DernièreInterventionN/D")))</f>
        <v>-</v>
      </c>
      <c r="U556" s="214" t="str">
        <f t="shared" si="84"/>
        <v>-</v>
      </c>
      <c r="V556" s="215" t="str">
        <f t="shared" si="85"/>
        <v>-</v>
      </c>
      <c r="W556" s="215" t="str">
        <f>IF($A556="-","-",IF($O556="","ICG N/D",VLOOKUP($O556,'2A HypothèsesRenouvellement'!$B$33:$B$42,1,TRUE)))</f>
        <v>-</v>
      </c>
      <c r="X556" s="216" t="str">
        <f>IF($A556="-","-",(IF((ISNUMBER(W556)=TRUE),VLOOKUP(W556,'2A HypothèsesRenouvellement'!$B$33:$D$42,3,FALSE),"ICG N/D")))</f>
        <v>-</v>
      </c>
      <c r="Y556" s="216" t="str">
        <f>_xlfn.IFNA(IF($A556="-","-",(IF((P556=""),"Cote /5 N/D",VLOOKUP(P556,'2A HypothèsesRenouvellement'!$F$33:$G$37,2,FALSE)))),"%ParCote/5 Feuille2A N/D")</f>
        <v>-</v>
      </c>
      <c r="Z556" s="215" t="str">
        <f>IF($A556="-","-",IF('2A HypothèsesRenouvellement'!$F$20="  cotes d'état /100",(IF(ISNUMBER(X556)=TRUE,(X556*R556),"ICG N/D")),"N'est pas l'option choisie feuille 2A"))</f>
        <v>-</v>
      </c>
      <c r="AA556" s="215" t="str">
        <f t="shared" si="80"/>
        <v>-</v>
      </c>
      <c r="AB556" s="215" t="str">
        <f>IF($A556="-","-",IF('2A HypothèsesRenouvellement'!$F$20="  cotes d'état /5",(IF(ISNUMBER(Y556)=TRUE,(Y556*R556),"Etat/5 N/D")),"N'est pas l'option choisie feuille 2A"))</f>
        <v>-</v>
      </c>
      <c r="AC556" s="215" t="str">
        <f t="shared" si="81"/>
        <v>-</v>
      </c>
      <c r="AD556" s="217" t="str">
        <f>IF('2A HypothèsesRenouvellement'!$D$15="Option 1  ",'3A CalculsActifs'!V556,IF('2A HypothèsesRenouvellement'!$F$20="  Cotes d'état /100",'3A CalculsActifs'!AA556,IF('2A HypothèsesRenouvellement'!$F$20="  Cotes d'état /5",'3A CalculsActifs'!AC556,"ATT:ChoisirOptionFeuille2A")))</f>
        <v>ATT:ChoisirOptionFeuille2A</v>
      </c>
      <c r="AE556" s="209" t="str">
        <f>IF($A556="-","-",(H556/1000*(VLOOKUP(D556,'2A HypothèsesRenouvellement'!$J$6:$L$10,3,FALSE))))</f>
        <v>-</v>
      </c>
      <c r="AF556" s="312" t="str">
        <f t="shared" si="86"/>
        <v>-</v>
      </c>
      <c r="AG556" s="312" t="str">
        <f t="shared" si="87"/>
        <v>-</v>
      </c>
      <c r="AH556" s="218" t="str">
        <f t="shared" si="88"/>
        <v>-</v>
      </c>
      <c r="AI556" s="95"/>
      <c r="AJ556" s="95"/>
      <c r="AK556" s="95"/>
      <c r="AL556" s="95"/>
      <c r="AM556" s="95"/>
      <c r="AN556" s="95"/>
      <c r="AO556" s="95"/>
      <c r="AP556" s="95"/>
      <c r="AQ556" s="95"/>
      <c r="AR556" s="95"/>
      <c r="AS556" s="95"/>
      <c r="AT556" s="95"/>
      <c r="AU556" s="95"/>
      <c r="AV556" s="95"/>
      <c r="AW556" s="95"/>
      <c r="AX556" s="95"/>
      <c r="AY556" s="95"/>
      <c r="AZ556" s="95"/>
      <c r="BA556" s="95"/>
      <c r="BB556" s="95"/>
      <c r="BC556" s="95"/>
      <c r="BD556" s="95"/>
      <c r="BE556" s="95"/>
      <c r="BF556" s="95"/>
      <c r="BG556" s="95"/>
      <c r="BH556" s="95"/>
      <c r="BI556" s="95"/>
      <c r="BJ556" s="95"/>
      <c r="BK556" s="95"/>
      <c r="BL556" s="95"/>
      <c r="BM556" s="95"/>
      <c r="BN556" s="95"/>
      <c r="BO556" s="95"/>
      <c r="BP556" s="95"/>
      <c r="BQ556" s="95"/>
      <c r="BR556" s="95"/>
      <c r="BS556" s="95"/>
      <c r="BT556" s="95"/>
      <c r="BU556" s="95"/>
      <c r="BV556" s="95"/>
      <c r="BW556" s="95"/>
      <c r="BX556" s="95"/>
      <c r="BY556" s="95"/>
      <c r="BZ556" s="95"/>
      <c r="CA556" s="95"/>
      <c r="CB556" s="95"/>
      <c r="CC556" s="95"/>
      <c r="CD556" s="95"/>
      <c r="CE556" s="95"/>
      <c r="CF556" s="95"/>
      <c r="CG556" s="95"/>
      <c r="CH556" s="95"/>
      <c r="CI556" s="95"/>
      <c r="CJ556" s="95"/>
      <c r="CK556" s="95"/>
      <c r="CL556" s="95"/>
      <c r="CM556" s="95"/>
      <c r="CN556" s="95"/>
      <c r="CO556" s="95"/>
      <c r="CP556" s="95"/>
      <c r="CQ556" s="95"/>
      <c r="CR556" s="95"/>
      <c r="CS556" s="95"/>
      <c r="CT556" s="95"/>
      <c r="CU556" s="95"/>
      <c r="CV556" s="95"/>
      <c r="CW556" s="95"/>
      <c r="CX556" s="95"/>
      <c r="CY556" s="95"/>
      <c r="CZ556" s="95"/>
      <c r="DA556" s="95"/>
      <c r="DB556" s="95"/>
      <c r="DC556" s="95"/>
      <c r="DD556" s="95"/>
      <c r="DE556" s="95"/>
      <c r="DF556" s="95"/>
      <c r="DG556" s="95"/>
      <c r="DH556" s="95"/>
      <c r="DI556" s="95"/>
      <c r="DJ556" s="95"/>
      <c r="DK556" s="95"/>
      <c r="DL556" s="95"/>
      <c r="DM556" s="95"/>
      <c r="DN556" s="95"/>
      <c r="DO556" s="95"/>
      <c r="DP556" s="95"/>
      <c r="DQ556" s="95"/>
      <c r="DR556" s="95"/>
      <c r="DS556" s="95"/>
      <c r="DT556" s="95"/>
      <c r="DU556" s="95"/>
      <c r="DV556" s="95"/>
      <c r="DW556" s="95"/>
      <c r="DX556" s="95"/>
      <c r="DY556" s="95"/>
      <c r="DZ556" s="95"/>
      <c r="EA556" s="95"/>
      <c r="EB556" s="95"/>
      <c r="EC556" s="95"/>
      <c r="ED556" s="95"/>
      <c r="EE556" s="95"/>
      <c r="EF556" s="95"/>
      <c r="EG556" s="95"/>
      <c r="EH556" s="95"/>
      <c r="EI556" s="95"/>
      <c r="EJ556" s="95"/>
      <c r="EK556" s="95"/>
      <c r="EL556" s="95"/>
      <c r="EM556" s="95"/>
      <c r="EN556" s="95"/>
      <c r="EO556" s="95"/>
      <c r="EP556" s="95"/>
      <c r="EQ556" s="95"/>
      <c r="ER556" s="95"/>
      <c r="ES556" s="95"/>
      <c r="ET556" s="95"/>
      <c r="EU556" s="95"/>
      <c r="EV556" s="95"/>
      <c r="EW556" s="95"/>
      <c r="EX556" s="95"/>
      <c r="EY556" s="95"/>
      <c r="EZ556" s="95"/>
      <c r="FA556" s="95"/>
      <c r="FB556" s="95"/>
      <c r="FC556" s="95"/>
      <c r="FD556" s="95"/>
      <c r="FE556" s="95"/>
      <c r="FF556" s="95"/>
      <c r="FG556" s="95"/>
      <c r="FH556" s="95"/>
      <c r="FI556" s="95"/>
      <c r="FJ556" s="95"/>
      <c r="FK556" s="95"/>
      <c r="FL556" s="95"/>
      <c r="FM556" s="95"/>
      <c r="FN556" s="95"/>
      <c r="FO556" s="95"/>
      <c r="FP556" s="95"/>
      <c r="FQ556" s="95"/>
      <c r="FR556" s="95"/>
      <c r="FS556" s="95"/>
      <c r="FT556" s="95"/>
      <c r="FU556" s="95"/>
      <c r="FV556" s="95"/>
      <c r="FW556" s="95"/>
      <c r="FX556" s="95"/>
      <c r="FY556" s="95"/>
      <c r="FZ556" s="95"/>
      <c r="GA556" s="95"/>
      <c r="GB556" s="95"/>
      <c r="GC556" s="95"/>
      <c r="GD556" s="95"/>
      <c r="GE556" s="95"/>
      <c r="GF556" s="95"/>
      <c r="GG556" s="95"/>
      <c r="GH556" s="95"/>
      <c r="GI556" s="95"/>
      <c r="GJ556" s="95"/>
      <c r="GK556" s="95"/>
      <c r="GL556" s="95"/>
      <c r="GM556" s="95"/>
      <c r="GN556" s="95"/>
      <c r="GO556" s="95"/>
      <c r="GP556" s="95"/>
      <c r="GQ556" s="95"/>
      <c r="GR556" s="95"/>
      <c r="GS556" s="95"/>
      <c r="GT556" s="95"/>
      <c r="GU556" s="95"/>
      <c r="GV556" s="95"/>
      <c r="GW556" s="95"/>
      <c r="GX556" s="95"/>
      <c r="GY556" s="95"/>
      <c r="GZ556" s="95"/>
      <c r="HA556" s="95"/>
      <c r="HB556" s="95"/>
      <c r="HC556" s="95"/>
      <c r="HD556" s="95"/>
      <c r="HE556" s="95"/>
    </row>
    <row r="557" spans="1:213" x14ac:dyDescent="0.25">
      <c r="A557" s="212" t="str">
        <f>IF((ISBLANK('1B DonnéesActifs'!A560)=TRUE),"-",'1B DonnéesActifs'!A560)</f>
        <v>-</v>
      </c>
      <c r="B557" s="213" t="str">
        <f>IF(($A557="-"),"-",IF((ISBLANK('1B DonnéesActifs'!B560)=TRUE),"",'1B DonnéesActifs'!B560))</f>
        <v>-</v>
      </c>
      <c r="C557" s="213" t="str">
        <f>IF(($A557="-"),"-",IF((ISBLANK('1B DonnéesActifs'!C560)=TRUE),"",'1B DonnéesActifs'!C560))</f>
        <v>-</v>
      </c>
      <c r="D557" s="213" t="str">
        <f>IF(($A557="-"),"-",IF((ISBLANK('1B DonnéesActifs'!D560)=TRUE),"",'1B DonnéesActifs'!D560))</f>
        <v>-</v>
      </c>
      <c r="E557" s="213" t="str">
        <f>IF(($A557="-"),"-",IF((ISBLANK('1B DonnéesActifs'!E560)=TRUE),"",'1B DonnéesActifs'!E560))</f>
        <v>-</v>
      </c>
      <c r="F557" s="213" t="str">
        <f>IF(($A557="-"),"-",IF((ISBLANK('1B DonnéesActifs'!F560)=TRUE),"",'1B DonnéesActifs'!F560))</f>
        <v>-</v>
      </c>
      <c r="G557" s="213" t="str">
        <f>IF(($A557="-"),"-",IF((ISBLANK('1B DonnéesActifs'!G560)=TRUE),"",'1B DonnéesActifs'!G560))</f>
        <v>-</v>
      </c>
      <c r="H557" s="213" t="str">
        <f>IF(($A557="-"),"-",IF((ISBLANK('1B DonnéesActifs'!H560)=TRUE),"",'1B DonnéesActifs'!H560))</f>
        <v>-</v>
      </c>
      <c r="I557" s="213" t="str">
        <f>IF(($A557="-"),"-",IF((ISBLANK('1B DonnéesActifs'!I560)=TRUE),"",'1B DonnéesActifs'!I560))</f>
        <v>-</v>
      </c>
      <c r="J557" s="213" t="str">
        <f>IF(($A557="-"),"-",IF((ISBLANK('1B DonnéesActifs'!J560)=TRUE),"",'1B DonnéesActifs'!J560))</f>
        <v>-</v>
      </c>
      <c r="K557" s="213" t="str">
        <f>IF(($A557="-"),"-",IF((ISBLANK('1B DonnéesActifs'!K560)=TRUE),"",'1B DonnéesActifs'!K560))</f>
        <v>-</v>
      </c>
      <c r="L557" s="213" t="str">
        <f>IF(($A557="-"),"-",IF((ISBLANK('1B DonnéesActifs'!L560)=TRUE),"",'1B DonnéesActifs'!L560))</f>
        <v>-</v>
      </c>
      <c r="M557" s="213" t="str">
        <f>IF(($A557="-"),"-",IF((ISBLANK('1B DonnéesActifs'!M560)=TRUE),"",'1B DonnéesActifs'!M560))</f>
        <v>-</v>
      </c>
      <c r="N557" s="213" t="str">
        <f>IF(($A557="-"),"-",IF((ISBLANK('1B DonnéesActifs'!N560)=TRUE),"",'1B DonnéesActifs'!N560))</f>
        <v>-</v>
      </c>
      <c r="O557" s="213" t="str">
        <f>IF(($A557="-"),"-",IF((ISBLANK('1B DonnéesActifs'!O560)=TRUE),"",'1B DonnéesActifs'!O560))</f>
        <v>-</v>
      </c>
      <c r="P557" s="213" t="str">
        <f>IF(($A557="-"),"-",IF((ISBLANK('1B DonnéesActifs'!P560)=TRUE),"",'1B DonnéesActifs'!P560))</f>
        <v>-</v>
      </c>
      <c r="Q557" s="214" t="str">
        <f t="shared" si="82"/>
        <v>-</v>
      </c>
      <c r="R557" s="214" t="str">
        <f>IF($A557="-","-",(_xlfn.IFNA((VLOOKUP($D557,'2A HypothèsesRenouvellement'!$J$6:$K$10,2,FALSE)),"TypeChausséeN/D")))</f>
        <v>-</v>
      </c>
      <c r="S557" s="214" t="str">
        <f t="shared" si="83"/>
        <v>-</v>
      </c>
      <c r="T557" s="214" t="str">
        <f>IF($A557="-","-",(_xlfn.IFNA((VLOOKUP($M557,'2A HypothèsesRenouvellement'!$J$16:$K$25,2,FALSE)),"DernièreInterventionN/D")))</f>
        <v>-</v>
      </c>
      <c r="U557" s="214" t="str">
        <f t="shared" si="84"/>
        <v>-</v>
      </c>
      <c r="V557" s="215" t="str">
        <f t="shared" si="85"/>
        <v>-</v>
      </c>
      <c r="W557" s="215" t="str">
        <f>IF($A557="-","-",IF($O557="","ICG N/D",VLOOKUP($O557,'2A HypothèsesRenouvellement'!$B$33:$B$42,1,TRUE)))</f>
        <v>-</v>
      </c>
      <c r="X557" s="216" t="str">
        <f>IF($A557="-","-",(IF((ISNUMBER(W557)=TRUE),VLOOKUP(W557,'2A HypothèsesRenouvellement'!$B$33:$D$42,3,FALSE),"ICG N/D")))</f>
        <v>-</v>
      </c>
      <c r="Y557" s="216" t="str">
        <f>_xlfn.IFNA(IF($A557="-","-",(IF((P557=""),"Cote /5 N/D",VLOOKUP(P557,'2A HypothèsesRenouvellement'!$F$33:$G$37,2,FALSE)))),"%ParCote/5 Feuille2A N/D")</f>
        <v>-</v>
      </c>
      <c r="Z557" s="215" t="str">
        <f>IF($A557="-","-",IF('2A HypothèsesRenouvellement'!$F$20="  cotes d'état /100",(IF(ISNUMBER(X557)=TRUE,(X557*R557),"ICG N/D")),"N'est pas l'option choisie feuille 2A"))</f>
        <v>-</v>
      </c>
      <c r="AA557" s="215" t="str">
        <f t="shared" si="80"/>
        <v>-</v>
      </c>
      <c r="AB557" s="215" t="str">
        <f>IF($A557="-","-",IF('2A HypothèsesRenouvellement'!$F$20="  cotes d'état /5",(IF(ISNUMBER(Y557)=TRUE,(Y557*R557),"Etat/5 N/D")),"N'est pas l'option choisie feuille 2A"))</f>
        <v>-</v>
      </c>
      <c r="AC557" s="215" t="str">
        <f t="shared" si="81"/>
        <v>-</v>
      </c>
      <c r="AD557" s="217" t="str">
        <f>IF('2A HypothèsesRenouvellement'!$D$15="Option 1  ",'3A CalculsActifs'!V557,IF('2A HypothèsesRenouvellement'!$F$20="  Cotes d'état /100",'3A CalculsActifs'!AA557,IF('2A HypothèsesRenouvellement'!$F$20="  Cotes d'état /5",'3A CalculsActifs'!AC557,"ATT:ChoisirOptionFeuille2A")))</f>
        <v>ATT:ChoisirOptionFeuille2A</v>
      </c>
      <c r="AE557" s="209" t="str">
        <f>IF($A557="-","-",(H557/1000*(VLOOKUP(D557,'2A HypothèsesRenouvellement'!$J$6:$L$10,3,FALSE))))</f>
        <v>-</v>
      </c>
      <c r="AF557" s="312" t="str">
        <f t="shared" si="86"/>
        <v>-</v>
      </c>
      <c r="AG557" s="312" t="str">
        <f t="shared" si="87"/>
        <v>-</v>
      </c>
      <c r="AH557" s="218" t="str">
        <f t="shared" si="88"/>
        <v>-</v>
      </c>
      <c r="AI557" s="95"/>
      <c r="AJ557" s="95"/>
      <c r="AK557" s="95"/>
      <c r="AL557" s="95"/>
      <c r="AM557" s="95"/>
      <c r="AN557" s="95"/>
      <c r="AO557" s="95"/>
      <c r="AP557" s="95"/>
      <c r="AQ557" s="95"/>
      <c r="AR557" s="95"/>
      <c r="AS557" s="95"/>
      <c r="AT557" s="95"/>
      <c r="AU557" s="95"/>
      <c r="AV557" s="95"/>
      <c r="AW557" s="95"/>
      <c r="AX557" s="95"/>
      <c r="AY557" s="95"/>
      <c r="AZ557" s="95"/>
      <c r="BA557" s="95"/>
      <c r="BB557" s="95"/>
      <c r="BC557" s="95"/>
      <c r="BD557" s="95"/>
      <c r="BE557" s="95"/>
      <c r="BF557" s="95"/>
      <c r="BG557" s="95"/>
      <c r="BH557" s="95"/>
      <c r="BI557" s="95"/>
      <c r="BJ557" s="95"/>
      <c r="BK557" s="95"/>
      <c r="BL557" s="95"/>
      <c r="BM557" s="95"/>
      <c r="BN557" s="95"/>
      <c r="BO557" s="95"/>
      <c r="BP557" s="95"/>
      <c r="BQ557" s="95"/>
      <c r="BR557" s="95"/>
      <c r="BS557" s="95"/>
      <c r="BT557" s="95"/>
      <c r="BU557" s="95"/>
      <c r="BV557" s="95"/>
      <c r="BW557" s="95"/>
      <c r="BX557" s="95"/>
      <c r="BY557" s="95"/>
      <c r="BZ557" s="95"/>
      <c r="CA557" s="95"/>
      <c r="CB557" s="95"/>
      <c r="CC557" s="95"/>
      <c r="CD557" s="95"/>
      <c r="CE557" s="95"/>
      <c r="CF557" s="95"/>
      <c r="CG557" s="95"/>
      <c r="CH557" s="95"/>
      <c r="CI557" s="95"/>
      <c r="CJ557" s="95"/>
      <c r="CK557" s="95"/>
      <c r="CL557" s="95"/>
      <c r="CM557" s="95"/>
      <c r="CN557" s="95"/>
      <c r="CO557" s="95"/>
      <c r="CP557" s="95"/>
      <c r="CQ557" s="95"/>
      <c r="CR557" s="95"/>
      <c r="CS557" s="95"/>
      <c r="CT557" s="95"/>
      <c r="CU557" s="95"/>
      <c r="CV557" s="95"/>
      <c r="CW557" s="95"/>
      <c r="CX557" s="95"/>
      <c r="CY557" s="95"/>
      <c r="CZ557" s="95"/>
      <c r="DA557" s="95"/>
      <c r="DB557" s="95"/>
      <c r="DC557" s="95"/>
      <c r="DD557" s="95"/>
      <c r="DE557" s="95"/>
      <c r="DF557" s="95"/>
      <c r="DG557" s="95"/>
      <c r="DH557" s="95"/>
      <c r="DI557" s="95"/>
      <c r="DJ557" s="95"/>
      <c r="DK557" s="95"/>
      <c r="DL557" s="95"/>
      <c r="DM557" s="95"/>
      <c r="DN557" s="95"/>
      <c r="DO557" s="95"/>
      <c r="DP557" s="95"/>
      <c r="DQ557" s="95"/>
      <c r="DR557" s="95"/>
      <c r="DS557" s="95"/>
      <c r="DT557" s="95"/>
      <c r="DU557" s="95"/>
      <c r="DV557" s="95"/>
      <c r="DW557" s="95"/>
      <c r="DX557" s="95"/>
      <c r="DY557" s="95"/>
      <c r="DZ557" s="95"/>
      <c r="EA557" s="95"/>
      <c r="EB557" s="95"/>
      <c r="EC557" s="95"/>
      <c r="ED557" s="95"/>
      <c r="EE557" s="95"/>
      <c r="EF557" s="95"/>
      <c r="EG557" s="95"/>
      <c r="EH557" s="95"/>
      <c r="EI557" s="95"/>
      <c r="EJ557" s="95"/>
      <c r="EK557" s="95"/>
      <c r="EL557" s="95"/>
      <c r="EM557" s="95"/>
      <c r="EN557" s="95"/>
      <c r="EO557" s="95"/>
      <c r="EP557" s="95"/>
      <c r="EQ557" s="95"/>
      <c r="ER557" s="95"/>
      <c r="ES557" s="95"/>
      <c r="ET557" s="95"/>
      <c r="EU557" s="95"/>
      <c r="EV557" s="95"/>
      <c r="EW557" s="95"/>
      <c r="EX557" s="95"/>
      <c r="EY557" s="95"/>
      <c r="EZ557" s="95"/>
      <c r="FA557" s="95"/>
      <c r="FB557" s="95"/>
      <c r="FC557" s="95"/>
      <c r="FD557" s="95"/>
      <c r="FE557" s="95"/>
      <c r="FF557" s="95"/>
      <c r="FG557" s="95"/>
      <c r="FH557" s="95"/>
      <c r="FI557" s="95"/>
      <c r="FJ557" s="95"/>
      <c r="FK557" s="95"/>
      <c r="FL557" s="95"/>
      <c r="FM557" s="95"/>
      <c r="FN557" s="95"/>
      <c r="FO557" s="95"/>
      <c r="FP557" s="95"/>
      <c r="FQ557" s="95"/>
      <c r="FR557" s="95"/>
      <c r="FS557" s="95"/>
      <c r="FT557" s="95"/>
      <c r="FU557" s="95"/>
      <c r="FV557" s="95"/>
      <c r="FW557" s="95"/>
      <c r="FX557" s="95"/>
      <c r="FY557" s="95"/>
      <c r="FZ557" s="95"/>
      <c r="GA557" s="95"/>
      <c r="GB557" s="95"/>
      <c r="GC557" s="95"/>
      <c r="GD557" s="95"/>
      <c r="GE557" s="95"/>
      <c r="GF557" s="95"/>
      <c r="GG557" s="95"/>
      <c r="GH557" s="95"/>
      <c r="GI557" s="95"/>
      <c r="GJ557" s="95"/>
      <c r="GK557" s="95"/>
      <c r="GL557" s="95"/>
      <c r="GM557" s="95"/>
      <c r="GN557" s="95"/>
      <c r="GO557" s="95"/>
      <c r="GP557" s="95"/>
      <c r="GQ557" s="95"/>
      <c r="GR557" s="95"/>
      <c r="GS557" s="95"/>
      <c r="GT557" s="95"/>
      <c r="GU557" s="95"/>
      <c r="GV557" s="95"/>
      <c r="GW557" s="95"/>
      <c r="GX557" s="95"/>
      <c r="GY557" s="95"/>
      <c r="GZ557" s="95"/>
      <c r="HA557" s="95"/>
      <c r="HB557" s="95"/>
      <c r="HC557" s="95"/>
      <c r="HD557" s="95"/>
      <c r="HE557" s="95"/>
    </row>
    <row r="558" spans="1:213" x14ac:dyDescent="0.25">
      <c r="A558" s="212" t="str">
        <f>IF((ISBLANK('1B DonnéesActifs'!A561)=TRUE),"-",'1B DonnéesActifs'!A561)</f>
        <v>-</v>
      </c>
      <c r="B558" s="213" t="str">
        <f>IF(($A558="-"),"-",IF((ISBLANK('1B DonnéesActifs'!B561)=TRUE),"",'1B DonnéesActifs'!B561))</f>
        <v>-</v>
      </c>
      <c r="C558" s="213" t="str">
        <f>IF(($A558="-"),"-",IF((ISBLANK('1B DonnéesActifs'!C561)=TRUE),"",'1B DonnéesActifs'!C561))</f>
        <v>-</v>
      </c>
      <c r="D558" s="213" t="str">
        <f>IF(($A558="-"),"-",IF((ISBLANK('1B DonnéesActifs'!D561)=TRUE),"",'1B DonnéesActifs'!D561))</f>
        <v>-</v>
      </c>
      <c r="E558" s="213" t="str">
        <f>IF(($A558="-"),"-",IF((ISBLANK('1B DonnéesActifs'!E561)=TRUE),"",'1B DonnéesActifs'!E561))</f>
        <v>-</v>
      </c>
      <c r="F558" s="213" t="str">
        <f>IF(($A558="-"),"-",IF((ISBLANK('1B DonnéesActifs'!F561)=TRUE),"",'1B DonnéesActifs'!F561))</f>
        <v>-</v>
      </c>
      <c r="G558" s="213" t="str">
        <f>IF(($A558="-"),"-",IF((ISBLANK('1B DonnéesActifs'!G561)=TRUE),"",'1B DonnéesActifs'!G561))</f>
        <v>-</v>
      </c>
      <c r="H558" s="213" t="str">
        <f>IF(($A558="-"),"-",IF((ISBLANK('1B DonnéesActifs'!H561)=TRUE),"",'1B DonnéesActifs'!H561))</f>
        <v>-</v>
      </c>
      <c r="I558" s="213" t="str">
        <f>IF(($A558="-"),"-",IF((ISBLANK('1B DonnéesActifs'!I561)=TRUE),"",'1B DonnéesActifs'!I561))</f>
        <v>-</v>
      </c>
      <c r="J558" s="213" t="str">
        <f>IF(($A558="-"),"-",IF((ISBLANK('1B DonnéesActifs'!J561)=TRUE),"",'1B DonnéesActifs'!J561))</f>
        <v>-</v>
      </c>
      <c r="K558" s="213" t="str">
        <f>IF(($A558="-"),"-",IF((ISBLANK('1B DonnéesActifs'!K561)=TRUE),"",'1B DonnéesActifs'!K561))</f>
        <v>-</v>
      </c>
      <c r="L558" s="213" t="str">
        <f>IF(($A558="-"),"-",IF((ISBLANK('1B DonnéesActifs'!L561)=TRUE),"",'1B DonnéesActifs'!L561))</f>
        <v>-</v>
      </c>
      <c r="M558" s="213" t="str">
        <f>IF(($A558="-"),"-",IF((ISBLANK('1B DonnéesActifs'!M561)=TRUE),"",'1B DonnéesActifs'!M561))</f>
        <v>-</v>
      </c>
      <c r="N558" s="213" t="str">
        <f>IF(($A558="-"),"-",IF((ISBLANK('1B DonnéesActifs'!N561)=TRUE),"",'1B DonnéesActifs'!N561))</f>
        <v>-</v>
      </c>
      <c r="O558" s="213" t="str">
        <f>IF(($A558="-"),"-",IF((ISBLANK('1B DonnéesActifs'!O561)=TRUE),"",'1B DonnéesActifs'!O561))</f>
        <v>-</v>
      </c>
      <c r="P558" s="213" t="str">
        <f>IF(($A558="-"),"-",IF((ISBLANK('1B DonnéesActifs'!P561)=TRUE),"",'1B DonnéesActifs'!P561))</f>
        <v>-</v>
      </c>
      <c r="Q558" s="214" t="str">
        <f t="shared" si="82"/>
        <v>-</v>
      </c>
      <c r="R558" s="214" t="str">
        <f>IF($A558="-","-",(_xlfn.IFNA((VLOOKUP($D558,'2A HypothèsesRenouvellement'!$J$6:$K$10,2,FALSE)),"TypeChausséeN/D")))</f>
        <v>-</v>
      </c>
      <c r="S558" s="214" t="str">
        <f t="shared" si="83"/>
        <v>-</v>
      </c>
      <c r="T558" s="214" t="str">
        <f>IF($A558="-","-",(_xlfn.IFNA((VLOOKUP($M558,'2A HypothèsesRenouvellement'!$J$16:$K$25,2,FALSE)),"DernièreInterventionN/D")))</f>
        <v>-</v>
      </c>
      <c r="U558" s="214" t="str">
        <f t="shared" si="84"/>
        <v>-</v>
      </c>
      <c r="V558" s="215" t="str">
        <f t="shared" si="85"/>
        <v>-</v>
      </c>
      <c r="W558" s="215" t="str">
        <f>IF($A558="-","-",IF($O558="","ICG N/D",VLOOKUP($O558,'2A HypothèsesRenouvellement'!$B$33:$B$42,1,TRUE)))</f>
        <v>-</v>
      </c>
      <c r="X558" s="216" t="str">
        <f>IF($A558="-","-",(IF((ISNUMBER(W558)=TRUE),VLOOKUP(W558,'2A HypothèsesRenouvellement'!$B$33:$D$42,3,FALSE),"ICG N/D")))</f>
        <v>-</v>
      </c>
      <c r="Y558" s="216" t="str">
        <f>_xlfn.IFNA(IF($A558="-","-",(IF((P558=""),"Cote /5 N/D",VLOOKUP(P558,'2A HypothèsesRenouvellement'!$F$33:$G$37,2,FALSE)))),"%ParCote/5 Feuille2A N/D")</f>
        <v>-</v>
      </c>
      <c r="Z558" s="215" t="str">
        <f>IF($A558="-","-",IF('2A HypothèsesRenouvellement'!$F$20="  cotes d'état /100",(IF(ISNUMBER(X558)=TRUE,(X558*R558),"ICG N/D")),"N'est pas l'option choisie feuille 2A"))</f>
        <v>-</v>
      </c>
      <c r="AA558" s="215" t="str">
        <f t="shared" si="80"/>
        <v>-</v>
      </c>
      <c r="AB558" s="215" t="str">
        <f>IF($A558="-","-",IF('2A HypothèsesRenouvellement'!$F$20="  cotes d'état /5",(IF(ISNUMBER(Y558)=TRUE,(Y558*R558),"Etat/5 N/D")),"N'est pas l'option choisie feuille 2A"))</f>
        <v>-</v>
      </c>
      <c r="AC558" s="215" t="str">
        <f t="shared" si="81"/>
        <v>-</v>
      </c>
      <c r="AD558" s="217" t="str">
        <f>IF('2A HypothèsesRenouvellement'!$D$15="Option 1  ",'3A CalculsActifs'!V558,IF('2A HypothèsesRenouvellement'!$F$20="  Cotes d'état /100",'3A CalculsActifs'!AA558,IF('2A HypothèsesRenouvellement'!$F$20="  Cotes d'état /5",'3A CalculsActifs'!AC558,"ATT:ChoisirOptionFeuille2A")))</f>
        <v>ATT:ChoisirOptionFeuille2A</v>
      </c>
      <c r="AE558" s="209" t="str">
        <f>IF($A558="-","-",(H558/1000*(VLOOKUP(D558,'2A HypothèsesRenouvellement'!$J$6:$L$10,3,FALSE))))</f>
        <v>-</v>
      </c>
      <c r="AF558" s="312" t="str">
        <f t="shared" si="86"/>
        <v>-</v>
      </c>
      <c r="AG558" s="312" t="str">
        <f t="shared" si="87"/>
        <v>-</v>
      </c>
      <c r="AH558" s="218" t="str">
        <f t="shared" si="88"/>
        <v>-</v>
      </c>
      <c r="AI558" s="95"/>
      <c r="AJ558" s="95"/>
      <c r="AK558" s="95"/>
      <c r="AL558" s="95"/>
      <c r="AM558" s="95"/>
      <c r="AN558" s="95"/>
      <c r="AO558" s="95"/>
      <c r="AP558" s="95"/>
      <c r="AQ558" s="95"/>
      <c r="AR558" s="95"/>
      <c r="AS558" s="95"/>
      <c r="AT558" s="95"/>
      <c r="AU558" s="95"/>
      <c r="AV558" s="95"/>
      <c r="AW558" s="95"/>
      <c r="AX558" s="95"/>
      <c r="AY558" s="95"/>
      <c r="AZ558" s="95"/>
      <c r="BA558" s="95"/>
      <c r="BB558" s="95"/>
      <c r="BC558" s="95"/>
      <c r="BD558" s="95"/>
      <c r="BE558" s="95"/>
      <c r="BF558" s="95"/>
      <c r="BG558" s="95"/>
      <c r="BH558" s="95"/>
      <c r="BI558" s="95"/>
      <c r="BJ558" s="95"/>
      <c r="BK558" s="95"/>
      <c r="BL558" s="95"/>
      <c r="BM558" s="95"/>
      <c r="BN558" s="95"/>
      <c r="BO558" s="95"/>
      <c r="BP558" s="95"/>
      <c r="BQ558" s="95"/>
      <c r="BR558" s="95"/>
      <c r="BS558" s="95"/>
      <c r="BT558" s="95"/>
      <c r="BU558" s="95"/>
      <c r="BV558" s="95"/>
      <c r="BW558" s="95"/>
      <c r="BX558" s="95"/>
      <c r="BY558" s="95"/>
      <c r="BZ558" s="95"/>
      <c r="CA558" s="95"/>
      <c r="CB558" s="95"/>
      <c r="CC558" s="95"/>
      <c r="CD558" s="95"/>
      <c r="CE558" s="95"/>
      <c r="CF558" s="95"/>
      <c r="CG558" s="95"/>
      <c r="CH558" s="95"/>
      <c r="CI558" s="95"/>
      <c r="CJ558" s="95"/>
      <c r="CK558" s="95"/>
      <c r="CL558" s="95"/>
      <c r="CM558" s="95"/>
      <c r="CN558" s="95"/>
      <c r="CO558" s="95"/>
      <c r="CP558" s="95"/>
      <c r="CQ558" s="95"/>
      <c r="CR558" s="95"/>
      <c r="CS558" s="95"/>
      <c r="CT558" s="95"/>
      <c r="CU558" s="95"/>
      <c r="CV558" s="95"/>
      <c r="CW558" s="95"/>
      <c r="CX558" s="95"/>
      <c r="CY558" s="95"/>
      <c r="CZ558" s="95"/>
      <c r="DA558" s="95"/>
      <c r="DB558" s="95"/>
      <c r="DC558" s="95"/>
      <c r="DD558" s="95"/>
      <c r="DE558" s="95"/>
      <c r="DF558" s="95"/>
      <c r="DG558" s="95"/>
      <c r="DH558" s="95"/>
      <c r="DI558" s="95"/>
      <c r="DJ558" s="95"/>
      <c r="DK558" s="95"/>
      <c r="DL558" s="95"/>
      <c r="DM558" s="95"/>
      <c r="DN558" s="95"/>
      <c r="DO558" s="95"/>
      <c r="DP558" s="95"/>
      <c r="DQ558" s="95"/>
      <c r="DR558" s="95"/>
      <c r="DS558" s="95"/>
      <c r="DT558" s="95"/>
      <c r="DU558" s="95"/>
      <c r="DV558" s="95"/>
      <c r="DW558" s="95"/>
      <c r="DX558" s="95"/>
      <c r="DY558" s="95"/>
      <c r="DZ558" s="95"/>
      <c r="EA558" s="95"/>
      <c r="EB558" s="95"/>
      <c r="EC558" s="95"/>
      <c r="ED558" s="95"/>
      <c r="EE558" s="95"/>
      <c r="EF558" s="95"/>
      <c r="EG558" s="95"/>
      <c r="EH558" s="95"/>
      <c r="EI558" s="95"/>
      <c r="EJ558" s="95"/>
      <c r="EK558" s="95"/>
      <c r="EL558" s="95"/>
      <c r="EM558" s="95"/>
      <c r="EN558" s="95"/>
      <c r="EO558" s="95"/>
      <c r="EP558" s="95"/>
      <c r="EQ558" s="95"/>
      <c r="ER558" s="95"/>
      <c r="ES558" s="95"/>
      <c r="ET558" s="95"/>
      <c r="EU558" s="95"/>
      <c r="EV558" s="95"/>
      <c r="EW558" s="95"/>
      <c r="EX558" s="95"/>
      <c r="EY558" s="95"/>
      <c r="EZ558" s="95"/>
      <c r="FA558" s="95"/>
      <c r="FB558" s="95"/>
      <c r="FC558" s="95"/>
      <c r="FD558" s="95"/>
      <c r="FE558" s="95"/>
      <c r="FF558" s="95"/>
      <c r="FG558" s="95"/>
      <c r="FH558" s="95"/>
      <c r="FI558" s="95"/>
      <c r="FJ558" s="95"/>
      <c r="FK558" s="95"/>
      <c r="FL558" s="95"/>
      <c r="FM558" s="95"/>
      <c r="FN558" s="95"/>
      <c r="FO558" s="95"/>
      <c r="FP558" s="95"/>
      <c r="FQ558" s="95"/>
      <c r="FR558" s="95"/>
      <c r="FS558" s="95"/>
      <c r="FT558" s="95"/>
      <c r="FU558" s="95"/>
      <c r="FV558" s="95"/>
      <c r="FW558" s="95"/>
      <c r="FX558" s="95"/>
      <c r="FY558" s="95"/>
      <c r="FZ558" s="95"/>
      <c r="GA558" s="95"/>
      <c r="GB558" s="95"/>
      <c r="GC558" s="95"/>
      <c r="GD558" s="95"/>
      <c r="GE558" s="95"/>
      <c r="GF558" s="95"/>
      <c r="GG558" s="95"/>
      <c r="GH558" s="95"/>
      <c r="GI558" s="95"/>
      <c r="GJ558" s="95"/>
      <c r="GK558" s="95"/>
      <c r="GL558" s="95"/>
      <c r="GM558" s="95"/>
      <c r="GN558" s="95"/>
      <c r="GO558" s="95"/>
      <c r="GP558" s="95"/>
      <c r="GQ558" s="95"/>
      <c r="GR558" s="95"/>
      <c r="GS558" s="95"/>
      <c r="GT558" s="95"/>
      <c r="GU558" s="95"/>
      <c r="GV558" s="95"/>
      <c r="GW558" s="95"/>
      <c r="GX558" s="95"/>
      <c r="GY558" s="95"/>
      <c r="GZ558" s="95"/>
      <c r="HA558" s="95"/>
      <c r="HB558" s="95"/>
      <c r="HC558" s="95"/>
      <c r="HD558" s="95"/>
      <c r="HE558" s="95"/>
    </row>
    <row r="559" spans="1:213" x14ac:dyDescent="0.25">
      <c r="A559" s="212" t="str">
        <f>IF((ISBLANK('1B DonnéesActifs'!A562)=TRUE),"-",'1B DonnéesActifs'!A562)</f>
        <v>-</v>
      </c>
      <c r="B559" s="213" t="str">
        <f>IF(($A559="-"),"-",IF((ISBLANK('1B DonnéesActifs'!B562)=TRUE),"",'1B DonnéesActifs'!B562))</f>
        <v>-</v>
      </c>
      <c r="C559" s="213" t="str">
        <f>IF(($A559="-"),"-",IF((ISBLANK('1B DonnéesActifs'!C562)=TRUE),"",'1B DonnéesActifs'!C562))</f>
        <v>-</v>
      </c>
      <c r="D559" s="213" t="str">
        <f>IF(($A559="-"),"-",IF((ISBLANK('1B DonnéesActifs'!D562)=TRUE),"",'1B DonnéesActifs'!D562))</f>
        <v>-</v>
      </c>
      <c r="E559" s="213" t="str">
        <f>IF(($A559="-"),"-",IF((ISBLANK('1B DonnéesActifs'!E562)=TRUE),"",'1B DonnéesActifs'!E562))</f>
        <v>-</v>
      </c>
      <c r="F559" s="213" t="str">
        <f>IF(($A559="-"),"-",IF((ISBLANK('1B DonnéesActifs'!F562)=TRUE),"",'1B DonnéesActifs'!F562))</f>
        <v>-</v>
      </c>
      <c r="G559" s="213" t="str">
        <f>IF(($A559="-"),"-",IF((ISBLANK('1B DonnéesActifs'!G562)=TRUE),"",'1B DonnéesActifs'!G562))</f>
        <v>-</v>
      </c>
      <c r="H559" s="213" t="str">
        <f>IF(($A559="-"),"-",IF((ISBLANK('1B DonnéesActifs'!H562)=TRUE),"",'1B DonnéesActifs'!H562))</f>
        <v>-</v>
      </c>
      <c r="I559" s="213" t="str">
        <f>IF(($A559="-"),"-",IF((ISBLANK('1B DonnéesActifs'!I562)=TRUE),"",'1B DonnéesActifs'!I562))</f>
        <v>-</v>
      </c>
      <c r="J559" s="213" t="str">
        <f>IF(($A559="-"),"-",IF((ISBLANK('1B DonnéesActifs'!J562)=TRUE),"",'1B DonnéesActifs'!J562))</f>
        <v>-</v>
      </c>
      <c r="K559" s="213" t="str">
        <f>IF(($A559="-"),"-",IF((ISBLANK('1B DonnéesActifs'!K562)=TRUE),"",'1B DonnéesActifs'!K562))</f>
        <v>-</v>
      </c>
      <c r="L559" s="213" t="str">
        <f>IF(($A559="-"),"-",IF((ISBLANK('1B DonnéesActifs'!L562)=TRUE),"",'1B DonnéesActifs'!L562))</f>
        <v>-</v>
      </c>
      <c r="M559" s="213" t="str">
        <f>IF(($A559="-"),"-",IF((ISBLANK('1B DonnéesActifs'!M562)=TRUE),"",'1B DonnéesActifs'!M562))</f>
        <v>-</v>
      </c>
      <c r="N559" s="213" t="str">
        <f>IF(($A559="-"),"-",IF((ISBLANK('1B DonnéesActifs'!N562)=TRUE),"",'1B DonnéesActifs'!N562))</f>
        <v>-</v>
      </c>
      <c r="O559" s="213" t="str">
        <f>IF(($A559="-"),"-",IF((ISBLANK('1B DonnéesActifs'!O562)=TRUE),"",'1B DonnéesActifs'!O562))</f>
        <v>-</v>
      </c>
      <c r="P559" s="213" t="str">
        <f>IF(($A559="-"),"-",IF((ISBLANK('1B DonnéesActifs'!P562)=TRUE),"",'1B DonnéesActifs'!P562))</f>
        <v>-</v>
      </c>
      <c r="Q559" s="214" t="str">
        <f t="shared" si="82"/>
        <v>-</v>
      </c>
      <c r="R559" s="214" t="str">
        <f>IF($A559="-","-",(_xlfn.IFNA((VLOOKUP($D559,'2A HypothèsesRenouvellement'!$J$6:$K$10,2,FALSE)),"TypeChausséeN/D")))</f>
        <v>-</v>
      </c>
      <c r="S559" s="214" t="str">
        <f t="shared" si="83"/>
        <v>-</v>
      </c>
      <c r="T559" s="214" t="str">
        <f>IF($A559="-","-",(_xlfn.IFNA((VLOOKUP($M559,'2A HypothèsesRenouvellement'!$J$16:$K$25,2,FALSE)),"DernièreInterventionN/D")))</f>
        <v>-</v>
      </c>
      <c r="U559" s="214" t="str">
        <f t="shared" si="84"/>
        <v>-</v>
      </c>
      <c r="V559" s="215" t="str">
        <f t="shared" si="85"/>
        <v>-</v>
      </c>
      <c r="W559" s="215" t="str">
        <f>IF($A559="-","-",IF($O559="","ICG N/D",VLOOKUP($O559,'2A HypothèsesRenouvellement'!$B$33:$B$42,1,TRUE)))</f>
        <v>-</v>
      </c>
      <c r="X559" s="216" t="str">
        <f>IF($A559="-","-",(IF((ISNUMBER(W559)=TRUE),VLOOKUP(W559,'2A HypothèsesRenouvellement'!$B$33:$D$42,3,FALSE),"ICG N/D")))</f>
        <v>-</v>
      </c>
      <c r="Y559" s="216" t="str">
        <f>_xlfn.IFNA(IF($A559="-","-",(IF((P559=""),"Cote /5 N/D",VLOOKUP(P559,'2A HypothèsesRenouvellement'!$F$33:$G$37,2,FALSE)))),"%ParCote/5 Feuille2A N/D")</f>
        <v>-</v>
      </c>
      <c r="Z559" s="215" t="str">
        <f>IF($A559="-","-",IF('2A HypothèsesRenouvellement'!$F$20="  cotes d'état /100",(IF(ISNUMBER(X559)=TRUE,(X559*R559),"ICG N/D")),"N'est pas l'option choisie feuille 2A"))</f>
        <v>-</v>
      </c>
      <c r="AA559" s="215" t="str">
        <f t="shared" si="80"/>
        <v>-</v>
      </c>
      <c r="AB559" s="215" t="str">
        <f>IF($A559="-","-",IF('2A HypothèsesRenouvellement'!$F$20="  cotes d'état /5",(IF(ISNUMBER(Y559)=TRUE,(Y559*R559),"Etat/5 N/D")),"N'est pas l'option choisie feuille 2A"))</f>
        <v>-</v>
      </c>
      <c r="AC559" s="215" t="str">
        <f t="shared" si="81"/>
        <v>-</v>
      </c>
      <c r="AD559" s="217" t="str">
        <f>IF('2A HypothèsesRenouvellement'!$D$15="Option 1  ",'3A CalculsActifs'!V559,IF('2A HypothèsesRenouvellement'!$F$20="  Cotes d'état /100",'3A CalculsActifs'!AA559,IF('2A HypothèsesRenouvellement'!$F$20="  Cotes d'état /5",'3A CalculsActifs'!AC559,"ATT:ChoisirOptionFeuille2A")))</f>
        <v>ATT:ChoisirOptionFeuille2A</v>
      </c>
      <c r="AE559" s="209" t="str">
        <f>IF($A559="-","-",(H559/1000*(VLOOKUP(D559,'2A HypothèsesRenouvellement'!$J$6:$L$10,3,FALSE))))</f>
        <v>-</v>
      </c>
      <c r="AF559" s="312" t="str">
        <f t="shared" si="86"/>
        <v>-</v>
      </c>
      <c r="AG559" s="312" t="str">
        <f t="shared" si="87"/>
        <v>-</v>
      </c>
      <c r="AH559" s="218" t="str">
        <f t="shared" si="88"/>
        <v>-</v>
      </c>
      <c r="AI559" s="95"/>
      <c r="AJ559" s="95"/>
      <c r="AK559" s="95"/>
      <c r="AL559" s="95"/>
      <c r="AM559" s="95"/>
      <c r="AN559" s="95"/>
      <c r="AO559" s="95"/>
      <c r="AP559" s="95"/>
      <c r="AQ559" s="95"/>
      <c r="AR559" s="95"/>
      <c r="AS559" s="95"/>
      <c r="AT559" s="95"/>
      <c r="AU559" s="95"/>
      <c r="AV559" s="95"/>
      <c r="AW559" s="95"/>
      <c r="AX559" s="95"/>
      <c r="AY559" s="95"/>
      <c r="AZ559" s="95"/>
      <c r="BA559" s="95"/>
      <c r="BB559" s="95"/>
      <c r="BC559" s="95"/>
      <c r="BD559" s="95"/>
      <c r="BE559" s="95"/>
      <c r="BF559" s="95"/>
      <c r="BG559" s="95"/>
      <c r="BH559" s="95"/>
      <c r="BI559" s="95"/>
      <c r="BJ559" s="95"/>
      <c r="BK559" s="95"/>
      <c r="BL559" s="95"/>
      <c r="BM559" s="95"/>
      <c r="BN559" s="95"/>
      <c r="BO559" s="95"/>
      <c r="BP559" s="95"/>
      <c r="BQ559" s="95"/>
      <c r="BR559" s="95"/>
      <c r="BS559" s="95"/>
      <c r="BT559" s="95"/>
      <c r="BU559" s="95"/>
      <c r="BV559" s="95"/>
      <c r="BW559" s="95"/>
      <c r="BX559" s="95"/>
      <c r="BY559" s="95"/>
      <c r="BZ559" s="95"/>
      <c r="CA559" s="95"/>
      <c r="CB559" s="95"/>
      <c r="CC559" s="95"/>
      <c r="CD559" s="95"/>
      <c r="CE559" s="95"/>
      <c r="CF559" s="95"/>
      <c r="CG559" s="95"/>
      <c r="CH559" s="95"/>
      <c r="CI559" s="95"/>
      <c r="CJ559" s="95"/>
      <c r="CK559" s="95"/>
      <c r="CL559" s="95"/>
      <c r="CM559" s="95"/>
      <c r="CN559" s="95"/>
      <c r="CO559" s="95"/>
      <c r="CP559" s="95"/>
      <c r="CQ559" s="95"/>
      <c r="CR559" s="95"/>
      <c r="CS559" s="95"/>
      <c r="CT559" s="95"/>
      <c r="CU559" s="95"/>
      <c r="CV559" s="95"/>
      <c r="CW559" s="95"/>
      <c r="CX559" s="95"/>
      <c r="CY559" s="95"/>
      <c r="CZ559" s="95"/>
      <c r="DA559" s="95"/>
      <c r="DB559" s="95"/>
      <c r="DC559" s="95"/>
      <c r="DD559" s="95"/>
      <c r="DE559" s="95"/>
      <c r="DF559" s="95"/>
      <c r="DG559" s="95"/>
      <c r="DH559" s="95"/>
      <c r="DI559" s="95"/>
      <c r="DJ559" s="95"/>
      <c r="DK559" s="95"/>
      <c r="DL559" s="95"/>
      <c r="DM559" s="95"/>
      <c r="DN559" s="95"/>
      <c r="DO559" s="95"/>
      <c r="DP559" s="95"/>
      <c r="DQ559" s="95"/>
      <c r="DR559" s="95"/>
      <c r="DS559" s="95"/>
      <c r="DT559" s="95"/>
      <c r="DU559" s="95"/>
      <c r="DV559" s="95"/>
      <c r="DW559" s="95"/>
      <c r="DX559" s="95"/>
      <c r="DY559" s="95"/>
      <c r="DZ559" s="95"/>
      <c r="EA559" s="95"/>
      <c r="EB559" s="95"/>
      <c r="EC559" s="95"/>
      <c r="ED559" s="95"/>
      <c r="EE559" s="95"/>
      <c r="EF559" s="95"/>
      <c r="EG559" s="95"/>
      <c r="EH559" s="95"/>
      <c r="EI559" s="95"/>
      <c r="EJ559" s="95"/>
      <c r="EK559" s="95"/>
      <c r="EL559" s="95"/>
      <c r="EM559" s="95"/>
      <c r="EN559" s="95"/>
      <c r="EO559" s="95"/>
      <c r="EP559" s="95"/>
      <c r="EQ559" s="95"/>
      <c r="ER559" s="95"/>
      <c r="ES559" s="95"/>
      <c r="ET559" s="95"/>
      <c r="EU559" s="95"/>
      <c r="EV559" s="95"/>
      <c r="EW559" s="95"/>
      <c r="EX559" s="95"/>
      <c r="EY559" s="95"/>
      <c r="EZ559" s="95"/>
      <c r="FA559" s="95"/>
      <c r="FB559" s="95"/>
      <c r="FC559" s="95"/>
      <c r="FD559" s="95"/>
      <c r="FE559" s="95"/>
      <c r="FF559" s="95"/>
      <c r="FG559" s="95"/>
      <c r="FH559" s="95"/>
      <c r="FI559" s="95"/>
      <c r="FJ559" s="95"/>
      <c r="FK559" s="95"/>
      <c r="FL559" s="95"/>
      <c r="FM559" s="95"/>
      <c r="FN559" s="95"/>
      <c r="FO559" s="95"/>
      <c r="FP559" s="95"/>
      <c r="FQ559" s="95"/>
      <c r="FR559" s="95"/>
      <c r="FS559" s="95"/>
      <c r="FT559" s="95"/>
      <c r="FU559" s="95"/>
      <c r="FV559" s="95"/>
      <c r="FW559" s="95"/>
      <c r="FX559" s="95"/>
      <c r="FY559" s="95"/>
      <c r="FZ559" s="95"/>
      <c r="GA559" s="95"/>
      <c r="GB559" s="95"/>
      <c r="GC559" s="95"/>
      <c r="GD559" s="95"/>
      <c r="GE559" s="95"/>
      <c r="GF559" s="95"/>
      <c r="GG559" s="95"/>
      <c r="GH559" s="95"/>
      <c r="GI559" s="95"/>
      <c r="GJ559" s="95"/>
      <c r="GK559" s="95"/>
      <c r="GL559" s="95"/>
      <c r="GM559" s="95"/>
      <c r="GN559" s="95"/>
      <c r="GO559" s="95"/>
      <c r="GP559" s="95"/>
      <c r="GQ559" s="95"/>
      <c r="GR559" s="95"/>
      <c r="GS559" s="95"/>
      <c r="GT559" s="95"/>
      <c r="GU559" s="95"/>
      <c r="GV559" s="95"/>
      <c r="GW559" s="95"/>
      <c r="GX559" s="95"/>
      <c r="GY559" s="95"/>
      <c r="GZ559" s="95"/>
      <c r="HA559" s="95"/>
      <c r="HB559" s="95"/>
      <c r="HC559" s="95"/>
      <c r="HD559" s="95"/>
      <c r="HE559" s="95"/>
    </row>
    <row r="560" spans="1:213" x14ac:dyDescent="0.25">
      <c r="A560" s="212" t="str">
        <f>IF((ISBLANK('1B DonnéesActifs'!A563)=TRUE),"-",'1B DonnéesActifs'!A563)</f>
        <v>-</v>
      </c>
      <c r="B560" s="213" t="str">
        <f>IF(($A560="-"),"-",IF((ISBLANK('1B DonnéesActifs'!B563)=TRUE),"",'1B DonnéesActifs'!B563))</f>
        <v>-</v>
      </c>
      <c r="C560" s="213" t="str">
        <f>IF(($A560="-"),"-",IF((ISBLANK('1B DonnéesActifs'!C563)=TRUE),"",'1B DonnéesActifs'!C563))</f>
        <v>-</v>
      </c>
      <c r="D560" s="213" t="str">
        <f>IF(($A560="-"),"-",IF((ISBLANK('1B DonnéesActifs'!D563)=TRUE),"",'1B DonnéesActifs'!D563))</f>
        <v>-</v>
      </c>
      <c r="E560" s="213" t="str">
        <f>IF(($A560="-"),"-",IF((ISBLANK('1B DonnéesActifs'!E563)=TRUE),"",'1B DonnéesActifs'!E563))</f>
        <v>-</v>
      </c>
      <c r="F560" s="213" t="str">
        <f>IF(($A560="-"),"-",IF((ISBLANK('1B DonnéesActifs'!F563)=TRUE),"",'1B DonnéesActifs'!F563))</f>
        <v>-</v>
      </c>
      <c r="G560" s="213" t="str">
        <f>IF(($A560="-"),"-",IF((ISBLANK('1B DonnéesActifs'!G563)=TRUE),"",'1B DonnéesActifs'!G563))</f>
        <v>-</v>
      </c>
      <c r="H560" s="213" t="str">
        <f>IF(($A560="-"),"-",IF((ISBLANK('1B DonnéesActifs'!H563)=TRUE),"",'1B DonnéesActifs'!H563))</f>
        <v>-</v>
      </c>
      <c r="I560" s="213" t="str">
        <f>IF(($A560="-"),"-",IF((ISBLANK('1B DonnéesActifs'!I563)=TRUE),"",'1B DonnéesActifs'!I563))</f>
        <v>-</v>
      </c>
      <c r="J560" s="213" t="str">
        <f>IF(($A560="-"),"-",IF((ISBLANK('1B DonnéesActifs'!J563)=TRUE),"",'1B DonnéesActifs'!J563))</f>
        <v>-</v>
      </c>
      <c r="K560" s="213" t="str">
        <f>IF(($A560="-"),"-",IF((ISBLANK('1B DonnéesActifs'!K563)=TRUE),"",'1B DonnéesActifs'!K563))</f>
        <v>-</v>
      </c>
      <c r="L560" s="213" t="str">
        <f>IF(($A560="-"),"-",IF((ISBLANK('1B DonnéesActifs'!L563)=TRUE),"",'1B DonnéesActifs'!L563))</f>
        <v>-</v>
      </c>
      <c r="M560" s="213" t="str">
        <f>IF(($A560="-"),"-",IF((ISBLANK('1B DonnéesActifs'!M563)=TRUE),"",'1B DonnéesActifs'!M563))</f>
        <v>-</v>
      </c>
      <c r="N560" s="213" t="str">
        <f>IF(($A560="-"),"-",IF((ISBLANK('1B DonnéesActifs'!N563)=TRUE),"",'1B DonnéesActifs'!N563))</f>
        <v>-</v>
      </c>
      <c r="O560" s="213" t="str">
        <f>IF(($A560="-"),"-",IF((ISBLANK('1B DonnéesActifs'!O563)=TRUE),"",'1B DonnéesActifs'!O563))</f>
        <v>-</v>
      </c>
      <c r="P560" s="213" t="str">
        <f>IF(($A560="-"),"-",IF((ISBLANK('1B DonnéesActifs'!P563)=TRUE),"",'1B DonnéesActifs'!P563))</f>
        <v>-</v>
      </c>
      <c r="Q560" s="214" t="str">
        <f t="shared" si="82"/>
        <v>-</v>
      </c>
      <c r="R560" s="214" t="str">
        <f>IF($A560="-","-",(_xlfn.IFNA((VLOOKUP($D560,'2A HypothèsesRenouvellement'!$J$6:$K$10,2,FALSE)),"TypeChausséeN/D")))</f>
        <v>-</v>
      </c>
      <c r="S560" s="214" t="str">
        <f t="shared" si="83"/>
        <v>-</v>
      </c>
      <c r="T560" s="214" t="str">
        <f>IF($A560="-","-",(_xlfn.IFNA((VLOOKUP($M560,'2A HypothèsesRenouvellement'!$J$16:$K$25,2,FALSE)),"DernièreInterventionN/D")))</f>
        <v>-</v>
      </c>
      <c r="U560" s="214" t="str">
        <f t="shared" si="84"/>
        <v>-</v>
      </c>
      <c r="V560" s="215" t="str">
        <f t="shared" si="85"/>
        <v>-</v>
      </c>
      <c r="W560" s="215" t="str">
        <f>IF($A560="-","-",IF($O560="","ICG N/D",VLOOKUP($O560,'2A HypothèsesRenouvellement'!$B$33:$B$42,1,TRUE)))</f>
        <v>-</v>
      </c>
      <c r="X560" s="216" t="str">
        <f>IF($A560="-","-",(IF((ISNUMBER(W560)=TRUE),VLOOKUP(W560,'2A HypothèsesRenouvellement'!$B$33:$D$42,3,FALSE),"ICG N/D")))</f>
        <v>-</v>
      </c>
      <c r="Y560" s="216" t="str">
        <f>_xlfn.IFNA(IF($A560="-","-",(IF((P560=""),"Cote /5 N/D",VLOOKUP(P560,'2A HypothèsesRenouvellement'!$F$33:$G$37,2,FALSE)))),"%ParCote/5 Feuille2A N/D")</f>
        <v>-</v>
      </c>
      <c r="Z560" s="215" t="str">
        <f>IF($A560="-","-",IF('2A HypothèsesRenouvellement'!$F$20="  cotes d'état /100",(IF(ISNUMBER(X560)=TRUE,(X560*R560),"ICG N/D")),"N'est pas l'option choisie feuille 2A"))</f>
        <v>-</v>
      </c>
      <c r="AA560" s="215" t="str">
        <f t="shared" si="80"/>
        <v>-</v>
      </c>
      <c r="AB560" s="215" t="str">
        <f>IF($A560="-","-",IF('2A HypothèsesRenouvellement'!$F$20="  cotes d'état /5",(IF(ISNUMBER(Y560)=TRUE,(Y560*R560),"Etat/5 N/D")),"N'est pas l'option choisie feuille 2A"))</f>
        <v>-</v>
      </c>
      <c r="AC560" s="215" t="str">
        <f t="shared" si="81"/>
        <v>-</v>
      </c>
      <c r="AD560" s="217" t="str">
        <f>IF('2A HypothèsesRenouvellement'!$D$15="Option 1  ",'3A CalculsActifs'!V560,IF('2A HypothèsesRenouvellement'!$F$20="  Cotes d'état /100",'3A CalculsActifs'!AA560,IF('2A HypothèsesRenouvellement'!$F$20="  Cotes d'état /5",'3A CalculsActifs'!AC560,"ATT:ChoisirOptionFeuille2A")))</f>
        <v>ATT:ChoisirOptionFeuille2A</v>
      </c>
      <c r="AE560" s="209" t="str">
        <f>IF($A560="-","-",(H560/1000*(VLOOKUP(D560,'2A HypothèsesRenouvellement'!$J$6:$L$10,3,FALSE))))</f>
        <v>-</v>
      </c>
      <c r="AF560" s="312" t="str">
        <f t="shared" si="86"/>
        <v>-</v>
      </c>
      <c r="AG560" s="312" t="str">
        <f t="shared" si="87"/>
        <v>-</v>
      </c>
      <c r="AH560" s="218" t="str">
        <f t="shared" si="88"/>
        <v>-</v>
      </c>
      <c r="AI560" s="95"/>
      <c r="AJ560" s="95"/>
      <c r="AK560" s="95"/>
      <c r="AL560" s="95"/>
      <c r="AM560" s="95"/>
      <c r="AN560" s="95"/>
      <c r="AO560" s="95"/>
      <c r="AP560" s="95"/>
      <c r="AQ560" s="95"/>
      <c r="AR560" s="95"/>
      <c r="AS560" s="95"/>
      <c r="AT560" s="95"/>
      <c r="AU560" s="95"/>
      <c r="AV560" s="95"/>
      <c r="AW560" s="95"/>
      <c r="AX560" s="95"/>
      <c r="AY560" s="95"/>
      <c r="AZ560" s="95"/>
      <c r="BA560" s="95"/>
      <c r="BB560" s="95"/>
      <c r="BC560" s="95"/>
      <c r="BD560" s="95"/>
      <c r="BE560" s="95"/>
      <c r="BF560" s="95"/>
      <c r="BG560" s="95"/>
      <c r="BH560" s="95"/>
      <c r="BI560" s="95"/>
      <c r="BJ560" s="95"/>
      <c r="BK560" s="95"/>
      <c r="BL560" s="95"/>
      <c r="BM560" s="95"/>
      <c r="BN560" s="95"/>
      <c r="BO560" s="95"/>
      <c r="BP560" s="95"/>
      <c r="BQ560" s="95"/>
      <c r="BR560" s="95"/>
      <c r="BS560" s="95"/>
      <c r="BT560" s="95"/>
      <c r="BU560" s="95"/>
      <c r="BV560" s="95"/>
      <c r="BW560" s="95"/>
      <c r="BX560" s="95"/>
      <c r="BY560" s="95"/>
      <c r="BZ560" s="95"/>
      <c r="CA560" s="95"/>
      <c r="CB560" s="95"/>
      <c r="CC560" s="95"/>
      <c r="CD560" s="95"/>
      <c r="CE560" s="95"/>
      <c r="CF560" s="95"/>
      <c r="CG560" s="95"/>
      <c r="CH560" s="95"/>
      <c r="CI560" s="95"/>
      <c r="CJ560" s="95"/>
      <c r="CK560" s="95"/>
      <c r="CL560" s="95"/>
      <c r="CM560" s="95"/>
      <c r="CN560" s="95"/>
      <c r="CO560" s="95"/>
      <c r="CP560" s="95"/>
      <c r="CQ560" s="95"/>
      <c r="CR560" s="95"/>
      <c r="CS560" s="95"/>
      <c r="CT560" s="95"/>
      <c r="CU560" s="95"/>
      <c r="CV560" s="95"/>
      <c r="CW560" s="95"/>
      <c r="CX560" s="95"/>
      <c r="CY560" s="95"/>
      <c r="CZ560" s="95"/>
      <c r="DA560" s="95"/>
      <c r="DB560" s="95"/>
      <c r="DC560" s="95"/>
      <c r="DD560" s="95"/>
      <c r="DE560" s="95"/>
      <c r="DF560" s="95"/>
      <c r="DG560" s="95"/>
      <c r="DH560" s="95"/>
      <c r="DI560" s="95"/>
      <c r="DJ560" s="95"/>
      <c r="DK560" s="95"/>
      <c r="DL560" s="95"/>
      <c r="DM560" s="95"/>
      <c r="DN560" s="95"/>
      <c r="DO560" s="95"/>
      <c r="DP560" s="95"/>
      <c r="DQ560" s="95"/>
      <c r="DR560" s="95"/>
      <c r="DS560" s="95"/>
      <c r="DT560" s="95"/>
      <c r="DU560" s="95"/>
      <c r="DV560" s="95"/>
      <c r="DW560" s="95"/>
      <c r="DX560" s="95"/>
      <c r="DY560" s="95"/>
      <c r="DZ560" s="95"/>
      <c r="EA560" s="95"/>
      <c r="EB560" s="95"/>
      <c r="EC560" s="95"/>
      <c r="ED560" s="95"/>
      <c r="EE560" s="95"/>
      <c r="EF560" s="95"/>
      <c r="EG560" s="95"/>
      <c r="EH560" s="95"/>
      <c r="EI560" s="95"/>
      <c r="EJ560" s="95"/>
      <c r="EK560" s="95"/>
      <c r="EL560" s="95"/>
      <c r="EM560" s="95"/>
      <c r="EN560" s="95"/>
      <c r="EO560" s="95"/>
      <c r="EP560" s="95"/>
      <c r="EQ560" s="95"/>
      <c r="ER560" s="95"/>
      <c r="ES560" s="95"/>
      <c r="ET560" s="95"/>
      <c r="EU560" s="95"/>
      <c r="EV560" s="95"/>
      <c r="EW560" s="95"/>
      <c r="EX560" s="95"/>
      <c r="EY560" s="95"/>
      <c r="EZ560" s="95"/>
      <c r="FA560" s="95"/>
      <c r="FB560" s="95"/>
      <c r="FC560" s="95"/>
      <c r="FD560" s="95"/>
      <c r="FE560" s="95"/>
      <c r="FF560" s="95"/>
      <c r="FG560" s="95"/>
      <c r="FH560" s="95"/>
      <c r="FI560" s="95"/>
      <c r="FJ560" s="95"/>
      <c r="FK560" s="95"/>
      <c r="FL560" s="95"/>
      <c r="FM560" s="95"/>
      <c r="FN560" s="95"/>
      <c r="FO560" s="95"/>
      <c r="FP560" s="95"/>
      <c r="FQ560" s="95"/>
      <c r="FR560" s="95"/>
      <c r="FS560" s="95"/>
      <c r="FT560" s="95"/>
      <c r="FU560" s="95"/>
      <c r="FV560" s="95"/>
      <c r="FW560" s="95"/>
      <c r="FX560" s="95"/>
      <c r="FY560" s="95"/>
      <c r="FZ560" s="95"/>
      <c r="GA560" s="95"/>
      <c r="GB560" s="95"/>
      <c r="GC560" s="95"/>
      <c r="GD560" s="95"/>
      <c r="GE560" s="95"/>
      <c r="GF560" s="95"/>
      <c r="GG560" s="95"/>
      <c r="GH560" s="95"/>
      <c r="GI560" s="95"/>
      <c r="GJ560" s="95"/>
      <c r="GK560" s="95"/>
      <c r="GL560" s="95"/>
      <c r="GM560" s="95"/>
      <c r="GN560" s="95"/>
      <c r="GO560" s="95"/>
      <c r="GP560" s="95"/>
      <c r="GQ560" s="95"/>
      <c r="GR560" s="95"/>
      <c r="GS560" s="95"/>
      <c r="GT560" s="95"/>
      <c r="GU560" s="95"/>
      <c r="GV560" s="95"/>
      <c r="GW560" s="95"/>
      <c r="GX560" s="95"/>
      <c r="GY560" s="95"/>
      <c r="GZ560" s="95"/>
      <c r="HA560" s="95"/>
      <c r="HB560" s="95"/>
      <c r="HC560" s="95"/>
      <c r="HD560" s="95"/>
      <c r="HE560" s="95"/>
    </row>
    <row r="561" spans="1:213" x14ac:dyDescent="0.25">
      <c r="A561" s="212" t="str">
        <f>IF((ISBLANK('1B DonnéesActifs'!A564)=TRUE),"-",'1B DonnéesActifs'!A564)</f>
        <v>-</v>
      </c>
      <c r="B561" s="213" t="str">
        <f>IF(($A561="-"),"-",IF((ISBLANK('1B DonnéesActifs'!B564)=TRUE),"",'1B DonnéesActifs'!B564))</f>
        <v>-</v>
      </c>
      <c r="C561" s="213" t="str">
        <f>IF(($A561="-"),"-",IF((ISBLANK('1B DonnéesActifs'!C564)=TRUE),"",'1B DonnéesActifs'!C564))</f>
        <v>-</v>
      </c>
      <c r="D561" s="213" t="str">
        <f>IF(($A561="-"),"-",IF((ISBLANK('1B DonnéesActifs'!D564)=TRUE),"",'1B DonnéesActifs'!D564))</f>
        <v>-</v>
      </c>
      <c r="E561" s="213" t="str">
        <f>IF(($A561="-"),"-",IF((ISBLANK('1B DonnéesActifs'!E564)=TRUE),"",'1B DonnéesActifs'!E564))</f>
        <v>-</v>
      </c>
      <c r="F561" s="213" t="str">
        <f>IF(($A561="-"),"-",IF((ISBLANK('1B DonnéesActifs'!F564)=TRUE),"",'1B DonnéesActifs'!F564))</f>
        <v>-</v>
      </c>
      <c r="G561" s="213" t="str">
        <f>IF(($A561="-"),"-",IF((ISBLANK('1B DonnéesActifs'!G564)=TRUE),"",'1B DonnéesActifs'!G564))</f>
        <v>-</v>
      </c>
      <c r="H561" s="213" t="str">
        <f>IF(($A561="-"),"-",IF((ISBLANK('1B DonnéesActifs'!H564)=TRUE),"",'1B DonnéesActifs'!H564))</f>
        <v>-</v>
      </c>
      <c r="I561" s="213" t="str">
        <f>IF(($A561="-"),"-",IF((ISBLANK('1B DonnéesActifs'!I564)=TRUE),"",'1B DonnéesActifs'!I564))</f>
        <v>-</v>
      </c>
      <c r="J561" s="213" t="str">
        <f>IF(($A561="-"),"-",IF((ISBLANK('1B DonnéesActifs'!J564)=TRUE),"",'1B DonnéesActifs'!J564))</f>
        <v>-</v>
      </c>
      <c r="K561" s="213" t="str">
        <f>IF(($A561="-"),"-",IF((ISBLANK('1B DonnéesActifs'!K564)=TRUE),"",'1B DonnéesActifs'!K564))</f>
        <v>-</v>
      </c>
      <c r="L561" s="213" t="str">
        <f>IF(($A561="-"),"-",IF((ISBLANK('1B DonnéesActifs'!L564)=TRUE),"",'1B DonnéesActifs'!L564))</f>
        <v>-</v>
      </c>
      <c r="M561" s="213" t="str">
        <f>IF(($A561="-"),"-",IF((ISBLANK('1B DonnéesActifs'!M564)=TRUE),"",'1B DonnéesActifs'!M564))</f>
        <v>-</v>
      </c>
      <c r="N561" s="213" t="str">
        <f>IF(($A561="-"),"-",IF((ISBLANK('1B DonnéesActifs'!N564)=TRUE),"",'1B DonnéesActifs'!N564))</f>
        <v>-</v>
      </c>
      <c r="O561" s="213" t="str">
        <f>IF(($A561="-"),"-",IF((ISBLANK('1B DonnéesActifs'!O564)=TRUE),"",'1B DonnéesActifs'!O564))</f>
        <v>-</v>
      </c>
      <c r="P561" s="213" t="str">
        <f>IF(($A561="-"),"-",IF((ISBLANK('1B DonnéesActifs'!P564)=TRUE),"",'1B DonnéesActifs'!P564))</f>
        <v>-</v>
      </c>
      <c r="Q561" s="214" t="str">
        <f t="shared" si="82"/>
        <v>-</v>
      </c>
      <c r="R561" s="214" t="str">
        <f>IF($A561="-","-",(_xlfn.IFNA((VLOOKUP($D561,'2A HypothèsesRenouvellement'!$J$6:$K$10,2,FALSE)),"TypeChausséeN/D")))</f>
        <v>-</v>
      </c>
      <c r="S561" s="214" t="str">
        <f t="shared" si="83"/>
        <v>-</v>
      </c>
      <c r="T561" s="214" t="str">
        <f>IF($A561="-","-",(_xlfn.IFNA((VLOOKUP($M561,'2A HypothèsesRenouvellement'!$J$16:$K$25,2,FALSE)),"DernièreInterventionN/D")))</f>
        <v>-</v>
      </c>
      <c r="U561" s="214" t="str">
        <f t="shared" si="84"/>
        <v>-</v>
      </c>
      <c r="V561" s="215" t="str">
        <f t="shared" si="85"/>
        <v>-</v>
      </c>
      <c r="W561" s="215" t="str">
        <f>IF($A561="-","-",IF($O561="","ICG N/D",VLOOKUP($O561,'2A HypothèsesRenouvellement'!$B$33:$B$42,1,TRUE)))</f>
        <v>-</v>
      </c>
      <c r="X561" s="216" t="str">
        <f>IF($A561="-","-",(IF((ISNUMBER(W561)=TRUE),VLOOKUP(W561,'2A HypothèsesRenouvellement'!$B$33:$D$42,3,FALSE),"ICG N/D")))</f>
        <v>-</v>
      </c>
      <c r="Y561" s="216" t="str">
        <f>_xlfn.IFNA(IF($A561="-","-",(IF((P561=""),"Cote /5 N/D",VLOOKUP(P561,'2A HypothèsesRenouvellement'!$F$33:$G$37,2,FALSE)))),"%ParCote/5 Feuille2A N/D")</f>
        <v>-</v>
      </c>
      <c r="Z561" s="215" t="str">
        <f>IF($A561="-","-",IF('2A HypothèsesRenouvellement'!$F$20="  cotes d'état /100",(IF(ISNUMBER(X561)=TRUE,(X561*R561),"ICG N/D")),"N'est pas l'option choisie feuille 2A"))</f>
        <v>-</v>
      </c>
      <c r="AA561" s="215" t="str">
        <f t="shared" si="80"/>
        <v>-</v>
      </c>
      <c r="AB561" s="215" t="str">
        <f>IF($A561="-","-",IF('2A HypothèsesRenouvellement'!$F$20="  cotes d'état /5",(IF(ISNUMBER(Y561)=TRUE,(Y561*R561),"Etat/5 N/D")),"N'est pas l'option choisie feuille 2A"))</f>
        <v>-</v>
      </c>
      <c r="AC561" s="215" t="str">
        <f t="shared" si="81"/>
        <v>-</v>
      </c>
      <c r="AD561" s="217" t="str">
        <f>IF('2A HypothèsesRenouvellement'!$D$15="Option 1  ",'3A CalculsActifs'!V561,IF('2A HypothèsesRenouvellement'!$F$20="  Cotes d'état /100",'3A CalculsActifs'!AA561,IF('2A HypothèsesRenouvellement'!$F$20="  Cotes d'état /5",'3A CalculsActifs'!AC561,"ATT:ChoisirOptionFeuille2A")))</f>
        <v>ATT:ChoisirOptionFeuille2A</v>
      </c>
      <c r="AE561" s="209" t="str">
        <f>IF($A561="-","-",(H561/1000*(VLOOKUP(D561,'2A HypothèsesRenouvellement'!$J$6:$L$10,3,FALSE))))</f>
        <v>-</v>
      </c>
      <c r="AF561" s="312" t="str">
        <f t="shared" si="86"/>
        <v>-</v>
      </c>
      <c r="AG561" s="312" t="str">
        <f t="shared" si="87"/>
        <v>-</v>
      </c>
      <c r="AH561" s="218" t="str">
        <f t="shared" si="88"/>
        <v>-</v>
      </c>
      <c r="AI561" s="95"/>
      <c r="AJ561" s="95"/>
      <c r="AK561" s="95"/>
      <c r="AL561" s="95"/>
      <c r="AM561" s="95"/>
      <c r="AN561" s="95"/>
      <c r="AO561" s="95"/>
      <c r="AP561" s="95"/>
      <c r="AQ561" s="95"/>
      <c r="AR561" s="95"/>
      <c r="AS561" s="95"/>
      <c r="AT561" s="95"/>
      <c r="AU561" s="95"/>
      <c r="AV561" s="95"/>
      <c r="AW561" s="95"/>
      <c r="AX561" s="95"/>
      <c r="AY561" s="95"/>
      <c r="AZ561" s="95"/>
      <c r="BA561" s="95"/>
      <c r="BB561" s="95"/>
      <c r="BC561" s="95"/>
      <c r="BD561" s="95"/>
      <c r="BE561" s="95"/>
      <c r="BF561" s="95"/>
      <c r="BG561" s="95"/>
      <c r="BH561" s="95"/>
      <c r="BI561" s="95"/>
      <c r="BJ561" s="95"/>
      <c r="BK561" s="95"/>
      <c r="BL561" s="95"/>
      <c r="BM561" s="95"/>
      <c r="BN561" s="95"/>
      <c r="BO561" s="95"/>
      <c r="BP561" s="95"/>
      <c r="BQ561" s="95"/>
      <c r="BR561" s="95"/>
      <c r="BS561" s="95"/>
      <c r="BT561" s="95"/>
      <c r="BU561" s="95"/>
      <c r="BV561" s="95"/>
      <c r="BW561" s="95"/>
      <c r="BX561" s="95"/>
      <c r="BY561" s="95"/>
      <c r="BZ561" s="95"/>
      <c r="CA561" s="95"/>
      <c r="CB561" s="95"/>
      <c r="CC561" s="95"/>
      <c r="CD561" s="95"/>
      <c r="CE561" s="95"/>
      <c r="CF561" s="95"/>
      <c r="CG561" s="95"/>
      <c r="CH561" s="95"/>
      <c r="CI561" s="95"/>
      <c r="CJ561" s="95"/>
      <c r="CK561" s="95"/>
      <c r="CL561" s="95"/>
      <c r="CM561" s="95"/>
      <c r="CN561" s="95"/>
      <c r="CO561" s="95"/>
      <c r="CP561" s="95"/>
      <c r="CQ561" s="95"/>
      <c r="CR561" s="95"/>
      <c r="CS561" s="95"/>
      <c r="CT561" s="95"/>
      <c r="CU561" s="95"/>
      <c r="CV561" s="95"/>
      <c r="CW561" s="95"/>
      <c r="CX561" s="95"/>
      <c r="CY561" s="95"/>
      <c r="CZ561" s="95"/>
      <c r="DA561" s="95"/>
      <c r="DB561" s="95"/>
      <c r="DC561" s="95"/>
      <c r="DD561" s="95"/>
      <c r="DE561" s="95"/>
      <c r="DF561" s="95"/>
      <c r="DG561" s="95"/>
      <c r="DH561" s="95"/>
      <c r="DI561" s="95"/>
      <c r="DJ561" s="95"/>
      <c r="DK561" s="95"/>
      <c r="DL561" s="95"/>
      <c r="DM561" s="95"/>
      <c r="DN561" s="95"/>
      <c r="DO561" s="95"/>
      <c r="DP561" s="95"/>
      <c r="DQ561" s="95"/>
      <c r="DR561" s="95"/>
      <c r="DS561" s="95"/>
      <c r="DT561" s="95"/>
      <c r="DU561" s="95"/>
      <c r="DV561" s="95"/>
      <c r="DW561" s="95"/>
      <c r="DX561" s="95"/>
      <c r="DY561" s="95"/>
      <c r="DZ561" s="95"/>
      <c r="EA561" s="95"/>
      <c r="EB561" s="95"/>
      <c r="EC561" s="95"/>
      <c r="ED561" s="95"/>
      <c r="EE561" s="95"/>
      <c r="EF561" s="95"/>
      <c r="EG561" s="95"/>
      <c r="EH561" s="95"/>
      <c r="EI561" s="95"/>
      <c r="EJ561" s="95"/>
      <c r="EK561" s="95"/>
      <c r="EL561" s="95"/>
      <c r="EM561" s="95"/>
      <c r="EN561" s="95"/>
      <c r="EO561" s="95"/>
      <c r="EP561" s="95"/>
      <c r="EQ561" s="95"/>
      <c r="ER561" s="95"/>
      <c r="ES561" s="95"/>
      <c r="ET561" s="95"/>
      <c r="EU561" s="95"/>
      <c r="EV561" s="95"/>
      <c r="EW561" s="95"/>
      <c r="EX561" s="95"/>
      <c r="EY561" s="95"/>
      <c r="EZ561" s="95"/>
      <c r="FA561" s="95"/>
      <c r="FB561" s="95"/>
      <c r="FC561" s="95"/>
      <c r="FD561" s="95"/>
      <c r="FE561" s="95"/>
      <c r="FF561" s="95"/>
      <c r="FG561" s="95"/>
      <c r="FH561" s="95"/>
      <c r="FI561" s="95"/>
      <c r="FJ561" s="95"/>
      <c r="FK561" s="95"/>
      <c r="FL561" s="95"/>
      <c r="FM561" s="95"/>
      <c r="FN561" s="95"/>
      <c r="FO561" s="95"/>
      <c r="FP561" s="95"/>
      <c r="FQ561" s="95"/>
      <c r="FR561" s="95"/>
      <c r="FS561" s="95"/>
      <c r="FT561" s="95"/>
      <c r="FU561" s="95"/>
      <c r="FV561" s="95"/>
      <c r="FW561" s="95"/>
      <c r="FX561" s="95"/>
      <c r="FY561" s="95"/>
      <c r="FZ561" s="95"/>
      <c r="GA561" s="95"/>
      <c r="GB561" s="95"/>
      <c r="GC561" s="95"/>
      <c r="GD561" s="95"/>
      <c r="GE561" s="95"/>
      <c r="GF561" s="95"/>
      <c r="GG561" s="95"/>
      <c r="GH561" s="95"/>
      <c r="GI561" s="95"/>
      <c r="GJ561" s="95"/>
      <c r="GK561" s="95"/>
      <c r="GL561" s="95"/>
      <c r="GM561" s="95"/>
      <c r="GN561" s="95"/>
      <c r="GO561" s="95"/>
      <c r="GP561" s="95"/>
      <c r="GQ561" s="95"/>
      <c r="GR561" s="95"/>
      <c r="GS561" s="95"/>
      <c r="GT561" s="95"/>
      <c r="GU561" s="95"/>
      <c r="GV561" s="95"/>
      <c r="GW561" s="95"/>
      <c r="GX561" s="95"/>
      <c r="GY561" s="95"/>
      <c r="GZ561" s="95"/>
      <c r="HA561" s="95"/>
      <c r="HB561" s="95"/>
      <c r="HC561" s="95"/>
      <c r="HD561" s="95"/>
      <c r="HE561" s="95"/>
    </row>
    <row r="562" spans="1:213" x14ac:dyDescent="0.25">
      <c r="A562" s="212" t="str">
        <f>IF((ISBLANK('1B DonnéesActifs'!A565)=TRUE),"-",'1B DonnéesActifs'!A565)</f>
        <v>-</v>
      </c>
      <c r="B562" s="213" t="str">
        <f>IF(($A562="-"),"-",IF((ISBLANK('1B DonnéesActifs'!B565)=TRUE),"",'1B DonnéesActifs'!B565))</f>
        <v>-</v>
      </c>
      <c r="C562" s="213" t="str">
        <f>IF(($A562="-"),"-",IF((ISBLANK('1B DonnéesActifs'!C565)=TRUE),"",'1B DonnéesActifs'!C565))</f>
        <v>-</v>
      </c>
      <c r="D562" s="213" t="str">
        <f>IF(($A562="-"),"-",IF((ISBLANK('1B DonnéesActifs'!D565)=TRUE),"",'1B DonnéesActifs'!D565))</f>
        <v>-</v>
      </c>
      <c r="E562" s="213" t="str">
        <f>IF(($A562="-"),"-",IF((ISBLANK('1B DonnéesActifs'!E565)=TRUE),"",'1B DonnéesActifs'!E565))</f>
        <v>-</v>
      </c>
      <c r="F562" s="213" t="str">
        <f>IF(($A562="-"),"-",IF((ISBLANK('1B DonnéesActifs'!F565)=TRUE),"",'1B DonnéesActifs'!F565))</f>
        <v>-</v>
      </c>
      <c r="G562" s="213" t="str">
        <f>IF(($A562="-"),"-",IF((ISBLANK('1B DonnéesActifs'!G565)=TRUE),"",'1B DonnéesActifs'!G565))</f>
        <v>-</v>
      </c>
      <c r="H562" s="213" t="str">
        <f>IF(($A562="-"),"-",IF((ISBLANK('1B DonnéesActifs'!H565)=TRUE),"",'1B DonnéesActifs'!H565))</f>
        <v>-</v>
      </c>
      <c r="I562" s="213" t="str">
        <f>IF(($A562="-"),"-",IF((ISBLANK('1B DonnéesActifs'!I565)=TRUE),"",'1B DonnéesActifs'!I565))</f>
        <v>-</v>
      </c>
      <c r="J562" s="213" t="str">
        <f>IF(($A562="-"),"-",IF((ISBLANK('1B DonnéesActifs'!J565)=TRUE),"",'1B DonnéesActifs'!J565))</f>
        <v>-</v>
      </c>
      <c r="K562" s="213" t="str">
        <f>IF(($A562="-"),"-",IF((ISBLANK('1B DonnéesActifs'!K565)=TRUE),"",'1B DonnéesActifs'!K565))</f>
        <v>-</v>
      </c>
      <c r="L562" s="213" t="str">
        <f>IF(($A562="-"),"-",IF((ISBLANK('1B DonnéesActifs'!L565)=TRUE),"",'1B DonnéesActifs'!L565))</f>
        <v>-</v>
      </c>
      <c r="M562" s="213" t="str">
        <f>IF(($A562="-"),"-",IF((ISBLANK('1B DonnéesActifs'!M565)=TRUE),"",'1B DonnéesActifs'!M565))</f>
        <v>-</v>
      </c>
      <c r="N562" s="213" t="str">
        <f>IF(($A562="-"),"-",IF((ISBLANK('1B DonnéesActifs'!N565)=TRUE),"",'1B DonnéesActifs'!N565))</f>
        <v>-</v>
      </c>
      <c r="O562" s="213" t="str">
        <f>IF(($A562="-"),"-",IF((ISBLANK('1B DonnéesActifs'!O565)=TRUE),"",'1B DonnéesActifs'!O565))</f>
        <v>-</v>
      </c>
      <c r="P562" s="213" t="str">
        <f>IF(($A562="-"),"-",IF((ISBLANK('1B DonnéesActifs'!P565)=TRUE),"",'1B DonnéesActifs'!P565))</f>
        <v>-</v>
      </c>
      <c r="Q562" s="214" t="str">
        <f t="shared" si="82"/>
        <v>-</v>
      </c>
      <c r="R562" s="214" t="str">
        <f>IF($A562="-","-",(_xlfn.IFNA((VLOOKUP($D562,'2A HypothèsesRenouvellement'!$J$6:$K$10,2,FALSE)),"TypeChausséeN/D")))</f>
        <v>-</v>
      </c>
      <c r="S562" s="214" t="str">
        <f t="shared" si="83"/>
        <v>-</v>
      </c>
      <c r="T562" s="214" t="str">
        <f>IF($A562="-","-",(_xlfn.IFNA((VLOOKUP($M562,'2A HypothèsesRenouvellement'!$J$16:$K$25,2,FALSE)),"DernièreInterventionN/D")))</f>
        <v>-</v>
      </c>
      <c r="U562" s="214" t="str">
        <f t="shared" si="84"/>
        <v>-</v>
      </c>
      <c r="V562" s="215" t="str">
        <f t="shared" si="85"/>
        <v>-</v>
      </c>
      <c r="W562" s="215" t="str">
        <f>IF($A562="-","-",IF($O562="","ICG N/D",VLOOKUP($O562,'2A HypothèsesRenouvellement'!$B$33:$B$42,1,TRUE)))</f>
        <v>-</v>
      </c>
      <c r="X562" s="216" t="str">
        <f>IF($A562="-","-",(IF((ISNUMBER(W562)=TRUE),VLOOKUP(W562,'2A HypothèsesRenouvellement'!$B$33:$D$42,3,FALSE),"ICG N/D")))</f>
        <v>-</v>
      </c>
      <c r="Y562" s="216" t="str">
        <f>_xlfn.IFNA(IF($A562="-","-",(IF((P562=""),"Cote /5 N/D",VLOOKUP(P562,'2A HypothèsesRenouvellement'!$F$33:$G$37,2,FALSE)))),"%ParCote/5 Feuille2A N/D")</f>
        <v>-</v>
      </c>
      <c r="Z562" s="215" t="str">
        <f>IF($A562="-","-",IF('2A HypothèsesRenouvellement'!$F$20="  cotes d'état /100",(IF(ISNUMBER(X562)=TRUE,(X562*R562),"ICG N/D")),"N'est pas l'option choisie feuille 2A"))</f>
        <v>-</v>
      </c>
      <c r="AA562" s="215" t="str">
        <f t="shared" si="80"/>
        <v>-</v>
      </c>
      <c r="AB562" s="215" t="str">
        <f>IF($A562="-","-",IF('2A HypothèsesRenouvellement'!$F$20="  cotes d'état /5",(IF(ISNUMBER(Y562)=TRUE,(Y562*R562),"Etat/5 N/D")),"N'est pas l'option choisie feuille 2A"))</f>
        <v>-</v>
      </c>
      <c r="AC562" s="215" t="str">
        <f t="shared" si="81"/>
        <v>-</v>
      </c>
      <c r="AD562" s="217" t="str">
        <f>IF('2A HypothèsesRenouvellement'!$D$15="Option 1  ",'3A CalculsActifs'!V562,IF('2A HypothèsesRenouvellement'!$F$20="  Cotes d'état /100",'3A CalculsActifs'!AA562,IF('2A HypothèsesRenouvellement'!$F$20="  Cotes d'état /5",'3A CalculsActifs'!AC562,"ATT:ChoisirOptionFeuille2A")))</f>
        <v>ATT:ChoisirOptionFeuille2A</v>
      </c>
      <c r="AE562" s="209" t="str">
        <f>IF($A562="-","-",(H562/1000*(VLOOKUP(D562,'2A HypothèsesRenouvellement'!$J$6:$L$10,3,FALSE))))</f>
        <v>-</v>
      </c>
      <c r="AF562" s="312" t="str">
        <f t="shared" si="86"/>
        <v>-</v>
      </c>
      <c r="AG562" s="312" t="str">
        <f t="shared" si="87"/>
        <v>-</v>
      </c>
      <c r="AH562" s="218" t="str">
        <f t="shared" si="88"/>
        <v>-</v>
      </c>
      <c r="AI562" s="95"/>
      <c r="AJ562" s="95"/>
      <c r="AK562" s="95"/>
      <c r="AL562" s="95"/>
      <c r="AM562" s="95"/>
      <c r="AN562" s="95"/>
      <c r="AO562" s="95"/>
      <c r="AP562" s="95"/>
      <c r="AQ562" s="95"/>
      <c r="AR562" s="95"/>
      <c r="AS562" s="95"/>
      <c r="AT562" s="95"/>
      <c r="AU562" s="95"/>
      <c r="AV562" s="95"/>
      <c r="AW562" s="95"/>
      <c r="AX562" s="95"/>
      <c r="AY562" s="95"/>
      <c r="AZ562" s="95"/>
      <c r="BA562" s="95"/>
      <c r="BB562" s="95"/>
      <c r="BC562" s="95"/>
      <c r="BD562" s="95"/>
      <c r="BE562" s="95"/>
      <c r="BF562" s="95"/>
      <c r="BG562" s="95"/>
      <c r="BH562" s="95"/>
      <c r="BI562" s="95"/>
      <c r="BJ562" s="95"/>
      <c r="BK562" s="95"/>
      <c r="BL562" s="95"/>
      <c r="BM562" s="95"/>
      <c r="BN562" s="95"/>
      <c r="BO562" s="95"/>
      <c r="BP562" s="95"/>
      <c r="BQ562" s="95"/>
      <c r="BR562" s="95"/>
      <c r="BS562" s="95"/>
      <c r="BT562" s="95"/>
      <c r="BU562" s="95"/>
      <c r="BV562" s="95"/>
      <c r="BW562" s="95"/>
      <c r="BX562" s="95"/>
      <c r="BY562" s="95"/>
      <c r="BZ562" s="95"/>
      <c r="CA562" s="95"/>
      <c r="CB562" s="95"/>
      <c r="CC562" s="95"/>
      <c r="CD562" s="95"/>
      <c r="CE562" s="95"/>
      <c r="CF562" s="95"/>
      <c r="CG562" s="95"/>
      <c r="CH562" s="95"/>
      <c r="CI562" s="95"/>
      <c r="CJ562" s="95"/>
      <c r="CK562" s="95"/>
      <c r="CL562" s="95"/>
      <c r="CM562" s="95"/>
      <c r="CN562" s="95"/>
      <c r="CO562" s="95"/>
      <c r="CP562" s="95"/>
      <c r="CQ562" s="95"/>
      <c r="CR562" s="95"/>
      <c r="CS562" s="95"/>
      <c r="CT562" s="95"/>
      <c r="CU562" s="95"/>
      <c r="CV562" s="95"/>
      <c r="CW562" s="95"/>
      <c r="CX562" s="95"/>
      <c r="CY562" s="95"/>
      <c r="CZ562" s="95"/>
      <c r="DA562" s="95"/>
      <c r="DB562" s="95"/>
      <c r="DC562" s="95"/>
      <c r="DD562" s="95"/>
      <c r="DE562" s="95"/>
      <c r="DF562" s="95"/>
      <c r="DG562" s="95"/>
      <c r="DH562" s="95"/>
      <c r="DI562" s="95"/>
      <c r="DJ562" s="95"/>
      <c r="DK562" s="95"/>
      <c r="DL562" s="95"/>
      <c r="DM562" s="95"/>
      <c r="DN562" s="95"/>
      <c r="DO562" s="95"/>
      <c r="DP562" s="95"/>
      <c r="DQ562" s="95"/>
      <c r="DR562" s="95"/>
      <c r="DS562" s="95"/>
      <c r="DT562" s="95"/>
      <c r="DU562" s="95"/>
      <c r="DV562" s="95"/>
      <c r="DW562" s="95"/>
      <c r="DX562" s="95"/>
      <c r="DY562" s="95"/>
      <c r="DZ562" s="95"/>
      <c r="EA562" s="95"/>
      <c r="EB562" s="95"/>
      <c r="EC562" s="95"/>
      <c r="ED562" s="95"/>
      <c r="EE562" s="95"/>
      <c r="EF562" s="95"/>
      <c r="EG562" s="95"/>
      <c r="EH562" s="95"/>
      <c r="EI562" s="95"/>
      <c r="EJ562" s="95"/>
      <c r="EK562" s="95"/>
      <c r="EL562" s="95"/>
      <c r="EM562" s="95"/>
      <c r="EN562" s="95"/>
      <c r="EO562" s="95"/>
      <c r="EP562" s="95"/>
      <c r="EQ562" s="95"/>
      <c r="ER562" s="95"/>
      <c r="ES562" s="95"/>
      <c r="ET562" s="95"/>
      <c r="EU562" s="95"/>
      <c r="EV562" s="95"/>
      <c r="EW562" s="95"/>
      <c r="EX562" s="95"/>
      <c r="EY562" s="95"/>
      <c r="EZ562" s="95"/>
      <c r="FA562" s="95"/>
      <c r="FB562" s="95"/>
      <c r="FC562" s="95"/>
      <c r="FD562" s="95"/>
      <c r="FE562" s="95"/>
      <c r="FF562" s="95"/>
      <c r="FG562" s="95"/>
      <c r="FH562" s="95"/>
      <c r="FI562" s="95"/>
      <c r="FJ562" s="95"/>
      <c r="FK562" s="95"/>
      <c r="FL562" s="95"/>
      <c r="FM562" s="95"/>
      <c r="FN562" s="95"/>
      <c r="FO562" s="95"/>
      <c r="FP562" s="95"/>
      <c r="FQ562" s="95"/>
      <c r="FR562" s="95"/>
      <c r="FS562" s="95"/>
      <c r="FT562" s="95"/>
      <c r="FU562" s="95"/>
      <c r="FV562" s="95"/>
      <c r="FW562" s="95"/>
      <c r="FX562" s="95"/>
      <c r="FY562" s="95"/>
      <c r="FZ562" s="95"/>
      <c r="GA562" s="95"/>
      <c r="GB562" s="95"/>
      <c r="GC562" s="95"/>
      <c r="GD562" s="95"/>
      <c r="GE562" s="95"/>
      <c r="GF562" s="95"/>
      <c r="GG562" s="95"/>
      <c r="GH562" s="95"/>
      <c r="GI562" s="95"/>
      <c r="GJ562" s="95"/>
      <c r="GK562" s="95"/>
      <c r="GL562" s="95"/>
      <c r="GM562" s="95"/>
      <c r="GN562" s="95"/>
      <c r="GO562" s="95"/>
      <c r="GP562" s="95"/>
      <c r="GQ562" s="95"/>
      <c r="GR562" s="95"/>
      <c r="GS562" s="95"/>
      <c r="GT562" s="95"/>
      <c r="GU562" s="95"/>
      <c r="GV562" s="95"/>
      <c r="GW562" s="95"/>
      <c r="GX562" s="95"/>
      <c r="GY562" s="95"/>
      <c r="GZ562" s="95"/>
      <c r="HA562" s="95"/>
      <c r="HB562" s="95"/>
      <c r="HC562" s="95"/>
      <c r="HD562" s="95"/>
      <c r="HE562" s="95"/>
    </row>
    <row r="563" spans="1:213" x14ac:dyDescent="0.25">
      <c r="A563" s="212" t="str">
        <f>IF((ISBLANK('1B DonnéesActifs'!A566)=TRUE),"-",'1B DonnéesActifs'!A566)</f>
        <v>-</v>
      </c>
      <c r="B563" s="213" t="str">
        <f>IF(($A563="-"),"-",IF((ISBLANK('1B DonnéesActifs'!B566)=TRUE),"",'1B DonnéesActifs'!B566))</f>
        <v>-</v>
      </c>
      <c r="C563" s="213" t="str">
        <f>IF(($A563="-"),"-",IF((ISBLANK('1B DonnéesActifs'!C566)=TRUE),"",'1B DonnéesActifs'!C566))</f>
        <v>-</v>
      </c>
      <c r="D563" s="213" t="str">
        <f>IF(($A563="-"),"-",IF((ISBLANK('1B DonnéesActifs'!D566)=TRUE),"",'1B DonnéesActifs'!D566))</f>
        <v>-</v>
      </c>
      <c r="E563" s="213" t="str">
        <f>IF(($A563="-"),"-",IF((ISBLANK('1B DonnéesActifs'!E566)=TRUE),"",'1B DonnéesActifs'!E566))</f>
        <v>-</v>
      </c>
      <c r="F563" s="213" t="str">
        <f>IF(($A563="-"),"-",IF((ISBLANK('1B DonnéesActifs'!F566)=TRUE),"",'1B DonnéesActifs'!F566))</f>
        <v>-</v>
      </c>
      <c r="G563" s="213" t="str">
        <f>IF(($A563="-"),"-",IF((ISBLANK('1B DonnéesActifs'!G566)=TRUE),"",'1B DonnéesActifs'!G566))</f>
        <v>-</v>
      </c>
      <c r="H563" s="213" t="str">
        <f>IF(($A563="-"),"-",IF((ISBLANK('1B DonnéesActifs'!H566)=TRUE),"",'1B DonnéesActifs'!H566))</f>
        <v>-</v>
      </c>
      <c r="I563" s="213" t="str">
        <f>IF(($A563="-"),"-",IF((ISBLANK('1B DonnéesActifs'!I566)=TRUE),"",'1B DonnéesActifs'!I566))</f>
        <v>-</v>
      </c>
      <c r="J563" s="213" t="str">
        <f>IF(($A563="-"),"-",IF((ISBLANK('1B DonnéesActifs'!J566)=TRUE),"",'1B DonnéesActifs'!J566))</f>
        <v>-</v>
      </c>
      <c r="K563" s="213" t="str">
        <f>IF(($A563="-"),"-",IF((ISBLANK('1B DonnéesActifs'!K566)=TRUE),"",'1B DonnéesActifs'!K566))</f>
        <v>-</v>
      </c>
      <c r="L563" s="213" t="str">
        <f>IF(($A563="-"),"-",IF((ISBLANK('1B DonnéesActifs'!L566)=TRUE),"",'1B DonnéesActifs'!L566))</f>
        <v>-</v>
      </c>
      <c r="M563" s="213" t="str">
        <f>IF(($A563="-"),"-",IF((ISBLANK('1B DonnéesActifs'!M566)=TRUE),"",'1B DonnéesActifs'!M566))</f>
        <v>-</v>
      </c>
      <c r="N563" s="213" t="str">
        <f>IF(($A563="-"),"-",IF((ISBLANK('1B DonnéesActifs'!N566)=TRUE),"",'1B DonnéesActifs'!N566))</f>
        <v>-</v>
      </c>
      <c r="O563" s="213" t="str">
        <f>IF(($A563="-"),"-",IF((ISBLANK('1B DonnéesActifs'!O566)=TRUE),"",'1B DonnéesActifs'!O566))</f>
        <v>-</v>
      </c>
      <c r="P563" s="213" t="str">
        <f>IF(($A563="-"),"-",IF((ISBLANK('1B DonnéesActifs'!P566)=TRUE),"",'1B DonnéesActifs'!P566))</f>
        <v>-</v>
      </c>
      <c r="Q563" s="214" t="str">
        <f t="shared" si="82"/>
        <v>-</v>
      </c>
      <c r="R563" s="214" t="str">
        <f>IF($A563="-","-",(_xlfn.IFNA((VLOOKUP($D563,'2A HypothèsesRenouvellement'!$J$6:$K$10,2,FALSE)),"TypeChausséeN/D")))</f>
        <v>-</v>
      </c>
      <c r="S563" s="214" t="str">
        <f t="shared" si="83"/>
        <v>-</v>
      </c>
      <c r="T563" s="214" t="str">
        <f>IF($A563="-","-",(_xlfn.IFNA((VLOOKUP($M563,'2A HypothèsesRenouvellement'!$J$16:$K$25,2,FALSE)),"DernièreInterventionN/D")))</f>
        <v>-</v>
      </c>
      <c r="U563" s="214" t="str">
        <f t="shared" si="84"/>
        <v>-</v>
      </c>
      <c r="V563" s="215" t="str">
        <f t="shared" si="85"/>
        <v>-</v>
      </c>
      <c r="W563" s="215" t="str">
        <f>IF($A563="-","-",IF($O563="","ICG N/D",VLOOKUP($O563,'2A HypothèsesRenouvellement'!$B$33:$B$42,1,TRUE)))</f>
        <v>-</v>
      </c>
      <c r="X563" s="216" t="str">
        <f>IF($A563="-","-",(IF((ISNUMBER(W563)=TRUE),VLOOKUP(W563,'2A HypothèsesRenouvellement'!$B$33:$D$42,3,FALSE),"ICG N/D")))</f>
        <v>-</v>
      </c>
      <c r="Y563" s="216" t="str">
        <f>_xlfn.IFNA(IF($A563="-","-",(IF((P563=""),"Cote /5 N/D",VLOOKUP(P563,'2A HypothèsesRenouvellement'!$F$33:$G$37,2,FALSE)))),"%ParCote/5 Feuille2A N/D")</f>
        <v>-</v>
      </c>
      <c r="Z563" s="215" t="str">
        <f>IF($A563="-","-",IF('2A HypothèsesRenouvellement'!$F$20="  cotes d'état /100",(IF(ISNUMBER(X563)=TRUE,(X563*R563),"ICG N/D")),"N'est pas l'option choisie feuille 2A"))</f>
        <v>-</v>
      </c>
      <c r="AA563" s="215" t="str">
        <f t="shared" si="80"/>
        <v>-</v>
      </c>
      <c r="AB563" s="215" t="str">
        <f>IF($A563="-","-",IF('2A HypothèsesRenouvellement'!$F$20="  cotes d'état /5",(IF(ISNUMBER(Y563)=TRUE,(Y563*R563),"Etat/5 N/D")),"N'est pas l'option choisie feuille 2A"))</f>
        <v>-</v>
      </c>
      <c r="AC563" s="215" t="str">
        <f t="shared" si="81"/>
        <v>-</v>
      </c>
      <c r="AD563" s="217" t="str">
        <f>IF('2A HypothèsesRenouvellement'!$D$15="Option 1  ",'3A CalculsActifs'!V563,IF('2A HypothèsesRenouvellement'!$F$20="  Cotes d'état /100",'3A CalculsActifs'!AA563,IF('2A HypothèsesRenouvellement'!$F$20="  Cotes d'état /5",'3A CalculsActifs'!AC563,"ATT:ChoisirOptionFeuille2A")))</f>
        <v>ATT:ChoisirOptionFeuille2A</v>
      </c>
      <c r="AE563" s="209" t="str">
        <f>IF($A563="-","-",(H563/1000*(VLOOKUP(D563,'2A HypothèsesRenouvellement'!$J$6:$L$10,3,FALSE))))</f>
        <v>-</v>
      </c>
      <c r="AF563" s="312" t="str">
        <f t="shared" si="86"/>
        <v>-</v>
      </c>
      <c r="AG563" s="312" t="str">
        <f t="shared" si="87"/>
        <v>-</v>
      </c>
      <c r="AH563" s="218" t="str">
        <f t="shared" si="88"/>
        <v>-</v>
      </c>
      <c r="AI563" s="95"/>
      <c r="AJ563" s="95"/>
      <c r="AK563" s="95"/>
      <c r="AL563" s="95"/>
      <c r="AM563" s="95"/>
      <c r="AN563" s="95"/>
      <c r="AO563" s="95"/>
      <c r="AP563" s="95"/>
      <c r="AQ563" s="95"/>
      <c r="AR563" s="95"/>
      <c r="AS563" s="95"/>
      <c r="AT563" s="95"/>
      <c r="AU563" s="95"/>
      <c r="AV563" s="95"/>
      <c r="AW563" s="95"/>
      <c r="AX563" s="95"/>
      <c r="AY563" s="95"/>
      <c r="AZ563" s="95"/>
      <c r="BA563" s="95"/>
      <c r="BB563" s="95"/>
      <c r="BC563" s="95"/>
      <c r="BD563" s="95"/>
      <c r="BE563" s="95"/>
      <c r="BF563" s="95"/>
      <c r="BG563" s="95"/>
      <c r="BH563" s="95"/>
      <c r="BI563" s="95"/>
      <c r="BJ563" s="95"/>
      <c r="BK563" s="95"/>
      <c r="BL563" s="95"/>
      <c r="BM563" s="95"/>
      <c r="BN563" s="95"/>
      <c r="BO563" s="95"/>
      <c r="BP563" s="95"/>
      <c r="BQ563" s="95"/>
      <c r="BR563" s="95"/>
      <c r="BS563" s="95"/>
      <c r="BT563" s="95"/>
      <c r="BU563" s="95"/>
      <c r="BV563" s="95"/>
      <c r="BW563" s="95"/>
      <c r="BX563" s="95"/>
      <c r="BY563" s="95"/>
      <c r="BZ563" s="95"/>
      <c r="CA563" s="95"/>
      <c r="CB563" s="95"/>
      <c r="CC563" s="95"/>
      <c r="CD563" s="95"/>
      <c r="CE563" s="95"/>
      <c r="CF563" s="95"/>
      <c r="CG563" s="95"/>
      <c r="CH563" s="95"/>
      <c r="CI563" s="95"/>
      <c r="CJ563" s="95"/>
      <c r="CK563" s="95"/>
      <c r="CL563" s="95"/>
      <c r="CM563" s="95"/>
      <c r="CN563" s="95"/>
      <c r="CO563" s="95"/>
      <c r="CP563" s="95"/>
      <c r="CQ563" s="95"/>
      <c r="CR563" s="95"/>
      <c r="CS563" s="95"/>
      <c r="CT563" s="95"/>
      <c r="CU563" s="95"/>
      <c r="CV563" s="95"/>
      <c r="CW563" s="95"/>
      <c r="CX563" s="95"/>
      <c r="CY563" s="95"/>
      <c r="CZ563" s="95"/>
      <c r="DA563" s="95"/>
      <c r="DB563" s="95"/>
      <c r="DC563" s="95"/>
      <c r="DD563" s="95"/>
      <c r="DE563" s="95"/>
      <c r="DF563" s="95"/>
      <c r="DG563" s="95"/>
      <c r="DH563" s="95"/>
      <c r="DI563" s="95"/>
      <c r="DJ563" s="95"/>
      <c r="DK563" s="95"/>
      <c r="DL563" s="95"/>
      <c r="DM563" s="95"/>
      <c r="DN563" s="95"/>
      <c r="DO563" s="95"/>
      <c r="DP563" s="95"/>
      <c r="DQ563" s="95"/>
      <c r="DR563" s="95"/>
      <c r="DS563" s="95"/>
      <c r="DT563" s="95"/>
      <c r="DU563" s="95"/>
      <c r="DV563" s="95"/>
      <c r="DW563" s="95"/>
      <c r="DX563" s="95"/>
      <c r="DY563" s="95"/>
      <c r="DZ563" s="95"/>
      <c r="EA563" s="95"/>
      <c r="EB563" s="95"/>
      <c r="EC563" s="95"/>
      <c r="ED563" s="95"/>
      <c r="EE563" s="95"/>
      <c r="EF563" s="95"/>
      <c r="EG563" s="95"/>
      <c r="EH563" s="95"/>
      <c r="EI563" s="95"/>
      <c r="EJ563" s="95"/>
      <c r="EK563" s="95"/>
      <c r="EL563" s="95"/>
      <c r="EM563" s="95"/>
      <c r="EN563" s="95"/>
      <c r="EO563" s="95"/>
      <c r="EP563" s="95"/>
      <c r="EQ563" s="95"/>
      <c r="ER563" s="95"/>
      <c r="ES563" s="95"/>
      <c r="ET563" s="95"/>
      <c r="EU563" s="95"/>
      <c r="EV563" s="95"/>
      <c r="EW563" s="95"/>
      <c r="EX563" s="95"/>
      <c r="EY563" s="95"/>
      <c r="EZ563" s="95"/>
      <c r="FA563" s="95"/>
      <c r="FB563" s="95"/>
      <c r="FC563" s="95"/>
      <c r="FD563" s="95"/>
      <c r="FE563" s="95"/>
      <c r="FF563" s="95"/>
      <c r="FG563" s="95"/>
      <c r="FH563" s="95"/>
      <c r="FI563" s="95"/>
      <c r="FJ563" s="95"/>
      <c r="FK563" s="95"/>
      <c r="FL563" s="95"/>
      <c r="FM563" s="95"/>
      <c r="FN563" s="95"/>
      <c r="FO563" s="95"/>
      <c r="FP563" s="95"/>
      <c r="FQ563" s="95"/>
      <c r="FR563" s="95"/>
      <c r="FS563" s="95"/>
      <c r="FT563" s="95"/>
      <c r="FU563" s="95"/>
      <c r="FV563" s="95"/>
      <c r="FW563" s="95"/>
      <c r="FX563" s="95"/>
      <c r="FY563" s="95"/>
      <c r="FZ563" s="95"/>
      <c r="GA563" s="95"/>
      <c r="GB563" s="95"/>
      <c r="GC563" s="95"/>
      <c r="GD563" s="95"/>
      <c r="GE563" s="95"/>
      <c r="GF563" s="95"/>
      <c r="GG563" s="95"/>
      <c r="GH563" s="95"/>
      <c r="GI563" s="95"/>
      <c r="GJ563" s="95"/>
      <c r="GK563" s="95"/>
      <c r="GL563" s="95"/>
      <c r="GM563" s="95"/>
      <c r="GN563" s="95"/>
      <c r="GO563" s="95"/>
      <c r="GP563" s="95"/>
      <c r="GQ563" s="95"/>
      <c r="GR563" s="95"/>
      <c r="GS563" s="95"/>
      <c r="GT563" s="95"/>
      <c r="GU563" s="95"/>
      <c r="GV563" s="95"/>
      <c r="GW563" s="95"/>
      <c r="GX563" s="95"/>
      <c r="GY563" s="95"/>
      <c r="GZ563" s="95"/>
      <c r="HA563" s="95"/>
      <c r="HB563" s="95"/>
      <c r="HC563" s="95"/>
      <c r="HD563" s="95"/>
      <c r="HE563" s="95"/>
    </row>
    <row r="564" spans="1:213" x14ac:dyDescent="0.25">
      <c r="A564" s="212" t="str">
        <f>IF((ISBLANK('1B DonnéesActifs'!A567)=TRUE),"-",'1B DonnéesActifs'!A567)</f>
        <v>-</v>
      </c>
      <c r="B564" s="213" t="str">
        <f>IF(($A564="-"),"-",IF((ISBLANK('1B DonnéesActifs'!B567)=TRUE),"",'1B DonnéesActifs'!B567))</f>
        <v>-</v>
      </c>
      <c r="C564" s="213" t="str">
        <f>IF(($A564="-"),"-",IF((ISBLANK('1B DonnéesActifs'!C567)=TRUE),"",'1B DonnéesActifs'!C567))</f>
        <v>-</v>
      </c>
      <c r="D564" s="213" t="str">
        <f>IF(($A564="-"),"-",IF((ISBLANK('1B DonnéesActifs'!D567)=TRUE),"",'1B DonnéesActifs'!D567))</f>
        <v>-</v>
      </c>
      <c r="E564" s="213" t="str">
        <f>IF(($A564="-"),"-",IF((ISBLANK('1B DonnéesActifs'!E567)=TRUE),"",'1B DonnéesActifs'!E567))</f>
        <v>-</v>
      </c>
      <c r="F564" s="213" t="str">
        <f>IF(($A564="-"),"-",IF((ISBLANK('1B DonnéesActifs'!F567)=TRUE),"",'1B DonnéesActifs'!F567))</f>
        <v>-</v>
      </c>
      <c r="G564" s="213" t="str">
        <f>IF(($A564="-"),"-",IF((ISBLANK('1B DonnéesActifs'!G567)=TRUE),"",'1B DonnéesActifs'!G567))</f>
        <v>-</v>
      </c>
      <c r="H564" s="213" t="str">
        <f>IF(($A564="-"),"-",IF((ISBLANK('1B DonnéesActifs'!H567)=TRUE),"",'1B DonnéesActifs'!H567))</f>
        <v>-</v>
      </c>
      <c r="I564" s="213" t="str">
        <f>IF(($A564="-"),"-",IF((ISBLANK('1B DonnéesActifs'!I567)=TRUE),"",'1B DonnéesActifs'!I567))</f>
        <v>-</v>
      </c>
      <c r="J564" s="213" t="str">
        <f>IF(($A564="-"),"-",IF((ISBLANK('1B DonnéesActifs'!J567)=TRUE),"",'1B DonnéesActifs'!J567))</f>
        <v>-</v>
      </c>
      <c r="K564" s="213" t="str">
        <f>IF(($A564="-"),"-",IF((ISBLANK('1B DonnéesActifs'!K567)=TRUE),"",'1B DonnéesActifs'!K567))</f>
        <v>-</v>
      </c>
      <c r="L564" s="213" t="str">
        <f>IF(($A564="-"),"-",IF((ISBLANK('1B DonnéesActifs'!L567)=TRUE),"",'1B DonnéesActifs'!L567))</f>
        <v>-</v>
      </c>
      <c r="M564" s="213" t="str">
        <f>IF(($A564="-"),"-",IF((ISBLANK('1B DonnéesActifs'!M567)=TRUE),"",'1B DonnéesActifs'!M567))</f>
        <v>-</v>
      </c>
      <c r="N564" s="213" t="str">
        <f>IF(($A564="-"),"-",IF((ISBLANK('1B DonnéesActifs'!N567)=TRUE),"",'1B DonnéesActifs'!N567))</f>
        <v>-</v>
      </c>
      <c r="O564" s="213" t="str">
        <f>IF(($A564="-"),"-",IF((ISBLANK('1B DonnéesActifs'!O567)=TRUE),"",'1B DonnéesActifs'!O567))</f>
        <v>-</v>
      </c>
      <c r="P564" s="213" t="str">
        <f>IF(($A564="-"),"-",IF((ISBLANK('1B DonnéesActifs'!P567)=TRUE),"",'1B DonnéesActifs'!P567))</f>
        <v>-</v>
      </c>
      <c r="Q564" s="214" t="str">
        <f t="shared" si="82"/>
        <v>-</v>
      </c>
      <c r="R564" s="214" t="str">
        <f>IF($A564="-","-",(_xlfn.IFNA((VLOOKUP($D564,'2A HypothèsesRenouvellement'!$J$6:$K$10,2,FALSE)),"TypeChausséeN/D")))</f>
        <v>-</v>
      </c>
      <c r="S564" s="214" t="str">
        <f t="shared" si="83"/>
        <v>-</v>
      </c>
      <c r="T564" s="214" t="str">
        <f>IF($A564="-","-",(_xlfn.IFNA((VLOOKUP($M564,'2A HypothèsesRenouvellement'!$J$16:$K$25,2,FALSE)),"DernièreInterventionN/D")))</f>
        <v>-</v>
      </c>
      <c r="U564" s="214" t="str">
        <f t="shared" si="84"/>
        <v>-</v>
      </c>
      <c r="V564" s="215" t="str">
        <f t="shared" si="85"/>
        <v>-</v>
      </c>
      <c r="W564" s="215" t="str">
        <f>IF($A564="-","-",IF($O564="","ICG N/D",VLOOKUP($O564,'2A HypothèsesRenouvellement'!$B$33:$B$42,1,TRUE)))</f>
        <v>-</v>
      </c>
      <c r="X564" s="216" t="str">
        <f>IF($A564="-","-",(IF((ISNUMBER(W564)=TRUE),VLOOKUP(W564,'2A HypothèsesRenouvellement'!$B$33:$D$42,3,FALSE),"ICG N/D")))</f>
        <v>-</v>
      </c>
      <c r="Y564" s="216" t="str">
        <f>_xlfn.IFNA(IF($A564="-","-",(IF((P564=""),"Cote /5 N/D",VLOOKUP(P564,'2A HypothèsesRenouvellement'!$F$33:$G$37,2,FALSE)))),"%ParCote/5 Feuille2A N/D")</f>
        <v>-</v>
      </c>
      <c r="Z564" s="215" t="str">
        <f>IF($A564="-","-",IF('2A HypothèsesRenouvellement'!$F$20="  cotes d'état /100",(IF(ISNUMBER(X564)=TRUE,(X564*R564),"ICG N/D")),"N'est pas l'option choisie feuille 2A"))</f>
        <v>-</v>
      </c>
      <c r="AA564" s="215" t="str">
        <f t="shared" si="80"/>
        <v>-</v>
      </c>
      <c r="AB564" s="215" t="str">
        <f>IF($A564="-","-",IF('2A HypothèsesRenouvellement'!$F$20="  cotes d'état /5",(IF(ISNUMBER(Y564)=TRUE,(Y564*R564),"Etat/5 N/D")),"N'est pas l'option choisie feuille 2A"))</f>
        <v>-</v>
      </c>
      <c r="AC564" s="215" t="str">
        <f t="shared" si="81"/>
        <v>-</v>
      </c>
      <c r="AD564" s="217" t="str">
        <f>IF('2A HypothèsesRenouvellement'!$D$15="Option 1  ",'3A CalculsActifs'!V564,IF('2A HypothèsesRenouvellement'!$F$20="  Cotes d'état /100",'3A CalculsActifs'!AA564,IF('2A HypothèsesRenouvellement'!$F$20="  Cotes d'état /5",'3A CalculsActifs'!AC564,"ATT:ChoisirOptionFeuille2A")))</f>
        <v>ATT:ChoisirOptionFeuille2A</v>
      </c>
      <c r="AE564" s="209" t="str">
        <f>IF($A564="-","-",(H564/1000*(VLOOKUP(D564,'2A HypothèsesRenouvellement'!$J$6:$L$10,3,FALSE))))</f>
        <v>-</v>
      </c>
      <c r="AF564" s="312" t="str">
        <f t="shared" si="86"/>
        <v>-</v>
      </c>
      <c r="AG564" s="312" t="str">
        <f t="shared" si="87"/>
        <v>-</v>
      </c>
      <c r="AH564" s="218" t="str">
        <f t="shared" si="88"/>
        <v>-</v>
      </c>
      <c r="AI564" s="95"/>
      <c r="AJ564" s="95"/>
      <c r="AK564" s="95"/>
      <c r="AL564" s="95"/>
      <c r="AM564" s="95"/>
      <c r="AN564" s="95"/>
      <c r="AO564" s="95"/>
      <c r="AP564" s="95"/>
      <c r="AQ564" s="95"/>
      <c r="AR564" s="95"/>
      <c r="AS564" s="95"/>
      <c r="AT564" s="95"/>
      <c r="AU564" s="95"/>
      <c r="AV564" s="95"/>
      <c r="AW564" s="95"/>
      <c r="AX564" s="95"/>
      <c r="AY564" s="95"/>
      <c r="AZ564" s="95"/>
      <c r="BA564" s="95"/>
      <c r="BB564" s="95"/>
      <c r="BC564" s="95"/>
      <c r="BD564" s="95"/>
      <c r="BE564" s="95"/>
      <c r="BF564" s="95"/>
      <c r="BG564" s="95"/>
      <c r="BH564" s="95"/>
      <c r="BI564" s="95"/>
      <c r="BJ564" s="95"/>
      <c r="BK564" s="95"/>
      <c r="BL564" s="95"/>
      <c r="BM564" s="95"/>
      <c r="BN564" s="95"/>
      <c r="BO564" s="95"/>
      <c r="BP564" s="95"/>
      <c r="BQ564" s="95"/>
      <c r="BR564" s="95"/>
      <c r="BS564" s="95"/>
      <c r="BT564" s="95"/>
      <c r="BU564" s="95"/>
      <c r="BV564" s="95"/>
      <c r="BW564" s="95"/>
      <c r="BX564" s="95"/>
      <c r="BY564" s="95"/>
      <c r="BZ564" s="95"/>
      <c r="CA564" s="95"/>
      <c r="CB564" s="95"/>
      <c r="CC564" s="95"/>
      <c r="CD564" s="95"/>
      <c r="CE564" s="95"/>
      <c r="CF564" s="95"/>
      <c r="CG564" s="95"/>
      <c r="CH564" s="95"/>
      <c r="CI564" s="95"/>
      <c r="CJ564" s="95"/>
      <c r="CK564" s="95"/>
      <c r="CL564" s="95"/>
      <c r="CM564" s="95"/>
      <c r="CN564" s="95"/>
      <c r="CO564" s="95"/>
      <c r="CP564" s="95"/>
      <c r="CQ564" s="95"/>
      <c r="CR564" s="95"/>
      <c r="CS564" s="95"/>
      <c r="CT564" s="95"/>
      <c r="CU564" s="95"/>
      <c r="CV564" s="95"/>
      <c r="CW564" s="95"/>
      <c r="CX564" s="95"/>
      <c r="CY564" s="95"/>
      <c r="CZ564" s="95"/>
      <c r="DA564" s="95"/>
      <c r="DB564" s="95"/>
      <c r="DC564" s="95"/>
      <c r="DD564" s="95"/>
      <c r="DE564" s="95"/>
      <c r="DF564" s="95"/>
      <c r="DG564" s="95"/>
      <c r="DH564" s="95"/>
      <c r="DI564" s="95"/>
      <c r="DJ564" s="95"/>
      <c r="DK564" s="95"/>
      <c r="DL564" s="95"/>
      <c r="DM564" s="95"/>
      <c r="DN564" s="95"/>
      <c r="DO564" s="95"/>
      <c r="DP564" s="95"/>
      <c r="DQ564" s="95"/>
      <c r="DR564" s="95"/>
      <c r="DS564" s="95"/>
      <c r="DT564" s="95"/>
      <c r="DU564" s="95"/>
      <c r="DV564" s="95"/>
      <c r="DW564" s="95"/>
      <c r="DX564" s="95"/>
      <c r="DY564" s="95"/>
      <c r="DZ564" s="95"/>
      <c r="EA564" s="95"/>
      <c r="EB564" s="95"/>
      <c r="EC564" s="95"/>
      <c r="ED564" s="95"/>
      <c r="EE564" s="95"/>
      <c r="EF564" s="95"/>
      <c r="EG564" s="95"/>
      <c r="EH564" s="95"/>
      <c r="EI564" s="95"/>
      <c r="EJ564" s="95"/>
      <c r="EK564" s="95"/>
      <c r="EL564" s="95"/>
      <c r="EM564" s="95"/>
      <c r="EN564" s="95"/>
      <c r="EO564" s="95"/>
      <c r="EP564" s="95"/>
      <c r="EQ564" s="95"/>
      <c r="ER564" s="95"/>
      <c r="ES564" s="95"/>
      <c r="ET564" s="95"/>
      <c r="EU564" s="95"/>
      <c r="EV564" s="95"/>
      <c r="EW564" s="95"/>
      <c r="EX564" s="95"/>
      <c r="EY564" s="95"/>
      <c r="EZ564" s="95"/>
      <c r="FA564" s="95"/>
      <c r="FB564" s="95"/>
      <c r="FC564" s="95"/>
      <c r="FD564" s="95"/>
      <c r="FE564" s="95"/>
      <c r="FF564" s="95"/>
      <c r="FG564" s="95"/>
      <c r="FH564" s="95"/>
      <c r="FI564" s="95"/>
      <c r="FJ564" s="95"/>
      <c r="FK564" s="95"/>
      <c r="FL564" s="95"/>
      <c r="FM564" s="95"/>
      <c r="FN564" s="95"/>
      <c r="FO564" s="95"/>
      <c r="FP564" s="95"/>
      <c r="FQ564" s="95"/>
      <c r="FR564" s="95"/>
      <c r="FS564" s="95"/>
      <c r="FT564" s="95"/>
      <c r="FU564" s="95"/>
      <c r="FV564" s="95"/>
      <c r="FW564" s="95"/>
      <c r="FX564" s="95"/>
      <c r="FY564" s="95"/>
      <c r="FZ564" s="95"/>
      <c r="GA564" s="95"/>
      <c r="GB564" s="95"/>
      <c r="GC564" s="95"/>
      <c r="GD564" s="95"/>
      <c r="GE564" s="95"/>
      <c r="GF564" s="95"/>
      <c r="GG564" s="95"/>
      <c r="GH564" s="95"/>
      <c r="GI564" s="95"/>
      <c r="GJ564" s="95"/>
      <c r="GK564" s="95"/>
      <c r="GL564" s="95"/>
      <c r="GM564" s="95"/>
      <c r="GN564" s="95"/>
      <c r="GO564" s="95"/>
      <c r="GP564" s="95"/>
      <c r="GQ564" s="95"/>
      <c r="GR564" s="95"/>
      <c r="GS564" s="95"/>
      <c r="GT564" s="95"/>
      <c r="GU564" s="95"/>
      <c r="GV564" s="95"/>
      <c r="GW564" s="95"/>
      <c r="GX564" s="95"/>
      <c r="GY564" s="95"/>
      <c r="GZ564" s="95"/>
      <c r="HA564" s="95"/>
      <c r="HB564" s="95"/>
      <c r="HC564" s="95"/>
      <c r="HD564" s="95"/>
      <c r="HE564" s="95"/>
    </row>
    <row r="565" spans="1:213" x14ac:dyDescent="0.25">
      <c r="A565" s="212" t="str">
        <f>IF((ISBLANK('1B DonnéesActifs'!A568)=TRUE),"-",'1B DonnéesActifs'!A568)</f>
        <v>-</v>
      </c>
      <c r="B565" s="213" t="str">
        <f>IF(($A565="-"),"-",IF((ISBLANK('1B DonnéesActifs'!B568)=TRUE),"",'1B DonnéesActifs'!B568))</f>
        <v>-</v>
      </c>
      <c r="C565" s="213" t="str">
        <f>IF(($A565="-"),"-",IF((ISBLANK('1B DonnéesActifs'!C568)=TRUE),"",'1B DonnéesActifs'!C568))</f>
        <v>-</v>
      </c>
      <c r="D565" s="213" t="str">
        <f>IF(($A565="-"),"-",IF((ISBLANK('1B DonnéesActifs'!D568)=TRUE),"",'1B DonnéesActifs'!D568))</f>
        <v>-</v>
      </c>
      <c r="E565" s="213" t="str">
        <f>IF(($A565="-"),"-",IF((ISBLANK('1B DonnéesActifs'!E568)=TRUE),"",'1B DonnéesActifs'!E568))</f>
        <v>-</v>
      </c>
      <c r="F565" s="213" t="str">
        <f>IF(($A565="-"),"-",IF((ISBLANK('1B DonnéesActifs'!F568)=TRUE),"",'1B DonnéesActifs'!F568))</f>
        <v>-</v>
      </c>
      <c r="G565" s="213" t="str">
        <f>IF(($A565="-"),"-",IF((ISBLANK('1B DonnéesActifs'!G568)=TRUE),"",'1B DonnéesActifs'!G568))</f>
        <v>-</v>
      </c>
      <c r="H565" s="213" t="str">
        <f>IF(($A565="-"),"-",IF((ISBLANK('1B DonnéesActifs'!H568)=TRUE),"",'1B DonnéesActifs'!H568))</f>
        <v>-</v>
      </c>
      <c r="I565" s="213" t="str">
        <f>IF(($A565="-"),"-",IF((ISBLANK('1B DonnéesActifs'!I568)=TRUE),"",'1B DonnéesActifs'!I568))</f>
        <v>-</v>
      </c>
      <c r="J565" s="213" t="str">
        <f>IF(($A565="-"),"-",IF((ISBLANK('1B DonnéesActifs'!J568)=TRUE),"",'1B DonnéesActifs'!J568))</f>
        <v>-</v>
      </c>
      <c r="K565" s="213" t="str">
        <f>IF(($A565="-"),"-",IF((ISBLANK('1B DonnéesActifs'!K568)=TRUE),"",'1B DonnéesActifs'!K568))</f>
        <v>-</v>
      </c>
      <c r="L565" s="213" t="str">
        <f>IF(($A565="-"),"-",IF((ISBLANK('1B DonnéesActifs'!L568)=TRUE),"",'1B DonnéesActifs'!L568))</f>
        <v>-</v>
      </c>
      <c r="M565" s="213" t="str">
        <f>IF(($A565="-"),"-",IF((ISBLANK('1B DonnéesActifs'!M568)=TRUE),"",'1B DonnéesActifs'!M568))</f>
        <v>-</v>
      </c>
      <c r="N565" s="213" t="str">
        <f>IF(($A565="-"),"-",IF((ISBLANK('1B DonnéesActifs'!N568)=TRUE),"",'1B DonnéesActifs'!N568))</f>
        <v>-</v>
      </c>
      <c r="O565" s="213" t="str">
        <f>IF(($A565="-"),"-",IF((ISBLANK('1B DonnéesActifs'!O568)=TRUE),"",'1B DonnéesActifs'!O568))</f>
        <v>-</v>
      </c>
      <c r="P565" s="213" t="str">
        <f>IF(($A565="-"),"-",IF((ISBLANK('1B DonnéesActifs'!P568)=TRUE),"",'1B DonnéesActifs'!P568))</f>
        <v>-</v>
      </c>
      <c r="Q565" s="214" t="str">
        <f t="shared" si="82"/>
        <v>-</v>
      </c>
      <c r="R565" s="214" t="str">
        <f>IF($A565="-","-",(_xlfn.IFNA((VLOOKUP($D565,'2A HypothèsesRenouvellement'!$J$6:$K$10,2,FALSE)),"TypeChausséeN/D")))</f>
        <v>-</v>
      </c>
      <c r="S565" s="214" t="str">
        <f t="shared" si="83"/>
        <v>-</v>
      </c>
      <c r="T565" s="214" t="str">
        <f>IF($A565="-","-",(_xlfn.IFNA((VLOOKUP($M565,'2A HypothèsesRenouvellement'!$J$16:$K$25,2,FALSE)),"DernièreInterventionN/D")))</f>
        <v>-</v>
      </c>
      <c r="U565" s="214" t="str">
        <f t="shared" si="84"/>
        <v>-</v>
      </c>
      <c r="V565" s="215" t="str">
        <f t="shared" si="85"/>
        <v>-</v>
      </c>
      <c r="W565" s="215" t="str">
        <f>IF($A565="-","-",IF($O565="","ICG N/D",VLOOKUP($O565,'2A HypothèsesRenouvellement'!$B$33:$B$42,1,TRUE)))</f>
        <v>-</v>
      </c>
      <c r="X565" s="216" t="str">
        <f>IF($A565="-","-",(IF((ISNUMBER(W565)=TRUE),VLOOKUP(W565,'2A HypothèsesRenouvellement'!$B$33:$D$42,3,FALSE),"ICG N/D")))</f>
        <v>-</v>
      </c>
      <c r="Y565" s="216" t="str">
        <f>_xlfn.IFNA(IF($A565="-","-",(IF((P565=""),"Cote /5 N/D",VLOOKUP(P565,'2A HypothèsesRenouvellement'!$F$33:$G$37,2,FALSE)))),"%ParCote/5 Feuille2A N/D")</f>
        <v>-</v>
      </c>
      <c r="Z565" s="215" t="str">
        <f>IF($A565="-","-",IF('2A HypothèsesRenouvellement'!$F$20="  cotes d'état /100",(IF(ISNUMBER(X565)=TRUE,(X565*R565),"ICG N/D")),"N'est pas l'option choisie feuille 2A"))</f>
        <v>-</v>
      </c>
      <c r="AA565" s="215" t="str">
        <f t="shared" si="80"/>
        <v>-</v>
      </c>
      <c r="AB565" s="215" t="str">
        <f>IF($A565="-","-",IF('2A HypothèsesRenouvellement'!$F$20="  cotes d'état /5",(IF(ISNUMBER(Y565)=TRUE,(Y565*R565),"Etat/5 N/D")),"N'est pas l'option choisie feuille 2A"))</f>
        <v>-</v>
      </c>
      <c r="AC565" s="215" t="str">
        <f t="shared" si="81"/>
        <v>-</v>
      </c>
      <c r="AD565" s="217" t="str">
        <f>IF('2A HypothèsesRenouvellement'!$D$15="Option 1  ",'3A CalculsActifs'!V565,IF('2A HypothèsesRenouvellement'!$F$20="  Cotes d'état /100",'3A CalculsActifs'!AA565,IF('2A HypothèsesRenouvellement'!$F$20="  Cotes d'état /5",'3A CalculsActifs'!AC565,"ATT:ChoisirOptionFeuille2A")))</f>
        <v>ATT:ChoisirOptionFeuille2A</v>
      </c>
      <c r="AE565" s="209" t="str">
        <f>IF($A565="-","-",(H565/1000*(VLOOKUP(D565,'2A HypothèsesRenouvellement'!$J$6:$L$10,3,FALSE))))</f>
        <v>-</v>
      </c>
      <c r="AF565" s="312" t="str">
        <f t="shared" si="86"/>
        <v>-</v>
      </c>
      <c r="AG565" s="312" t="str">
        <f t="shared" si="87"/>
        <v>-</v>
      </c>
      <c r="AH565" s="218" t="str">
        <f t="shared" si="88"/>
        <v>-</v>
      </c>
      <c r="AI565" s="95"/>
      <c r="AJ565" s="95"/>
      <c r="AK565" s="95"/>
      <c r="AL565" s="95"/>
      <c r="AM565" s="95"/>
      <c r="AN565" s="95"/>
      <c r="AO565" s="95"/>
      <c r="AP565" s="95"/>
      <c r="AQ565" s="95"/>
      <c r="AR565" s="95"/>
      <c r="AS565" s="95"/>
      <c r="AT565" s="95"/>
      <c r="AU565" s="95"/>
      <c r="AV565" s="95"/>
      <c r="AW565" s="95"/>
      <c r="AX565" s="95"/>
      <c r="AY565" s="95"/>
      <c r="AZ565" s="95"/>
      <c r="BA565" s="95"/>
      <c r="BB565" s="95"/>
      <c r="BC565" s="95"/>
      <c r="BD565" s="95"/>
      <c r="BE565" s="95"/>
      <c r="BF565" s="95"/>
      <c r="BG565" s="95"/>
      <c r="BH565" s="95"/>
      <c r="BI565" s="95"/>
      <c r="BJ565" s="95"/>
      <c r="BK565" s="95"/>
      <c r="BL565" s="95"/>
      <c r="BM565" s="95"/>
      <c r="BN565" s="95"/>
      <c r="BO565" s="95"/>
      <c r="BP565" s="95"/>
      <c r="BQ565" s="95"/>
      <c r="BR565" s="95"/>
      <c r="BS565" s="95"/>
      <c r="BT565" s="95"/>
      <c r="BU565" s="95"/>
      <c r="BV565" s="95"/>
      <c r="BW565" s="95"/>
      <c r="BX565" s="95"/>
      <c r="BY565" s="95"/>
      <c r="BZ565" s="95"/>
      <c r="CA565" s="95"/>
      <c r="CB565" s="95"/>
      <c r="CC565" s="95"/>
      <c r="CD565" s="95"/>
      <c r="CE565" s="95"/>
      <c r="CF565" s="95"/>
      <c r="CG565" s="95"/>
      <c r="CH565" s="95"/>
      <c r="CI565" s="95"/>
      <c r="CJ565" s="95"/>
      <c r="CK565" s="95"/>
      <c r="CL565" s="95"/>
      <c r="CM565" s="95"/>
      <c r="CN565" s="95"/>
      <c r="CO565" s="95"/>
      <c r="CP565" s="95"/>
      <c r="CQ565" s="95"/>
      <c r="CR565" s="95"/>
      <c r="CS565" s="95"/>
      <c r="CT565" s="95"/>
      <c r="CU565" s="95"/>
      <c r="CV565" s="95"/>
      <c r="CW565" s="95"/>
      <c r="CX565" s="95"/>
      <c r="CY565" s="95"/>
      <c r="CZ565" s="95"/>
      <c r="DA565" s="95"/>
      <c r="DB565" s="95"/>
      <c r="DC565" s="95"/>
      <c r="DD565" s="95"/>
      <c r="DE565" s="95"/>
      <c r="DF565" s="95"/>
      <c r="DG565" s="95"/>
      <c r="DH565" s="95"/>
      <c r="DI565" s="95"/>
      <c r="DJ565" s="95"/>
      <c r="DK565" s="95"/>
      <c r="DL565" s="95"/>
      <c r="DM565" s="95"/>
      <c r="DN565" s="95"/>
      <c r="DO565" s="95"/>
      <c r="DP565" s="95"/>
      <c r="DQ565" s="95"/>
      <c r="DR565" s="95"/>
      <c r="DS565" s="95"/>
      <c r="DT565" s="95"/>
      <c r="DU565" s="95"/>
      <c r="DV565" s="95"/>
      <c r="DW565" s="95"/>
      <c r="DX565" s="95"/>
      <c r="DY565" s="95"/>
      <c r="DZ565" s="95"/>
      <c r="EA565" s="95"/>
      <c r="EB565" s="95"/>
      <c r="EC565" s="95"/>
      <c r="ED565" s="95"/>
      <c r="EE565" s="95"/>
      <c r="EF565" s="95"/>
      <c r="EG565" s="95"/>
      <c r="EH565" s="95"/>
      <c r="EI565" s="95"/>
      <c r="EJ565" s="95"/>
      <c r="EK565" s="95"/>
      <c r="EL565" s="95"/>
      <c r="EM565" s="95"/>
      <c r="EN565" s="95"/>
      <c r="EO565" s="95"/>
      <c r="EP565" s="95"/>
      <c r="EQ565" s="95"/>
      <c r="ER565" s="95"/>
      <c r="ES565" s="95"/>
      <c r="ET565" s="95"/>
      <c r="EU565" s="95"/>
      <c r="EV565" s="95"/>
      <c r="EW565" s="95"/>
      <c r="EX565" s="95"/>
      <c r="EY565" s="95"/>
      <c r="EZ565" s="95"/>
      <c r="FA565" s="95"/>
      <c r="FB565" s="95"/>
      <c r="FC565" s="95"/>
      <c r="FD565" s="95"/>
      <c r="FE565" s="95"/>
      <c r="FF565" s="95"/>
      <c r="FG565" s="95"/>
      <c r="FH565" s="95"/>
      <c r="FI565" s="95"/>
      <c r="FJ565" s="95"/>
      <c r="FK565" s="95"/>
      <c r="FL565" s="95"/>
      <c r="FM565" s="95"/>
      <c r="FN565" s="95"/>
      <c r="FO565" s="95"/>
      <c r="FP565" s="95"/>
      <c r="FQ565" s="95"/>
      <c r="FR565" s="95"/>
      <c r="FS565" s="95"/>
      <c r="FT565" s="95"/>
      <c r="FU565" s="95"/>
      <c r="FV565" s="95"/>
      <c r="FW565" s="95"/>
      <c r="FX565" s="95"/>
      <c r="FY565" s="95"/>
      <c r="FZ565" s="95"/>
      <c r="GA565" s="95"/>
      <c r="GB565" s="95"/>
      <c r="GC565" s="95"/>
      <c r="GD565" s="95"/>
      <c r="GE565" s="95"/>
      <c r="GF565" s="95"/>
      <c r="GG565" s="95"/>
      <c r="GH565" s="95"/>
      <c r="GI565" s="95"/>
      <c r="GJ565" s="95"/>
      <c r="GK565" s="95"/>
      <c r="GL565" s="95"/>
      <c r="GM565" s="95"/>
      <c r="GN565" s="95"/>
      <c r="GO565" s="95"/>
      <c r="GP565" s="95"/>
      <c r="GQ565" s="95"/>
      <c r="GR565" s="95"/>
      <c r="GS565" s="95"/>
      <c r="GT565" s="95"/>
      <c r="GU565" s="95"/>
      <c r="GV565" s="95"/>
      <c r="GW565" s="95"/>
      <c r="GX565" s="95"/>
      <c r="GY565" s="95"/>
      <c r="GZ565" s="95"/>
      <c r="HA565" s="95"/>
      <c r="HB565" s="95"/>
      <c r="HC565" s="95"/>
      <c r="HD565" s="95"/>
      <c r="HE565" s="95"/>
    </row>
    <row r="566" spans="1:213" x14ac:dyDescent="0.25">
      <c r="A566" s="212" t="str">
        <f>IF((ISBLANK('1B DonnéesActifs'!A569)=TRUE),"-",'1B DonnéesActifs'!A569)</f>
        <v>-</v>
      </c>
      <c r="B566" s="213" t="str">
        <f>IF(($A566="-"),"-",IF((ISBLANK('1B DonnéesActifs'!B569)=TRUE),"",'1B DonnéesActifs'!B569))</f>
        <v>-</v>
      </c>
      <c r="C566" s="213" t="str">
        <f>IF(($A566="-"),"-",IF((ISBLANK('1B DonnéesActifs'!C569)=TRUE),"",'1B DonnéesActifs'!C569))</f>
        <v>-</v>
      </c>
      <c r="D566" s="213" t="str">
        <f>IF(($A566="-"),"-",IF((ISBLANK('1B DonnéesActifs'!D569)=TRUE),"",'1B DonnéesActifs'!D569))</f>
        <v>-</v>
      </c>
      <c r="E566" s="213" t="str">
        <f>IF(($A566="-"),"-",IF((ISBLANK('1B DonnéesActifs'!E569)=TRUE),"",'1B DonnéesActifs'!E569))</f>
        <v>-</v>
      </c>
      <c r="F566" s="213" t="str">
        <f>IF(($A566="-"),"-",IF((ISBLANK('1B DonnéesActifs'!F569)=TRUE),"",'1B DonnéesActifs'!F569))</f>
        <v>-</v>
      </c>
      <c r="G566" s="213" t="str">
        <f>IF(($A566="-"),"-",IF((ISBLANK('1B DonnéesActifs'!G569)=TRUE),"",'1B DonnéesActifs'!G569))</f>
        <v>-</v>
      </c>
      <c r="H566" s="213" t="str">
        <f>IF(($A566="-"),"-",IF((ISBLANK('1B DonnéesActifs'!H569)=TRUE),"",'1B DonnéesActifs'!H569))</f>
        <v>-</v>
      </c>
      <c r="I566" s="213" t="str">
        <f>IF(($A566="-"),"-",IF((ISBLANK('1B DonnéesActifs'!I569)=TRUE),"",'1B DonnéesActifs'!I569))</f>
        <v>-</v>
      </c>
      <c r="J566" s="213" t="str">
        <f>IF(($A566="-"),"-",IF((ISBLANK('1B DonnéesActifs'!J569)=TRUE),"",'1B DonnéesActifs'!J569))</f>
        <v>-</v>
      </c>
      <c r="K566" s="213" t="str">
        <f>IF(($A566="-"),"-",IF((ISBLANK('1B DonnéesActifs'!K569)=TRUE),"",'1B DonnéesActifs'!K569))</f>
        <v>-</v>
      </c>
      <c r="L566" s="213" t="str">
        <f>IF(($A566="-"),"-",IF((ISBLANK('1B DonnéesActifs'!L569)=TRUE),"",'1B DonnéesActifs'!L569))</f>
        <v>-</v>
      </c>
      <c r="M566" s="213" t="str">
        <f>IF(($A566="-"),"-",IF((ISBLANK('1B DonnéesActifs'!M569)=TRUE),"",'1B DonnéesActifs'!M569))</f>
        <v>-</v>
      </c>
      <c r="N566" s="213" t="str">
        <f>IF(($A566="-"),"-",IF((ISBLANK('1B DonnéesActifs'!N569)=TRUE),"",'1B DonnéesActifs'!N569))</f>
        <v>-</v>
      </c>
      <c r="O566" s="213" t="str">
        <f>IF(($A566="-"),"-",IF((ISBLANK('1B DonnéesActifs'!O569)=TRUE),"",'1B DonnéesActifs'!O569))</f>
        <v>-</v>
      </c>
      <c r="P566" s="213" t="str">
        <f>IF(($A566="-"),"-",IF((ISBLANK('1B DonnéesActifs'!P569)=TRUE),"",'1B DonnéesActifs'!P569))</f>
        <v>-</v>
      </c>
      <c r="Q566" s="214" t="str">
        <f t="shared" si="82"/>
        <v>-</v>
      </c>
      <c r="R566" s="214" t="str">
        <f>IF($A566="-","-",(_xlfn.IFNA((VLOOKUP($D566,'2A HypothèsesRenouvellement'!$J$6:$K$10,2,FALSE)),"TypeChausséeN/D")))</f>
        <v>-</v>
      </c>
      <c r="S566" s="214" t="str">
        <f t="shared" si="83"/>
        <v>-</v>
      </c>
      <c r="T566" s="214" t="str">
        <f>IF($A566="-","-",(_xlfn.IFNA((VLOOKUP($M566,'2A HypothèsesRenouvellement'!$J$16:$K$25,2,FALSE)),"DernièreInterventionN/D")))</f>
        <v>-</v>
      </c>
      <c r="U566" s="214" t="str">
        <f t="shared" si="84"/>
        <v>-</v>
      </c>
      <c r="V566" s="215" t="str">
        <f t="shared" si="85"/>
        <v>-</v>
      </c>
      <c r="W566" s="215" t="str">
        <f>IF($A566="-","-",IF($O566="","ICG N/D",VLOOKUP($O566,'2A HypothèsesRenouvellement'!$B$33:$B$42,1,TRUE)))</f>
        <v>-</v>
      </c>
      <c r="X566" s="216" t="str">
        <f>IF($A566="-","-",(IF((ISNUMBER(W566)=TRUE),VLOOKUP(W566,'2A HypothèsesRenouvellement'!$B$33:$D$42,3,FALSE),"ICG N/D")))</f>
        <v>-</v>
      </c>
      <c r="Y566" s="216" t="str">
        <f>_xlfn.IFNA(IF($A566="-","-",(IF((P566=""),"Cote /5 N/D",VLOOKUP(P566,'2A HypothèsesRenouvellement'!$F$33:$G$37,2,FALSE)))),"%ParCote/5 Feuille2A N/D")</f>
        <v>-</v>
      </c>
      <c r="Z566" s="215" t="str">
        <f>IF($A566="-","-",IF('2A HypothèsesRenouvellement'!$F$20="  cotes d'état /100",(IF(ISNUMBER(X566)=TRUE,(X566*R566),"ICG N/D")),"N'est pas l'option choisie feuille 2A"))</f>
        <v>-</v>
      </c>
      <c r="AA566" s="215" t="str">
        <f t="shared" si="80"/>
        <v>-</v>
      </c>
      <c r="AB566" s="215" t="str">
        <f>IF($A566="-","-",IF('2A HypothèsesRenouvellement'!$F$20="  cotes d'état /5",(IF(ISNUMBER(Y566)=TRUE,(Y566*R566),"Etat/5 N/D")),"N'est pas l'option choisie feuille 2A"))</f>
        <v>-</v>
      </c>
      <c r="AC566" s="215" t="str">
        <f t="shared" si="81"/>
        <v>-</v>
      </c>
      <c r="AD566" s="217" t="str">
        <f>IF('2A HypothèsesRenouvellement'!$D$15="Option 1  ",'3A CalculsActifs'!V566,IF('2A HypothèsesRenouvellement'!$F$20="  Cotes d'état /100",'3A CalculsActifs'!AA566,IF('2A HypothèsesRenouvellement'!$F$20="  Cotes d'état /5",'3A CalculsActifs'!AC566,"ATT:ChoisirOptionFeuille2A")))</f>
        <v>ATT:ChoisirOptionFeuille2A</v>
      </c>
      <c r="AE566" s="209" t="str">
        <f>IF($A566="-","-",(H566/1000*(VLOOKUP(D566,'2A HypothèsesRenouvellement'!$J$6:$L$10,3,FALSE))))</f>
        <v>-</v>
      </c>
      <c r="AF566" s="312" t="str">
        <f t="shared" si="86"/>
        <v>-</v>
      </c>
      <c r="AG566" s="312" t="str">
        <f t="shared" si="87"/>
        <v>-</v>
      </c>
      <c r="AH566" s="218" t="str">
        <f t="shared" si="88"/>
        <v>-</v>
      </c>
      <c r="AI566" s="95"/>
      <c r="AJ566" s="95"/>
      <c r="AK566" s="95"/>
      <c r="AL566" s="95"/>
      <c r="AM566" s="95"/>
      <c r="AN566" s="95"/>
      <c r="AO566" s="95"/>
      <c r="AP566" s="95"/>
      <c r="AQ566" s="95"/>
      <c r="AR566" s="95"/>
      <c r="AS566" s="95"/>
      <c r="AT566" s="95"/>
      <c r="AU566" s="95"/>
      <c r="AV566" s="95"/>
      <c r="AW566" s="95"/>
      <c r="AX566" s="95"/>
      <c r="AY566" s="95"/>
      <c r="AZ566" s="95"/>
      <c r="BA566" s="95"/>
      <c r="BB566" s="95"/>
      <c r="BC566" s="95"/>
      <c r="BD566" s="95"/>
      <c r="BE566" s="95"/>
      <c r="BF566" s="95"/>
      <c r="BG566" s="95"/>
      <c r="BH566" s="95"/>
      <c r="BI566" s="95"/>
      <c r="BJ566" s="95"/>
      <c r="BK566" s="95"/>
      <c r="BL566" s="95"/>
      <c r="BM566" s="95"/>
      <c r="BN566" s="95"/>
      <c r="BO566" s="95"/>
      <c r="BP566" s="95"/>
      <c r="BQ566" s="95"/>
      <c r="BR566" s="95"/>
      <c r="BS566" s="95"/>
      <c r="BT566" s="95"/>
      <c r="BU566" s="95"/>
      <c r="BV566" s="95"/>
      <c r="BW566" s="95"/>
      <c r="BX566" s="95"/>
      <c r="BY566" s="95"/>
      <c r="BZ566" s="95"/>
      <c r="CA566" s="95"/>
      <c r="CB566" s="95"/>
      <c r="CC566" s="95"/>
      <c r="CD566" s="95"/>
      <c r="CE566" s="95"/>
      <c r="CF566" s="95"/>
      <c r="CG566" s="95"/>
      <c r="CH566" s="95"/>
      <c r="CI566" s="95"/>
      <c r="CJ566" s="95"/>
      <c r="CK566" s="95"/>
      <c r="CL566" s="95"/>
      <c r="CM566" s="95"/>
      <c r="CN566" s="95"/>
      <c r="CO566" s="95"/>
      <c r="CP566" s="95"/>
      <c r="CQ566" s="95"/>
      <c r="CR566" s="95"/>
      <c r="CS566" s="95"/>
      <c r="CT566" s="95"/>
      <c r="CU566" s="95"/>
      <c r="CV566" s="95"/>
      <c r="CW566" s="95"/>
      <c r="CX566" s="95"/>
      <c r="CY566" s="95"/>
      <c r="CZ566" s="95"/>
      <c r="DA566" s="95"/>
      <c r="DB566" s="95"/>
      <c r="DC566" s="95"/>
      <c r="DD566" s="95"/>
      <c r="DE566" s="95"/>
      <c r="DF566" s="95"/>
      <c r="DG566" s="95"/>
      <c r="DH566" s="95"/>
      <c r="DI566" s="95"/>
      <c r="DJ566" s="95"/>
      <c r="DK566" s="95"/>
      <c r="DL566" s="95"/>
      <c r="DM566" s="95"/>
      <c r="DN566" s="95"/>
      <c r="DO566" s="95"/>
      <c r="DP566" s="95"/>
      <c r="DQ566" s="95"/>
      <c r="DR566" s="95"/>
      <c r="DS566" s="95"/>
      <c r="DT566" s="95"/>
      <c r="DU566" s="95"/>
      <c r="DV566" s="95"/>
      <c r="DW566" s="95"/>
      <c r="DX566" s="95"/>
      <c r="DY566" s="95"/>
      <c r="DZ566" s="95"/>
      <c r="EA566" s="95"/>
      <c r="EB566" s="95"/>
      <c r="EC566" s="95"/>
      <c r="ED566" s="95"/>
      <c r="EE566" s="95"/>
      <c r="EF566" s="95"/>
      <c r="EG566" s="95"/>
      <c r="EH566" s="95"/>
      <c r="EI566" s="95"/>
      <c r="EJ566" s="95"/>
      <c r="EK566" s="95"/>
      <c r="EL566" s="95"/>
      <c r="EM566" s="95"/>
      <c r="EN566" s="95"/>
      <c r="EO566" s="95"/>
      <c r="EP566" s="95"/>
      <c r="EQ566" s="95"/>
      <c r="ER566" s="95"/>
      <c r="ES566" s="95"/>
      <c r="ET566" s="95"/>
      <c r="EU566" s="95"/>
      <c r="EV566" s="95"/>
      <c r="EW566" s="95"/>
      <c r="EX566" s="95"/>
      <c r="EY566" s="95"/>
      <c r="EZ566" s="95"/>
      <c r="FA566" s="95"/>
      <c r="FB566" s="95"/>
      <c r="FC566" s="95"/>
      <c r="FD566" s="95"/>
      <c r="FE566" s="95"/>
      <c r="FF566" s="95"/>
      <c r="FG566" s="95"/>
      <c r="FH566" s="95"/>
      <c r="FI566" s="95"/>
      <c r="FJ566" s="95"/>
      <c r="FK566" s="95"/>
      <c r="FL566" s="95"/>
      <c r="FM566" s="95"/>
      <c r="FN566" s="95"/>
      <c r="FO566" s="95"/>
      <c r="FP566" s="95"/>
      <c r="FQ566" s="95"/>
      <c r="FR566" s="95"/>
      <c r="FS566" s="95"/>
      <c r="FT566" s="95"/>
      <c r="FU566" s="95"/>
      <c r="FV566" s="95"/>
      <c r="FW566" s="95"/>
      <c r="FX566" s="95"/>
      <c r="FY566" s="95"/>
      <c r="FZ566" s="95"/>
      <c r="GA566" s="95"/>
      <c r="GB566" s="95"/>
      <c r="GC566" s="95"/>
      <c r="GD566" s="95"/>
      <c r="GE566" s="95"/>
      <c r="GF566" s="95"/>
      <c r="GG566" s="95"/>
      <c r="GH566" s="95"/>
      <c r="GI566" s="95"/>
      <c r="GJ566" s="95"/>
      <c r="GK566" s="95"/>
      <c r="GL566" s="95"/>
      <c r="GM566" s="95"/>
      <c r="GN566" s="95"/>
      <c r="GO566" s="95"/>
      <c r="GP566" s="95"/>
      <c r="GQ566" s="95"/>
      <c r="GR566" s="95"/>
      <c r="GS566" s="95"/>
      <c r="GT566" s="95"/>
      <c r="GU566" s="95"/>
      <c r="GV566" s="95"/>
      <c r="GW566" s="95"/>
      <c r="GX566" s="95"/>
      <c r="GY566" s="95"/>
      <c r="GZ566" s="95"/>
      <c r="HA566" s="95"/>
      <c r="HB566" s="95"/>
      <c r="HC566" s="95"/>
      <c r="HD566" s="95"/>
      <c r="HE566" s="95"/>
    </row>
    <row r="567" spans="1:213" x14ac:dyDescent="0.25">
      <c r="A567" s="212" t="str">
        <f>IF((ISBLANK('1B DonnéesActifs'!A570)=TRUE),"-",'1B DonnéesActifs'!A570)</f>
        <v>-</v>
      </c>
      <c r="B567" s="213" t="str">
        <f>IF(($A567="-"),"-",IF((ISBLANK('1B DonnéesActifs'!B570)=TRUE),"",'1B DonnéesActifs'!B570))</f>
        <v>-</v>
      </c>
      <c r="C567" s="213" t="str">
        <f>IF(($A567="-"),"-",IF((ISBLANK('1B DonnéesActifs'!C570)=TRUE),"",'1B DonnéesActifs'!C570))</f>
        <v>-</v>
      </c>
      <c r="D567" s="213" t="str">
        <f>IF(($A567="-"),"-",IF((ISBLANK('1B DonnéesActifs'!D570)=TRUE),"",'1B DonnéesActifs'!D570))</f>
        <v>-</v>
      </c>
      <c r="E567" s="213" t="str">
        <f>IF(($A567="-"),"-",IF((ISBLANK('1B DonnéesActifs'!E570)=TRUE),"",'1B DonnéesActifs'!E570))</f>
        <v>-</v>
      </c>
      <c r="F567" s="213" t="str">
        <f>IF(($A567="-"),"-",IF((ISBLANK('1B DonnéesActifs'!F570)=TRUE),"",'1B DonnéesActifs'!F570))</f>
        <v>-</v>
      </c>
      <c r="G567" s="213" t="str">
        <f>IF(($A567="-"),"-",IF((ISBLANK('1B DonnéesActifs'!G570)=TRUE),"",'1B DonnéesActifs'!G570))</f>
        <v>-</v>
      </c>
      <c r="H567" s="213" t="str">
        <f>IF(($A567="-"),"-",IF((ISBLANK('1B DonnéesActifs'!H570)=TRUE),"",'1B DonnéesActifs'!H570))</f>
        <v>-</v>
      </c>
      <c r="I567" s="213" t="str">
        <f>IF(($A567="-"),"-",IF((ISBLANK('1B DonnéesActifs'!I570)=TRUE),"",'1B DonnéesActifs'!I570))</f>
        <v>-</v>
      </c>
      <c r="J567" s="213" t="str">
        <f>IF(($A567="-"),"-",IF((ISBLANK('1B DonnéesActifs'!J570)=TRUE),"",'1B DonnéesActifs'!J570))</f>
        <v>-</v>
      </c>
      <c r="K567" s="213" t="str">
        <f>IF(($A567="-"),"-",IF((ISBLANK('1B DonnéesActifs'!K570)=TRUE),"",'1B DonnéesActifs'!K570))</f>
        <v>-</v>
      </c>
      <c r="L567" s="213" t="str">
        <f>IF(($A567="-"),"-",IF((ISBLANK('1B DonnéesActifs'!L570)=TRUE),"",'1B DonnéesActifs'!L570))</f>
        <v>-</v>
      </c>
      <c r="M567" s="213" t="str">
        <f>IF(($A567="-"),"-",IF((ISBLANK('1B DonnéesActifs'!M570)=TRUE),"",'1B DonnéesActifs'!M570))</f>
        <v>-</v>
      </c>
      <c r="N567" s="213" t="str">
        <f>IF(($A567="-"),"-",IF((ISBLANK('1B DonnéesActifs'!N570)=TRUE),"",'1B DonnéesActifs'!N570))</f>
        <v>-</v>
      </c>
      <c r="O567" s="213" t="str">
        <f>IF(($A567="-"),"-",IF((ISBLANK('1B DonnéesActifs'!O570)=TRUE),"",'1B DonnéesActifs'!O570))</f>
        <v>-</v>
      </c>
      <c r="P567" s="213" t="str">
        <f>IF(($A567="-"),"-",IF((ISBLANK('1B DonnéesActifs'!P570)=TRUE),"",'1B DonnéesActifs'!P570))</f>
        <v>-</v>
      </c>
      <c r="Q567" s="214" t="str">
        <f t="shared" si="82"/>
        <v>-</v>
      </c>
      <c r="R567" s="214" t="str">
        <f>IF($A567="-","-",(_xlfn.IFNA((VLOOKUP($D567,'2A HypothèsesRenouvellement'!$J$6:$K$10,2,FALSE)),"TypeChausséeN/D")))</f>
        <v>-</v>
      </c>
      <c r="S567" s="214" t="str">
        <f t="shared" si="83"/>
        <v>-</v>
      </c>
      <c r="T567" s="214" t="str">
        <f>IF($A567="-","-",(_xlfn.IFNA((VLOOKUP($M567,'2A HypothèsesRenouvellement'!$J$16:$K$25,2,FALSE)),"DernièreInterventionN/D")))</f>
        <v>-</v>
      </c>
      <c r="U567" s="214" t="str">
        <f t="shared" si="84"/>
        <v>-</v>
      </c>
      <c r="V567" s="215" t="str">
        <f t="shared" si="85"/>
        <v>-</v>
      </c>
      <c r="W567" s="215" t="str">
        <f>IF($A567="-","-",IF($O567="","ICG N/D",VLOOKUP($O567,'2A HypothèsesRenouvellement'!$B$33:$B$42,1,TRUE)))</f>
        <v>-</v>
      </c>
      <c r="X567" s="216" t="str">
        <f>IF($A567="-","-",(IF((ISNUMBER(W567)=TRUE),VLOOKUP(W567,'2A HypothèsesRenouvellement'!$B$33:$D$42,3,FALSE),"ICG N/D")))</f>
        <v>-</v>
      </c>
      <c r="Y567" s="216" t="str">
        <f>_xlfn.IFNA(IF($A567="-","-",(IF((P567=""),"Cote /5 N/D",VLOOKUP(P567,'2A HypothèsesRenouvellement'!$F$33:$G$37,2,FALSE)))),"%ParCote/5 Feuille2A N/D")</f>
        <v>-</v>
      </c>
      <c r="Z567" s="215" t="str">
        <f>IF($A567="-","-",IF('2A HypothèsesRenouvellement'!$F$20="  cotes d'état /100",(IF(ISNUMBER(X567)=TRUE,(X567*R567),"ICG N/D")),"N'est pas l'option choisie feuille 2A"))</f>
        <v>-</v>
      </c>
      <c r="AA567" s="215" t="str">
        <f t="shared" si="80"/>
        <v>-</v>
      </c>
      <c r="AB567" s="215" t="str">
        <f>IF($A567="-","-",IF('2A HypothèsesRenouvellement'!$F$20="  cotes d'état /5",(IF(ISNUMBER(Y567)=TRUE,(Y567*R567),"Etat/5 N/D")),"N'est pas l'option choisie feuille 2A"))</f>
        <v>-</v>
      </c>
      <c r="AC567" s="215" t="str">
        <f t="shared" si="81"/>
        <v>-</v>
      </c>
      <c r="AD567" s="217" t="str">
        <f>IF('2A HypothèsesRenouvellement'!$D$15="Option 1  ",'3A CalculsActifs'!V567,IF('2A HypothèsesRenouvellement'!$F$20="  Cotes d'état /100",'3A CalculsActifs'!AA567,IF('2A HypothèsesRenouvellement'!$F$20="  Cotes d'état /5",'3A CalculsActifs'!AC567,"ATT:ChoisirOptionFeuille2A")))</f>
        <v>ATT:ChoisirOptionFeuille2A</v>
      </c>
      <c r="AE567" s="209" t="str">
        <f>IF($A567="-","-",(H567/1000*(VLOOKUP(D567,'2A HypothèsesRenouvellement'!$J$6:$L$10,3,FALSE))))</f>
        <v>-</v>
      </c>
      <c r="AF567" s="312" t="str">
        <f t="shared" si="86"/>
        <v>-</v>
      </c>
      <c r="AG567" s="312" t="str">
        <f t="shared" si="87"/>
        <v>-</v>
      </c>
      <c r="AH567" s="218" t="str">
        <f t="shared" si="88"/>
        <v>-</v>
      </c>
      <c r="AI567" s="95"/>
      <c r="AJ567" s="95"/>
      <c r="AK567" s="95"/>
      <c r="AL567" s="95"/>
      <c r="AM567" s="95"/>
      <c r="AN567" s="95"/>
      <c r="AO567" s="95"/>
      <c r="AP567" s="95"/>
      <c r="AQ567" s="95"/>
      <c r="AR567" s="95"/>
      <c r="AS567" s="95"/>
      <c r="AT567" s="95"/>
      <c r="AU567" s="95"/>
      <c r="AV567" s="95"/>
      <c r="AW567" s="95"/>
      <c r="AX567" s="95"/>
      <c r="AY567" s="95"/>
      <c r="AZ567" s="95"/>
      <c r="BA567" s="95"/>
      <c r="BB567" s="95"/>
      <c r="BC567" s="95"/>
      <c r="BD567" s="95"/>
      <c r="BE567" s="95"/>
      <c r="BF567" s="95"/>
      <c r="BG567" s="95"/>
      <c r="BH567" s="95"/>
      <c r="BI567" s="95"/>
      <c r="BJ567" s="95"/>
      <c r="BK567" s="95"/>
      <c r="BL567" s="95"/>
      <c r="BM567" s="95"/>
      <c r="BN567" s="95"/>
      <c r="BO567" s="95"/>
      <c r="BP567" s="95"/>
      <c r="BQ567" s="95"/>
      <c r="BR567" s="95"/>
      <c r="BS567" s="95"/>
      <c r="BT567" s="95"/>
      <c r="BU567" s="95"/>
      <c r="BV567" s="95"/>
      <c r="BW567" s="95"/>
      <c r="BX567" s="95"/>
      <c r="BY567" s="95"/>
      <c r="BZ567" s="95"/>
      <c r="CA567" s="95"/>
      <c r="CB567" s="95"/>
      <c r="CC567" s="95"/>
      <c r="CD567" s="95"/>
      <c r="CE567" s="95"/>
      <c r="CF567" s="95"/>
      <c r="CG567" s="95"/>
      <c r="CH567" s="95"/>
      <c r="CI567" s="95"/>
      <c r="CJ567" s="95"/>
      <c r="CK567" s="95"/>
      <c r="CL567" s="95"/>
      <c r="CM567" s="95"/>
      <c r="CN567" s="95"/>
      <c r="CO567" s="95"/>
      <c r="CP567" s="95"/>
      <c r="CQ567" s="95"/>
      <c r="CR567" s="95"/>
      <c r="CS567" s="95"/>
      <c r="CT567" s="95"/>
      <c r="CU567" s="95"/>
      <c r="CV567" s="95"/>
      <c r="CW567" s="95"/>
      <c r="CX567" s="95"/>
      <c r="CY567" s="95"/>
      <c r="CZ567" s="95"/>
      <c r="DA567" s="95"/>
      <c r="DB567" s="95"/>
      <c r="DC567" s="95"/>
      <c r="DD567" s="95"/>
      <c r="DE567" s="95"/>
      <c r="DF567" s="95"/>
      <c r="DG567" s="95"/>
      <c r="DH567" s="95"/>
      <c r="DI567" s="95"/>
      <c r="DJ567" s="95"/>
      <c r="DK567" s="95"/>
      <c r="DL567" s="95"/>
      <c r="DM567" s="95"/>
      <c r="DN567" s="95"/>
      <c r="DO567" s="95"/>
      <c r="DP567" s="95"/>
      <c r="DQ567" s="95"/>
      <c r="DR567" s="95"/>
      <c r="DS567" s="95"/>
      <c r="DT567" s="95"/>
      <c r="DU567" s="95"/>
      <c r="DV567" s="95"/>
      <c r="DW567" s="95"/>
      <c r="DX567" s="95"/>
      <c r="DY567" s="95"/>
      <c r="DZ567" s="95"/>
      <c r="EA567" s="95"/>
      <c r="EB567" s="95"/>
      <c r="EC567" s="95"/>
      <c r="ED567" s="95"/>
      <c r="EE567" s="95"/>
      <c r="EF567" s="95"/>
      <c r="EG567" s="95"/>
      <c r="EH567" s="95"/>
      <c r="EI567" s="95"/>
      <c r="EJ567" s="95"/>
      <c r="EK567" s="95"/>
      <c r="EL567" s="95"/>
      <c r="EM567" s="95"/>
      <c r="EN567" s="95"/>
      <c r="EO567" s="95"/>
      <c r="EP567" s="95"/>
      <c r="EQ567" s="95"/>
      <c r="ER567" s="95"/>
      <c r="ES567" s="95"/>
      <c r="ET567" s="95"/>
      <c r="EU567" s="95"/>
      <c r="EV567" s="95"/>
      <c r="EW567" s="95"/>
      <c r="EX567" s="95"/>
      <c r="EY567" s="95"/>
      <c r="EZ567" s="95"/>
      <c r="FA567" s="95"/>
      <c r="FB567" s="95"/>
      <c r="FC567" s="95"/>
      <c r="FD567" s="95"/>
      <c r="FE567" s="95"/>
      <c r="FF567" s="95"/>
      <c r="FG567" s="95"/>
      <c r="FH567" s="95"/>
      <c r="FI567" s="95"/>
      <c r="FJ567" s="95"/>
      <c r="FK567" s="95"/>
      <c r="FL567" s="95"/>
      <c r="FM567" s="95"/>
      <c r="FN567" s="95"/>
      <c r="FO567" s="95"/>
      <c r="FP567" s="95"/>
      <c r="FQ567" s="95"/>
      <c r="FR567" s="95"/>
      <c r="FS567" s="95"/>
      <c r="FT567" s="95"/>
      <c r="FU567" s="95"/>
      <c r="FV567" s="95"/>
      <c r="FW567" s="95"/>
      <c r="FX567" s="95"/>
      <c r="FY567" s="95"/>
      <c r="FZ567" s="95"/>
      <c r="GA567" s="95"/>
      <c r="GB567" s="95"/>
      <c r="GC567" s="95"/>
      <c r="GD567" s="95"/>
      <c r="GE567" s="95"/>
      <c r="GF567" s="95"/>
      <c r="GG567" s="95"/>
      <c r="GH567" s="95"/>
      <c r="GI567" s="95"/>
      <c r="GJ567" s="95"/>
      <c r="GK567" s="95"/>
      <c r="GL567" s="95"/>
      <c r="GM567" s="95"/>
      <c r="GN567" s="95"/>
      <c r="GO567" s="95"/>
      <c r="GP567" s="95"/>
      <c r="GQ567" s="95"/>
      <c r="GR567" s="95"/>
      <c r="GS567" s="95"/>
      <c r="GT567" s="95"/>
      <c r="GU567" s="95"/>
      <c r="GV567" s="95"/>
      <c r="GW567" s="95"/>
      <c r="GX567" s="95"/>
      <c r="GY567" s="95"/>
      <c r="GZ567" s="95"/>
      <c r="HA567" s="95"/>
      <c r="HB567" s="95"/>
      <c r="HC567" s="95"/>
      <c r="HD567" s="95"/>
      <c r="HE567" s="95"/>
    </row>
    <row r="568" spans="1:213" x14ac:dyDescent="0.25">
      <c r="A568" s="212" t="str">
        <f>IF((ISBLANK('1B DonnéesActifs'!A571)=TRUE),"-",'1B DonnéesActifs'!A571)</f>
        <v>-</v>
      </c>
      <c r="B568" s="213" t="str">
        <f>IF(($A568="-"),"-",IF((ISBLANK('1B DonnéesActifs'!B571)=TRUE),"",'1B DonnéesActifs'!B571))</f>
        <v>-</v>
      </c>
      <c r="C568" s="213" t="str">
        <f>IF(($A568="-"),"-",IF((ISBLANK('1B DonnéesActifs'!C571)=TRUE),"",'1B DonnéesActifs'!C571))</f>
        <v>-</v>
      </c>
      <c r="D568" s="213" t="str">
        <f>IF(($A568="-"),"-",IF((ISBLANK('1B DonnéesActifs'!D571)=TRUE),"",'1B DonnéesActifs'!D571))</f>
        <v>-</v>
      </c>
      <c r="E568" s="213" t="str">
        <f>IF(($A568="-"),"-",IF((ISBLANK('1B DonnéesActifs'!E571)=TRUE),"",'1B DonnéesActifs'!E571))</f>
        <v>-</v>
      </c>
      <c r="F568" s="213" t="str">
        <f>IF(($A568="-"),"-",IF((ISBLANK('1B DonnéesActifs'!F571)=TRUE),"",'1B DonnéesActifs'!F571))</f>
        <v>-</v>
      </c>
      <c r="G568" s="213" t="str">
        <f>IF(($A568="-"),"-",IF((ISBLANK('1B DonnéesActifs'!G571)=TRUE),"",'1B DonnéesActifs'!G571))</f>
        <v>-</v>
      </c>
      <c r="H568" s="213" t="str">
        <f>IF(($A568="-"),"-",IF((ISBLANK('1B DonnéesActifs'!H571)=TRUE),"",'1B DonnéesActifs'!H571))</f>
        <v>-</v>
      </c>
      <c r="I568" s="213" t="str">
        <f>IF(($A568="-"),"-",IF((ISBLANK('1B DonnéesActifs'!I571)=TRUE),"",'1B DonnéesActifs'!I571))</f>
        <v>-</v>
      </c>
      <c r="J568" s="213" t="str">
        <f>IF(($A568="-"),"-",IF((ISBLANK('1B DonnéesActifs'!J571)=TRUE),"",'1B DonnéesActifs'!J571))</f>
        <v>-</v>
      </c>
      <c r="K568" s="213" t="str">
        <f>IF(($A568="-"),"-",IF((ISBLANK('1B DonnéesActifs'!K571)=TRUE),"",'1B DonnéesActifs'!K571))</f>
        <v>-</v>
      </c>
      <c r="L568" s="213" t="str">
        <f>IF(($A568="-"),"-",IF((ISBLANK('1B DonnéesActifs'!L571)=TRUE),"",'1B DonnéesActifs'!L571))</f>
        <v>-</v>
      </c>
      <c r="M568" s="213" t="str">
        <f>IF(($A568="-"),"-",IF((ISBLANK('1B DonnéesActifs'!M571)=TRUE),"",'1B DonnéesActifs'!M571))</f>
        <v>-</v>
      </c>
      <c r="N568" s="213" t="str">
        <f>IF(($A568="-"),"-",IF((ISBLANK('1B DonnéesActifs'!N571)=TRUE),"",'1B DonnéesActifs'!N571))</f>
        <v>-</v>
      </c>
      <c r="O568" s="213" t="str">
        <f>IF(($A568="-"),"-",IF((ISBLANK('1B DonnéesActifs'!O571)=TRUE),"",'1B DonnéesActifs'!O571))</f>
        <v>-</v>
      </c>
      <c r="P568" s="213" t="str">
        <f>IF(($A568="-"),"-",IF((ISBLANK('1B DonnéesActifs'!P571)=TRUE),"",'1B DonnéesActifs'!P571))</f>
        <v>-</v>
      </c>
      <c r="Q568" s="214" t="str">
        <f t="shared" si="82"/>
        <v>-</v>
      </c>
      <c r="R568" s="214" t="str">
        <f>IF($A568="-","-",(_xlfn.IFNA((VLOOKUP($D568,'2A HypothèsesRenouvellement'!$J$6:$K$10,2,FALSE)),"TypeChausséeN/D")))</f>
        <v>-</v>
      </c>
      <c r="S568" s="214" t="str">
        <f t="shared" si="83"/>
        <v>-</v>
      </c>
      <c r="T568" s="214" t="str">
        <f>IF($A568="-","-",(_xlfn.IFNA((VLOOKUP($M568,'2A HypothèsesRenouvellement'!$J$16:$K$25,2,FALSE)),"DernièreInterventionN/D")))</f>
        <v>-</v>
      </c>
      <c r="U568" s="214" t="str">
        <f t="shared" si="84"/>
        <v>-</v>
      </c>
      <c r="V568" s="215" t="str">
        <f t="shared" si="85"/>
        <v>-</v>
      </c>
      <c r="W568" s="215" t="str">
        <f>IF($A568="-","-",IF($O568="","ICG N/D",VLOOKUP($O568,'2A HypothèsesRenouvellement'!$B$33:$B$42,1,TRUE)))</f>
        <v>-</v>
      </c>
      <c r="X568" s="216" t="str">
        <f>IF($A568="-","-",(IF((ISNUMBER(W568)=TRUE),VLOOKUP(W568,'2A HypothèsesRenouvellement'!$B$33:$D$42,3,FALSE),"ICG N/D")))</f>
        <v>-</v>
      </c>
      <c r="Y568" s="216" t="str">
        <f>_xlfn.IFNA(IF($A568="-","-",(IF((P568=""),"Cote /5 N/D",VLOOKUP(P568,'2A HypothèsesRenouvellement'!$F$33:$G$37,2,FALSE)))),"%ParCote/5 Feuille2A N/D")</f>
        <v>-</v>
      </c>
      <c r="Z568" s="215" t="str">
        <f>IF($A568="-","-",IF('2A HypothèsesRenouvellement'!$F$20="  cotes d'état /100",(IF(ISNUMBER(X568)=TRUE,(X568*R568),"ICG N/D")),"N'est pas l'option choisie feuille 2A"))</f>
        <v>-</v>
      </c>
      <c r="AA568" s="215" t="str">
        <f t="shared" si="80"/>
        <v>-</v>
      </c>
      <c r="AB568" s="215" t="str">
        <f>IF($A568="-","-",IF('2A HypothèsesRenouvellement'!$F$20="  cotes d'état /5",(IF(ISNUMBER(Y568)=TRUE,(Y568*R568),"Etat/5 N/D")),"N'est pas l'option choisie feuille 2A"))</f>
        <v>-</v>
      </c>
      <c r="AC568" s="215" t="str">
        <f t="shared" si="81"/>
        <v>-</v>
      </c>
      <c r="AD568" s="217" t="str">
        <f>IF('2A HypothèsesRenouvellement'!$D$15="Option 1  ",'3A CalculsActifs'!V568,IF('2A HypothèsesRenouvellement'!$F$20="  Cotes d'état /100",'3A CalculsActifs'!AA568,IF('2A HypothèsesRenouvellement'!$F$20="  Cotes d'état /5",'3A CalculsActifs'!AC568,"ATT:ChoisirOptionFeuille2A")))</f>
        <v>ATT:ChoisirOptionFeuille2A</v>
      </c>
      <c r="AE568" s="209" t="str">
        <f>IF($A568="-","-",(H568/1000*(VLOOKUP(D568,'2A HypothèsesRenouvellement'!$J$6:$L$10,3,FALSE))))</f>
        <v>-</v>
      </c>
      <c r="AF568" s="312" t="str">
        <f t="shared" si="86"/>
        <v>-</v>
      </c>
      <c r="AG568" s="312" t="str">
        <f t="shared" si="87"/>
        <v>-</v>
      </c>
      <c r="AH568" s="218" t="str">
        <f t="shared" si="88"/>
        <v>-</v>
      </c>
      <c r="AI568" s="95"/>
      <c r="AJ568" s="95"/>
      <c r="AK568" s="95"/>
      <c r="AL568" s="95"/>
      <c r="AM568" s="95"/>
      <c r="AN568" s="95"/>
      <c r="AO568" s="95"/>
      <c r="AP568" s="95"/>
      <c r="AQ568" s="95"/>
      <c r="AR568" s="95"/>
      <c r="AS568" s="95"/>
      <c r="AT568" s="95"/>
      <c r="AU568" s="95"/>
      <c r="AV568" s="95"/>
      <c r="AW568" s="95"/>
      <c r="AX568" s="95"/>
      <c r="AY568" s="95"/>
      <c r="AZ568" s="95"/>
      <c r="BA568" s="95"/>
      <c r="BB568" s="95"/>
      <c r="BC568" s="95"/>
      <c r="BD568" s="95"/>
      <c r="BE568" s="95"/>
      <c r="BF568" s="95"/>
      <c r="BG568" s="95"/>
      <c r="BH568" s="95"/>
      <c r="BI568" s="95"/>
      <c r="BJ568" s="95"/>
      <c r="BK568" s="95"/>
      <c r="BL568" s="95"/>
      <c r="BM568" s="95"/>
      <c r="BN568" s="95"/>
      <c r="BO568" s="95"/>
      <c r="BP568" s="95"/>
      <c r="BQ568" s="95"/>
      <c r="BR568" s="95"/>
      <c r="BS568" s="95"/>
      <c r="BT568" s="95"/>
      <c r="BU568" s="95"/>
      <c r="BV568" s="95"/>
      <c r="BW568" s="95"/>
      <c r="BX568" s="95"/>
      <c r="BY568" s="95"/>
      <c r="BZ568" s="95"/>
      <c r="CA568" s="95"/>
      <c r="CB568" s="95"/>
      <c r="CC568" s="95"/>
      <c r="CD568" s="95"/>
      <c r="CE568" s="95"/>
      <c r="CF568" s="95"/>
      <c r="CG568" s="95"/>
      <c r="CH568" s="95"/>
      <c r="CI568" s="95"/>
      <c r="CJ568" s="95"/>
      <c r="CK568" s="95"/>
      <c r="CL568" s="95"/>
      <c r="CM568" s="95"/>
      <c r="CN568" s="95"/>
      <c r="CO568" s="95"/>
      <c r="CP568" s="95"/>
      <c r="CQ568" s="95"/>
      <c r="CR568" s="95"/>
      <c r="CS568" s="95"/>
      <c r="CT568" s="95"/>
      <c r="CU568" s="95"/>
      <c r="CV568" s="95"/>
      <c r="CW568" s="95"/>
      <c r="CX568" s="95"/>
      <c r="CY568" s="95"/>
      <c r="CZ568" s="95"/>
      <c r="DA568" s="95"/>
      <c r="DB568" s="95"/>
      <c r="DC568" s="95"/>
      <c r="DD568" s="95"/>
      <c r="DE568" s="95"/>
      <c r="DF568" s="95"/>
      <c r="DG568" s="95"/>
      <c r="DH568" s="95"/>
      <c r="DI568" s="95"/>
      <c r="DJ568" s="95"/>
      <c r="DK568" s="95"/>
      <c r="DL568" s="95"/>
      <c r="DM568" s="95"/>
      <c r="DN568" s="95"/>
      <c r="DO568" s="95"/>
      <c r="DP568" s="95"/>
      <c r="DQ568" s="95"/>
      <c r="DR568" s="95"/>
      <c r="DS568" s="95"/>
      <c r="DT568" s="95"/>
      <c r="DU568" s="95"/>
      <c r="DV568" s="95"/>
      <c r="DW568" s="95"/>
      <c r="DX568" s="95"/>
      <c r="DY568" s="95"/>
      <c r="DZ568" s="95"/>
      <c r="EA568" s="95"/>
      <c r="EB568" s="95"/>
      <c r="EC568" s="95"/>
      <c r="ED568" s="95"/>
      <c r="EE568" s="95"/>
      <c r="EF568" s="95"/>
      <c r="EG568" s="95"/>
      <c r="EH568" s="95"/>
      <c r="EI568" s="95"/>
      <c r="EJ568" s="95"/>
      <c r="EK568" s="95"/>
      <c r="EL568" s="95"/>
      <c r="EM568" s="95"/>
      <c r="EN568" s="95"/>
      <c r="EO568" s="95"/>
      <c r="EP568" s="95"/>
      <c r="EQ568" s="95"/>
      <c r="ER568" s="95"/>
      <c r="ES568" s="95"/>
      <c r="ET568" s="95"/>
      <c r="EU568" s="95"/>
      <c r="EV568" s="95"/>
      <c r="EW568" s="95"/>
      <c r="EX568" s="95"/>
      <c r="EY568" s="95"/>
      <c r="EZ568" s="95"/>
      <c r="FA568" s="95"/>
      <c r="FB568" s="95"/>
      <c r="FC568" s="95"/>
      <c r="FD568" s="95"/>
      <c r="FE568" s="95"/>
      <c r="FF568" s="95"/>
      <c r="FG568" s="95"/>
      <c r="FH568" s="95"/>
      <c r="FI568" s="95"/>
      <c r="FJ568" s="95"/>
      <c r="FK568" s="95"/>
      <c r="FL568" s="95"/>
      <c r="FM568" s="95"/>
      <c r="FN568" s="95"/>
      <c r="FO568" s="95"/>
      <c r="FP568" s="95"/>
      <c r="FQ568" s="95"/>
      <c r="FR568" s="95"/>
      <c r="FS568" s="95"/>
      <c r="FT568" s="95"/>
      <c r="FU568" s="95"/>
      <c r="FV568" s="95"/>
      <c r="FW568" s="95"/>
      <c r="FX568" s="95"/>
      <c r="FY568" s="95"/>
      <c r="FZ568" s="95"/>
      <c r="GA568" s="95"/>
      <c r="GB568" s="95"/>
      <c r="GC568" s="95"/>
      <c r="GD568" s="95"/>
      <c r="GE568" s="95"/>
      <c r="GF568" s="95"/>
      <c r="GG568" s="95"/>
      <c r="GH568" s="95"/>
      <c r="GI568" s="95"/>
      <c r="GJ568" s="95"/>
      <c r="GK568" s="95"/>
      <c r="GL568" s="95"/>
      <c r="GM568" s="95"/>
      <c r="GN568" s="95"/>
      <c r="GO568" s="95"/>
      <c r="GP568" s="95"/>
      <c r="GQ568" s="95"/>
      <c r="GR568" s="95"/>
      <c r="GS568" s="95"/>
      <c r="GT568" s="95"/>
      <c r="GU568" s="95"/>
      <c r="GV568" s="95"/>
      <c r="GW568" s="95"/>
      <c r="GX568" s="95"/>
      <c r="GY568" s="95"/>
      <c r="GZ568" s="95"/>
      <c r="HA568" s="95"/>
      <c r="HB568" s="95"/>
      <c r="HC568" s="95"/>
      <c r="HD568" s="95"/>
      <c r="HE568" s="95"/>
    </row>
    <row r="569" spans="1:213" x14ac:dyDescent="0.25">
      <c r="A569" s="212" t="str">
        <f>IF((ISBLANK('1B DonnéesActifs'!A572)=TRUE),"-",'1B DonnéesActifs'!A572)</f>
        <v>-</v>
      </c>
      <c r="B569" s="213" t="str">
        <f>IF(($A569="-"),"-",IF((ISBLANK('1B DonnéesActifs'!B572)=TRUE),"",'1B DonnéesActifs'!B572))</f>
        <v>-</v>
      </c>
      <c r="C569" s="213" t="str">
        <f>IF(($A569="-"),"-",IF((ISBLANK('1B DonnéesActifs'!C572)=TRUE),"",'1B DonnéesActifs'!C572))</f>
        <v>-</v>
      </c>
      <c r="D569" s="213" t="str">
        <f>IF(($A569="-"),"-",IF((ISBLANK('1B DonnéesActifs'!D572)=TRUE),"",'1B DonnéesActifs'!D572))</f>
        <v>-</v>
      </c>
      <c r="E569" s="213" t="str">
        <f>IF(($A569="-"),"-",IF((ISBLANK('1B DonnéesActifs'!E572)=TRUE),"",'1B DonnéesActifs'!E572))</f>
        <v>-</v>
      </c>
      <c r="F569" s="213" t="str">
        <f>IF(($A569="-"),"-",IF((ISBLANK('1B DonnéesActifs'!F572)=TRUE),"",'1B DonnéesActifs'!F572))</f>
        <v>-</v>
      </c>
      <c r="G569" s="213" t="str">
        <f>IF(($A569="-"),"-",IF((ISBLANK('1B DonnéesActifs'!G572)=TRUE),"",'1B DonnéesActifs'!G572))</f>
        <v>-</v>
      </c>
      <c r="H569" s="213" t="str">
        <f>IF(($A569="-"),"-",IF((ISBLANK('1B DonnéesActifs'!H572)=TRUE),"",'1B DonnéesActifs'!H572))</f>
        <v>-</v>
      </c>
      <c r="I569" s="213" t="str">
        <f>IF(($A569="-"),"-",IF((ISBLANK('1B DonnéesActifs'!I572)=TRUE),"",'1B DonnéesActifs'!I572))</f>
        <v>-</v>
      </c>
      <c r="J569" s="213" t="str">
        <f>IF(($A569="-"),"-",IF((ISBLANK('1B DonnéesActifs'!J572)=TRUE),"",'1B DonnéesActifs'!J572))</f>
        <v>-</v>
      </c>
      <c r="K569" s="213" t="str">
        <f>IF(($A569="-"),"-",IF((ISBLANK('1B DonnéesActifs'!K572)=TRUE),"",'1B DonnéesActifs'!K572))</f>
        <v>-</v>
      </c>
      <c r="L569" s="213" t="str">
        <f>IF(($A569="-"),"-",IF((ISBLANK('1B DonnéesActifs'!L572)=TRUE),"",'1B DonnéesActifs'!L572))</f>
        <v>-</v>
      </c>
      <c r="M569" s="213" t="str">
        <f>IF(($A569="-"),"-",IF((ISBLANK('1B DonnéesActifs'!M572)=TRUE),"",'1B DonnéesActifs'!M572))</f>
        <v>-</v>
      </c>
      <c r="N569" s="213" t="str">
        <f>IF(($A569="-"),"-",IF((ISBLANK('1B DonnéesActifs'!N572)=TRUE),"",'1B DonnéesActifs'!N572))</f>
        <v>-</v>
      </c>
      <c r="O569" s="213" t="str">
        <f>IF(($A569="-"),"-",IF((ISBLANK('1B DonnéesActifs'!O572)=TRUE),"",'1B DonnéesActifs'!O572))</f>
        <v>-</v>
      </c>
      <c r="P569" s="213" t="str">
        <f>IF(($A569="-"),"-",IF((ISBLANK('1B DonnéesActifs'!P572)=TRUE),"",'1B DonnéesActifs'!P572))</f>
        <v>-</v>
      </c>
      <c r="Q569" s="214" t="str">
        <f t="shared" si="82"/>
        <v>-</v>
      </c>
      <c r="R569" s="214" t="str">
        <f>IF($A569="-","-",(_xlfn.IFNA((VLOOKUP($D569,'2A HypothèsesRenouvellement'!$J$6:$K$10,2,FALSE)),"TypeChausséeN/D")))</f>
        <v>-</v>
      </c>
      <c r="S569" s="214" t="str">
        <f t="shared" si="83"/>
        <v>-</v>
      </c>
      <c r="T569" s="214" t="str">
        <f>IF($A569="-","-",(_xlfn.IFNA((VLOOKUP($M569,'2A HypothèsesRenouvellement'!$J$16:$K$25,2,FALSE)),"DernièreInterventionN/D")))</f>
        <v>-</v>
      </c>
      <c r="U569" s="214" t="str">
        <f t="shared" si="84"/>
        <v>-</v>
      </c>
      <c r="V569" s="215" t="str">
        <f t="shared" si="85"/>
        <v>-</v>
      </c>
      <c r="W569" s="215" t="str">
        <f>IF($A569="-","-",IF($O569="","ICG N/D",VLOOKUP($O569,'2A HypothèsesRenouvellement'!$B$33:$B$42,1,TRUE)))</f>
        <v>-</v>
      </c>
      <c r="X569" s="216" t="str">
        <f>IF($A569="-","-",(IF((ISNUMBER(W569)=TRUE),VLOOKUP(W569,'2A HypothèsesRenouvellement'!$B$33:$D$42,3,FALSE),"ICG N/D")))</f>
        <v>-</v>
      </c>
      <c r="Y569" s="216" t="str">
        <f>_xlfn.IFNA(IF($A569="-","-",(IF((P569=""),"Cote /5 N/D",VLOOKUP(P569,'2A HypothèsesRenouvellement'!$F$33:$G$37,2,FALSE)))),"%ParCote/5 Feuille2A N/D")</f>
        <v>-</v>
      </c>
      <c r="Z569" s="215" t="str">
        <f>IF($A569="-","-",IF('2A HypothèsesRenouvellement'!$F$20="  cotes d'état /100",(IF(ISNUMBER(X569)=TRUE,(X569*R569),"ICG N/D")),"N'est pas l'option choisie feuille 2A"))</f>
        <v>-</v>
      </c>
      <c r="AA569" s="215" t="str">
        <f t="shared" si="80"/>
        <v>-</v>
      </c>
      <c r="AB569" s="215" t="str">
        <f>IF($A569="-","-",IF('2A HypothèsesRenouvellement'!$F$20="  cotes d'état /5",(IF(ISNUMBER(Y569)=TRUE,(Y569*R569),"Etat/5 N/D")),"N'est pas l'option choisie feuille 2A"))</f>
        <v>-</v>
      </c>
      <c r="AC569" s="215" t="str">
        <f t="shared" si="81"/>
        <v>-</v>
      </c>
      <c r="AD569" s="217" t="str">
        <f>IF('2A HypothèsesRenouvellement'!$D$15="Option 1  ",'3A CalculsActifs'!V569,IF('2A HypothèsesRenouvellement'!$F$20="  Cotes d'état /100",'3A CalculsActifs'!AA569,IF('2A HypothèsesRenouvellement'!$F$20="  Cotes d'état /5",'3A CalculsActifs'!AC569,"ATT:ChoisirOptionFeuille2A")))</f>
        <v>ATT:ChoisirOptionFeuille2A</v>
      </c>
      <c r="AE569" s="209" t="str">
        <f>IF($A569="-","-",(H569/1000*(VLOOKUP(D569,'2A HypothèsesRenouvellement'!$J$6:$L$10,3,FALSE))))</f>
        <v>-</v>
      </c>
      <c r="AF569" s="312" t="str">
        <f t="shared" si="86"/>
        <v>-</v>
      </c>
      <c r="AG569" s="312" t="str">
        <f t="shared" si="87"/>
        <v>-</v>
      </c>
      <c r="AH569" s="218" t="str">
        <f t="shared" si="88"/>
        <v>-</v>
      </c>
      <c r="AI569" s="95"/>
      <c r="AJ569" s="95"/>
      <c r="AK569" s="95"/>
      <c r="AL569" s="95"/>
      <c r="AM569" s="95"/>
      <c r="AN569" s="95"/>
      <c r="AO569" s="95"/>
      <c r="AP569" s="95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/>
      <c r="BF569" s="95"/>
      <c r="BG569" s="95"/>
      <c r="BH569" s="95"/>
      <c r="BI569" s="95"/>
      <c r="BJ569" s="95"/>
      <c r="BK569" s="95"/>
      <c r="BL569" s="95"/>
      <c r="BM569" s="95"/>
      <c r="BN569" s="95"/>
      <c r="BO569" s="95"/>
      <c r="BP569" s="95"/>
      <c r="BQ569" s="95"/>
      <c r="BR569" s="95"/>
      <c r="BS569" s="95"/>
      <c r="BT569" s="95"/>
      <c r="BU569" s="95"/>
      <c r="BV569" s="95"/>
      <c r="BW569" s="95"/>
      <c r="BX569" s="95"/>
      <c r="BY569" s="95"/>
      <c r="BZ569" s="95"/>
      <c r="CA569" s="95"/>
      <c r="CB569" s="95"/>
      <c r="CC569" s="95"/>
      <c r="CD569" s="95"/>
      <c r="CE569" s="95"/>
      <c r="CF569" s="95"/>
      <c r="CG569" s="95"/>
      <c r="CH569" s="95"/>
      <c r="CI569" s="95"/>
      <c r="CJ569" s="95"/>
      <c r="CK569" s="95"/>
      <c r="CL569" s="95"/>
      <c r="CM569" s="95"/>
      <c r="CN569" s="95"/>
      <c r="CO569" s="95"/>
      <c r="CP569" s="95"/>
      <c r="CQ569" s="95"/>
      <c r="CR569" s="95"/>
      <c r="CS569" s="95"/>
      <c r="CT569" s="95"/>
      <c r="CU569" s="95"/>
      <c r="CV569" s="95"/>
      <c r="CW569" s="95"/>
      <c r="CX569" s="95"/>
      <c r="CY569" s="95"/>
      <c r="CZ569" s="95"/>
      <c r="DA569" s="95"/>
      <c r="DB569" s="95"/>
      <c r="DC569" s="95"/>
      <c r="DD569" s="95"/>
      <c r="DE569" s="95"/>
      <c r="DF569" s="95"/>
      <c r="DG569" s="95"/>
      <c r="DH569" s="95"/>
      <c r="DI569" s="95"/>
      <c r="DJ569" s="95"/>
      <c r="DK569" s="95"/>
      <c r="DL569" s="95"/>
      <c r="DM569" s="95"/>
      <c r="DN569" s="95"/>
      <c r="DO569" s="95"/>
      <c r="DP569" s="95"/>
      <c r="DQ569" s="95"/>
      <c r="DR569" s="95"/>
      <c r="DS569" s="95"/>
      <c r="DT569" s="95"/>
      <c r="DU569" s="95"/>
      <c r="DV569" s="95"/>
      <c r="DW569" s="95"/>
      <c r="DX569" s="95"/>
      <c r="DY569" s="95"/>
      <c r="DZ569" s="95"/>
      <c r="EA569" s="95"/>
      <c r="EB569" s="95"/>
      <c r="EC569" s="95"/>
      <c r="ED569" s="95"/>
      <c r="EE569" s="95"/>
      <c r="EF569" s="95"/>
      <c r="EG569" s="95"/>
      <c r="EH569" s="95"/>
      <c r="EI569" s="95"/>
      <c r="EJ569" s="95"/>
      <c r="EK569" s="95"/>
      <c r="EL569" s="95"/>
      <c r="EM569" s="95"/>
      <c r="EN569" s="95"/>
      <c r="EO569" s="95"/>
      <c r="EP569" s="95"/>
      <c r="EQ569" s="95"/>
      <c r="ER569" s="95"/>
      <c r="ES569" s="95"/>
      <c r="ET569" s="95"/>
      <c r="EU569" s="95"/>
      <c r="EV569" s="95"/>
      <c r="EW569" s="95"/>
      <c r="EX569" s="95"/>
      <c r="EY569" s="95"/>
      <c r="EZ569" s="95"/>
      <c r="FA569" s="95"/>
      <c r="FB569" s="95"/>
      <c r="FC569" s="95"/>
      <c r="FD569" s="95"/>
      <c r="FE569" s="95"/>
      <c r="FF569" s="95"/>
      <c r="FG569" s="95"/>
      <c r="FH569" s="95"/>
      <c r="FI569" s="95"/>
      <c r="FJ569" s="95"/>
      <c r="FK569" s="95"/>
      <c r="FL569" s="95"/>
      <c r="FM569" s="95"/>
      <c r="FN569" s="95"/>
      <c r="FO569" s="95"/>
      <c r="FP569" s="95"/>
      <c r="FQ569" s="95"/>
      <c r="FR569" s="95"/>
      <c r="FS569" s="95"/>
      <c r="FT569" s="95"/>
      <c r="FU569" s="95"/>
      <c r="FV569" s="95"/>
      <c r="FW569" s="95"/>
      <c r="FX569" s="95"/>
      <c r="FY569" s="95"/>
      <c r="FZ569" s="95"/>
      <c r="GA569" s="95"/>
      <c r="GB569" s="95"/>
      <c r="GC569" s="95"/>
      <c r="GD569" s="95"/>
      <c r="GE569" s="95"/>
      <c r="GF569" s="95"/>
      <c r="GG569" s="95"/>
      <c r="GH569" s="95"/>
      <c r="GI569" s="95"/>
      <c r="GJ569" s="95"/>
      <c r="GK569" s="95"/>
      <c r="GL569" s="95"/>
      <c r="GM569" s="95"/>
      <c r="GN569" s="95"/>
      <c r="GO569" s="95"/>
      <c r="GP569" s="95"/>
      <c r="GQ569" s="95"/>
      <c r="GR569" s="95"/>
      <c r="GS569" s="95"/>
      <c r="GT569" s="95"/>
      <c r="GU569" s="95"/>
      <c r="GV569" s="95"/>
      <c r="GW569" s="95"/>
      <c r="GX569" s="95"/>
      <c r="GY569" s="95"/>
      <c r="GZ569" s="95"/>
      <c r="HA569" s="95"/>
      <c r="HB569" s="95"/>
      <c r="HC569" s="95"/>
      <c r="HD569" s="95"/>
      <c r="HE569" s="95"/>
    </row>
    <row r="570" spans="1:213" x14ac:dyDescent="0.25">
      <c r="A570" s="212" t="str">
        <f>IF((ISBLANK('1B DonnéesActifs'!A573)=TRUE),"-",'1B DonnéesActifs'!A573)</f>
        <v>-</v>
      </c>
      <c r="B570" s="213" t="str">
        <f>IF(($A570="-"),"-",IF((ISBLANK('1B DonnéesActifs'!B573)=TRUE),"",'1B DonnéesActifs'!B573))</f>
        <v>-</v>
      </c>
      <c r="C570" s="213" t="str">
        <f>IF(($A570="-"),"-",IF((ISBLANK('1B DonnéesActifs'!C573)=TRUE),"",'1B DonnéesActifs'!C573))</f>
        <v>-</v>
      </c>
      <c r="D570" s="213" t="str">
        <f>IF(($A570="-"),"-",IF((ISBLANK('1B DonnéesActifs'!D573)=TRUE),"",'1B DonnéesActifs'!D573))</f>
        <v>-</v>
      </c>
      <c r="E570" s="213" t="str">
        <f>IF(($A570="-"),"-",IF((ISBLANK('1B DonnéesActifs'!E573)=TRUE),"",'1B DonnéesActifs'!E573))</f>
        <v>-</v>
      </c>
      <c r="F570" s="213" t="str">
        <f>IF(($A570="-"),"-",IF((ISBLANK('1B DonnéesActifs'!F573)=TRUE),"",'1B DonnéesActifs'!F573))</f>
        <v>-</v>
      </c>
      <c r="G570" s="213" t="str">
        <f>IF(($A570="-"),"-",IF((ISBLANK('1B DonnéesActifs'!G573)=TRUE),"",'1B DonnéesActifs'!G573))</f>
        <v>-</v>
      </c>
      <c r="H570" s="213" t="str">
        <f>IF(($A570="-"),"-",IF((ISBLANK('1B DonnéesActifs'!H573)=TRUE),"",'1B DonnéesActifs'!H573))</f>
        <v>-</v>
      </c>
      <c r="I570" s="213" t="str">
        <f>IF(($A570="-"),"-",IF((ISBLANK('1B DonnéesActifs'!I573)=TRUE),"",'1B DonnéesActifs'!I573))</f>
        <v>-</v>
      </c>
      <c r="J570" s="213" t="str">
        <f>IF(($A570="-"),"-",IF((ISBLANK('1B DonnéesActifs'!J573)=TRUE),"",'1B DonnéesActifs'!J573))</f>
        <v>-</v>
      </c>
      <c r="K570" s="213" t="str">
        <f>IF(($A570="-"),"-",IF((ISBLANK('1B DonnéesActifs'!K573)=TRUE),"",'1B DonnéesActifs'!K573))</f>
        <v>-</v>
      </c>
      <c r="L570" s="213" t="str">
        <f>IF(($A570="-"),"-",IF((ISBLANK('1B DonnéesActifs'!L573)=TRUE),"",'1B DonnéesActifs'!L573))</f>
        <v>-</v>
      </c>
      <c r="M570" s="213" t="str">
        <f>IF(($A570="-"),"-",IF((ISBLANK('1B DonnéesActifs'!M573)=TRUE),"",'1B DonnéesActifs'!M573))</f>
        <v>-</v>
      </c>
      <c r="N570" s="213" t="str">
        <f>IF(($A570="-"),"-",IF((ISBLANK('1B DonnéesActifs'!N573)=TRUE),"",'1B DonnéesActifs'!N573))</f>
        <v>-</v>
      </c>
      <c r="O570" s="213" t="str">
        <f>IF(($A570="-"),"-",IF((ISBLANK('1B DonnéesActifs'!O573)=TRUE),"",'1B DonnéesActifs'!O573))</f>
        <v>-</v>
      </c>
      <c r="P570" s="213" t="str">
        <f>IF(($A570="-"),"-",IF((ISBLANK('1B DonnéesActifs'!P573)=TRUE),"",'1B DonnéesActifs'!P573))</f>
        <v>-</v>
      </c>
      <c r="Q570" s="214" t="str">
        <f t="shared" si="82"/>
        <v>-</v>
      </c>
      <c r="R570" s="214" t="str">
        <f>IF($A570="-","-",(_xlfn.IFNA((VLOOKUP($D570,'2A HypothèsesRenouvellement'!$J$6:$K$10,2,FALSE)),"TypeChausséeN/D")))</f>
        <v>-</v>
      </c>
      <c r="S570" s="214" t="str">
        <f t="shared" si="83"/>
        <v>-</v>
      </c>
      <c r="T570" s="214" t="str">
        <f>IF($A570="-","-",(_xlfn.IFNA((VLOOKUP($M570,'2A HypothèsesRenouvellement'!$J$16:$K$25,2,FALSE)),"DernièreInterventionN/D")))</f>
        <v>-</v>
      </c>
      <c r="U570" s="214" t="str">
        <f t="shared" si="84"/>
        <v>-</v>
      </c>
      <c r="V570" s="215" t="str">
        <f t="shared" si="85"/>
        <v>-</v>
      </c>
      <c r="W570" s="215" t="str">
        <f>IF($A570="-","-",IF($O570="","ICG N/D",VLOOKUP($O570,'2A HypothèsesRenouvellement'!$B$33:$B$42,1,TRUE)))</f>
        <v>-</v>
      </c>
      <c r="X570" s="216" t="str">
        <f>IF($A570="-","-",(IF((ISNUMBER(W570)=TRUE),VLOOKUP(W570,'2A HypothèsesRenouvellement'!$B$33:$D$42,3,FALSE),"ICG N/D")))</f>
        <v>-</v>
      </c>
      <c r="Y570" s="216" t="str">
        <f>_xlfn.IFNA(IF($A570="-","-",(IF((P570=""),"Cote /5 N/D",VLOOKUP(P570,'2A HypothèsesRenouvellement'!$F$33:$G$37,2,FALSE)))),"%ParCote/5 Feuille2A N/D")</f>
        <v>-</v>
      </c>
      <c r="Z570" s="215" t="str">
        <f>IF($A570="-","-",IF('2A HypothèsesRenouvellement'!$F$20="  cotes d'état /100",(IF(ISNUMBER(X570)=TRUE,(X570*R570),"ICG N/D")),"N'est pas l'option choisie feuille 2A"))</f>
        <v>-</v>
      </c>
      <c r="AA570" s="215" t="str">
        <f t="shared" si="80"/>
        <v>-</v>
      </c>
      <c r="AB570" s="215" t="str">
        <f>IF($A570="-","-",IF('2A HypothèsesRenouvellement'!$F$20="  cotes d'état /5",(IF(ISNUMBER(Y570)=TRUE,(Y570*R570),"Etat/5 N/D")),"N'est pas l'option choisie feuille 2A"))</f>
        <v>-</v>
      </c>
      <c r="AC570" s="215" t="str">
        <f t="shared" si="81"/>
        <v>-</v>
      </c>
      <c r="AD570" s="217" t="str">
        <f>IF('2A HypothèsesRenouvellement'!$D$15="Option 1  ",'3A CalculsActifs'!V570,IF('2A HypothèsesRenouvellement'!$F$20="  Cotes d'état /100",'3A CalculsActifs'!AA570,IF('2A HypothèsesRenouvellement'!$F$20="  Cotes d'état /5",'3A CalculsActifs'!AC570,"ATT:ChoisirOptionFeuille2A")))</f>
        <v>ATT:ChoisirOptionFeuille2A</v>
      </c>
      <c r="AE570" s="209" t="str">
        <f>IF($A570="-","-",(H570/1000*(VLOOKUP(D570,'2A HypothèsesRenouvellement'!$J$6:$L$10,3,FALSE))))</f>
        <v>-</v>
      </c>
      <c r="AF570" s="312" t="str">
        <f t="shared" si="86"/>
        <v>-</v>
      </c>
      <c r="AG570" s="312" t="str">
        <f t="shared" si="87"/>
        <v>-</v>
      </c>
      <c r="AH570" s="218" t="str">
        <f t="shared" si="88"/>
        <v>-</v>
      </c>
      <c r="AI570" s="95"/>
      <c r="AJ570" s="95"/>
      <c r="AK570" s="95"/>
      <c r="AL570" s="95"/>
      <c r="AM570" s="95"/>
      <c r="AN570" s="95"/>
      <c r="AO570" s="95"/>
      <c r="AP570" s="95"/>
      <c r="AQ570" s="95"/>
      <c r="AR570" s="95"/>
      <c r="AS570" s="95"/>
      <c r="AT570" s="95"/>
      <c r="AU570" s="95"/>
      <c r="AV570" s="95"/>
      <c r="AW570" s="95"/>
      <c r="AX570" s="95"/>
      <c r="AY570" s="95"/>
      <c r="AZ570" s="95"/>
      <c r="BA570" s="95"/>
      <c r="BB570" s="95"/>
      <c r="BC570" s="95"/>
      <c r="BD570" s="95"/>
      <c r="BE570" s="95"/>
      <c r="BF570" s="95"/>
      <c r="BG570" s="95"/>
      <c r="BH570" s="95"/>
      <c r="BI570" s="95"/>
      <c r="BJ570" s="95"/>
      <c r="BK570" s="95"/>
      <c r="BL570" s="95"/>
      <c r="BM570" s="95"/>
      <c r="BN570" s="95"/>
      <c r="BO570" s="95"/>
      <c r="BP570" s="95"/>
      <c r="BQ570" s="95"/>
      <c r="BR570" s="95"/>
      <c r="BS570" s="95"/>
      <c r="BT570" s="95"/>
      <c r="BU570" s="95"/>
      <c r="BV570" s="95"/>
      <c r="BW570" s="95"/>
      <c r="BX570" s="95"/>
      <c r="BY570" s="95"/>
      <c r="BZ570" s="95"/>
      <c r="CA570" s="95"/>
      <c r="CB570" s="95"/>
      <c r="CC570" s="95"/>
      <c r="CD570" s="95"/>
      <c r="CE570" s="95"/>
      <c r="CF570" s="95"/>
      <c r="CG570" s="95"/>
      <c r="CH570" s="95"/>
      <c r="CI570" s="95"/>
      <c r="CJ570" s="95"/>
      <c r="CK570" s="95"/>
      <c r="CL570" s="95"/>
      <c r="CM570" s="95"/>
      <c r="CN570" s="95"/>
      <c r="CO570" s="95"/>
      <c r="CP570" s="95"/>
      <c r="CQ570" s="95"/>
      <c r="CR570" s="95"/>
      <c r="CS570" s="95"/>
      <c r="CT570" s="95"/>
      <c r="CU570" s="95"/>
      <c r="CV570" s="95"/>
      <c r="CW570" s="95"/>
      <c r="CX570" s="95"/>
      <c r="CY570" s="95"/>
      <c r="CZ570" s="95"/>
      <c r="DA570" s="95"/>
      <c r="DB570" s="95"/>
      <c r="DC570" s="95"/>
      <c r="DD570" s="95"/>
      <c r="DE570" s="95"/>
      <c r="DF570" s="95"/>
      <c r="DG570" s="95"/>
      <c r="DH570" s="95"/>
      <c r="DI570" s="95"/>
      <c r="DJ570" s="95"/>
      <c r="DK570" s="95"/>
      <c r="DL570" s="95"/>
      <c r="DM570" s="95"/>
      <c r="DN570" s="95"/>
      <c r="DO570" s="95"/>
      <c r="DP570" s="95"/>
      <c r="DQ570" s="95"/>
      <c r="DR570" s="95"/>
      <c r="DS570" s="95"/>
      <c r="DT570" s="95"/>
      <c r="DU570" s="95"/>
      <c r="DV570" s="95"/>
      <c r="DW570" s="95"/>
      <c r="DX570" s="95"/>
      <c r="DY570" s="95"/>
      <c r="DZ570" s="95"/>
      <c r="EA570" s="95"/>
      <c r="EB570" s="95"/>
      <c r="EC570" s="95"/>
      <c r="ED570" s="95"/>
      <c r="EE570" s="95"/>
      <c r="EF570" s="95"/>
      <c r="EG570" s="95"/>
      <c r="EH570" s="95"/>
      <c r="EI570" s="95"/>
      <c r="EJ570" s="95"/>
      <c r="EK570" s="95"/>
      <c r="EL570" s="95"/>
      <c r="EM570" s="95"/>
      <c r="EN570" s="95"/>
      <c r="EO570" s="95"/>
      <c r="EP570" s="95"/>
      <c r="EQ570" s="95"/>
      <c r="ER570" s="95"/>
      <c r="ES570" s="95"/>
      <c r="ET570" s="95"/>
      <c r="EU570" s="95"/>
      <c r="EV570" s="95"/>
      <c r="EW570" s="95"/>
      <c r="EX570" s="95"/>
      <c r="EY570" s="95"/>
      <c r="EZ570" s="95"/>
      <c r="FA570" s="95"/>
      <c r="FB570" s="95"/>
      <c r="FC570" s="95"/>
      <c r="FD570" s="95"/>
      <c r="FE570" s="95"/>
      <c r="FF570" s="95"/>
      <c r="FG570" s="95"/>
      <c r="FH570" s="95"/>
      <c r="FI570" s="95"/>
      <c r="FJ570" s="95"/>
      <c r="FK570" s="95"/>
      <c r="FL570" s="95"/>
      <c r="FM570" s="95"/>
      <c r="FN570" s="95"/>
      <c r="FO570" s="95"/>
      <c r="FP570" s="95"/>
      <c r="FQ570" s="95"/>
      <c r="FR570" s="95"/>
      <c r="FS570" s="95"/>
      <c r="FT570" s="95"/>
      <c r="FU570" s="95"/>
      <c r="FV570" s="95"/>
      <c r="FW570" s="95"/>
      <c r="FX570" s="95"/>
      <c r="FY570" s="95"/>
      <c r="FZ570" s="95"/>
      <c r="GA570" s="95"/>
      <c r="GB570" s="95"/>
      <c r="GC570" s="95"/>
      <c r="GD570" s="95"/>
      <c r="GE570" s="95"/>
      <c r="GF570" s="95"/>
      <c r="GG570" s="95"/>
      <c r="GH570" s="95"/>
      <c r="GI570" s="95"/>
      <c r="GJ570" s="95"/>
      <c r="GK570" s="95"/>
      <c r="GL570" s="95"/>
      <c r="GM570" s="95"/>
      <c r="GN570" s="95"/>
      <c r="GO570" s="95"/>
      <c r="GP570" s="95"/>
      <c r="GQ570" s="95"/>
      <c r="GR570" s="95"/>
      <c r="GS570" s="95"/>
      <c r="GT570" s="95"/>
      <c r="GU570" s="95"/>
      <c r="GV570" s="95"/>
      <c r="GW570" s="95"/>
      <c r="GX570" s="95"/>
      <c r="GY570" s="95"/>
      <c r="GZ570" s="95"/>
      <c r="HA570" s="95"/>
      <c r="HB570" s="95"/>
      <c r="HC570" s="95"/>
      <c r="HD570" s="95"/>
      <c r="HE570" s="95"/>
    </row>
    <row r="571" spans="1:213" x14ac:dyDescent="0.25">
      <c r="A571" s="212" t="str">
        <f>IF((ISBLANK('1B DonnéesActifs'!A574)=TRUE),"-",'1B DonnéesActifs'!A574)</f>
        <v>-</v>
      </c>
      <c r="B571" s="213" t="str">
        <f>IF(($A571="-"),"-",IF((ISBLANK('1B DonnéesActifs'!B574)=TRUE),"",'1B DonnéesActifs'!B574))</f>
        <v>-</v>
      </c>
      <c r="C571" s="213" t="str">
        <f>IF(($A571="-"),"-",IF((ISBLANK('1B DonnéesActifs'!C574)=TRUE),"",'1B DonnéesActifs'!C574))</f>
        <v>-</v>
      </c>
      <c r="D571" s="213" t="str">
        <f>IF(($A571="-"),"-",IF((ISBLANK('1B DonnéesActifs'!D574)=TRUE),"",'1B DonnéesActifs'!D574))</f>
        <v>-</v>
      </c>
      <c r="E571" s="213" t="str">
        <f>IF(($A571="-"),"-",IF((ISBLANK('1B DonnéesActifs'!E574)=TRUE),"",'1B DonnéesActifs'!E574))</f>
        <v>-</v>
      </c>
      <c r="F571" s="213" t="str">
        <f>IF(($A571="-"),"-",IF((ISBLANK('1B DonnéesActifs'!F574)=TRUE),"",'1B DonnéesActifs'!F574))</f>
        <v>-</v>
      </c>
      <c r="G571" s="213" t="str">
        <f>IF(($A571="-"),"-",IF((ISBLANK('1B DonnéesActifs'!G574)=TRUE),"",'1B DonnéesActifs'!G574))</f>
        <v>-</v>
      </c>
      <c r="H571" s="213" t="str">
        <f>IF(($A571="-"),"-",IF((ISBLANK('1B DonnéesActifs'!H574)=TRUE),"",'1B DonnéesActifs'!H574))</f>
        <v>-</v>
      </c>
      <c r="I571" s="213" t="str">
        <f>IF(($A571="-"),"-",IF((ISBLANK('1B DonnéesActifs'!I574)=TRUE),"",'1B DonnéesActifs'!I574))</f>
        <v>-</v>
      </c>
      <c r="J571" s="213" t="str">
        <f>IF(($A571="-"),"-",IF((ISBLANK('1B DonnéesActifs'!J574)=TRUE),"",'1B DonnéesActifs'!J574))</f>
        <v>-</v>
      </c>
      <c r="K571" s="213" t="str">
        <f>IF(($A571="-"),"-",IF((ISBLANK('1B DonnéesActifs'!K574)=TRUE),"",'1B DonnéesActifs'!K574))</f>
        <v>-</v>
      </c>
      <c r="L571" s="213" t="str">
        <f>IF(($A571="-"),"-",IF((ISBLANK('1B DonnéesActifs'!L574)=TRUE),"",'1B DonnéesActifs'!L574))</f>
        <v>-</v>
      </c>
      <c r="M571" s="213" t="str">
        <f>IF(($A571="-"),"-",IF((ISBLANK('1B DonnéesActifs'!M574)=TRUE),"",'1B DonnéesActifs'!M574))</f>
        <v>-</v>
      </c>
      <c r="N571" s="213" t="str">
        <f>IF(($A571="-"),"-",IF((ISBLANK('1B DonnéesActifs'!N574)=TRUE),"",'1B DonnéesActifs'!N574))</f>
        <v>-</v>
      </c>
      <c r="O571" s="213" t="str">
        <f>IF(($A571="-"),"-",IF((ISBLANK('1B DonnéesActifs'!O574)=TRUE),"",'1B DonnéesActifs'!O574))</f>
        <v>-</v>
      </c>
      <c r="P571" s="213" t="str">
        <f>IF(($A571="-"),"-",IF((ISBLANK('1B DonnéesActifs'!P574)=TRUE),"",'1B DonnéesActifs'!P574))</f>
        <v>-</v>
      </c>
      <c r="Q571" s="214" t="str">
        <f t="shared" si="82"/>
        <v>-</v>
      </c>
      <c r="R571" s="214" t="str">
        <f>IF($A571="-","-",(_xlfn.IFNA((VLOOKUP($D571,'2A HypothèsesRenouvellement'!$J$6:$K$10,2,FALSE)),"TypeChausséeN/D")))</f>
        <v>-</v>
      </c>
      <c r="S571" s="214" t="str">
        <f t="shared" si="83"/>
        <v>-</v>
      </c>
      <c r="T571" s="214" t="str">
        <f>IF($A571="-","-",(_xlfn.IFNA((VLOOKUP($M571,'2A HypothèsesRenouvellement'!$J$16:$K$25,2,FALSE)),"DernièreInterventionN/D")))</f>
        <v>-</v>
      </c>
      <c r="U571" s="214" t="str">
        <f t="shared" si="84"/>
        <v>-</v>
      </c>
      <c r="V571" s="215" t="str">
        <f t="shared" si="85"/>
        <v>-</v>
      </c>
      <c r="W571" s="215" t="str">
        <f>IF($A571="-","-",IF($O571="","ICG N/D",VLOOKUP($O571,'2A HypothèsesRenouvellement'!$B$33:$B$42,1,TRUE)))</f>
        <v>-</v>
      </c>
      <c r="X571" s="216" t="str">
        <f>IF($A571="-","-",(IF((ISNUMBER(W571)=TRUE),VLOOKUP(W571,'2A HypothèsesRenouvellement'!$B$33:$D$42,3,FALSE),"ICG N/D")))</f>
        <v>-</v>
      </c>
      <c r="Y571" s="216" t="str">
        <f>_xlfn.IFNA(IF($A571="-","-",(IF((P571=""),"Cote /5 N/D",VLOOKUP(P571,'2A HypothèsesRenouvellement'!$F$33:$G$37,2,FALSE)))),"%ParCote/5 Feuille2A N/D")</f>
        <v>-</v>
      </c>
      <c r="Z571" s="215" t="str">
        <f>IF($A571="-","-",IF('2A HypothèsesRenouvellement'!$F$20="  cotes d'état /100",(IF(ISNUMBER(X571)=TRUE,(X571*R571),"ICG N/D")),"N'est pas l'option choisie feuille 2A"))</f>
        <v>-</v>
      </c>
      <c r="AA571" s="215" t="str">
        <f t="shared" si="80"/>
        <v>-</v>
      </c>
      <c r="AB571" s="215" t="str">
        <f>IF($A571="-","-",IF('2A HypothèsesRenouvellement'!$F$20="  cotes d'état /5",(IF(ISNUMBER(Y571)=TRUE,(Y571*R571),"Etat/5 N/D")),"N'est pas l'option choisie feuille 2A"))</f>
        <v>-</v>
      </c>
      <c r="AC571" s="215" t="str">
        <f t="shared" si="81"/>
        <v>-</v>
      </c>
      <c r="AD571" s="217" t="str">
        <f>IF('2A HypothèsesRenouvellement'!$D$15="Option 1  ",'3A CalculsActifs'!V571,IF('2A HypothèsesRenouvellement'!$F$20="  Cotes d'état /100",'3A CalculsActifs'!AA571,IF('2A HypothèsesRenouvellement'!$F$20="  Cotes d'état /5",'3A CalculsActifs'!AC571,"ATT:ChoisirOptionFeuille2A")))</f>
        <v>ATT:ChoisirOptionFeuille2A</v>
      </c>
      <c r="AE571" s="209" t="str">
        <f>IF($A571="-","-",(H571/1000*(VLOOKUP(D571,'2A HypothèsesRenouvellement'!$J$6:$L$10,3,FALSE))))</f>
        <v>-</v>
      </c>
      <c r="AF571" s="312" t="str">
        <f t="shared" si="86"/>
        <v>-</v>
      </c>
      <c r="AG571" s="312" t="str">
        <f t="shared" si="87"/>
        <v>-</v>
      </c>
      <c r="AH571" s="218" t="str">
        <f t="shared" si="88"/>
        <v>-</v>
      </c>
      <c r="AI571" s="95"/>
      <c r="AJ571" s="95"/>
      <c r="AK571" s="95"/>
      <c r="AL571" s="95"/>
      <c r="AM571" s="95"/>
      <c r="AN571" s="95"/>
      <c r="AO571" s="95"/>
      <c r="AP571" s="95"/>
      <c r="AQ571" s="95"/>
      <c r="AR571" s="95"/>
      <c r="AS571" s="95"/>
      <c r="AT571" s="95"/>
      <c r="AU571" s="95"/>
      <c r="AV571" s="95"/>
      <c r="AW571" s="95"/>
      <c r="AX571" s="95"/>
      <c r="AY571" s="95"/>
      <c r="AZ571" s="95"/>
      <c r="BA571" s="95"/>
      <c r="BB571" s="95"/>
      <c r="BC571" s="95"/>
      <c r="BD571" s="95"/>
      <c r="BE571" s="95"/>
      <c r="BF571" s="95"/>
      <c r="BG571" s="95"/>
      <c r="BH571" s="95"/>
      <c r="BI571" s="95"/>
      <c r="BJ571" s="95"/>
      <c r="BK571" s="95"/>
      <c r="BL571" s="95"/>
      <c r="BM571" s="95"/>
      <c r="BN571" s="95"/>
      <c r="BO571" s="95"/>
      <c r="BP571" s="95"/>
      <c r="BQ571" s="95"/>
      <c r="BR571" s="95"/>
      <c r="BS571" s="95"/>
      <c r="BT571" s="95"/>
      <c r="BU571" s="95"/>
      <c r="BV571" s="95"/>
      <c r="BW571" s="95"/>
      <c r="BX571" s="95"/>
      <c r="BY571" s="95"/>
      <c r="BZ571" s="95"/>
      <c r="CA571" s="95"/>
      <c r="CB571" s="95"/>
      <c r="CC571" s="95"/>
      <c r="CD571" s="95"/>
      <c r="CE571" s="95"/>
      <c r="CF571" s="95"/>
      <c r="CG571" s="95"/>
      <c r="CH571" s="95"/>
      <c r="CI571" s="95"/>
      <c r="CJ571" s="95"/>
      <c r="CK571" s="95"/>
      <c r="CL571" s="95"/>
      <c r="CM571" s="95"/>
      <c r="CN571" s="95"/>
      <c r="CO571" s="95"/>
      <c r="CP571" s="95"/>
      <c r="CQ571" s="95"/>
      <c r="CR571" s="95"/>
      <c r="CS571" s="95"/>
      <c r="CT571" s="95"/>
      <c r="CU571" s="95"/>
      <c r="CV571" s="95"/>
      <c r="CW571" s="95"/>
      <c r="CX571" s="95"/>
      <c r="CY571" s="95"/>
      <c r="CZ571" s="95"/>
      <c r="DA571" s="95"/>
      <c r="DB571" s="95"/>
      <c r="DC571" s="95"/>
      <c r="DD571" s="95"/>
      <c r="DE571" s="95"/>
      <c r="DF571" s="95"/>
      <c r="DG571" s="95"/>
      <c r="DH571" s="95"/>
      <c r="DI571" s="95"/>
      <c r="DJ571" s="95"/>
      <c r="DK571" s="95"/>
      <c r="DL571" s="95"/>
      <c r="DM571" s="95"/>
      <c r="DN571" s="95"/>
      <c r="DO571" s="95"/>
      <c r="DP571" s="95"/>
      <c r="DQ571" s="95"/>
      <c r="DR571" s="95"/>
      <c r="DS571" s="95"/>
      <c r="DT571" s="95"/>
      <c r="DU571" s="95"/>
      <c r="DV571" s="95"/>
      <c r="DW571" s="95"/>
      <c r="DX571" s="95"/>
      <c r="DY571" s="95"/>
      <c r="DZ571" s="95"/>
      <c r="EA571" s="95"/>
      <c r="EB571" s="95"/>
      <c r="EC571" s="95"/>
      <c r="ED571" s="95"/>
      <c r="EE571" s="95"/>
      <c r="EF571" s="95"/>
      <c r="EG571" s="95"/>
      <c r="EH571" s="95"/>
      <c r="EI571" s="95"/>
      <c r="EJ571" s="95"/>
      <c r="EK571" s="95"/>
      <c r="EL571" s="95"/>
      <c r="EM571" s="95"/>
      <c r="EN571" s="95"/>
      <c r="EO571" s="95"/>
      <c r="EP571" s="95"/>
      <c r="EQ571" s="95"/>
      <c r="ER571" s="95"/>
      <c r="ES571" s="95"/>
      <c r="ET571" s="95"/>
      <c r="EU571" s="95"/>
      <c r="EV571" s="95"/>
      <c r="EW571" s="95"/>
      <c r="EX571" s="95"/>
      <c r="EY571" s="95"/>
      <c r="EZ571" s="95"/>
      <c r="FA571" s="95"/>
      <c r="FB571" s="95"/>
      <c r="FC571" s="95"/>
      <c r="FD571" s="95"/>
      <c r="FE571" s="95"/>
      <c r="FF571" s="95"/>
      <c r="FG571" s="95"/>
      <c r="FH571" s="95"/>
      <c r="FI571" s="95"/>
      <c r="FJ571" s="95"/>
      <c r="FK571" s="95"/>
      <c r="FL571" s="95"/>
      <c r="FM571" s="95"/>
      <c r="FN571" s="95"/>
      <c r="FO571" s="95"/>
      <c r="FP571" s="95"/>
      <c r="FQ571" s="95"/>
      <c r="FR571" s="95"/>
      <c r="FS571" s="95"/>
      <c r="FT571" s="95"/>
      <c r="FU571" s="95"/>
      <c r="FV571" s="95"/>
      <c r="FW571" s="95"/>
      <c r="FX571" s="95"/>
      <c r="FY571" s="95"/>
      <c r="FZ571" s="95"/>
      <c r="GA571" s="95"/>
      <c r="GB571" s="95"/>
      <c r="GC571" s="95"/>
      <c r="GD571" s="95"/>
      <c r="GE571" s="95"/>
      <c r="GF571" s="95"/>
      <c r="GG571" s="95"/>
      <c r="GH571" s="95"/>
      <c r="GI571" s="95"/>
      <c r="GJ571" s="95"/>
      <c r="GK571" s="95"/>
      <c r="GL571" s="95"/>
      <c r="GM571" s="95"/>
      <c r="GN571" s="95"/>
      <c r="GO571" s="95"/>
      <c r="GP571" s="95"/>
      <c r="GQ571" s="95"/>
      <c r="GR571" s="95"/>
      <c r="GS571" s="95"/>
      <c r="GT571" s="95"/>
      <c r="GU571" s="95"/>
      <c r="GV571" s="95"/>
      <c r="GW571" s="95"/>
      <c r="GX571" s="95"/>
      <c r="GY571" s="95"/>
      <c r="GZ571" s="95"/>
      <c r="HA571" s="95"/>
      <c r="HB571" s="95"/>
      <c r="HC571" s="95"/>
      <c r="HD571" s="95"/>
      <c r="HE571" s="95"/>
    </row>
    <row r="572" spans="1:213" x14ac:dyDescent="0.25">
      <c r="A572" s="212" t="str">
        <f>IF((ISBLANK('1B DonnéesActifs'!A575)=TRUE),"-",'1B DonnéesActifs'!A575)</f>
        <v>-</v>
      </c>
      <c r="B572" s="213" t="str">
        <f>IF(($A572="-"),"-",IF((ISBLANK('1B DonnéesActifs'!B575)=TRUE),"",'1B DonnéesActifs'!B575))</f>
        <v>-</v>
      </c>
      <c r="C572" s="213" t="str">
        <f>IF(($A572="-"),"-",IF((ISBLANK('1B DonnéesActifs'!C575)=TRUE),"",'1B DonnéesActifs'!C575))</f>
        <v>-</v>
      </c>
      <c r="D572" s="213" t="str">
        <f>IF(($A572="-"),"-",IF((ISBLANK('1B DonnéesActifs'!D575)=TRUE),"",'1B DonnéesActifs'!D575))</f>
        <v>-</v>
      </c>
      <c r="E572" s="213" t="str">
        <f>IF(($A572="-"),"-",IF((ISBLANK('1B DonnéesActifs'!E575)=TRUE),"",'1B DonnéesActifs'!E575))</f>
        <v>-</v>
      </c>
      <c r="F572" s="213" t="str">
        <f>IF(($A572="-"),"-",IF((ISBLANK('1B DonnéesActifs'!F575)=TRUE),"",'1B DonnéesActifs'!F575))</f>
        <v>-</v>
      </c>
      <c r="G572" s="213" t="str">
        <f>IF(($A572="-"),"-",IF((ISBLANK('1B DonnéesActifs'!G575)=TRUE),"",'1B DonnéesActifs'!G575))</f>
        <v>-</v>
      </c>
      <c r="H572" s="213" t="str">
        <f>IF(($A572="-"),"-",IF((ISBLANK('1B DonnéesActifs'!H575)=TRUE),"",'1B DonnéesActifs'!H575))</f>
        <v>-</v>
      </c>
      <c r="I572" s="213" t="str">
        <f>IF(($A572="-"),"-",IF((ISBLANK('1B DonnéesActifs'!I575)=TRUE),"",'1B DonnéesActifs'!I575))</f>
        <v>-</v>
      </c>
      <c r="J572" s="213" t="str">
        <f>IF(($A572="-"),"-",IF((ISBLANK('1B DonnéesActifs'!J575)=TRUE),"",'1B DonnéesActifs'!J575))</f>
        <v>-</v>
      </c>
      <c r="K572" s="213" t="str">
        <f>IF(($A572="-"),"-",IF((ISBLANK('1B DonnéesActifs'!K575)=TRUE),"",'1B DonnéesActifs'!K575))</f>
        <v>-</v>
      </c>
      <c r="L572" s="213" t="str">
        <f>IF(($A572="-"),"-",IF((ISBLANK('1B DonnéesActifs'!L575)=TRUE),"",'1B DonnéesActifs'!L575))</f>
        <v>-</v>
      </c>
      <c r="M572" s="213" t="str">
        <f>IF(($A572="-"),"-",IF((ISBLANK('1B DonnéesActifs'!M575)=TRUE),"",'1B DonnéesActifs'!M575))</f>
        <v>-</v>
      </c>
      <c r="N572" s="213" t="str">
        <f>IF(($A572="-"),"-",IF((ISBLANK('1B DonnéesActifs'!N575)=TRUE),"",'1B DonnéesActifs'!N575))</f>
        <v>-</v>
      </c>
      <c r="O572" s="213" t="str">
        <f>IF(($A572="-"),"-",IF((ISBLANK('1B DonnéesActifs'!O575)=TRUE),"",'1B DonnéesActifs'!O575))</f>
        <v>-</v>
      </c>
      <c r="P572" s="213" t="str">
        <f>IF(($A572="-"),"-",IF((ISBLANK('1B DonnéesActifs'!P575)=TRUE),"",'1B DonnéesActifs'!P575))</f>
        <v>-</v>
      </c>
      <c r="Q572" s="214" t="str">
        <f t="shared" si="82"/>
        <v>-</v>
      </c>
      <c r="R572" s="214" t="str">
        <f>IF($A572="-","-",(_xlfn.IFNA((VLOOKUP($D572,'2A HypothèsesRenouvellement'!$J$6:$K$10,2,FALSE)),"TypeChausséeN/D")))</f>
        <v>-</v>
      </c>
      <c r="S572" s="214" t="str">
        <f t="shared" si="83"/>
        <v>-</v>
      </c>
      <c r="T572" s="214" t="str">
        <f>IF($A572="-","-",(_xlfn.IFNA((VLOOKUP($M572,'2A HypothèsesRenouvellement'!$J$16:$K$25,2,FALSE)),"DernièreInterventionN/D")))</f>
        <v>-</v>
      </c>
      <c r="U572" s="214" t="str">
        <f t="shared" si="84"/>
        <v>-</v>
      </c>
      <c r="V572" s="215" t="str">
        <f t="shared" si="85"/>
        <v>-</v>
      </c>
      <c r="W572" s="215" t="str">
        <f>IF($A572="-","-",IF($O572="","ICG N/D",VLOOKUP($O572,'2A HypothèsesRenouvellement'!$B$33:$B$42,1,TRUE)))</f>
        <v>-</v>
      </c>
      <c r="X572" s="216" t="str">
        <f>IF($A572="-","-",(IF((ISNUMBER(W572)=TRUE),VLOOKUP(W572,'2A HypothèsesRenouvellement'!$B$33:$D$42,3,FALSE),"ICG N/D")))</f>
        <v>-</v>
      </c>
      <c r="Y572" s="216" t="str">
        <f>_xlfn.IFNA(IF($A572="-","-",(IF((P572=""),"Cote /5 N/D",VLOOKUP(P572,'2A HypothèsesRenouvellement'!$F$33:$G$37,2,FALSE)))),"%ParCote/5 Feuille2A N/D")</f>
        <v>-</v>
      </c>
      <c r="Z572" s="215" t="str">
        <f>IF($A572="-","-",IF('2A HypothèsesRenouvellement'!$F$20="  cotes d'état /100",(IF(ISNUMBER(X572)=TRUE,(X572*R572),"ICG N/D")),"N'est pas l'option choisie feuille 2A"))</f>
        <v>-</v>
      </c>
      <c r="AA572" s="215" t="str">
        <f t="shared" si="80"/>
        <v>-</v>
      </c>
      <c r="AB572" s="215" t="str">
        <f>IF($A572="-","-",IF('2A HypothèsesRenouvellement'!$F$20="  cotes d'état /5",(IF(ISNUMBER(Y572)=TRUE,(Y572*R572),"Etat/5 N/D")),"N'est pas l'option choisie feuille 2A"))</f>
        <v>-</v>
      </c>
      <c r="AC572" s="215" t="str">
        <f t="shared" si="81"/>
        <v>-</v>
      </c>
      <c r="AD572" s="217" t="str">
        <f>IF('2A HypothèsesRenouvellement'!$D$15="Option 1  ",'3A CalculsActifs'!V572,IF('2A HypothèsesRenouvellement'!$F$20="  Cotes d'état /100",'3A CalculsActifs'!AA572,IF('2A HypothèsesRenouvellement'!$F$20="  Cotes d'état /5",'3A CalculsActifs'!AC572,"ATT:ChoisirOptionFeuille2A")))</f>
        <v>ATT:ChoisirOptionFeuille2A</v>
      </c>
      <c r="AE572" s="209" t="str">
        <f>IF($A572="-","-",(H572/1000*(VLOOKUP(D572,'2A HypothèsesRenouvellement'!$J$6:$L$10,3,FALSE))))</f>
        <v>-</v>
      </c>
      <c r="AF572" s="312" t="str">
        <f t="shared" si="86"/>
        <v>-</v>
      </c>
      <c r="AG572" s="312" t="str">
        <f t="shared" si="87"/>
        <v>-</v>
      </c>
      <c r="AH572" s="218" t="str">
        <f t="shared" si="88"/>
        <v>-</v>
      </c>
      <c r="AI572" s="95"/>
      <c r="AJ572" s="95"/>
      <c r="AK572" s="95"/>
      <c r="AL572" s="95"/>
      <c r="AM572" s="95"/>
      <c r="AN572" s="95"/>
      <c r="AO572" s="95"/>
      <c r="AP572" s="95"/>
      <c r="AQ572" s="95"/>
      <c r="AR572" s="95"/>
      <c r="AS572" s="95"/>
      <c r="AT572" s="95"/>
      <c r="AU572" s="95"/>
      <c r="AV572" s="95"/>
      <c r="AW572" s="95"/>
      <c r="AX572" s="95"/>
      <c r="AY572" s="95"/>
      <c r="AZ572" s="95"/>
      <c r="BA572" s="95"/>
      <c r="BB572" s="95"/>
      <c r="BC572" s="95"/>
      <c r="BD572" s="95"/>
      <c r="BE572" s="95"/>
      <c r="BF572" s="95"/>
      <c r="BG572" s="95"/>
      <c r="BH572" s="95"/>
      <c r="BI572" s="95"/>
      <c r="BJ572" s="95"/>
      <c r="BK572" s="95"/>
      <c r="BL572" s="95"/>
      <c r="BM572" s="95"/>
      <c r="BN572" s="95"/>
      <c r="BO572" s="95"/>
      <c r="BP572" s="95"/>
      <c r="BQ572" s="95"/>
      <c r="BR572" s="95"/>
      <c r="BS572" s="95"/>
      <c r="BT572" s="95"/>
      <c r="BU572" s="95"/>
      <c r="BV572" s="95"/>
      <c r="BW572" s="95"/>
      <c r="BX572" s="95"/>
      <c r="BY572" s="95"/>
      <c r="BZ572" s="95"/>
      <c r="CA572" s="95"/>
      <c r="CB572" s="95"/>
      <c r="CC572" s="95"/>
      <c r="CD572" s="95"/>
      <c r="CE572" s="95"/>
      <c r="CF572" s="95"/>
      <c r="CG572" s="95"/>
      <c r="CH572" s="95"/>
      <c r="CI572" s="95"/>
      <c r="CJ572" s="95"/>
      <c r="CK572" s="95"/>
      <c r="CL572" s="95"/>
      <c r="CM572" s="95"/>
      <c r="CN572" s="95"/>
      <c r="CO572" s="95"/>
      <c r="CP572" s="95"/>
      <c r="CQ572" s="95"/>
      <c r="CR572" s="95"/>
      <c r="CS572" s="95"/>
      <c r="CT572" s="95"/>
      <c r="CU572" s="95"/>
      <c r="CV572" s="95"/>
      <c r="CW572" s="95"/>
      <c r="CX572" s="95"/>
      <c r="CY572" s="95"/>
      <c r="CZ572" s="95"/>
      <c r="DA572" s="95"/>
      <c r="DB572" s="95"/>
      <c r="DC572" s="95"/>
      <c r="DD572" s="95"/>
      <c r="DE572" s="95"/>
      <c r="DF572" s="95"/>
      <c r="DG572" s="95"/>
      <c r="DH572" s="95"/>
      <c r="DI572" s="95"/>
      <c r="DJ572" s="95"/>
      <c r="DK572" s="95"/>
      <c r="DL572" s="95"/>
      <c r="DM572" s="95"/>
      <c r="DN572" s="95"/>
      <c r="DO572" s="95"/>
      <c r="DP572" s="95"/>
      <c r="DQ572" s="95"/>
      <c r="DR572" s="95"/>
      <c r="DS572" s="95"/>
      <c r="DT572" s="95"/>
      <c r="DU572" s="95"/>
      <c r="DV572" s="95"/>
      <c r="DW572" s="95"/>
      <c r="DX572" s="95"/>
      <c r="DY572" s="95"/>
      <c r="DZ572" s="95"/>
      <c r="EA572" s="95"/>
      <c r="EB572" s="95"/>
      <c r="EC572" s="95"/>
      <c r="ED572" s="95"/>
      <c r="EE572" s="95"/>
      <c r="EF572" s="95"/>
      <c r="EG572" s="95"/>
      <c r="EH572" s="95"/>
      <c r="EI572" s="95"/>
      <c r="EJ572" s="95"/>
      <c r="EK572" s="95"/>
      <c r="EL572" s="95"/>
      <c r="EM572" s="95"/>
      <c r="EN572" s="95"/>
      <c r="EO572" s="95"/>
      <c r="EP572" s="95"/>
      <c r="EQ572" s="95"/>
      <c r="ER572" s="95"/>
      <c r="ES572" s="95"/>
      <c r="ET572" s="95"/>
      <c r="EU572" s="95"/>
      <c r="EV572" s="95"/>
      <c r="EW572" s="95"/>
      <c r="EX572" s="95"/>
      <c r="EY572" s="95"/>
      <c r="EZ572" s="95"/>
      <c r="FA572" s="95"/>
      <c r="FB572" s="95"/>
      <c r="FC572" s="95"/>
      <c r="FD572" s="95"/>
      <c r="FE572" s="95"/>
      <c r="FF572" s="95"/>
      <c r="FG572" s="95"/>
      <c r="FH572" s="95"/>
      <c r="FI572" s="95"/>
      <c r="FJ572" s="95"/>
      <c r="FK572" s="95"/>
      <c r="FL572" s="95"/>
      <c r="FM572" s="95"/>
      <c r="FN572" s="95"/>
      <c r="FO572" s="95"/>
      <c r="FP572" s="95"/>
      <c r="FQ572" s="95"/>
      <c r="FR572" s="95"/>
      <c r="FS572" s="95"/>
      <c r="FT572" s="95"/>
      <c r="FU572" s="95"/>
      <c r="FV572" s="95"/>
      <c r="FW572" s="95"/>
      <c r="FX572" s="95"/>
      <c r="FY572" s="95"/>
      <c r="FZ572" s="95"/>
      <c r="GA572" s="95"/>
      <c r="GB572" s="95"/>
      <c r="GC572" s="95"/>
      <c r="GD572" s="95"/>
      <c r="GE572" s="95"/>
      <c r="GF572" s="95"/>
      <c r="GG572" s="95"/>
      <c r="GH572" s="95"/>
      <c r="GI572" s="95"/>
      <c r="GJ572" s="95"/>
      <c r="GK572" s="95"/>
      <c r="GL572" s="95"/>
      <c r="GM572" s="95"/>
      <c r="GN572" s="95"/>
      <c r="GO572" s="95"/>
      <c r="GP572" s="95"/>
      <c r="GQ572" s="95"/>
      <c r="GR572" s="95"/>
      <c r="GS572" s="95"/>
      <c r="GT572" s="95"/>
      <c r="GU572" s="95"/>
      <c r="GV572" s="95"/>
      <c r="GW572" s="95"/>
      <c r="GX572" s="95"/>
      <c r="GY572" s="95"/>
      <c r="GZ572" s="95"/>
      <c r="HA572" s="95"/>
      <c r="HB572" s="95"/>
      <c r="HC572" s="95"/>
      <c r="HD572" s="95"/>
      <c r="HE572" s="95"/>
    </row>
    <row r="573" spans="1:213" x14ac:dyDescent="0.25">
      <c r="A573" s="212" t="str">
        <f>IF((ISBLANK('1B DonnéesActifs'!A576)=TRUE),"-",'1B DonnéesActifs'!A576)</f>
        <v>-</v>
      </c>
      <c r="B573" s="213" t="str">
        <f>IF(($A573="-"),"-",IF((ISBLANK('1B DonnéesActifs'!B576)=TRUE),"",'1B DonnéesActifs'!B576))</f>
        <v>-</v>
      </c>
      <c r="C573" s="213" t="str">
        <f>IF(($A573="-"),"-",IF((ISBLANK('1B DonnéesActifs'!C576)=TRUE),"",'1B DonnéesActifs'!C576))</f>
        <v>-</v>
      </c>
      <c r="D573" s="213" t="str">
        <f>IF(($A573="-"),"-",IF((ISBLANK('1B DonnéesActifs'!D576)=TRUE),"",'1B DonnéesActifs'!D576))</f>
        <v>-</v>
      </c>
      <c r="E573" s="213" t="str">
        <f>IF(($A573="-"),"-",IF((ISBLANK('1B DonnéesActifs'!E576)=TRUE),"",'1B DonnéesActifs'!E576))</f>
        <v>-</v>
      </c>
      <c r="F573" s="213" t="str">
        <f>IF(($A573="-"),"-",IF((ISBLANK('1B DonnéesActifs'!F576)=TRUE),"",'1B DonnéesActifs'!F576))</f>
        <v>-</v>
      </c>
      <c r="G573" s="213" t="str">
        <f>IF(($A573="-"),"-",IF((ISBLANK('1B DonnéesActifs'!G576)=TRUE),"",'1B DonnéesActifs'!G576))</f>
        <v>-</v>
      </c>
      <c r="H573" s="213" t="str">
        <f>IF(($A573="-"),"-",IF((ISBLANK('1B DonnéesActifs'!H576)=TRUE),"",'1B DonnéesActifs'!H576))</f>
        <v>-</v>
      </c>
      <c r="I573" s="213" t="str">
        <f>IF(($A573="-"),"-",IF((ISBLANK('1B DonnéesActifs'!I576)=TRUE),"",'1B DonnéesActifs'!I576))</f>
        <v>-</v>
      </c>
      <c r="J573" s="213" t="str">
        <f>IF(($A573="-"),"-",IF((ISBLANK('1B DonnéesActifs'!J576)=TRUE),"",'1B DonnéesActifs'!J576))</f>
        <v>-</v>
      </c>
      <c r="K573" s="213" t="str">
        <f>IF(($A573="-"),"-",IF((ISBLANK('1B DonnéesActifs'!K576)=TRUE),"",'1B DonnéesActifs'!K576))</f>
        <v>-</v>
      </c>
      <c r="L573" s="213" t="str">
        <f>IF(($A573="-"),"-",IF((ISBLANK('1B DonnéesActifs'!L576)=TRUE),"",'1B DonnéesActifs'!L576))</f>
        <v>-</v>
      </c>
      <c r="M573" s="213" t="str">
        <f>IF(($A573="-"),"-",IF((ISBLANK('1B DonnéesActifs'!M576)=TRUE),"",'1B DonnéesActifs'!M576))</f>
        <v>-</v>
      </c>
      <c r="N573" s="213" t="str">
        <f>IF(($A573="-"),"-",IF((ISBLANK('1B DonnéesActifs'!N576)=TRUE),"",'1B DonnéesActifs'!N576))</f>
        <v>-</v>
      </c>
      <c r="O573" s="213" t="str">
        <f>IF(($A573="-"),"-",IF((ISBLANK('1B DonnéesActifs'!O576)=TRUE),"",'1B DonnéesActifs'!O576))</f>
        <v>-</v>
      </c>
      <c r="P573" s="213" t="str">
        <f>IF(($A573="-"),"-",IF((ISBLANK('1B DonnéesActifs'!P576)=TRUE),"",'1B DonnéesActifs'!P576))</f>
        <v>-</v>
      </c>
      <c r="Q573" s="214" t="str">
        <f t="shared" si="82"/>
        <v>-</v>
      </c>
      <c r="R573" s="214" t="str">
        <f>IF($A573="-","-",(_xlfn.IFNA((VLOOKUP($D573,'2A HypothèsesRenouvellement'!$J$6:$K$10,2,FALSE)),"TypeChausséeN/D")))</f>
        <v>-</v>
      </c>
      <c r="S573" s="214" t="str">
        <f t="shared" si="83"/>
        <v>-</v>
      </c>
      <c r="T573" s="214" t="str">
        <f>IF($A573="-","-",(_xlfn.IFNA((VLOOKUP($M573,'2A HypothèsesRenouvellement'!$J$16:$K$25,2,FALSE)),"DernièreInterventionN/D")))</f>
        <v>-</v>
      </c>
      <c r="U573" s="214" t="str">
        <f t="shared" si="84"/>
        <v>-</v>
      </c>
      <c r="V573" s="215" t="str">
        <f t="shared" si="85"/>
        <v>-</v>
      </c>
      <c r="W573" s="215" t="str">
        <f>IF($A573="-","-",IF($O573="","ICG N/D",VLOOKUP($O573,'2A HypothèsesRenouvellement'!$B$33:$B$42,1,TRUE)))</f>
        <v>-</v>
      </c>
      <c r="X573" s="216" t="str">
        <f>IF($A573="-","-",(IF((ISNUMBER(W573)=TRUE),VLOOKUP(W573,'2A HypothèsesRenouvellement'!$B$33:$D$42,3,FALSE),"ICG N/D")))</f>
        <v>-</v>
      </c>
      <c r="Y573" s="216" t="str">
        <f>_xlfn.IFNA(IF($A573="-","-",(IF((P573=""),"Cote /5 N/D",VLOOKUP(P573,'2A HypothèsesRenouvellement'!$F$33:$G$37,2,FALSE)))),"%ParCote/5 Feuille2A N/D")</f>
        <v>-</v>
      </c>
      <c r="Z573" s="215" t="str">
        <f>IF($A573="-","-",IF('2A HypothèsesRenouvellement'!$F$20="  cotes d'état /100",(IF(ISNUMBER(X573)=TRUE,(X573*R573),"ICG N/D")),"N'est pas l'option choisie feuille 2A"))</f>
        <v>-</v>
      </c>
      <c r="AA573" s="215" t="str">
        <f t="shared" si="80"/>
        <v>-</v>
      </c>
      <c r="AB573" s="215" t="str">
        <f>IF($A573="-","-",IF('2A HypothèsesRenouvellement'!$F$20="  cotes d'état /5",(IF(ISNUMBER(Y573)=TRUE,(Y573*R573),"Etat/5 N/D")),"N'est pas l'option choisie feuille 2A"))</f>
        <v>-</v>
      </c>
      <c r="AC573" s="215" t="str">
        <f t="shared" si="81"/>
        <v>-</v>
      </c>
      <c r="AD573" s="217" t="str">
        <f>IF('2A HypothèsesRenouvellement'!$D$15="Option 1  ",'3A CalculsActifs'!V573,IF('2A HypothèsesRenouvellement'!$F$20="  Cotes d'état /100",'3A CalculsActifs'!AA573,IF('2A HypothèsesRenouvellement'!$F$20="  Cotes d'état /5",'3A CalculsActifs'!AC573,"ATT:ChoisirOptionFeuille2A")))</f>
        <v>ATT:ChoisirOptionFeuille2A</v>
      </c>
      <c r="AE573" s="209" t="str">
        <f>IF($A573="-","-",(H573/1000*(VLOOKUP(D573,'2A HypothèsesRenouvellement'!$J$6:$L$10,3,FALSE))))</f>
        <v>-</v>
      </c>
      <c r="AF573" s="312" t="str">
        <f t="shared" si="86"/>
        <v>-</v>
      </c>
      <c r="AG573" s="312" t="str">
        <f t="shared" si="87"/>
        <v>-</v>
      </c>
      <c r="AH573" s="218" t="str">
        <f t="shared" si="88"/>
        <v>-</v>
      </c>
      <c r="AI573" s="95"/>
      <c r="AJ573" s="95"/>
      <c r="AK573" s="95"/>
      <c r="AL573" s="95"/>
      <c r="AM573" s="95"/>
      <c r="AN573" s="95"/>
      <c r="AO573" s="95"/>
      <c r="AP573" s="95"/>
      <c r="AQ573" s="95"/>
      <c r="AR573" s="95"/>
      <c r="AS573" s="95"/>
      <c r="AT573" s="95"/>
      <c r="AU573" s="95"/>
      <c r="AV573" s="95"/>
      <c r="AW573" s="95"/>
      <c r="AX573" s="95"/>
      <c r="AY573" s="95"/>
      <c r="AZ573" s="95"/>
      <c r="BA573" s="95"/>
      <c r="BB573" s="95"/>
      <c r="BC573" s="95"/>
      <c r="BD573" s="95"/>
      <c r="BE573" s="95"/>
      <c r="BF573" s="95"/>
      <c r="BG573" s="95"/>
      <c r="BH573" s="95"/>
      <c r="BI573" s="95"/>
      <c r="BJ573" s="95"/>
      <c r="BK573" s="95"/>
      <c r="BL573" s="95"/>
      <c r="BM573" s="95"/>
      <c r="BN573" s="95"/>
      <c r="BO573" s="95"/>
      <c r="BP573" s="95"/>
      <c r="BQ573" s="95"/>
      <c r="BR573" s="95"/>
      <c r="BS573" s="95"/>
      <c r="BT573" s="95"/>
      <c r="BU573" s="95"/>
      <c r="BV573" s="95"/>
      <c r="BW573" s="95"/>
      <c r="BX573" s="95"/>
      <c r="BY573" s="95"/>
      <c r="BZ573" s="95"/>
      <c r="CA573" s="95"/>
      <c r="CB573" s="95"/>
      <c r="CC573" s="95"/>
      <c r="CD573" s="95"/>
      <c r="CE573" s="95"/>
      <c r="CF573" s="95"/>
      <c r="CG573" s="95"/>
      <c r="CH573" s="95"/>
      <c r="CI573" s="95"/>
      <c r="CJ573" s="95"/>
      <c r="CK573" s="95"/>
      <c r="CL573" s="95"/>
      <c r="CM573" s="95"/>
      <c r="CN573" s="95"/>
      <c r="CO573" s="95"/>
      <c r="CP573" s="95"/>
      <c r="CQ573" s="95"/>
      <c r="CR573" s="95"/>
      <c r="CS573" s="95"/>
      <c r="CT573" s="95"/>
      <c r="CU573" s="95"/>
      <c r="CV573" s="95"/>
      <c r="CW573" s="95"/>
      <c r="CX573" s="95"/>
      <c r="CY573" s="95"/>
      <c r="CZ573" s="95"/>
      <c r="DA573" s="95"/>
      <c r="DB573" s="95"/>
      <c r="DC573" s="95"/>
      <c r="DD573" s="95"/>
      <c r="DE573" s="95"/>
      <c r="DF573" s="95"/>
      <c r="DG573" s="95"/>
      <c r="DH573" s="95"/>
      <c r="DI573" s="95"/>
      <c r="DJ573" s="95"/>
      <c r="DK573" s="95"/>
      <c r="DL573" s="95"/>
      <c r="DM573" s="95"/>
      <c r="DN573" s="95"/>
      <c r="DO573" s="95"/>
      <c r="DP573" s="95"/>
      <c r="DQ573" s="95"/>
      <c r="DR573" s="95"/>
      <c r="DS573" s="95"/>
      <c r="DT573" s="95"/>
      <c r="DU573" s="95"/>
      <c r="DV573" s="95"/>
      <c r="DW573" s="95"/>
      <c r="DX573" s="95"/>
      <c r="DY573" s="95"/>
      <c r="DZ573" s="95"/>
      <c r="EA573" s="95"/>
      <c r="EB573" s="95"/>
      <c r="EC573" s="95"/>
      <c r="ED573" s="95"/>
      <c r="EE573" s="95"/>
      <c r="EF573" s="95"/>
      <c r="EG573" s="95"/>
      <c r="EH573" s="95"/>
      <c r="EI573" s="95"/>
      <c r="EJ573" s="95"/>
      <c r="EK573" s="95"/>
      <c r="EL573" s="95"/>
      <c r="EM573" s="95"/>
      <c r="EN573" s="95"/>
      <c r="EO573" s="95"/>
      <c r="EP573" s="95"/>
      <c r="EQ573" s="95"/>
      <c r="ER573" s="95"/>
      <c r="ES573" s="95"/>
      <c r="ET573" s="95"/>
      <c r="EU573" s="95"/>
      <c r="EV573" s="95"/>
      <c r="EW573" s="95"/>
      <c r="EX573" s="95"/>
      <c r="EY573" s="95"/>
      <c r="EZ573" s="95"/>
      <c r="FA573" s="95"/>
      <c r="FB573" s="95"/>
      <c r="FC573" s="95"/>
      <c r="FD573" s="95"/>
      <c r="FE573" s="95"/>
      <c r="FF573" s="95"/>
      <c r="FG573" s="95"/>
      <c r="FH573" s="95"/>
      <c r="FI573" s="95"/>
      <c r="FJ573" s="95"/>
      <c r="FK573" s="95"/>
      <c r="FL573" s="95"/>
      <c r="FM573" s="95"/>
      <c r="FN573" s="95"/>
      <c r="FO573" s="95"/>
      <c r="FP573" s="95"/>
      <c r="FQ573" s="95"/>
      <c r="FR573" s="95"/>
      <c r="FS573" s="95"/>
      <c r="FT573" s="95"/>
      <c r="FU573" s="95"/>
      <c r="FV573" s="95"/>
      <c r="FW573" s="95"/>
      <c r="FX573" s="95"/>
      <c r="FY573" s="95"/>
      <c r="FZ573" s="95"/>
      <c r="GA573" s="95"/>
      <c r="GB573" s="95"/>
      <c r="GC573" s="95"/>
      <c r="GD573" s="95"/>
      <c r="GE573" s="95"/>
      <c r="GF573" s="95"/>
      <c r="GG573" s="95"/>
      <c r="GH573" s="95"/>
      <c r="GI573" s="95"/>
      <c r="GJ573" s="95"/>
      <c r="GK573" s="95"/>
      <c r="GL573" s="95"/>
      <c r="GM573" s="95"/>
      <c r="GN573" s="95"/>
      <c r="GO573" s="95"/>
      <c r="GP573" s="95"/>
      <c r="GQ573" s="95"/>
      <c r="GR573" s="95"/>
      <c r="GS573" s="95"/>
      <c r="GT573" s="95"/>
      <c r="GU573" s="95"/>
      <c r="GV573" s="95"/>
      <c r="GW573" s="95"/>
      <c r="GX573" s="95"/>
      <c r="GY573" s="95"/>
      <c r="GZ573" s="95"/>
      <c r="HA573" s="95"/>
      <c r="HB573" s="95"/>
      <c r="HC573" s="95"/>
      <c r="HD573" s="95"/>
      <c r="HE573" s="95"/>
    </row>
    <row r="574" spans="1:213" x14ac:dyDescent="0.25">
      <c r="A574" s="212" t="str">
        <f>IF((ISBLANK('1B DonnéesActifs'!A577)=TRUE),"-",'1B DonnéesActifs'!A577)</f>
        <v>-</v>
      </c>
      <c r="B574" s="213" t="str">
        <f>IF(($A574="-"),"-",IF((ISBLANK('1B DonnéesActifs'!B577)=TRUE),"",'1B DonnéesActifs'!B577))</f>
        <v>-</v>
      </c>
      <c r="C574" s="213" t="str">
        <f>IF(($A574="-"),"-",IF((ISBLANK('1B DonnéesActifs'!C577)=TRUE),"",'1B DonnéesActifs'!C577))</f>
        <v>-</v>
      </c>
      <c r="D574" s="213" t="str">
        <f>IF(($A574="-"),"-",IF((ISBLANK('1B DonnéesActifs'!D577)=TRUE),"",'1B DonnéesActifs'!D577))</f>
        <v>-</v>
      </c>
      <c r="E574" s="213" t="str">
        <f>IF(($A574="-"),"-",IF((ISBLANK('1B DonnéesActifs'!E577)=TRUE),"",'1B DonnéesActifs'!E577))</f>
        <v>-</v>
      </c>
      <c r="F574" s="213" t="str">
        <f>IF(($A574="-"),"-",IF((ISBLANK('1B DonnéesActifs'!F577)=TRUE),"",'1B DonnéesActifs'!F577))</f>
        <v>-</v>
      </c>
      <c r="G574" s="213" t="str">
        <f>IF(($A574="-"),"-",IF((ISBLANK('1B DonnéesActifs'!G577)=TRUE),"",'1B DonnéesActifs'!G577))</f>
        <v>-</v>
      </c>
      <c r="H574" s="213" t="str">
        <f>IF(($A574="-"),"-",IF((ISBLANK('1B DonnéesActifs'!H577)=TRUE),"",'1B DonnéesActifs'!H577))</f>
        <v>-</v>
      </c>
      <c r="I574" s="213" t="str">
        <f>IF(($A574="-"),"-",IF((ISBLANK('1B DonnéesActifs'!I577)=TRUE),"",'1B DonnéesActifs'!I577))</f>
        <v>-</v>
      </c>
      <c r="J574" s="213" t="str">
        <f>IF(($A574="-"),"-",IF((ISBLANK('1B DonnéesActifs'!J577)=TRUE),"",'1B DonnéesActifs'!J577))</f>
        <v>-</v>
      </c>
      <c r="K574" s="213" t="str">
        <f>IF(($A574="-"),"-",IF((ISBLANK('1B DonnéesActifs'!K577)=TRUE),"",'1B DonnéesActifs'!K577))</f>
        <v>-</v>
      </c>
      <c r="L574" s="213" t="str">
        <f>IF(($A574="-"),"-",IF((ISBLANK('1B DonnéesActifs'!L577)=TRUE),"",'1B DonnéesActifs'!L577))</f>
        <v>-</v>
      </c>
      <c r="M574" s="213" t="str">
        <f>IF(($A574="-"),"-",IF((ISBLANK('1B DonnéesActifs'!M577)=TRUE),"",'1B DonnéesActifs'!M577))</f>
        <v>-</v>
      </c>
      <c r="N574" s="213" t="str">
        <f>IF(($A574="-"),"-",IF((ISBLANK('1B DonnéesActifs'!N577)=TRUE),"",'1B DonnéesActifs'!N577))</f>
        <v>-</v>
      </c>
      <c r="O574" s="213" t="str">
        <f>IF(($A574="-"),"-",IF((ISBLANK('1B DonnéesActifs'!O577)=TRUE),"",'1B DonnéesActifs'!O577))</f>
        <v>-</v>
      </c>
      <c r="P574" s="213" t="str">
        <f>IF(($A574="-"),"-",IF((ISBLANK('1B DonnéesActifs'!P577)=TRUE),"",'1B DonnéesActifs'!P577))</f>
        <v>-</v>
      </c>
      <c r="Q574" s="214" t="str">
        <f t="shared" si="82"/>
        <v>-</v>
      </c>
      <c r="R574" s="214" t="str">
        <f>IF($A574="-","-",(_xlfn.IFNA((VLOOKUP($D574,'2A HypothèsesRenouvellement'!$J$6:$K$10,2,FALSE)),"TypeChausséeN/D")))</f>
        <v>-</v>
      </c>
      <c r="S574" s="214" t="str">
        <f t="shared" si="83"/>
        <v>-</v>
      </c>
      <c r="T574" s="214" t="str">
        <f>IF($A574="-","-",(_xlfn.IFNA((VLOOKUP($M574,'2A HypothèsesRenouvellement'!$J$16:$K$25,2,FALSE)),"DernièreInterventionN/D")))</f>
        <v>-</v>
      </c>
      <c r="U574" s="214" t="str">
        <f t="shared" si="84"/>
        <v>-</v>
      </c>
      <c r="V574" s="215" t="str">
        <f t="shared" si="85"/>
        <v>-</v>
      </c>
      <c r="W574" s="215" t="str">
        <f>IF($A574="-","-",IF($O574="","ICG N/D",VLOOKUP($O574,'2A HypothèsesRenouvellement'!$B$33:$B$42,1,TRUE)))</f>
        <v>-</v>
      </c>
      <c r="X574" s="216" t="str">
        <f>IF($A574="-","-",(IF((ISNUMBER(W574)=TRUE),VLOOKUP(W574,'2A HypothèsesRenouvellement'!$B$33:$D$42,3,FALSE),"ICG N/D")))</f>
        <v>-</v>
      </c>
      <c r="Y574" s="216" t="str">
        <f>_xlfn.IFNA(IF($A574="-","-",(IF((P574=""),"Cote /5 N/D",VLOOKUP(P574,'2A HypothèsesRenouvellement'!$F$33:$G$37,2,FALSE)))),"%ParCote/5 Feuille2A N/D")</f>
        <v>-</v>
      </c>
      <c r="Z574" s="215" t="str">
        <f>IF($A574="-","-",IF('2A HypothèsesRenouvellement'!$F$20="  cotes d'état /100",(IF(ISNUMBER(X574)=TRUE,(X574*R574),"ICG N/D")),"N'est pas l'option choisie feuille 2A"))</f>
        <v>-</v>
      </c>
      <c r="AA574" s="215" t="str">
        <f t="shared" si="80"/>
        <v>-</v>
      </c>
      <c r="AB574" s="215" t="str">
        <f>IF($A574="-","-",IF('2A HypothèsesRenouvellement'!$F$20="  cotes d'état /5",(IF(ISNUMBER(Y574)=TRUE,(Y574*R574),"Etat/5 N/D")),"N'est pas l'option choisie feuille 2A"))</f>
        <v>-</v>
      </c>
      <c r="AC574" s="215" t="str">
        <f t="shared" si="81"/>
        <v>-</v>
      </c>
      <c r="AD574" s="217" t="str">
        <f>IF('2A HypothèsesRenouvellement'!$D$15="Option 1  ",'3A CalculsActifs'!V574,IF('2A HypothèsesRenouvellement'!$F$20="  Cotes d'état /100",'3A CalculsActifs'!AA574,IF('2A HypothèsesRenouvellement'!$F$20="  Cotes d'état /5",'3A CalculsActifs'!AC574,"ATT:ChoisirOptionFeuille2A")))</f>
        <v>ATT:ChoisirOptionFeuille2A</v>
      </c>
      <c r="AE574" s="209" t="str">
        <f>IF($A574="-","-",(H574/1000*(VLOOKUP(D574,'2A HypothèsesRenouvellement'!$J$6:$L$10,3,FALSE))))</f>
        <v>-</v>
      </c>
      <c r="AF574" s="312" t="str">
        <f t="shared" si="86"/>
        <v>-</v>
      </c>
      <c r="AG574" s="312" t="str">
        <f t="shared" si="87"/>
        <v>-</v>
      </c>
      <c r="AH574" s="218" t="str">
        <f t="shared" si="88"/>
        <v>-</v>
      </c>
      <c r="AI574" s="95"/>
      <c r="AJ574" s="95"/>
      <c r="AK574" s="95"/>
      <c r="AL574" s="95"/>
      <c r="AM574" s="95"/>
      <c r="AN574" s="95"/>
      <c r="AO574" s="95"/>
      <c r="AP574" s="95"/>
      <c r="AQ574" s="95"/>
      <c r="AR574" s="95"/>
      <c r="AS574" s="95"/>
      <c r="AT574" s="95"/>
      <c r="AU574" s="95"/>
      <c r="AV574" s="95"/>
      <c r="AW574" s="95"/>
      <c r="AX574" s="95"/>
      <c r="AY574" s="95"/>
      <c r="AZ574" s="95"/>
      <c r="BA574" s="95"/>
      <c r="BB574" s="95"/>
      <c r="BC574" s="95"/>
      <c r="BD574" s="95"/>
      <c r="BE574" s="95"/>
      <c r="BF574" s="95"/>
      <c r="BG574" s="95"/>
      <c r="BH574" s="95"/>
      <c r="BI574" s="95"/>
      <c r="BJ574" s="95"/>
      <c r="BK574" s="95"/>
      <c r="BL574" s="95"/>
      <c r="BM574" s="95"/>
      <c r="BN574" s="95"/>
      <c r="BO574" s="95"/>
      <c r="BP574" s="95"/>
      <c r="BQ574" s="95"/>
      <c r="BR574" s="95"/>
      <c r="BS574" s="95"/>
      <c r="BT574" s="95"/>
      <c r="BU574" s="95"/>
      <c r="BV574" s="95"/>
      <c r="BW574" s="95"/>
      <c r="BX574" s="95"/>
      <c r="BY574" s="95"/>
      <c r="BZ574" s="95"/>
      <c r="CA574" s="95"/>
      <c r="CB574" s="95"/>
      <c r="CC574" s="95"/>
      <c r="CD574" s="95"/>
      <c r="CE574" s="95"/>
      <c r="CF574" s="95"/>
      <c r="CG574" s="95"/>
      <c r="CH574" s="95"/>
      <c r="CI574" s="95"/>
      <c r="CJ574" s="95"/>
      <c r="CK574" s="95"/>
      <c r="CL574" s="95"/>
      <c r="CM574" s="95"/>
      <c r="CN574" s="95"/>
      <c r="CO574" s="95"/>
      <c r="CP574" s="95"/>
      <c r="CQ574" s="95"/>
      <c r="CR574" s="95"/>
      <c r="CS574" s="95"/>
      <c r="CT574" s="95"/>
      <c r="CU574" s="95"/>
      <c r="CV574" s="95"/>
      <c r="CW574" s="95"/>
      <c r="CX574" s="95"/>
      <c r="CY574" s="95"/>
      <c r="CZ574" s="95"/>
      <c r="DA574" s="95"/>
      <c r="DB574" s="95"/>
      <c r="DC574" s="95"/>
      <c r="DD574" s="95"/>
      <c r="DE574" s="95"/>
      <c r="DF574" s="95"/>
      <c r="DG574" s="95"/>
      <c r="DH574" s="95"/>
      <c r="DI574" s="95"/>
      <c r="DJ574" s="95"/>
      <c r="DK574" s="95"/>
      <c r="DL574" s="95"/>
      <c r="DM574" s="95"/>
      <c r="DN574" s="95"/>
      <c r="DO574" s="95"/>
      <c r="DP574" s="95"/>
      <c r="DQ574" s="95"/>
      <c r="DR574" s="95"/>
      <c r="DS574" s="95"/>
      <c r="DT574" s="95"/>
      <c r="DU574" s="95"/>
      <c r="DV574" s="95"/>
      <c r="DW574" s="95"/>
      <c r="DX574" s="95"/>
      <c r="DY574" s="95"/>
      <c r="DZ574" s="95"/>
      <c r="EA574" s="95"/>
      <c r="EB574" s="95"/>
      <c r="EC574" s="95"/>
      <c r="ED574" s="95"/>
      <c r="EE574" s="95"/>
      <c r="EF574" s="95"/>
      <c r="EG574" s="95"/>
      <c r="EH574" s="95"/>
      <c r="EI574" s="95"/>
      <c r="EJ574" s="95"/>
      <c r="EK574" s="95"/>
      <c r="EL574" s="95"/>
      <c r="EM574" s="95"/>
      <c r="EN574" s="95"/>
      <c r="EO574" s="95"/>
      <c r="EP574" s="95"/>
      <c r="EQ574" s="95"/>
      <c r="ER574" s="95"/>
      <c r="ES574" s="95"/>
      <c r="ET574" s="95"/>
      <c r="EU574" s="95"/>
      <c r="EV574" s="95"/>
      <c r="EW574" s="95"/>
      <c r="EX574" s="95"/>
      <c r="EY574" s="95"/>
      <c r="EZ574" s="95"/>
      <c r="FA574" s="95"/>
      <c r="FB574" s="95"/>
      <c r="FC574" s="95"/>
      <c r="FD574" s="95"/>
      <c r="FE574" s="95"/>
      <c r="FF574" s="95"/>
      <c r="FG574" s="95"/>
      <c r="FH574" s="95"/>
      <c r="FI574" s="95"/>
      <c r="FJ574" s="95"/>
      <c r="FK574" s="95"/>
      <c r="FL574" s="95"/>
      <c r="FM574" s="95"/>
      <c r="FN574" s="95"/>
      <c r="FO574" s="95"/>
      <c r="FP574" s="95"/>
      <c r="FQ574" s="95"/>
      <c r="FR574" s="95"/>
      <c r="FS574" s="95"/>
      <c r="FT574" s="95"/>
      <c r="FU574" s="95"/>
      <c r="FV574" s="95"/>
      <c r="FW574" s="95"/>
      <c r="FX574" s="95"/>
      <c r="FY574" s="95"/>
      <c r="FZ574" s="95"/>
      <c r="GA574" s="95"/>
      <c r="GB574" s="95"/>
      <c r="GC574" s="95"/>
      <c r="GD574" s="95"/>
      <c r="GE574" s="95"/>
      <c r="GF574" s="95"/>
      <c r="GG574" s="95"/>
      <c r="GH574" s="95"/>
      <c r="GI574" s="95"/>
      <c r="GJ574" s="95"/>
      <c r="GK574" s="95"/>
      <c r="GL574" s="95"/>
      <c r="GM574" s="95"/>
      <c r="GN574" s="95"/>
      <c r="GO574" s="95"/>
      <c r="GP574" s="95"/>
      <c r="GQ574" s="95"/>
      <c r="GR574" s="95"/>
      <c r="GS574" s="95"/>
      <c r="GT574" s="95"/>
      <c r="GU574" s="95"/>
      <c r="GV574" s="95"/>
      <c r="GW574" s="95"/>
      <c r="GX574" s="95"/>
      <c r="GY574" s="95"/>
      <c r="GZ574" s="95"/>
      <c r="HA574" s="95"/>
      <c r="HB574" s="95"/>
      <c r="HC574" s="95"/>
      <c r="HD574" s="95"/>
      <c r="HE574" s="95"/>
    </row>
    <row r="575" spans="1:213" x14ac:dyDescent="0.25">
      <c r="A575" s="212" t="str">
        <f>IF((ISBLANK('1B DonnéesActifs'!A578)=TRUE),"-",'1B DonnéesActifs'!A578)</f>
        <v>-</v>
      </c>
      <c r="B575" s="213" t="str">
        <f>IF(($A575="-"),"-",IF((ISBLANK('1B DonnéesActifs'!B578)=TRUE),"",'1B DonnéesActifs'!B578))</f>
        <v>-</v>
      </c>
      <c r="C575" s="213" t="str">
        <f>IF(($A575="-"),"-",IF((ISBLANK('1B DonnéesActifs'!C578)=TRUE),"",'1B DonnéesActifs'!C578))</f>
        <v>-</v>
      </c>
      <c r="D575" s="213" t="str">
        <f>IF(($A575="-"),"-",IF((ISBLANK('1B DonnéesActifs'!D578)=TRUE),"",'1B DonnéesActifs'!D578))</f>
        <v>-</v>
      </c>
      <c r="E575" s="213" t="str">
        <f>IF(($A575="-"),"-",IF((ISBLANK('1B DonnéesActifs'!E578)=TRUE),"",'1B DonnéesActifs'!E578))</f>
        <v>-</v>
      </c>
      <c r="F575" s="213" t="str">
        <f>IF(($A575="-"),"-",IF((ISBLANK('1B DonnéesActifs'!F578)=TRUE),"",'1B DonnéesActifs'!F578))</f>
        <v>-</v>
      </c>
      <c r="G575" s="213" t="str">
        <f>IF(($A575="-"),"-",IF((ISBLANK('1B DonnéesActifs'!G578)=TRUE),"",'1B DonnéesActifs'!G578))</f>
        <v>-</v>
      </c>
      <c r="H575" s="213" t="str">
        <f>IF(($A575="-"),"-",IF((ISBLANK('1B DonnéesActifs'!H578)=TRUE),"",'1B DonnéesActifs'!H578))</f>
        <v>-</v>
      </c>
      <c r="I575" s="213" t="str">
        <f>IF(($A575="-"),"-",IF((ISBLANK('1B DonnéesActifs'!I578)=TRUE),"",'1B DonnéesActifs'!I578))</f>
        <v>-</v>
      </c>
      <c r="J575" s="213" t="str">
        <f>IF(($A575="-"),"-",IF((ISBLANK('1B DonnéesActifs'!J578)=TRUE),"",'1B DonnéesActifs'!J578))</f>
        <v>-</v>
      </c>
      <c r="K575" s="213" t="str">
        <f>IF(($A575="-"),"-",IF((ISBLANK('1B DonnéesActifs'!K578)=TRUE),"",'1B DonnéesActifs'!K578))</f>
        <v>-</v>
      </c>
      <c r="L575" s="213" t="str">
        <f>IF(($A575="-"),"-",IF((ISBLANK('1B DonnéesActifs'!L578)=TRUE),"",'1B DonnéesActifs'!L578))</f>
        <v>-</v>
      </c>
      <c r="M575" s="213" t="str">
        <f>IF(($A575="-"),"-",IF((ISBLANK('1B DonnéesActifs'!M578)=TRUE),"",'1B DonnéesActifs'!M578))</f>
        <v>-</v>
      </c>
      <c r="N575" s="213" t="str">
        <f>IF(($A575="-"),"-",IF((ISBLANK('1B DonnéesActifs'!N578)=TRUE),"",'1B DonnéesActifs'!N578))</f>
        <v>-</v>
      </c>
      <c r="O575" s="213" t="str">
        <f>IF(($A575="-"),"-",IF((ISBLANK('1B DonnéesActifs'!O578)=TRUE),"",'1B DonnéesActifs'!O578))</f>
        <v>-</v>
      </c>
      <c r="P575" s="213" t="str">
        <f>IF(($A575="-"),"-",IF((ISBLANK('1B DonnéesActifs'!P578)=TRUE),"",'1B DonnéesActifs'!P578))</f>
        <v>-</v>
      </c>
      <c r="Q575" s="214" t="str">
        <f t="shared" si="82"/>
        <v>-</v>
      </c>
      <c r="R575" s="214" t="str">
        <f>IF($A575="-","-",(_xlfn.IFNA((VLOOKUP($D575,'2A HypothèsesRenouvellement'!$J$6:$K$10,2,FALSE)),"TypeChausséeN/D")))</f>
        <v>-</v>
      </c>
      <c r="S575" s="214" t="str">
        <f t="shared" si="83"/>
        <v>-</v>
      </c>
      <c r="T575" s="214" t="str">
        <f>IF($A575="-","-",(_xlfn.IFNA((VLOOKUP($M575,'2A HypothèsesRenouvellement'!$J$16:$K$25,2,FALSE)),"DernièreInterventionN/D")))</f>
        <v>-</v>
      </c>
      <c r="U575" s="214" t="str">
        <f t="shared" si="84"/>
        <v>-</v>
      </c>
      <c r="V575" s="215" t="str">
        <f t="shared" si="85"/>
        <v>-</v>
      </c>
      <c r="W575" s="215" t="str">
        <f>IF($A575="-","-",IF($O575="","ICG N/D",VLOOKUP($O575,'2A HypothèsesRenouvellement'!$B$33:$B$42,1,TRUE)))</f>
        <v>-</v>
      </c>
      <c r="X575" s="216" t="str">
        <f>IF($A575="-","-",(IF((ISNUMBER(W575)=TRUE),VLOOKUP(W575,'2A HypothèsesRenouvellement'!$B$33:$D$42,3,FALSE),"ICG N/D")))</f>
        <v>-</v>
      </c>
      <c r="Y575" s="216" t="str">
        <f>_xlfn.IFNA(IF($A575="-","-",(IF((P575=""),"Cote /5 N/D",VLOOKUP(P575,'2A HypothèsesRenouvellement'!$F$33:$G$37,2,FALSE)))),"%ParCote/5 Feuille2A N/D")</f>
        <v>-</v>
      </c>
      <c r="Z575" s="215" t="str">
        <f>IF($A575="-","-",IF('2A HypothèsesRenouvellement'!$F$20="  cotes d'état /100",(IF(ISNUMBER(X575)=TRUE,(X575*R575),"ICG N/D")),"N'est pas l'option choisie feuille 2A"))</f>
        <v>-</v>
      </c>
      <c r="AA575" s="215" t="str">
        <f t="shared" si="80"/>
        <v>-</v>
      </c>
      <c r="AB575" s="215" t="str">
        <f>IF($A575="-","-",IF('2A HypothèsesRenouvellement'!$F$20="  cotes d'état /5",(IF(ISNUMBER(Y575)=TRUE,(Y575*R575),"Etat/5 N/D")),"N'est pas l'option choisie feuille 2A"))</f>
        <v>-</v>
      </c>
      <c r="AC575" s="215" t="str">
        <f t="shared" si="81"/>
        <v>-</v>
      </c>
      <c r="AD575" s="217" t="str">
        <f>IF('2A HypothèsesRenouvellement'!$D$15="Option 1  ",'3A CalculsActifs'!V575,IF('2A HypothèsesRenouvellement'!$F$20="  Cotes d'état /100",'3A CalculsActifs'!AA575,IF('2A HypothèsesRenouvellement'!$F$20="  Cotes d'état /5",'3A CalculsActifs'!AC575,"ATT:ChoisirOptionFeuille2A")))</f>
        <v>ATT:ChoisirOptionFeuille2A</v>
      </c>
      <c r="AE575" s="209" t="str">
        <f>IF($A575="-","-",(H575/1000*(VLOOKUP(D575,'2A HypothèsesRenouvellement'!$J$6:$L$10,3,FALSE))))</f>
        <v>-</v>
      </c>
      <c r="AF575" s="312" t="str">
        <f t="shared" si="86"/>
        <v>-</v>
      </c>
      <c r="AG575" s="312" t="str">
        <f t="shared" si="87"/>
        <v>-</v>
      </c>
      <c r="AH575" s="218" t="str">
        <f t="shared" si="88"/>
        <v>-</v>
      </c>
      <c r="AI575" s="95"/>
      <c r="AJ575" s="95"/>
      <c r="AK575" s="95"/>
      <c r="AL575" s="95"/>
      <c r="AM575" s="95"/>
      <c r="AN575" s="95"/>
      <c r="AO575" s="95"/>
      <c r="AP575" s="95"/>
      <c r="AQ575" s="95"/>
      <c r="AR575" s="95"/>
      <c r="AS575" s="95"/>
      <c r="AT575" s="95"/>
      <c r="AU575" s="95"/>
      <c r="AV575" s="95"/>
      <c r="AW575" s="95"/>
      <c r="AX575" s="95"/>
      <c r="AY575" s="95"/>
      <c r="AZ575" s="95"/>
      <c r="BA575" s="95"/>
      <c r="BB575" s="95"/>
      <c r="BC575" s="95"/>
      <c r="BD575" s="95"/>
      <c r="BE575" s="95"/>
      <c r="BF575" s="95"/>
      <c r="BG575" s="95"/>
      <c r="BH575" s="95"/>
      <c r="BI575" s="95"/>
      <c r="BJ575" s="95"/>
      <c r="BK575" s="95"/>
      <c r="BL575" s="95"/>
      <c r="BM575" s="95"/>
      <c r="BN575" s="95"/>
      <c r="BO575" s="95"/>
      <c r="BP575" s="95"/>
      <c r="BQ575" s="95"/>
      <c r="BR575" s="95"/>
      <c r="BS575" s="95"/>
      <c r="BT575" s="95"/>
      <c r="BU575" s="95"/>
      <c r="BV575" s="95"/>
      <c r="BW575" s="95"/>
      <c r="BX575" s="95"/>
      <c r="BY575" s="95"/>
      <c r="BZ575" s="95"/>
      <c r="CA575" s="95"/>
      <c r="CB575" s="95"/>
      <c r="CC575" s="95"/>
      <c r="CD575" s="95"/>
      <c r="CE575" s="95"/>
      <c r="CF575" s="95"/>
      <c r="CG575" s="95"/>
      <c r="CH575" s="95"/>
      <c r="CI575" s="95"/>
      <c r="CJ575" s="95"/>
      <c r="CK575" s="95"/>
      <c r="CL575" s="95"/>
      <c r="CM575" s="95"/>
      <c r="CN575" s="95"/>
      <c r="CO575" s="95"/>
      <c r="CP575" s="95"/>
      <c r="CQ575" s="95"/>
      <c r="CR575" s="95"/>
      <c r="CS575" s="95"/>
      <c r="CT575" s="95"/>
      <c r="CU575" s="95"/>
      <c r="CV575" s="95"/>
      <c r="CW575" s="95"/>
      <c r="CX575" s="95"/>
      <c r="CY575" s="95"/>
      <c r="CZ575" s="95"/>
      <c r="DA575" s="95"/>
      <c r="DB575" s="95"/>
      <c r="DC575" s="95"/>
      <c r="DD575" s="95"/>
      <c r="DE575" s="95"/>
      <c r="DF575" s="95"/>
      <c r="DG575" s="95"/>
      <c r="DH575" s="95"/>
      <c r="DI575" s="95"/>
      <c r="DJ575" s="95"/>
      <c r="DK575" s="95"/>
      <c r="DL575" s="95"/>
      <c r="DM575" s="95"/>
      <c r="DN575" s="95"/>
      <c r="DO575" s="95"/>
      <c r="DP575" s="95"/>
      <c r="DQ575" s="95"/>
      <c r="DR575" s="95"/>
      <c r="DS575" s="95"/>
      <c r="DT575" s="95"/>
      <c r="DU575" s="95"/>
      <c r="DV575" s="95"/>
      <c r="DW575" s="95"/>
      <c r="DX575" s="95"/>
      <c r="DY575" s="95"/>
      <c r="DZ575" s="95"/>
      <c r="EA575" s="95"/>
      <c r="EB575" s="95"/>
      <c r="EC575" s="95"/>
      <c r="ED575" s="95"/>
      <c r="EE575" s="95"/>
      <c r="EF575" s="95"/>
      <c r="EG575" s="95"/>
      <c r="EH575" s="95"/>
      <c r="EI575" s="95"/>
      <c r="EJ575" s="95"/>
      <c r="EK575" s="95"/>
      <c r="EL575" s="95"/>
      <c r="EM575" s="95"/>
      <c r="EN575" s="95"/>
      <c r="EO575" s="95"/>
      <c r="EP575" s="95"/>
      <c r="EQ575" s="95"/>
      <c r="ER575" s="95"/>
      <c r="ES575" s="95"/>
      <c r="ET575" s="95"/>
      <c r="EU575" s="95"/>
      <c r="EV575" s="95"/>
      <c r="EW575" s="95"/>
      <c r="EX575" s="95"/>
      <c r="EY575" s="95"/>
      <c r="EZ575" s="95"/>
      <c r="FA575" s="95"/>
      <c r="FB575" s="95"/>
      <c r="FC575" s="95"/>
      <c r="FD575" s="95"/>
      <c r="FE575" s="95"/>
      <c r="FF575" s="95"/>
      <c r="FG575" s="95"/>
      <c r="FH575" s="95"/>
      <c r="FI575" s="95"/>
      <c r="FJ575" s="95"/>
      <c r="FK575" s="95"/>
      <c r="FL575" s="95"/>
      <c r="FM575" s="95"/>
      <c r="FN575" s="95"/>
      <c r="FO575" s="95"/>
      <c r="FP575" s="95"/>
      <c r="FQ575" s="95"/>
      <c r="FR575" s="95"/>
      <c r="FS575" s="95"/>
      <c r="FT575" s="95"/>
      <c r="FU575" s="95"/>
      <c r="FV575" s="95"/>
      <c r="FW575" s="95"/>
      <c r="FX575" s="95"/>
      <c r="FY575" s="95"/>
      <c r="FZ575" s="95"/>
      <c r="GA575" s="95"/>
      <c r="GB575" s="95"/>
      <c r="GC575" s="95"/>
      <c r="GD575" s="95"/>
      <c r="GE575" s="95"/>
      <c r="GF575" s="95"/>
      <c r="GG575" s="95"/>
      <c r="GH575" s="95"/>
      <c r="GI575" s="95"/>
      <c r="GJ575" s="95"/>
      <c r="GK575" s="95"/>
      <c r="GL575" s="95"/>
      <c r="GM575" s="95"/>
      <c r="GN575" s="95"/>
      <c r="GO575" s="95"/>
      <c r="GP575" s="95"/>
      <c r="GQ575" s="95"/>
      <c r="GR575" s="95"/>
      <c r="GS575" s="95"/>
      <c r="GT575" s="95"/>
      <c r="GU575" s="95"/>
      <c r="GV575" s="95"/>
      <c r="GW575" s="95"/>
      <c r="GX575" s="95"/>
      <c r="GY575" s="95"/>
      <c r="GZ575" s="95"/>
      <c r="HA575" s="95"/>
      <c r="HB575" s="95"/>
      <c r="HC575" s="95"/>
      <c r="HD575" s="95"/>
      <c r="HE575" s="95"/>
    </row>
    <row r="576" spans="1:213" x14ac:dyDescent="0.25">
      <c r="A576" s="212" t="str">
        <f>IF((ISBLANK('1B DonnéesActifs'!A579)=TRUE),"-",'1B DonnéesActifs'!A579)</f>
        <v>-</v>
      </c>
      <c r="B576" s="213" t="str">
        <f>IF(($A576="-"),"-",IF((ISBLANK('1B DonnéesActifs'!B579)=TRUE),"",'1B DonnéesActifs'!B579))</f>
        <v>-</v>
      </c>
      <c r="C576" s="213" t="str">
        <f>IF(($A576="-"),"-",IF((ISBLANK('1B DonnéesActifs'!C579)=TRUE),"",'1B DonnéesActifs'!C579))</f>
        <v>-</v>
      </c>
      <c r="D576" s="213" t="str">
        <f>IF(($A576="-"),"-",IF((ISBLANK('1B DonnéesActifs'!D579)=TRUE),"",'1B DonnéesActifs'!D579))</f>
        <v>-</v>
      </c>
      <c r="E576" s="213" t="str">
        <f>IF(($A576="-"),"-",IF((ISBLANK('1B DonnéesActifs'!E579)=TRUE),"",'1B DonnéesActifs'!E579))</f>
        <v>-</v>
      </c>
      <c r="F576" s="213" t="str">
        <f>IF(($A576="-"),"-",IF((ISBLANK('1B DonnéesActifs'!F579)=TRUE),"",'1B DonnéesActifs'!F579))</f>
        <v>-</v>
      </c>
      <c r="G576" s="213" t="str">
        <f>IF(($A576="-"),"-",IF((ISBLANK('1B DonnéesActifs'!G579)=TRUE),"",'1B DonnéesActifs'!G579))</f>
        <v>-</v>
      </c>
      <c r="H576" s="213" t="str">
        <f>IF(($A576="-"),"-",IF((ISBLANK('1B DonnéesActifs'!H579)=TRUE),"",'1B DonnéesActifs'!H579))</f>
        <v>-</v>
      </c>
      <c r="I576" s="213" t="str">
        <f>IF(($A576="-"),"-",IF((ISBLANK('1B DonnéesActifs'!I579)=TRUE),"",'1B DonnéesActifs'!I579))</f>
        <v>-</v>
      </c>
      <c r="J576" s="213" t="str">
        <f>IF(($A576="-"),"-",IF((ISBLANK('1B DonnéesActifs'!J579)=TRUE),"",'1B DonnéesActifs'!J579))</f>
        <v>-</v>
      </c>
      <c r="K576" s="213" t="str">
        <f>IF(($A576="-"),"-",IF((ISBLANK('1B DonnéesActifs'!K579)=TRUE),"",'1B DonnéesActifs'!K579))</f>
        <v>-</v>
      </c>
      <c r="L576" s="213" t="str">
        <f>IF(($A576="-"),"-",IF((ISBLANK('1B DonnéesActifs'!L579)=TRUE),"",'1B DonnéesActifs'!L579))</f>
        <v>-</v>
      </c>
      <c r="M576" s="213" t="str">
        <f>IF(($A576="-"),"-",IF((ISBLANK('1B DonnéesActifs'!M579)=TRUE),"",'1B DonnéesActifs'!M579))</f>
        <v>-</v>
      </c>
      <c r="N576" s="213" t="str">
        <f>IF(($A576="-"),"-",IF((ISBLANK('1B DonnéesActifs'!N579)=TRUE),"",'1B DonnéesActifs'!N579))</f>
        <v>-</v>
      </c>
      <c r="O576" s="213" t="str">
        <f>IF(($A576="-"),"-",IF((ISBLANK('1B DonnéesActifs'!O579)=TRUE),"",'1B DonnéesActifs'!O579))</f>
        <v>-</v>
      </c>
      <c r="P576" s="213" t="str">
        <f>IF(($A576="-"),"-",IF((ISBLANK('1B DonnéesActifs'!P579)=TRUE),"",'1B DonnéesActifs'!P579))</f>
        <v>-</v>
      </c>
      <c r="Q576" s="214" t="str">
        <f t="shared" si="82"/>
        <v>-</v>
      </c>
      <c r="R576" s="214" t="str">
        <f>IF($A576="-","-",(_xlfn.IFNA((VLOOKUP($D576,'2A HypothèsesRenouvellement'!$J$6:$K$10,2,FALSE)),"TypeChausséeN/D")))</f>
        <v>-</v>
      </c>
      <c r="S576" s="214" t="str">
        <f t="shared" si="83"/>
        <v>-</v>
      </c>
      <c r="T576" s="214" t="str">
        <f>IF($A576="-","-",(_xlfn.IFNA((VLOOKUP($M576,'2A HypothèsesRenouvellement'!$J$16:$K$25,2,FALSE)),"DernièreInterventionN/D")))</f>
        <v>-</v>
      </c>
      <c r="U576" s="214" t="str">
        <f t="shared" si="84"/>
        <v>-</v>
      </c>
      <c r="V576" s="215" t="str">
        <f t="shared" si="85"/>
        <v>-</v>
      </c>
      <c r="W576" s="215" t="str">
        <f>IF($A576="-","-",IF($O576="","ICG N/D",VLOOKUP($O576,'2A HypothèsesRenouvellement'!$B$33:$B$42,1,TRUE)))</f>
        <v>-</v>
      </c>
      <c r="X576" s="216" t="str">
        <f>IF($A576="-","-",(IF((ISNUMBER(W576)=TRUE),VLOOKUP(W576,'2A HypothèsesRenouvellement'!$B$33:$D$42,3,FALSE),"ICG N/D")))</f>
        <v>-</v>
      </c>
      <c r="Y576" s="216" t="str">
        <f>_xlfn.IFNA(IF($A576="-","-",(IF((P576=""),"Cote /5 N/D",VLOOKUP(P576,'2A HypothèsesRenouvellement'!$F$33:$G$37,2,FALSE)))),"%ParCote/5 Feuille2A N/D")</f>
        <v>-</v>
      </c>
      <c r="Z576" s="215" t="str">
        <f>IF($A576="-","-",IF('2A HypothèsesRenouvellement'!$F$20="  cotes d'état /100",(IF(ISNUMBER(X576)=TRUE,(X576*R576),"ICG N/D")),"N'est pas l'option choisie feuille 2A"))</f>
        <v>-</v>
      </c>
      <c r="AA576" s="215" t="str">
        <f t="shared" si="80"/>
        <v>-</v>
      </c>
      <c r="AB576" s="215" t="str">
        <f>IF($A576="-","-",IF('2A HypothèsesRenouvellement'!$F$20="  cotes d'état /5",(IF(ISNUMBER(Y576)=TRUE,(Y576*R576),"Etat/5 N/D")),"N'est pas l'option choisie feuille 2A"))</f>
        <v>-</v>
      </c>
      <c r="AC576" s="215" t="str">
        <f t="shared" si="81"/>
        <v>-</v>
      </c>
      <c r="AD576" s="217" t="str">
        <f>IF('2A HypothèsesRenouvellement'!$D$15="Option 1  ",'3A CalculsActifs'!V576,IF('2A HypothèsesRenouvellement'!$F$20="  Cotes d'état /100",'3A CalculsActifs'!AA576,IF('2A HypothèsesRenouvellement'!$F$20="  Cotes d'état /5",'3A CalculsActifs'!AC576,"ATT:ChoisirOptionFeuille2A")))</f>
        <v>ATT:ChoisirOptionFeuille2A</v>
      </c>
      <c r="AE576" s="209" t="str">
        <f>IF($A576="-","-",(H576/1000*(VLOOKUP(D576,'2A HypothèsesRenouvellement'!$J$6:$L$10,3,FALSE))))</f>
        <v>-</v>
      </c>
      <c r="AF576" s="312" t="str">
        <f t="shared" si="86"/>
        <v>-</v>
      </c>
      <c r="AG576" s="312" t="str">
        <f t="shared" si="87"/>
        <v>-</v>
      </c>
      <c r="AH576" s="218" t="str">
        <f t="shared" si="88"/>
        <v>-</v>
      </c>
      <c r="AI576" s="95"/>
      <c r="AJ576" s="95"/>
      <c r="AK576" s="95"/>
      <c r="AL576" s="95"/>
      <c r="AM576" s="95"/>
      <c r="AN576" s="95"/>
      <c r="AO576" s="95"/>
      <c r="AP576" s="95"/>
      <c r="AQ576" s="95"/>
      <c r="AR576" s="95"/>
      <c r="AS576" s="95"/>
      <c r="AT576" s="95"/>
      <c r="AU576" s="95"/>
      <c r="AV576" s="95"/>
      <c r="AW576" s="95"/>
      <c r="AX576" s="95"/>
      <c r="AY576" s="95"/>
      <c r="AZ576" s="95"/>
      <c r="BA576" s="95"/>
      <c r="BB576" s="95"/>
      <c r="BC576" s="95"/>
      <c r="BD576" s="95"/>
      <c r="BE576" s="95"/>
      <c r="BF576" s="95"/>
      <c r="BG576" s="95"/>
      <c r="BH576" s="95"/>
      <c r="BI576" s="95"/>
      <c r="BJ576" s="95"/>
      <c r="BK576" s="95"/>
      <c r="BL576" s="95"/>
      <c r="BM576" s="95"/>
      <c r="BN576" s="95"/>
      <c r="BO576" s="95"/>
      <c r="BP576" s="95"/>
      <c r="BQ576" s="95"/>
      <c r="BR576" s="95"/>
      <c r="BS576" s="95"/>
      <c r="BT576" s="95"/>
      <c r="BU576" s="95"/>
      <c r="BV576" s="95"/>
      <c r="BW576" s="95"/>
      <c r="BX576" s="95"/>
      <c r="BY576" s="95"/>
      <c r="BZ576" s="95"/>
      <c r="CA576" s="95"/>
      <c r="CB576" s="95"/>
      <c r="CC576" s="95"/>
      <c r="CD576" s="95"/>
      <c r="CE576" s="95"/>
      <c r="CF576" s="95"/>
      <c r="CG576" s="95"/>
      <c r="CH576" s="95"/>
      <c r="CI576" s="95"/>
      <c r="CJ576" s="95"/>
      <c r="CK576" s="95"/>
      <c r="CL576" s="95"/>
      <c r="CM576" s="95"/>
      <c r="CN576" s="95"/>
      <c r="CO576" s="95"/>
      <c r="CP576" s="95"/>
      <c r="CQ576" s="95"/>
      <c r="CR576" s="95"/>
      <c r="CS576" s="95"/>
      <c r="CT576" s="95"/>
      <c r="CU576" s="95"/>
      <c r="CV576" s="95"/>
      <c r="CW576" s="95"/>
      <c r="CX576" s="95"/>
      <c r="CY576" s="95"/>
      <c r="CZ576" s="95"/>
      <c r="DA576" s="95"/>
      <c r="DB576" s="95"/>
      <c r="DC576" s="95"/>
      <c r="DD576" s="95"/>
      <c r="DE576" s="95"/>
      <c r="DF576" s="95"/>
      <c r="DG576" s="95"/>
      <c r="DH576" s="95"/>
      <c r="DI576" s="95"/>
      <c r="DJ576" s="95"/>
      <c r="DK576" s="95"/>
      <c r="DL576" s="95"/>
      <c r="DM576" s="95"/>
      <c r="DN576" s="95"/>
      <c r="DO576" s="95"/>
      <c r="DP576" s="95"/>
      <c r="DQ576" s="95"/>
      <c r="DR576" s="95"/>
      <c r="DS576" s="95"/>
      <c r="DT576" s="95"/>
      <c r="DU576" s="95"/>
      <c r="DV576" s="95"/>
      <c r="DW576" s="95"/>
      <c r="DX576" s="95"/>
      <c r="DY576" s="95"/>
      <c r="DZ576" s="95"/>
      <c r="EA576" s="95"/>
      <c r="EB576" s="95"/>
      <c r="EC576" s="95"/>
      <c r="ED576" s="95"/>
      <c r="EE576" s="95"/>
      <c r="EF576" s="95"/>
      <c r="EG576" s="95"/>
      <c r="EH576" s="95"/>
      <c r="EI576" s="95"/>
      <c r="EJ576" s="95"/>
      <c r="EK576" s="95"/>
      <c r="EL576" s="95"/>
      <c r="EM576" s="95"/>
      <c r="EN576" s="95"/>
      <c r="EO576" s="95"/>
      <c r="EP576" s="95"/>
      <c r="EQ576" s="95"/>
      <c r="ER576" s="95"/>
      <c r="ES576" s="95"/>
      <c r="ET576" s="95"/>
      <c r="EU576" s="95"/>
      <c r="EV576" s="95"/>
      <c r="EW576" s="95"/>
      <c r="EX576" s="95"/>
      <c r="EY576" s="95"/>
      <c r="EZ576" s="95"/>
      <c r="FA576" s="95"/>
      <c r="FB576" s="95"/>
      <c r="FC576" s="95"/>
      <c r="FD576" s="95"/>
      <c r="FE576" s="95"/>
      <c r="FF576" s="95"/>
      <c r="FG576" s="95"/>
      <c r="FH576" s="95"/>
      <c r="FI576" s="95"/>
      <c r="FJ576" s="95"/>
      <c r="FK576" s="95"/>
      <c r="FL576" s="95"/>
      <c r="FM576" s="95"/>
      <c r="FN576" s="95"/>
      <c r="FO576" s="95"/>
      <c r="FP576" s="95"/>
      <c r="FQ576" s="95"/>
      <c r="FR576" s="95"/>
      <c r="FS576" s="95"/>
      <c r="FT576" s="95"/>
      <c r="FU576" s="95"/>
      <c r="FV576" s="95"/>
      <c r="FW576" s="95"/>
      <c r="FX576" s="95"/>
      <c r="FY576" s="95"/>
      <c r="FZ576" s="95"/>
      <c r="GA576" s="95"/>
      <c r="GB576" s="95"/>
      <c r="GC576" s="95"/>
      <c r="GD576" s="95"/>
      <c r="GE576" s="95"/>
      <c r="GF576" s="95"/>
      <c r="GG576" s="95"/>
      <c r="GH576" s="95"/>
      <c r="GI576" s="95"/>
      <c r="GJ576" s="95"/>
      <c r="GK576" s="95"/>
      <c r="GL576" s="95"/>
      <c r="GM576" s="95"/>
      <c r="GN576" s="95"/>
      <c r="GO576" s="95"/>
      <c r="GP576" s="95"/>
      <c r="GQ576" s="95"/>
      <c r="GR576" s="95"/>
      <c r="GS576" s="95"/>
      <c r="GT576" s="95"/>
      <c r="GU576" s="95"/>
      <c r="GV576" s="95"/>
      <c r="GW576" s="95"/>
      <c r="GX576" s="95"/>
      <c r="GY576" s="95"/>
      <c r="GZ576" s="95"/>
      <c r="HA576" s="95"/>
      <c r="HB576" s="95"/>
      <c r="HC576" s="95"/>
      <c r="HD576" s="95"/>
      <c r="HE576" s="95"/>
    </row>
    <row r="577" spans="1:213" x14ac:dyDescent="0.25">
      <c r="A577" s="212" t="str">
        <f>IF((ISBLANK('1B DonnéesActifs'!A580)=TRUE),"-",'1B DonnéesActifs'!A580)</f>
        <v>-</v>
      </c>
      <c r="B577" s="213" t="str">
        <f>IF(($A577="-"),"-",IF((ISBLANK('1B DonnéesActifs'!B580)=TRUE),"",'1B DonnéesActifs'!B580))</f>
        <v>-</v>
      </c>
      <c r="C577" s="213" t="str">
        <f>IF(($A577="-"),"-",IF((ISBLANK('1B DonnéesActifs'!C580)=TRUE),"",'1B DonnéesActifs'!C580))</f>
        <v>-</v>
      </c>
      <c r="D577" s="213" t="str">
        <f>IF(($A577="-"),"-",IF((ISBLANK('1B DonnéesActifs'!D580)=TRUE),"",'1B DonnéesActifs'!D580))</f>
        <v>-</v>
      </c>
      <c r="E577" s="213" t="str">
        <f>IF(($A577="-"),"-",IF((ISBLANK('1B DonnéesActifs'!E580)=TRUE),"",'1B DonnéesActifs'!E580))</f>
        <v>-</v>
      </c>
      <c r="F577" s="213" t="str">
        <f>IF(($A577="-"),"-",IF((ISBLANK('1B DonnéesActifs'!F580)=TRUE),"",'1B DonnéesActifs'!F580))</f>
        <v>-</v>
      </c>
      <c r="G577" s="213" t="str">
        <f>IF(($A577="-"),"-",IF((ISBLANK('1B DonnéesActifs'!G580)=TRUE),"",'1B DonnéesActifs'!G580))</f>
        <v>-</v>
      </c>
      <c r="H577" s="213" t="str">
        <f>IF(($A577="-"),"-",IF((ISBLANK('1B DonnéesActifs'!H580)=TRUE),"",'1B DonnéesActifs'!H580))</f>
        <v>-</v>
      </c>
      <c r="I577" s="213" t="str">
        <f>IF(($A577="-"),"-",IF((ISBLANK('1B DonnéesActifs'!I580)=TRUE),"",'1B DonnéesActifs'!I580))</f>
        <v>-</v>
      </c>
      <c r="J577" s="213" t="str">
        <f>IF(($A577="-"),"-",IF((ISBLANK('1B DonnéesActifs'!J580)=TRUE),"",'1B DonnéesActifs'!J580))</f>
        <v>-</v>
      </c>
      <c r="K577" s="213" t="str">
        <f>IF(($A577="-"),"-",IF((ISBLANK('1B DonnéesActifs'!K580)=TRUE),"",'1B DonnéesActifs'!K580))</f>
        <v>-</v>
      </c>
      <c r="L577" s="213" t="str">
        <f>IF(($A577="-"),"-",IF((ISBLANK('1B DonnéesActifs'!L580)=TRUE),"",'1B DonnéesActifs'!L580))</f>
        <v>-</v>
      </c>
      <c r="M577" s="213" t="str">
        <f>IF(($A577="-"),"-",IF((ISBLANK('1B DonnéesActifs'!M580)=TRUE),"",'1B DonnéesActifs'!M580))</f>
        <v>-</v>
      </c>
      <c r="N577" s="213" t="str">
        <f>IF(($A577="-"),"-",IF((ISBLANK('1B DonnéesActifs'!N580)=TRUE),"",'1B DonnéesActifs'!N580))</f>
        <v>-</v>
      </c>
      <c r="O577" s="213" t="str">
        <f>IF(($A577="-"),"-",IF((ISBLANK('1B DonnéesActifs'!O580)=TRUE),"",'1B DonnéesActifs'!O580))</f>
        <v>-</v>
      </c>
      <c r="P577" s="213" t="str">
        <f>IF(($A577="-"),"-",IF((ISBLANK('1B DonnéesActifs'!P580)=TRUE),"",'1B DonnéesActifs'!P580))</f>
        <v>-</v>
      </c>
      <c r="Q577" s="214" t="str">
        <f t="shared" si="82"/>
        <v>-</v>
      </c>
      <c r="R577" s="214" t="str">
        <f>IF($A577="-","-",(_xlfn.IFNA((VLOOKUP($D577,'2A HypothèsesRenouvellement'!$J$6:$K$10,2,FALSE)),"TypeChausséeN/D")))</f>
        <v>-</v>
      </c>
      <c r="S577" s="214" t="str">
        <f t="shared" si="83"/>
        <v>-</v>
      </c>
      <c r="T577" s="214" t="str">
        <f>IF($A577="-","-",(_xlfn.IFNA((VLOOKUP($M577,'2A HypothèsesRenouvellement'!$J$16:$K$25,2,FALSE)),"DernièreInterventionN/D")))</f>
        <v>-</v>
      </c>
      <c r="U577" s="214" t="str">
        <f t="shared" si="84"/>
        <v>-</v>
      </c>
      <c r="V577" s="215" t="str">
        <f t="shared" si="85"/>
        <v>-</v>
      </c>
      <c r="W577" s="215" t="str">
        <f>IF($A577="-","-",IF($O577="","ICG N/D",VLOOKUP($O577,'2A HypothèsesRenouvellement'!$B$33:$B$42,1,TRUE)))</f>
        <v>-</v>
      </c>
      <c r="X577" s="216" t="str">
        <f>IF($A577="-","-",(IF((ISNUMBER(W577)=TRUE),VLOOKUP(W577,'2A HypothèsesRenouvellement'!$B$33:$D$42,3,FALSE),"ICG N/D")))</f>
        <v>-</v>
      </c>
      <c r="Y577" s="216" t="str">
        <f>_xlfn.IFNA(IF($A577="-","-",(IF((P577=""),"Cote /5 N/D",VLOOKUP(P577,'2A HypothèsesRenouvellement'!$F$33:$G$37,2,FALSE)))),"%ParCote/5 Feuille2A N/D")</f>
        <v>-</v>
      </c>
      <c r="Z577" s="215" t="str">
        <f>IF($A577="-","-",IF('2A HypothèsesRenouvellement'!$F$20="  cotes d'état /100",(IF(ISNUMBER(X577)=TRUE,(X577*R577),"ICG N/D")),"N'est pas l'option choisie feuille 2A"))</f>
        <v>-</v>
      </c>
      <c r="AA577" s="215" t="str">
        <f t="shared" si="80"/>
        <v>-</v>
      </c>
      <c r="AB577" s="215" t="str">
        <f>IF($A577="-","-",IF('2A HypothèsesRenouvellement'!$F$20="  cotes d'état /5",(IF(ISNUMBER(Y577)=TRUE,(Y577*R577),"Etat/5 N/D")),"N'est pas l'option choisie feuille 2A"))</f>
        <v>-</v>
      </c>
      <c r="AC577" s="215" t="str">
        <f t="shared" si="81"/>
        <v>-</v>
      </c>
      <c r="AD577" s="217" t="str">
        <f>IF('2A HypothèsesRenouvellement'!$D$15="Option 1  ",'3A CalculsActifs'!V577,IF('2A HypothèsesRenouvellement'!$F$20="  Cotes d'état /100",'3A CalculsActifs'!AA577,IF('2A HypothèsesRenouvellement'!$F$20="  Cotes d'état /5",'3A CalculsActifs'!AC577,"ATT:ChoisirOptionFeuille2A")))</f>
        <v>ATT:ChoisirOptionFeuille2A</v>
      </c>
      <c r="AE577" s="209" t="str">
        <f>IF($A577="-","-",(H577/1000*(VLOOKUP(D577,'2A HypothèsesRenouvellement'!$J$6:$L$10,3,FALSE))))</f>
        <v>-</v>
      </c>
      <c r="AF577" s="312" t="str">
        <f t="shared" si="86"/>
        <v>-</v>
      </c>
      <c r="AG577" s="312" t="str">
        <f t="shared" si="87"/>
        <v>-</v>
      </c>
      <c r="AH577" s="218" t="str">
        <f t="shared" si="88"/>
        <v>-</v>
      </c>
      <c r="AI577" s="95"/>
      <c r="AJ577" s="95"/>
      <c r="AK577" s="95"/>
      <c r="AL577" s="95"/>
      <c r="AM577" s="95"/>
      <c r="AN577" s="95"/>
      <c r="AO577" s="95"/>
      <c r="AP577" s="95"/>
      <c r="AQ577" s="95"/>
      <c r="AR577" s="95"/>
      <c r="AS577" s="95"/>
      <c r="AT577" s="95"/>
      <c r="AU577" s="95"/>
      <c r="AV577" s="95"/>
      <c r="AW577" s="95"/>
      <c r="AX577" s="95"/>
      <c r="AY577" s="95"/>
      <c r="AZ577" s="95"/>
      <c r="BA577" s="95"/>
      <c r="BB577" s="95"/>
      <c r="BC577" s="95"/>
      <c r="BD577" s="95"/>
      <c r="BE577" s="95"/>
      <c r="BF577" s="95"/>
      <c r="BG577" s="95"/>
      <c r="BH577" s="95"/>
      <c r="BI577" s="95"/>
      <c r="BJ577" s="95"/>
      <c r="BK577" s="95"/>
      <c r="BL577" s="95"/>
      <c r="BM577" s="95"/>
      <c r="BN577" s="95"/>
      <c r="BO577" s="95"/>
      <c r="BP577" s="95"/>
      <c r="BQ577" s="95"/>
      <c r="BR577" s="95"/>
      <c r="BS577" s="95"/>
      <c r="BT577" s="95"/>
      <c r="BU577" s="95"/>
      <c r="BV577" s="95"/>
      <c r="BW577" s="95"/>
      <c r="BX577" s="95"/>
      <c r="BY577" s="95"/>
      <c r="BZ577" s="95"/>
      <c r="CA577" s="95"/>
      <c r="CB577" s="95"/>
      <c r="CC577" s="95"/>
      <c r="CD577" s="95"/>
      <c r="CE577" s="95"/>
      <c r="CF577" s="95"/>
      <c r="CG577" s="95"/>
      <c r="CH577" s="95"/>
      <c r="CI577" s="95"/>
      <c r="CJ577" s="95"/>
      <c r="CK577" s="95"/>
      <c r="CL577" s="95"/>
      <c r="CM577" s="95"/>
      <c r="CN577" s="95"/>
      <c r="CO577" s="95"/>
      <c r="CP577" s="95"/>
      <c r="CQ577" s="95"/>
      <c r="CR577" s="95"/>
      <c r="CS577" s="95"/>
      <c r="CT577" s="95"/>
      <c r="CU577" s="95"/>
      <c r="CV577" s="95"/>
      <c r="CW577" s="95"/>
      <c r="CX577" s="95"/>
      <c r="CY577" s="95"/>
      <c r="CZ577" s="95"/>
      <c r="DA577" s="95"/>
      <c r="DB577" s="95"/>
      <c r="DC577" s="95"/>
      <c r="DD577" s="95"/>
      <c r="DE577" s="95"/>
      <c r="DF577" s="95"/>
      <c r="DG577" s="95"/>
      <c r="DH577" s="95"/>
      <c r="DI577" s="95"/>
      <c r="DJ577" s="95"/>
      <c r="DK577" s="95"/>
      <c r="DL577" s="95"/>
      <c r="DM577" s="95"/>
      <c r="DN577" s="95"/>
      <c r="DO577" s="95"/>
      <c r="DP577" s="95"/>
      <c r="DQ577" s="95"/>
      <c r="DR577" s="95"/>
      <c r="DS577" s="95"/>
      <c r="DT577" s="95"/>
      <c r="DU577" s="95"/>
      <c r="DV577" s="95"/>
      <c r="DW577" s="95"/>
      <c r="DX577" s="95"/>
      <c r="DY577" s="95"/>
      <c r="DZ577" s="95"/>
      <c r="EA577" s="95"/>
      <c r="EB577" s="95"/>
      <c r="EC577" s="95"/>
      <c r="ED577" s="95"/>
      <c r="EE577" s="95"/>
      <c r="EF577" s="95"/>
      <c r="EG577" s="95"/>
      <c r="EH577" s="95"/>
      <c r="EI577" s="95"/>
      <c r="EJ577" s="95"/>
      <c r="EK577" s="95"/>
      <c r="EL577" s="95"/>
      <c r="EM577" s="95"/>
      <c r="EN577" s="95"/>
      <c r="EO577" s="95"/>
      <c r="EP577" s="95"/>
      <c r="EQ577" s="95"/>
      <c r="ER577" s="95"/>
      <c r="ES577" s="95"/>
      <c r="ET577" s="95"/>
      <c r="EU577" s="95"/>
      <c r="EV577" s="95"/>
      <c r="EW577" s="95"/>
      <c r="EX577" s="95"/>
      <c r="EY577" s="95"/>
      <c r="EZ577" s="95"/>
      <c r="FA577" s="95"/>
      <c r="FB577" s="95"/>
      <c r="FC577" s="95"/>
      <c r="FD577" s="95"/>
      <c r="FE577" s="95"/>
      <c r="FF577" s="95"/>
      <c r="FG577" s="95"/>
      <c r="FH577" s="95"/>
      <c r="FI577" s="95"/>
      <c r="FJ577" s="95"/>
      <c r="FK577" s="95"/>
      <c r="FL577" s="95"/>
      <c r="FM577" s="95"/>
      <c r="FN577" s="95"/>
      <c r="FO577" s="95"/>
      <c r="FP577" s="95"/>
      <c r="FQ577" s="95"/>
      <c r="FR577" s="95"/>
      <c r="FS577" s="95"/>
      <c r="FT577" s="95"/>
      <c r="FU577" s="95"/>
      <c r="FV577" s="95"/>
      <c r="FW577" s="95"/>
      <c r="FX577" s="95"/>
      <c r="FY577" s="95"/>
      <c r="FZ577" s="95"/>
      <c r="GA577" s="95"/>
      <c r="GB577" s="95"/>
      <c r="GC577" s="95"/>
      <c r="GD577" s="95"/>
      <c r="GE577" s="95"/>
      <c r="GF577" s="95"/>
      <c r="GG577" s="95"/>
      <c r="GH577" s="95"/>
      <c r="GI577" s="95"/>
      <c r="GJ577" s="95"/>
      <c r="GK577" s="95"/>
      <c r="GL577" s="95"/>
      <c r="GM577" s="95"/>
      <c r="GN577" s="95"/>
      <c r="GO577" s="95"/>
      <c r="GP577" s="95"/>
      <c r="GQ577" s="95"/>
      <c r="GR577" s="95"/>
      <c r="GS577" s="95"/>
      <c r="GT577" s="95"/>
      <c r="GU577" s="95"/>
      <c r="GV577" s="95"/>
      <c r="GW577" s="95"/>
      <c r="GX577" s="95"/>
      <c r="GY577" s="95"/>
      <c r="GZ577" s="95"/>
      <c r="HA577" s="95"/>
      <c r="HB577" s="95"/>
      <c r="HC577" s="95"/>
      <c r="HD577" s="95"/>
      <c r="HE577" s="95"/>
    </row>
    <row r="578" spans="1:213" x14ac:dyDescent="0.25">
      <c r="A578" s="212" t="str">
        <f>IF((ISBLANK('1B DonnéesActifs'!A581)=TRUE),"-",'1B DonnéesActifs'!A581)</f>
        <v>-</v>
      </c>
      <c r="B578" s="213" t="str">
        <f>IF(($A578="-"),"-",IF((ISBLANK('1B DonnéesActifs'!B581)=TRUE),"",'1B DonnéesActifs'!B581))</f>
        <v>-</v>
      </c>
      <c r="C578" s="213" t="str">
        <f>IF(($A578="-"),"-",IF((ISBLANK('1B DonnéesActifs'!C581)=TRUE),"",'1B DonnéesActifs'!C581))</f>
        <v>-</v>
      </c>
      <c r="D578" s="213" t="str">
        <f>IF(($A578="-"),"-",IF((ISBLANK('1B DonnéesActifs'!D581)=TRUE),"",'1B DonnéesActifs'!D581))</f>
        <v>-</v>
      </c>
      <c r="E578" s="213" t="str">
        <f>IF(($A578="-"),"-",IF((ISBLANK('1B DonnéesActifs'!E581)=TRUE),"",'1B DonnéesActifs'!E581))</f>
        <v>-</v>
      </c>
      <c r="F578" s="213" t="str">
        <f>IF(($A578="-"),"-",IF((ISBLANK('1B DonnéesActifs'!F581)=TRUE),"",'1B DonnéesActifs'!F581))</f>
        <v>-</v>
      </c>
      <c r="G578" s="213" t="str">
        <f>IF(($A578="-"),"-",IF((ISBLANK('1B DonnéesActifs'!G581)=TRUE),"",'1B DonnéesActifs'!G581))</f>
        <v>-</v>
      </c>
      <c r="H578" s="213" t="str">
        <f>IF(($A578="-"),"-",IF((ISBLANK('1B DonnéesActifs'!H581)=TRUE),"",'1B DonnéesActifs'!H581))</f>
        <v>-</v>
      </c>
      <c r="I578" s="213" t="str">
        <f>IF(($A578="-"),"-",IF((ISBLANK('1B DonnéesActifs'!I581)=TRUE),"",'1B DonnéesActifs'!I581))</f>
        <v>-</v>
      </c>
      <c r="J578" s="213" t="str">
        <f>IF(($A578="-"),"-",IF((ISBLANK('1B DonnéesActifs'!J581)=TRUE),"",'1B DonnéesActifs'!J581))</f>
        <v>-</v>
      </c>
      <c r="K578" s="213" t="str">
        <f>IF(($A578="-"),"-",IF((ISBLANK('1B DonnéesActifs'!K581)=TRUE),"",'1B DonnéesActifs'!K581))</f>
        <v>-</v>
      </c>
      <c r="L578" s="213" t="str">
        <f>IF(($A578="-"),"-",IF((ISBLANK('1B DonnéesActifs'!L581)=TRUE),"",'1B DonnéesActifs'!L581))</f>
        <v>-</v>
      </c>
      <c r="M578" s="213" t="str">
        <f>IF(($A578="-"),"-",IF((ISBLANK('1B DonnéesActifs'!M581)=TRUE),"",'1B DonnéesActifs'!M581))</f>
        <v>-</v>
      </c>
      <c r="N578" s="213" t="str">
        <f>IF(($A578="-"),"-",IF((ISBLANK('1B DonnéesActifs'!N581)=TRUE),"",'1B DonnéesActifs'!N581))</f>
        <v>-</v>
      </c>
      <c r="O578" s="213" t="str">
        <f>IF(($A578="-"),"-",IF((ISBLANK('1B DonnéesActifs'!O581)=TRUE),"",'1B DonnéesActifs'!O581))</f>
        <v>-</v>
      </c>
      <c r="P578" s="213" t="str">
        <f>IF(($A578="-"),"-",IF((ISBLANK('1B DonnéesActifs'!P581)=TRUE),"",'1B DonnéesActifs'!P581))</f>
        <v>-</v>
      </c>
      <c r="Q578" s="214" t="str">
        <f t="shared" si="82"/>
        <v>-</v>
      </c>
      <c r="R578" s="214" t="str">
        <f>IF($A578="-","-",(_xlfn.IFNA((VLOOKUP($D578,'2A HypothèsesRenouvellement'!$J$6:$K$10,2,FALSE)),"TypeChausséeN/D")))</f>
        <v>-</v>
      </c>
      <c r="S578" s="214" t="str">
        <f t="shared" si="83"/>
        <v>-</v>
      </c>
      <c r="T578" s="214" t="str">
        <f>IF($A578="-","-",(_xlfn.IFNA((VLOOKUP($M578,'2A HypothèsesRenouvellement'!$J$16:$K$25,2,FALSE)),"DernièreInterventionN/D")))</f>
        <v>-</v>
      </c>
      <c r="U578" s="214" t="str">
        <f t="shared" si="84"/>
        <v>-</v>
      </c>
      <c r="V578" s="215" t="str">
        <f t="shared" si="85"/>
        <v>-</v>
      </c>
      <c r="W578" s="215" t="str">
        <f>IF($A578="-","-",IF($O578="","ICG N/D",VLOOKUP($O578,'2A HypothèsesRenouvellement'!$B$33:$B$42,1,TRUE)))</f>
        <v>-</v>
      </c>
      <c r="X578" s="216" t="str">
        <f>IF($A578="-","-",(IF((ISNUMBER(W578)=TRUE),VLOOKUP(W578,'2A HypothèsesRenouvellement'!$B$33:$D$42,3,FALSE),"ICG N/D")))</f>
        <v>-</v>
      </c>
      <c r="Y578" s="216" t="str">
        <f>_xlfn.IFNA(IF($A578="-","-",(IF((P578=""),"Cote /5 N/D",VLOOKUP(P578,'2A HypothèsesRenouvellement'!$F$33:$G$37,2,FALSE)))),"%ParCote/5 Feuille2A N/D")</f>
        <v>-</v>
      </c>
      <c r="Z578" s="215" t="str">
        <f>IF($A578="-","-",IF('2A HypothèsesRenouvellement'!$F$20="  cotes d'état /100",(IF(ISNUMBER(X578)=TRUE,(X578*R578),"ICG N/D")),"N'est pas l'option choisie feuille 2A"))</f>
        <v>-</v>
      </c>
      <c r="AA578" s="215" t="str">
        <f t="shared" si="80"/>
        <v>-</v>
      </c>
      <c r="AB578" s="215" t="str">
        <f>IF($A578="-","-",IF('2A HypothèsesRenouvellement'!$F$20="  cotes d'état /5",(IF(ISNUMBER(Y578)=TRUE,(Y578*R578),"Etat/5 N/D")),"N'est pas l'option choisie feuille 2A"))</f>
        <v>-</v>
      </c>
      <c r="AC578" s="215" t="str">
        <f t="shared" si="81"/>
        <v>-</v>
      </c>
      <c r="AD578" s="217" t="str">
        <f>IF('2A HypothèsesRenouvellement'!$D$15="Option 1  ",'3A CalculsActifs'!V578,IF('2A HypothèsesRenouvellement'!$F$20="  Cotes d'état /100",'3A CalculsActifs'!AA578,IF('2A HypothèsesRenouvellement'!$F$20="  Cotes d'état /5",'3A CalculsActifs'!AC578,"ATT:ChoisirOptionFeuille2A")))</f>
        <v>ATT:ChoisirOptionFeuille2A</v>
      </c>
      <c r="AE578" s="209" t="str">
        <f>IF($A578="-","-",(H578/1000*(VLOOKUP(D578,'2A HypothèsesRenouvellement'!$J$6:$L$10,3,FALSE))))</f>
        <v>-</v>
      </c>
      <c r="AF578" s="312" t="str">
        <f t="shared" si="86"/>
        <v>-</v>
      </c>
      <c r="AG578" s="312" t="str">
        <f t="shared" si="87"/>
        <v>-</v>
      </c>
      <c r="AH578" s="218" t="str">
        <f t="shared" si="88"/>
        <v>-</v>
      </c>
      <c r="AI578" s="95"/>
      <c r="AJ578" s="95"/>
      <c r="AK578" s="95"/>
      <c r="AL578" s="95"/>
      <c r="AM578" s="95"/>
      <c r="AN578" s="95"/>
      <c r="AO578" s="95"/>
      <c r="AP578" s="95"/>
      <c r="AQ578" s="95"/>
      <c r="AR578" s="95"/>
      <c r="AS578" s="95"/>
      <c r="AT578" s="95"/>
      <c r="AU578" s="95"/>
      <c r="AV578" s="95"/>
      <c r="AW578" s="95"/>
      <c r="AX578" s="95"/>
      <c r="AY578" s="95"/>
      <c r="AZ578" s="95"/>
      <c r="BA578" s="95"/>
      <c r="BB578" s="95"/>
      <c r="BC578" s="95"/>
      <c r="BD578" s="95"/>
      <c r="BE578" s="95"/>
      <c r="BF578" s="95"/>
      <c r="BG578" s="95"/>
      <c r="BH578" s="95"/>
      <c r="BI578" s="95"/>
      <c r="BJ578" s="95"/>
      <c r="BK578" s="95"/>
      <c r="BL578" s="95"/>
      <c r="BM578" s="95"/>
      <c r="BN578" s="95"/>
      <c r="BO578" s="95"/>
      <c r="BP578" s="95"/>
      <c r="BQ578" s="95"/>
      <c r="BR578" s="95"/>
      <c r="BS578" s="95"/>
      <c r="BT578" s="95"/>
      <c r="BU578" s="95"/>
      <c r="BV578" s="95"/>
      <c r="BW578" s="95"/>
      <c r="BX578" s="95"/>
      <c r="BY578" s="95"/>
      <c r="BZ578" s="95"/>
      <c r="CA578" s="95"/>
      <c r="CB578" s="95"/>
      <c r="CC578" s="95"/>
      <c r="CD578" s="95"/>
      <c r="CE578" s="95"/>
      <c r="CF578" s="95"/>
      <c r="CG578" s="95"/>
      <c r="CH578" s="95"/>
      <c r="CI578" s="95"/>
      <c r="CJ578" s="95"/>
      <c r="CK578" s="95"/>
      <c r="CL578" s="95"/>
      <c r="CM578" s="95"/>
      <c r="CN578" s="95"/>
      <c r="CO578" s="95"/>
      <c r="CP578" s="95"/>
      <c r="CQ578" s="95"/>
      <c r="CR578" s="95"/>
      <c r="CS578" s="95"/>
      <c r="CT578" s="95"/>
      <c r="CU578" s="95"/>
      <c r="CV578" s="95"/>
      <c r="CW578" s="95"/>
      <c r="CX578" s="95"/>
      <c r="CY578" s="95"/>
      <c r="CZ578" s="95"/>
      <c r="DA578" s="95"/>
      <c r="DB578" s="95"/>
      <c r="DC578" s="95"/>
      <c r="DD578" s="95"/>
      <c r="DE578" s="95"/>
      <c r="DF578" s="95"/>
      <c r="DG578" s="95"/>
      <c r="DH578" s="95"/>
      <c r="DI578" s="95"/>
      <c r="DJ578" s="95"/>
      <c r="DK578" s="95"/>
      <c r="DL578" s="95"/>
      <c r="DM578" s="95"/>
      <c r="DN578" s="95"/>
      <c r="DO578" s="95"/>
      <c r="DP578" s="95"/>
      <c r="DQ578" s="95"/>
      <c r="DR578" s="95"/>
      <c r="DS578" s="95"/>
      <c r="DT578" s="95"/>
      <c r="DU578" s="95"/>
      <c r="DV578" s="95"/>
      <c r="DW578" s="95"/>
      <c r="DX578" s="95"/>
      <c r="DY578" s="95"/>
      <c r="DZ578" s="95"/>
      <c r="EA578" s="95"/>
      <c r="EB578" s="95"/>
      <c r="EC578" s="95"/>
      <c r="ED578" s="95"/>
      <c r="EE578" s="95"/>
      <c r="EF578" s="95"/>
      <c r="EG578" s="95"/>
      <c r="EH578" s="95"/>
      <c r="EI578" s="95"/>
      <c r="EJ578" s="95"/>
      <c r="EK578" s="95"/>
      <c r="EL578" s="95"/>
      <c r="EM578" s="95"/>
      <c r="EN578" s="95"/>
      <c r="EO578" s="95"/>
      <c r="EP578" s="95"/>
      <c r="EQ578" s="95"/>
      <c r="ER578" s="95"/>
      <c r="ES578" s="95"/>
      <c r="ET578" s="95"/>
      <c r="EU578" s="95"/>
      <c r="EV578" s="95"/>
      <c r="EW578" s="95"/>
      <c r="EX578" s="95"/>
      <c r="EY578" s="95"/>
      <c r="EZ578" s="95"/>
      <c r="FA578" s="95"/>
      <c r="FB578" s="95"/>
      <c r="FC578" s="95"/>
      <c r="FD578" s="95"/>
      <c r="FE578" s="95"/>
      <c r="FF578" s="95"/>
      <c r="FG578" s="95"/>
      <c r="FH578" s="95"/>
      <c r="FI578" s="95"/>
      <c r="FJ578" s="95"/>
      <c r="FK578" s="95"/>
      <c r="FL578" s="95"/>
      <c r="FM578" s="95"/>
      <c r="FN578" s="95"/>
      <c r="FO578" s="95"/>
      <c r="FP578" s="95"/>
      <c r="FQ578" s="95"/>
      <c r="FR578" s="95"/>
      <c r="FS578" s="95"/>
      <c r="FT578" s="95"/>
      <c r="FU578" s="95"/>
      <c r="FV578" s="95"/>
      <c r="FW578" s="95"/>
      <c r="FX578" s="95"/>
      <c r="FY578" s="95"/>
      <c r="FZ578" s="95"/>
      <c r="GA578" s="95"/>
      <c r="GB578" s="95"/>
      <c r="GC578" s="95"/>
      <c r="GD578" s="95"/>
      <c r="GE578" s="95"/>
      <c r="GF578" s="95"/>
      <c r="GG578" s="95"/>
      <c r="GH578" s="95"/>
      <c r="GI578" s="95"/>
      <c r="GJ578" s="95"/>
      <c r="GK578" s="95"/>
      <c r="GL578" s="95"/>
      <c r="GM578" s="95"/>
      <c r="GN578" s="95"/>
      <c r="GO578" s="95"/>
      <c r="GP578" s="95"/>
      <c r="GQ578" s="95"/>
      <c r="GR578" s="95"/>
      <c r="GS578" s="95"/>
      <c r="GT578" s="95"/>
      <c r="GU578" s="95"/>
      <c r="GV578" s="95"/>
      <c r="GW578" s="95"/>
      <c r="GX578" s="95"/>
      <c r="GY578" s="95"/>
      <c r="GZ578" s="95"/>
      <c r="HA578" s="95"/>
      <c r="HB578" s="95"/>
      <c r="HC578" s="95"/>
      <c r="HD578" s="95"/>
      <c r="HE578" s="95"/>
    </row>
    <row r="579" spans="1:213" x14ac:dyDescent="0.25">
      <c r="A579" s="212" t="str">
        <f>IF((ISBLANK('1B DonnéesActifs'!A582)=TRUE),"-",'1B DonnéesActifs'!A582)</f>
        <v>-</v>
      </c>
      <c r="B579" s="213" t="str">
        <f>IF(($A579="-"),"-",IF((ISBLANK('1B DonnéesActifs'!B582)=TRUE),"",'1B DonnéesActifs'!B582))</f>
        <v>-</v>
      </c>
      <c r="C579" s="213" t="str">
        <f>IF(($A579="-"),"-",IF((ISBLANK('1B DonnéesActifs'!C582)=TRUE),"",'1B DonnéesActifs'!C582))</f>
        <v>-</v>
      </c>
      <c r="D579" s="213" t="str">
        <f>IF(($A579="-"),"-",IF((ISBLANK('1B DonnéesActifs'!D582)=TRUE),"",'1B DonnéesActifs'!D582))</f>
        <v>-</v>
      </c>
      <c r="E579" s="213" t="str">
        <f>IF(($A579="-"),"-",IF((ISBLANK('1B DonnéesActifs'!E582)=TRUE),"",'1B DonnéesActifs'!E582))</f>
        <v>-</v>
      </c>
      <c r="F579" s="213" t="str">
        <f>IF(($A579="-"),"-",IF((ISBLANK('1B DonnéesActifs'!F582)=TRUE),"",'1B DonnéesActifs'!F582))</f>
        <v>-</v>
      </c>
      <c r="G579" s="213" t="str">
        <f>IF(($A579="-"),"-",IF((ISBLANK('1B DonnéesActifs'!G582)=TRUE),"",'1B DonnéesActifs'!G582))</f>
        <v>-</v>
      </c>
      <c r="H579" s="213" t="str">
        <f>IF(($A579="-"),"-",IF((ISBLANK('1B DonnéesActifs'!H582)=TRUE),"",'1B DonnéesActifs'!H582))</f>
        <v>-</v>
      </c>
      <c r="I579" s="213" t="str">
        <f>IF(($A579="-"),"-",IF((ISBLANK('1B DonnéesActifs'!I582)=TRUE),"",'1B DonnéesActifs'!I582))</f>
        <v>-</v>
      </c>
      <c r="J579" s="213" t="str">
        <f>IF(($A579="-"),"-",IF((ISBLANK('1B DonnéesActifs'!J582)=TRUE),"",'1B DonnéesActifs'!J582))</f>
        <v>-</v>
      </c>
      <c r="K579" s="213" t="str">
        <f>IF(($A579="-"),"-",IF((ISBLANK('1B DonnéesActifs'!K582)=TRUE),"",'1B DonnéesActifs'!K582))</f>
        <v>-</v>
      </c>
      <c r="L579" s="213" t="str">
        <f>IF(($A579="-"),"-",IF((ISBLANK('1B DonnéesActifs'!L582)=TRUE),"",'1B DonnéesActifs'!L582))</f>
        <v>-</v>
      </c>
      <c r="M579" s="213" t="str">
        <f>IF(($A579="-"),"-",IF((ISBLANK('1B DonnéesActifs'!M582)=TRUE),"",'1B DonnéesActifs'!M582))</f>
        <v>-</v>
      </c>
      <c r="N579" s="213" t="str">
        <f>IF(($A579="-"),"-",IF((ISBLANK('1B DonnéesActifs'!N582)=TRUE),"",'1B DonnéesActifs'!N582))</f>
        <v>-</v>
      </c>
      <c r="O579" s="213" t="str">
        <f>IF(($A579="-"),"-",IF((ISBLANK('1B DonnéesActifs'!O582)=TRUE),"",'1B DonnéesActifs'!O582))</f>
        <v>-</v>
      </c>
      <c r="P579" s="213" t="str">
        <f>IF(($A579="-"),"-",IF((ISBLANK('1B DonnéesActifs'!P582)=TRUE),"",'1B DonnéesActifs'!P582))</f>
        <v>-</v>
      </c>
      <c r="Q579" s="214" t="str">
        <f t="shared" si="82"/>
        <v>-</v>
      </c>
      <c r="R579" s="214" t="str">
        <f>IF($A579="-","-",(_xlfn.IFNA((VLOOKUP($D579,'2A HypothèsesRenouvellement'!$J$6:$K$10,2,FALSE)),"TypeChausséeN/D")))</f>
        <v>-</v>
      </c>
      <c r="S579" s="214" t="str">
        <f t="shared" si="83"/>
        <v>-</v>
      </c>
      <c r="T579" s="214" t="str">
        <f>IF($A579="-","-",(_xlfn.IFNA((VLOOKUP($M579,'2A HypothèsesRenouvellement'!$J$16:$K$25,2,FALSE)),"DernièreInterventionN/D")))</f>
        <v>-</v>
      </c>
      <c r="U579" s="214" t="str">
        <f t="shared" si="84"/>
        <v>-</v>
      </c>
      <c r="V579" s="215" t="str">
        <f t="shared" si="85"/>
        <v>-</v>
      </c>
      <c r="W579" s="215" t="str">
        <f>IF($A579="-","-",IF($O579="","ICG N/D",VLOOKUP($O579,'2A HypothèsesRenouvellement'!$B$33:$B$42,1,TRUE)))</f>
        <v>-</v>
      </c>
      <c r="X579" s="216" t="str">
        <f>IF($A579="-","-",(IF((ISNUMBER(W579)=TRUE),VLOOKUP(W579,'2A HypothèsesRenouvellement'!$B$33:$D$42,3,FALSE),"ICG N/D")))</f>
        <v>-</v>
      </c>
      <c r="Y579" s="216" t="str">
        <f>_xlfn.IFNA(IF($A579="-","-",(IF((P579=""),"Cote /5 N/D",VLOOKUP(P579,'2A HypothèsesRenouvellement'!$F$33:$G$37,2,FALSE)))),"%ParCote/5 Feuille2A N/D")</f>
        <v>-</v>
      </c>
      <c r="Z579" s="215" t="str">
        <f>IF($A579="-","-",IF('2A HypothèsesRenouvellement'!$F$20="  cotes d'état /100",(IF(ISNUMBER(X579)=TRUE,(X579*R579),"ICG N/D")),"N'est pas l'option choisie feuille 2A"))</f>
        <v>-</v>
      </c>
      <c r="AA579" s="215" t="str">
        <f t="shared" ref="AA579:AA642" si="89">IF($A579="-","-",IF(Annee_d_analyse="","SaisirAnnéeAnalyseFeuille1A",IF(ISNUMBER(Z579)=FALSE,"N'est pas l'option choisie feuille 2A",IF(Annee_eval_etat="","SaisirAnnéeÉval.ÉtatFeuille2A",IF((Z579-(Annee_d_analyse-Annee_eval_etat))&gt;0,ROUND((Z579-(Annee_d_analyse-Annee_eval_etat)),0),0)))))</f>
        <v>-</v>
      </c>
      <c r="AB579" s="215" t="str">
        <f>IF($A579="-","-",IF('2A HypothèsesRenouvellement'!$F$20="  cotes d'état /5",(IF(ISNUMBER(Y579)=TRUE,(Y579*R579),"Etat/5 N/D")),"N'est pas l'option choisie feuille 2A"))</f>
        <v>-</v>
      </c>
      <c r="AC579" s="215" t="str">
        <f t="shared" ref="AC579:AC642" si="90">IF($A579="-","-",IF(Annee_d_analyse="","SaisirAnnéeAnalyseFeuille1A",IF(ISNUMBER(AB579)=FALSE,"N'est pas l'option choisie feuille 2A",IF(Annee_eval_etat="","SaisirAnnéeÉval.ÉtatFeuille2A",IF((AB579-(Annee_d_analyse-Annee_eval_etat))&gt;0,ROUND((AB579-(Annee_d_analyse-Annee_eval_etat)),0),0)))))</f>
        <v>-</v>
      </c>
      <c r="AD579" s="217" t="str">
        <f>IF('2A HypothèsesRenouvellement'!$D$15="Option 1  ",'3A CalculsActifs'!V579,IF('2A HypothèsesRenouvellement'!$F$20="  Cotes d'état /100",'3A CalculsActifs'!AA579,IF('2A HypothèsesRenouvellement'!$F$20="  Cotes d'état /5",'3A CalculsActifs'!AC579,"ATT:ChoisirOptionFeuille2A")))</f>
        <v>ATT:ChoisirOptionFeuille2A</v>
      </c>
      <c r="AE579" s="209" t="str">
        <f>IF($A579="-","-",(H579/1000*(VLOOKUP(D579,'2A HypothèsesRenouvellement'!$J$6:$L$10,3,FALSE))))</f>
        <v>-</v>
      </c>
      <c r="AF579" s="312" t="str">
        <f t="shared" si="86"/>
        <v>-</v>
      </c>
      <c r="AG579" s="312" t="str">
        <f t="shared" si="87"/>
        <v>-</v>
      </c>
      <c r="AH579" s="218" t="str">
        <f t="shared" si="88"/>
        <v>-</v>
      </c>
      <c r="AI579" s="95"/>
      <c r="AJ579" s="95"/>
      <c r="AK579" s="95"/>
      <c r="AL579" s="95"/>
      <c r="AM579" s="95"/>
      <c r="AN579" s="95"/>
      <c r="AO579" s="95"/>
      <c r="AP579" s="95"/>
      <c r="AQ579" s="95"/>
      <c r="AR579" s="95"/>
      <c r="AS579" s="95"/>
      <c r="AT579" s="95"/>
      <c r="AU579" s="95"/>
      <c r="AV579" s="95"/>
      <c r="AW579" s="95"/>
      <c r="AX579" s="95"/>
      <c r="AY579" s="95"/>
      <c r="AZ579" s="95"/>
      <c r="BA579" s="95"/>
      <c r="BB579" s="95"/>
      <c r="BC579" s="95"/>
      <c r="BD579" s="95"/>
      <c r="BE579" s="95"/>
      <c r="BF579" s="95"/>
      <c r="BG579" s="95"/>
      <c r="BH579" s="95"/>
      <c r="BI579" s="95"/>
      <c r="BJ579" s="95"/>
      <c r="BK579" s="95"/>
      <c r="BL579" s="95"/>
      <c r="BM579" s="95"/>
      <c r="BN579" s="95"/>
      <c r="BO579" s="95"/>
      <c r="BP579" s="95"/>
      <c r="BQ579" s="95"/>
      <c r="BR579" s="95"/>
      <c r="BS579" s="95"/>
      <c r="BT579" s="95"/>
      <c r="BU579" s="95"/>
      <c r="BV579" s="95"/>
      <c r="BW579" s="95"/>
      <c r="BX579" s="95"/>
      <c r="BY579" s="95"/>
      <c r="BZ579" s="95"/>
      <c r="CA579" s="95"/>
      <c r="CB579" s="95"/>
      <c r="CC579" s="95"/>
      <c r="CD579" s="95"/>
      <c r="CE579" s="95"/>
      <c r="CF579" s="95"/>
      <c r="CG579" s="95"/>
      <c r="CH579" s="95"/>
      <c r="CI579" s="95"/>
      <c r="CJ579" s="95"/>
      <c r="CK579" s="95"/>
      <c r="CL579" s="95"/>
      <c r="CM579" s="95"/>
      <c r="CN579" s="95"/>
      <c r="CO579" s="95"/>
      <c r="CP579" s="95"/>
      <c r="CQ579" s="95"/>
      <c r="CR579" s="95"/>
      <c r="CS579" s="95"/>
      <c r="CT579" s="95"/>
      <c r="CU579" s="95"/>
      <c r="CV579" s="95"/>
      <c r="CW579" s="95"/>
      <c r="CX579" s="95"/>
      <c r="CY579" s="95"/>
      <c r="CZ579" s="95"/>
      <c r="DA579" s="95"/>
      <c r="DB579" s="95"/>
      <c r="DC579" s="95"/>
      <c r="DD579" s="95"/>
      <c r="DE579" s="95"/>
      <c r="DF579" s="95"/>
      <c r="DG579" s="95"/>
      <c r="DH579" s="95"/>
      <c r="DI579" s="95"/>
      <c r="DJ579" s="95"/>
      <c r="DK579" s="95"/>
      <c r="DL579" s="95"/>
      <c r="DM579" s="95"/>
      <c r="DN579" s="95"/>
      <c r="DO579" s="95"/>
      <c r="DP579" s="95"/>
      <c r="DQ579" s="95"/>
      <c r="DR579" s="95"/>
      <c r="DS579" s="95"/>
      <c r="DT579" s="95"/>
      <c r="DU579" s="95"/>
      <c r="DV579" s="95"/>
      <c r="DW579" s="95"/>
      <c r="DX579" s="95"/>
      <c r="DY579" s="95"/>
      <c r="DZ579" s="95"/>
      <c r="EA579" s="95"/>
      <c r="EB579" s="95"/>
      <c r="EC579" s="95"/>
      <c r="ED579" s="95"/>
      <c r="EE579" s="95"/>
      <c r="EF579" s="95"/>
      <c r="EG579" s="95"/>
      <c r="EH579" s="95"/>
      <c r="EI579" s="95"/>
      <c r="EJ579" s="95"/>
      <c r="EK579" s="95"/>
      <c r="EL579" s="95"/>
      <c r="EM579" s="95"/>
      <c r="EN579" s="95"/>
      <c r="EO579" s="95"/>
      <c r="EP579" s="95"/>
      <c r="EQ579" s="95"/>
      <c r="ER579" s="95"/>
      <c r="ES579" s="95"/>
      <c r="ET579" s="95"/>
      <c r="EU579" s="95"/>
      <c r="EV579" s="95"/>
      <c r="EW579" s="95"/>
      <c r="EX579" s="95"/>
      <c r="EY579" s="95"/>
      <c r="EZ579" s="95"/>
      <c r="FA579" s="95"/>
      <c r="FB579" s="95"/>
      <c r="FC579" s="95"/>
      <c r="FD579" s="95"/>
      <c r="FE579" s="95"/>
      <c r="FF579" s="95"/>
      <c r="FG579" s="95"/>
      <c r="FH579" s="95"/>
      <c r="FI579" s="95"/>
      <c r="FJ579" s="95"/>
      <c r="FK579" s="95"/>
      <c r="FL579" s="95"/>
      <c r="FM579" s="95"/>
      <c r="FN579" s="95"/>
      <c r="FO579" s="95"/>
      <c r="FP579" s="95"/>
      <c r="FQ579" s="95"/>
      <c r="FR579" s="95"/>
      <c r="FS579" s="95"/>
      <c r="FT579" s="95"/>
      <c r="FU579" s="95"/>
      <c r="FV579" s="95"/>
      <c r="FW579" s="95"/>
      <c r="FX579" s="95"/>
      <c r="FY579" s="95"/>
      <c r="FZ579" s="95"/>
      <c r="GA579" s="95"/>
      <c r="GB579" s="95"/>
      <c r="GC579" s="95"/>
      <c r="GD579" s="95"/>
      <c r="GE579" s="95"/>
      <c r="GF579" s="95"/>
      <c r="GG579" s="95"/>
      <c r="GH579" s="95"/>
      <c r="GI579" s="95"/>
      <c r="GJ579" s="95"/>
      <c r="GK579" s="95"/>
      <c r="GL579" s="95"/>
      <c r="GM579" s="95"/>
      <c r="GN579" s="95"/>
      <c r="GO579" s="95"/>
      <c r="GP579" s="95"/>
      <c r="GQ579" s="95"/>
      <c r="GR579" s="95"/>
      <c r="GS579" s="95"/>
      <c r="GT579" s="95"/>
      <c r="GU579" s="95"/>
      <c r="GV579" s="95"/>
      <c r="GW579" s="95"/>
      <c r="GX579" s="95"/>
      <c r="GY579" s="95"/>
      <c r="GZ579" s="95"/>
      <c r="HA579" s="95"/>
      <c r="HB579" s="95"/>
      <c r="HC579" s="95"/>
      <c r="HD579" s="95"/>
      <c r="HE579" s="95"/>
    </row>
    <row r="580" spans="1:213" x14ac:dyDescent="0.25">
      <c r="A580" s="212" t="str">
        <f>IF((ISBLANK('1B DonnéesActifs'!A583)=TRUE),"-",'1B DonnéesActifs'!A583)</f>
        <v>-</v>
      </c>
      <c r="B580" s="213" t="str">
        <f>IF(($A580="-"),"-",IF((ISBLANK('1B DonnéesActifs'!B583)=TRUE),"",'1B DonnéesActifs'!B583))</f>
        <v>-</v>
      </c>
      <c r="C580" s="213" t="str">
        <f>IF(($A580="-"),"-",IF((ISBLANK('1B DonnéesActifs'!C583)=TRUE),"",'1B DonnéesActifs'!C583))</f>
        <v>-</v>
      </c>
      <c r="D580" s="213" t="str">
        <f>IF(($A580="-"),"-",IF((ISBLANK('1B DonnéesActifs'!D583)=TRUE),"",'1B DonnéesActifs'!D583))</f>
        <v>-</v>
      </c>
      <c r="E580" s="213" t="str">
        <f>IF(($A580="-"),"-",IF((ISBLANK('1B DonnéesActifs'!E583)=TRUE),"",'1B DonnéesActifs'!E583))</f>
        <v>-</v>
      </c>
      <c r="F580" s="213" t="str">
        <f>IF(($A580="-"),"-",IF((ISBLANK('1B DonnéesActifs'!F583)=TRUE),"",'1B DonnéesActifs'!F583))</f>
        <v>-</v>
      </c>
      <c r="G580" s="213" t="str">
        <f>IF(($A580="-"),"-",IF((ISBLANK('1B DonnéesActifs'!G583)=TRUE),"",'1B DonnéesActifs'!G583))</f>
        <v>-</v>
      </c>
      <c r="H580" s="213" t="str">
        <f>IF(($A580="-"),"-",IF((ISBLANK('1B DonnéesActifs'!H583)=TRUE),"",'1B DonnéesActifs'!H583))</f>
        <v>-</v>
      </c>
      <c r="I580" s="213" t="str">
        <f>IF(($A580="-"),"-",IF((ISBLANK('1B DonnéesActifs'!I583)=TRUE),"",'1B DonnéesActifs'!I583))</f>
        <v>-</v>
      </c>
      <c r="J580" s="213" t="str">
        <f>IF(($A580="-"),"-",IF((ISBLANK('1B DonnéesActifs'!J583)=TRUE),"",'1B DonnéesActifs'!J583))</f>
        <v>-</v>
      </c>
      <c r="K580" s="213" t="str">
        <f>IF(($A580="-"),"-",IF((ISBLANK('1B DonnéesActifs'!K583)=TRUE),"",'1B DonnéesActifs'!K583))</f>
        <v>-</v>
      </c>
      <c r="L580" s="213" t="str">
        <f>IF(($A580="-"),"-",IF((ISBLANK('1B DonnéesActifs'!L583)=TRUE),"",'1B DonnéesActifs'!L583))</f>
        <v>-</v>
      </c>
      <c r="M580" s="213" t="str">
        <f>IF(($A580="-"),"-",IF((ISBLANK('1B DonnéesActifs'!M583)=TRUE),"",'1B DonnéesActifs'!M583))</f>
        <v>-</v>
      </c>
      <c r="N580" s="213" t="str">
        <f>IF(($A580="-"),"-",IF((ISBLANK('1B DonnéesActifs'!N583)=TRUE),"",'1B DonnéesActifs'!N583))</f>
        <v>-</v>
      </c>
      <c r="O580" s="213" t="str">
        <f>IF(($A580="-"),"-",IF((ISBLANK('1B DonnéesActifs'!O583)=TRUE),"",'1B DonnéesActifs'!O583))</f>
        <v>-</v>
      </c>
      <c r="P580" s="213" t="str">
        <f>IF(($A580="-"),"-",IF((ISBLANK('1B DonnéesActifs'!P583)=TRUE),"",'1B DonnéesActifs'!P583))</f>
        <v>-</v>
      </c>
      <c r="Q580" s="214" t="str">
        <f t="shared" si="82"/>
        <v>-</v>
      </c>
      <c r="R580" s="214" t="str">
        <f>IF($A580="-","-",(_xlfn.IFNA((VLOOKUP($D580,'2A HypothèsesRenouvellement'!$J$6:$K$10,2,FALSE)),"TypeChausséeN/D")))</f>
        <v>-</v>
      </c>
      <c r="S580" s="214" t="str">
        <f t="shared" si="83"/>
        <v>-</v>
      </c>
      <c r="T580" s="214" t="str">
        <f>IF($A580="-","-",(_xlfn.IFNA((VLOOKUP($M580,'2A HypothèsesRenouvellement'!$J$16:$K$25,2,FALSE)),"DernièreInterventionN/D")))</f>
        <v>-</v>
      </c>
      <c r="U580" s="214" t="str">
        <f t="shared" si="84"/>
        <v>-</v>
      </c>
      <c r="V580" s="215" t="str">
        <f t="shared" si="85"/>
        <v>-</v>
      </c>
      <c r="W580" s="215" t="str">
        <f>IF($A580="-","-",IF($O580="","ICG N/D",VLOOKUP($O580,'2A HypothèsesRenouvellement'!$B$33:$B$42,1,TRUE)))</f>
        <v>-</v>
      </c>
      <c r="X580" s="216" t="str">
        <f>IF($A580="-","-",(IF((ISNUMBER(W580)=TRUE),VLOOKUP(W580,'2A HypothèsesRenouvellement'!$B$33:$D$42,3,FALSE),"ICG N/D")))</f>
        <v>-</v>
      </c>
      <c r="Y580" s="216" t="str">
        <f>_xlfn.IFNA(IF($A580="-","-",(IF((P580=""),"Cote /5 N/D",VLOOKUP(P580,'2A HypothèsesRenouvellement'!$F$33:$G$37,2,FALSE)))),"%ParCote/5 Feuille2A N/D")</f>
        <v>-</v>
      </c>
      <c r="Z580" s="215" t="str">
        <f>IF($A580="-","-",IF('2A HypothèsesRenouvellement'!$F$20="  cotes d'état /100",(IF(ISNUMBER(X580)=TRUE,(X580*R580),"ICG N/D")),"N'est pas l'option choisie feuille 2A"))</f>
        <v>-</v>
      </c>
      <c r="AA580" s="215" t="str">
        <f t="shared" si="89"/>
        <v>-</v>
      </c>
      <c r="AB580" s="215" t="str">
        <f>IF($A580="-","-",IF('2A HypothèsesRenouvellement'!$F$20="  cotes d'état /5",(IF(ISNUMBER(Y580)=TRUE,(Y580*R580),"Etat/5 N/D")),"N'est pas l'option choisie feuille 2A"))</f>
        <v>-</v>
      </c>
      <c r="AC580" s="215" t="str">
        <f t="shared" si="90"/>
        <v>-</v>
      </c>
      <c r="AD580" s="217" t="str">
        <f>IF('2A HypothèsesRenouvellement'!$D$15="Option 1  ",'3A CalculsActifs'!V580,IF('2A HypothèsesRenouvellement'!$F$20="  Cotes d'état /100",'3A CalculsActifs'!AA580,IF('2A HypothèsesRenouvellement'!$F$20="  Cotes d'état /5",'3A CalculsActifs'!AC580,"ATT:ChoisirOptionFeuille2A")))</f>
        <v>ATT:ChoisirOptionFeuille2A</v>
      </c>
      <c r="AE580" s="209" t="str">
        <f>IF($A580="-","-",(H580/1000*(VLOOKUP(D580,'2A HypothèsesRenouvellement'!$J$6:$L$10,3,FALSE))))</f>
        <v>-</v>
      </c>
      <c r="AF580" s="312" t="str">
        <f t="shared" si="86"/>
        <v>-</v>
      </c>
      <c r="AG580" s="312" t="str">
        <f t="shared" si="87"/>
        <v>-</v>
      </c>
      <c r="AH580" s="218" t="str">
        <f t="shared" si="88"/>
        <v>-</v>
      </c>
      <c r="AI580" s="95"/>
      <c r="AJ580" s="95"/>
      <c r="AK580" s="95"/>
      <c r="AL580" s="95"/>
      <c r="AM580" s="95"/>
      <c r="AN580" s="95"/>
      <c r="AO580" s="95"/>
      <c r="AP580" s="95"/>
      <c r="AQ580" s="95"/>
      <c r="AR580" s="95"/>
      <c r="AS580" s="95"/>
      <c r="AT580" s="95"/>
      <c r="AU580" s="95"/>
      <c r="AV580" s="95"/>
      <c r="AW580" s="95"/>
      <c r="AX580" s="95"/>
      <c r="AY580" s="95"/>
      <c r="AZ580" s="95"/>
      <c r="BA580" s="95"/>
      <c r="BB580" s="95"/>
      <c r="BC580" s="95"/>
      <c r="BD580" s="95"/>
      <c r="BE580" s="95"/>
      <c r="BF580" s="95"/>
      <c r="BG580" s="95"/>
      <c r="BH580" s="95"/>
      <c r="BI580" s="95"/>
      <c r="BJ580" s="95"/>
      <c r="BK580" s="95"/>
      <c r="BL580" s="95"/>
      <c r="BM580" s="95"/>
      <c r="BN580" s="95"/>
      <c r="BO580" s="95"/>
      <c r="BP580" s="95"/>
      <c r="BQ580" s="95"/>
      <c r="BR580" s="95"/>
      <c r="BS580" s="95"/>
      <c r="BT580" s="95"/>
      <c r="BU580" s="95"/>
      <c r="BV580" s="95"/>
      <c r="BW580" s="95"/>
      <c r="BX580" s="95"/>
      <c r="BY580" s="95"/>
      <c r="BZ580" s="95"/>
      <c r="CA580" s="95"/>
      <c r="CB580" s="95"/>
      <c r="CC580" s="95"/>
      <c r="CD580" s="95"/>
      <c r="CE580" s="95"/>
      <c r="CF580" s="95"/>
      <c r="CG580" s="95"/>
      <c r="CH580" s="95"/>
      <c r="CI580" s="95"/>
      <c r="CJ580" s="95"/>
      <c r="CK580" s="95"/>
      <c r="CL580" s="95"/>
      <c r="CM580" s="95"/>
      <c r="CN580" s="95"/>
      <c r="CO580" s="95"/>
      <c r="CP580" s="95"/>
      <c r="CQ580" s="95"/>
      <c r="CR580" s="95"/>
      <c r="CS580" s="95"/>
      <c r="CT580" s="95"/>
      <c r="CU580" s="95"/>
      <c r="CV580" s="95"/>
      <c r="CW580" s="95"/>
      <c r="CX580" s="95"/>
      <c r="CY580" s="95"/>
      <c r="CZ580" s="95"/>
      <c r="DA580" s="95"/>
      <c r="DB580" s="95"/>
      <c r="DC580" s="95"/>
      <c r="DD580" s="95"/>
      <c r="DE580" s="95"/>
      <c r="DF580" s="95"/>
      <c r="DG580" s="95"/>
      <c r="DH580" s="95"/>
      <c r="DI580" s="95"/>
      <c r="DJ580" s="95"/>
      <c r="DK580" s="95"/>
      <c r="DL580" s="95"/>
      <c r="DM580" s="95"/>
      <c r="DN580" s="95"/>
      <c r="DO580" s="95"/>
      <c r="DP580" s="95"/>
      <c r="DQ580" s="95"/>
      <c r="DR580" s="95"/>
      <c r="DS580" s="95"/>
      <c r="DT580" s="95"/>
      <c r="DU580" s="95"/>
      <c r="DV580" s="95"/>
      <c r="DW580" s="95"/>
      <c r="DX580" s="95"/>
      <c r="DY580" s="95"/>
      <c r="DZ580" s="95"/>
      <c r="EA580" s="95"/>
      <c r="EB580" s="95"/>
      <c r="EC580" s="95"/>
      <c r="ED580" s="95"/>
      <c r="EE580" s="95"/>
      <c r="EF580" s="95"/>
      <c r="EG580" s="95"/>
      <c r="EH580" s="95"/>
      <c r="EI580" s="95"/>
      <c r="EJ580" s="95"/>
      <c r="EK580" s="95"/>
      <c r="EL580" s="95"/>
      <c r="EM580" s="95"/>
      <c r="EN580" s="95"/>
      <c r="EO580" s="95"/>
      <c r="EP580" s="95"/>
      <c r="EQ580" s="95"/>
      <c r="ER580" s="95"/>
      <c r="ES580" s="95"/>
      <c r="ET580" s="95"/>
      <c r="EU580" s="95"/>
      <c r="EV580" s="95"/>
      <c r="EW580" s="95"/>
      <c r="EX580" s="95"/>
      <c r="EY580" s="95"/>
      <c r="EZ580" s="95"/>
      <c r="FA580" s="95"/>
      <c r="FB580" s="95"/>
      <c r="FC580" s="95"/>
      <c r="FD580" s="95"/>
      <c r="FE580" s="95"/>
      <c r="FF580" s="95"/>
      <c r="FG580" s="95"/>
      <c r="FH580" s="95"/>
      <c r="FI580" s="95"/>
      <c r="FJ580" s="95"/>
      <c r="FK580" s="95"/>
      <c r="FL580" s="95"/>
      <c r="FM580" s="95"/>
      <c r="FN580" s="95"/>
      <c r="FO580" s="95"/>
      <c r="FP580" s="95"/>
      <c r="FQ580" s="95"/>
      <c r="FR580" s="95"/>
      <c r="FS580" s="95"/>
      <c r="FT580" s="95"/>
      <c r="FU580" s="95"/>
      <c r="FV580" s="95"/>
      <c r="FW580" s="95"/>
      <c r="FX580" s="95"/>
      <c r="FY580" s="95"/>
      <c r="FZ580" s="95"/>
      <c r="GA580" s="95"/>
      <c r="GB580" s="95"/>
      <c r="GC580" s="95"/>
      <c r="GD580" s="95"/>
      <c r="GE580" s="95"/>
      <c r="GF580" s="95"/>
      <c r="GG580" s="95"/>
      <c r="GH580" s="95"/>
      <c r="GI580" s="95"/>
      <c r="GJ580" s="95"/>
      <c r="GK580" s="95"/>
      <c r="GL580" s="95"/>
      <c r="GM580" s="95"/>
      <c r="GN580" s="95"/>
      <c r="GO580" s="95"/>
      <c r="GP580" s="95"/>
      <c r="GQ580" s="95"/>
      <c r="GR580" s="95"/>
      <c r="GS580" s="95"/>
      <c r="GT580" s="95"/>
      <c r="GU580" s="95"/>
      <c r="GV580" s="95"/>
      <c r="GW580" s="95"/>
      <c r="GX580" s="95"/>
      <c r="GY580" s="95"/>
      <c r="GZ580" s="95"/>
      <c r="HA580" s="95"/>
      <c r="HB580" s="95"/>
      <c r="HC580" s="95"/>
      <c r="HD580" s="95"/>
      <c r="HE580" s="95"/>
    </row>
    <row r="581" spans="1:213" x14ac:dyDescent="0.25">
      <c r="A581" s="212" t="str">
        <f>IF((ISBLANK('1B DonnéesActifs'!A584)=TRUE),"-",'1B DonnéesActifs'!A584)</f>
        <v>-</v>
      </c>
      <c r="B581" s="213" t="str">
        <f>IF(($A581="-"),"-",IF((ISBLANK('1B DonnéesActifs'!B584)=TRUE),"",'1B DonnéesActifs'!B584))</f>
        <v>-</v>
      </c>
      <c r="C581" s="213" t="str">
        <f>IF(($A581="-"),"-",IF((ISBLANK('1B DonnéesActifs'!C584)=TRUE),"",'1B DonnéesActifs'!C584))</f>
        <v>-</v>
      </c>
      <c r="D581" s="213" t="str">
        <f>IF(($A581="-"),"-",IF((ISBLANK('1B DonnéesActifs'!D584)=TRUE),"",'1B DonnéesActifs'!D584))</f>
        <v>-</v>
      </c>
      <c r="E581" s="213" t="str">
        <f>IF(($A581="-"),"-",IF((ISBLANK('1B DonnéesActifs'!E584)=TRUE),"",'1B DonnéesActifs'!E584))</f>
        <v>-</v>
      </c>
      <c r="F581" s="213" t="str">
        <f>IF(($A581="-"),"-",IF((ISBLANK('1B DonnéesActifs'!F584)=TRUE),"",'1B DonnéesActifs'!F584))</f>
        <v>-</v>
      </c>
      <c r="G581" s="213" t="str">
        <f>IF(($A581="-"),"-",IF((ISBLANK('1B DonnéesActifs'!G584)=TRUE),"",'1B DonnéesActifs'!G584))</f>
        <v>-</v>
      </c>
      <c r="H581" s="213" t="str">
        <f>IF(($A581="-"),"-",IF((ISBLANK('1B DonnéesActifs'!H584)=TRUE),"",'1B DonnéesActifs'!H584))</f>
        <v>-</v>
      </c>
      <c r="I581" s="213" t="str">
        <f>IF(($A581="-"),"-",IF((ISBLANK('1B DonnéesActifs'!I584)=TRUE),"",'1B DonnéesActifs'!I584))</f>
        <v>-</v>
      </c>
      <c r="J581" s="213" t="str">
        <f>IF(($A581="-"),"-",IF((ISBLANK('1B DonnéesActifs'!J584)=TRUE),"",'1B DonnéesActifs'!J584))</f>
        <v>-</v>
      </c>
      <c r="K581" s="213" t="str">
        <f>IF(($A581="-"),"-",IF((ISBLANK('1B DonnéesActifs'!K584)=TRUE),"",'1B DonnéesActifs'!K584))</f>
        <v>-</v>
      </c>
      <c r="L581" s="213" t="str">
        <f>IF(($A581="-"),"-",IF((ISBLANK('1B DonnéesActifs'!L584)=TRUE),"",'1B DonnéesActifs'!L584))</f>
        <v>-</v>
      </c>
      <c r="M581" s="213" t="str">
        <f>IF(($A581="-"),"-",IF((ISBLANK('1B DonnéesActifs'!M584)=TRUE),"",'1B DonnéesActifs'!M584))</f>
        <v>-</v>
      </c>
      <c r="N581" s="213" t="str">
        <f>IF(($A581="-"),"-",IF((ISBLANK('1B DonnéesActifs'!N584)=TRUE),"",'1B DonnéesActifs'!N584))</f>
        <v>-</v>
      </c>
      <c r="O581" s="213" t="str">
        <f>IF(($A581="-"),"-",IF((ISBLANK('1B DonnéesActifs'!O584)=TRUE),"",'1B DonnéesActifs'!O584))</f>
        <v>-</v>
      </c>
      <c r="P581" s="213" t="str">
        <f>IF(($A581="-"),"-",IF((ISBLANK('1B DonnéesActifs'!P584)=TRUE),"",'1B DonnéesActifs'!P584))</f>
        <v>-</v>
      </c>
      <c r="Q581" s="214" t="str">
        <f t="shared" si="82"/>
        <v>-</v>
      </c>
      <c r="R581" s="214" t="str">
        <f>IF($A581="-","-",(_xlfn.IFNA((VLOOKUP($D581,'2A HypothèsesRenouvellement'!$J$6:$K$10,2,FALSE)),"TypeChausséeN/D")))</f>
        <v>-</v>
      </c>
      <c r="S581" s="214" t="str">
        <f t="shared" si="83"/>
        <v>-</v>
      </c>
      <c r="T581" s="214" t="str">
        <f>IF($A581="-","-",(_xlfn.IFNA((VLOOKUP($M581,'2A HypothèsesRenouvellement'!$J$16:$K$25,2,FALSE)),"DernièreInterventionN/D")))</f>
        <v>-</v>
      </c>
      <c r="U581" s="214" t="str">
        <f t="shared" si="84"/>
        <v>-</v>
      </c>
      <c r="V581" s="215" t="str">
        <f t="shared" si="85"/>
        <v>-</v>
      </c>
      <c r="W581" s="215" t="str">
        <f>IF($A581="-","-",IF($O581="","ICG N/D",VLOOKUP($O581,'2A HypothèsesRenouvellement'!$B$33:$B$42,1,TRUE)))</f>
        <v>-</v>
      </c>
      <c r="X581" s="216" t="str">
        <f>IF($A581="-","-",(IF((ISNUMBER(W581)=TRUE),VLOOKUP(W581,'2A HypothèsesRenouvellement'!$B$33:$D$42,3,FALSE),"ICG N/D")))</f>
        <v>-</v>
      </c>
      <c r="Y581" s="216" t="str">
        <f>_xlfn.IFNA(IF($A581="-","-",(IF((P581=""),"Cote /5 N/D",VLOOKUP(P581,'2A HypothèsesRenouvellement'!$F$33:$G$37,2,FALSE)))),"%ParCote/5 Feuille2A N/D")</f>
        <v>-</v>
      </c>
      <c r="Z581" s="215" t="str">
        <f>IF($A581="-","-",IF('2A HypothèsesRenouvellement'!$F$20="  cotes d'état /100",(IF(ISNUMBER(X581)=TRUE,(X581*R581),"ICG N/D")),"N'est pas l'option choisie feuille 2A"))</f>
        <v>-</v>
      </c>
      <c r="AA581" s="215" t="str">
        <f t="shared" si="89"/>
        <v>-</v>
      </c>
      <c r="AB581" s="215" t="str">
        <f>IF($A581="-","-",IF('2A HypothèsesRenouvellement'!$F$20="  cotes d'état /5",(IF(ISNUMBER(Y581)=TRUE,(Y581*R581),"Etat/5 N/D")),"N'est pas l'option choisie feuille 2A"))</f>
        <v>-</v>
      </c>
      <c r="AC581" s="215" t="str">
        <f t="shared" si="90"/>
        <v>-</v>
      </c>
      <c r="AD581" s="217" t="str">
        <f>IF('2A HypothèsesRenouvellement'!$D$15="Option 1  ",'3A CalculsActifs'!V581,IF('2A HypothèsesRenouvellement'!$F$20="  Cotes d'état /100",'3A CalculsActifs'!AA581,IF('2A HypothèsesRenouvellement'!$F$20="  Cotes d'état /5",'3A CalculsActifs'!AC581,"ATT:ChoisirOptionFeuille2A")))</f>
        <v>ATT:ChoisirOptionFeuille2A</v>
      </c>
      <c r="AE581" s="209" t="str">
        <f>IF($A581="-","-",(H581/1000*(VLOOKUP(D581,'2A HypothèsesRenouvellement'!$J$6:$L$10,3,FALSE))))</f>
        <v>-</v>
      </c>
      <c r="AF581" s="312" t="str">
        <f t="shared" si="86"/>
        <v>-</v>
      </c>
      <c r="AG581" s="312" t="str">
        <f t="shared" si="87"/>
        <v>-</v>
      </c>
      <c r="AH581" s="218" t="str">
        <f t="shared" si="88"/>
        <v>-</v>
      </c>
      <c r="AI581" s="95"/>
      <c r="AJ581" s="95"/>
      <c r="AK581" s="95"/>
      <c r="AL581" s="95"/>
      <c r="AM581" s="95"/>
      <c r="AN581" s="95"/>
      <c r="AO581" s="95"/>
      <c r="AP581" s="95"/>
      <c r="AQ581" s="95"/>
      <c r="AR581" s="95"/>
      <c r="AS581" s="95"/>
      <c r="AT581" s="95"/>
      <c r="AU581" s="95"/>
      <c r="AV581" s="95"/>
      <c r="AW581" s="95"/>
      <c r="AX581" s="95"/>
      <c r="AY581" s="95"/>
      <c r="AZ581" s="95"/>
      <c r="BA581" s="95"/>
      <c r="BB581" s="95"/>
      <c r="BC581" s="95"/>
      <c r="BD581" s="95"/>
      <c r="BE581" s="95"/>
      <c r="BF581" s="95"/>
      <c r="BG581" s="95"/>
      <c r="BH581" s="95"/>
      <c r="BI581" s="95"/>
      <c r="BJ581" s="95"/>
      <c r="BK581" s="95"/>
      <c r="BL581" s="95"/>
      <c r="BM581" s="95"/>
      <c r="BN581" s="95"/>
      <c r="BO581" s="95"/>
      <c r="BP581" s="95"/>
      <c r="BQ581" s="95"/>
      <c r="BR581" s="95"/>
      <c r="BS581" s="95"/>
      <c r="BT581" s="95"/>
      <c r="BU581" s="95"/>
      <c r="BV581" s="95"/>
      <c r="BW581" s="95"/>
      <c r="BX581" s="95"/>
      <c r="BY581" s="95"/>
      <c r="BZ581" s="95"/>
      <c r="CA581" s="95"/>
      <c r="CB581" s="95"/>
      <c r="CC581" s="95"/>
      <c r="CD581" s="95"/>
      <c r="CE581" s="95"/>
      <c r="CF581" s="95"/>
      <c r="CG581" s="95"/>
      <c r="CH581" s="95"/>
      <c r="CI581" s="95"/>
      <c r="CJ581" s="95"/>
      <c r="CK581" s="95"/>
      <c r="CL581" s="95"/>
      <c r="CM581" s="95"/>
      <c r="CN581" s="95"/>
      <c r="CO581" s="95"/>
      <c r="CP581" s="95"/>
      <c r="CQ581" s="95"/>
      <c r="CR581" s="95"/>
      <c r="CS581" s="95"/>
      <c r="CT581" s="95"/>
      <c r="CU581" s="95"/>
      <c r="CV581" s="95"/>
      <c r="CW581" s="95"/>
      <c r="CX581" s="95"/>
      <c r="CY581" s="95"/>
      <c r="CZ581" s="95"/>
      <c r="DA581" s="95"/>
      <c r="DB581" s="95"/>
      <c r="DC581" s="95"/>
      <c r="DD581" s="95"/>
      <c r="DE581" s="95"/>
      <c r="DF581" s="95"/>
      <c r="DG581" s="95"/>
      <c r="DH581" s="95"/>
      <c r="DI581" s="95"/>
      <c r="DJ581" s="95"/>
      <c r="DK581" s="95"/>
      <c r="DL581" s="95"/>
      <c r="DM581" s="95"/>
      <c r="DN581" s="95"/>
      <c r="DO581" s="95"/>
      <c r="DP581" s="95"/>
      <c r="DQ581" s="95"/>
      <c r="DR581" s="95"/>
      <c r="DS581" s="95"/>
      <c r="DT581" s="95"/>
      <c r="DU581" s="95"/>
      <c r="DV581" s="95"/>
      <c r="DW581" s="95"/>
      <c r="DX581" s="95"/>
      <c r="DY581" s="95"/>
      <c r="DZ581" s="95"/>
      <c r="EA581" s="95"/>
      <c r="EB581" s="95"/>
      <c r="EC581" s="95"/>
      <c r="ED581" s="95"/>
      <c r="EE581" s="95"/>
      <c r="EF581" s="95"/>
      <c r="EG581" s="95"/>
      <c r="EH581" s="95"/>
      <c r="EI581" s="95"/>
      <c r="EJ581" s="95"/>
      <c r="EK581" s="95"/>
      <c r="EL581" s="95"/>
      <c r="EM581" s="95"/>
      <c r="EN581" s="95"/>
      <c r="EO581" s="95"/>
      <c r="EP581" s="95"/>
      <c r="EQ581" s="95"/>
      <c r="ER581" s="95"/>
      <c r="ES581" s="95"/>
      <c r="ET581" s="95"/>
      <c r="EU581" s="95"/>
      <c r="EV581" s="95"/>
      <c r="EW581" s="95"/>
      <c r="EX581" s="95"/>
      <c r="EY581" s="95"/>
      <c r="EZ581" s="95"/>
      <c r="FA581" s="95"/>
      <c r="FB581" s="95"/>
      <c r="FC581" s="95"/>
      <c r="FD581" s="95"/>
      <c r="FE581" s="95"/>
      <c r="FF581" s="95"/>
      <c r="FG581" s="95"/>
      <c r="FH581" s="95"/>
      <c r="FI581" s="95"/>
      <c r="FJ581" s="95"/>
      <c r="FK581" s="95"/>
      <c r="FL581" s="95"/>
      <c r="FM581" s="95"/>
      <c r="FN581" s="95"/>
      <c r="FO581" s="95"/>
      <c r="FP581" s="95"/>
      <c r="FQ581" s="95"/>
      <c r="FR581" s="95"/>
      <c r="FS581" s="95"/>
      <c r="FT581" s="95"/>
      <c r="FU581" s="95"/>
      <c r="FV581" s="95"/>
      <c r="FW581" s="95"/>
      <c r="FX581" s="95"/>
      <c r="FY581" s="95"/>
      <c r="FZ581" s="95"/>
      <c r="GA581" s="95"/>
      <c r="GB581" s="95"/>
      <c r="GC581" s="95"/>
      <c r="GD581" s="95"/>
      <c r="GE581" s="95"/>
      <c r="GF581" s="95"/>
      <c r="GG581" s="95"/>
      <c r="GH581" s="95"/>
      <c r="GI581" s="95"/>
      <c r="GJ581" s="95"/>
      <c r="GK581" s="95"/>
      <c r="GL581" s="95"/>
      <c r="GM581" s="95"/>
      <c r="GN581" s="95"/>
      <c r="GO581" s="95"/>
      <c r="GP581" s="95"/>
      <c r="GQ581" s="95"/>
      <c r="GR581" s="95"/>
      <c r="GS581" s="95"/>
      <c r="GT581" s="95"/>
      <c r="GU581" s="95"/>
      <c r="GV581" s="95"/>
      <c r="GW581" s="95"/>
      <c r="GX581" s="95"/>
      <c r="GY581" s="95"/>
      <c r="GZ581" s="95"/>
      <c r="HA581" s="95"/>
      <c r="HB581" s="95"/>
      <c r="HC581" s="95"/>
      <c r="HD581" s="95"/>
      <c r="HE581" s="95"/>
    </row>
    <row r="582" spans="1:213" x14ac:dyDescent="0.25">
      <c r="A582" s="212" t="str">
        <f>IF((ISBLANK('1B DonnéesActifs'!A585)=TRUE),"-",'1B DonnéesActifs'!A585)</f>
        <v>-</v>
      </c>
      <c r="B582" s="213" t="str">
        <f>IF(($A582="-"),"-",IF((ISBLANK('1B DonnéesActifs'!B585)=TRUE),"",'1B DonnéesActifs'!B585))</f>
        <v>-</v>
      </c>
      <c r="C582" s="213" t="str">
        <f>IF(($A582="-"),"-",IF((ISBLANK('1B DonnéesActifs'!C585)=TRUE),"",'1B DonnéesActifs'!C585))</f>
        <v>-</v>
      </c>
      <c r="D582" s="213" t="str">
        <f>IF(($A582="-"),"-",IF((ISBLANK('1B DonnéesActifs'!D585)=TRUE),"",'1B DonnéesActifs'!D585))</f>
        <v>-</v>
      </c>
      <c r="E582" s="213" t="str">
        <f>IF(($A582="-"),"-",IF((ISBLANK('1B DonnéesActifs'!E585)=TRUE),"",'1B DonnéesActifs'!E585))</f>
        <v>-</v>
      </c>
      <c r="F582" s="213" t="str">
        <f>IF(($A582="-"),"-",IF((ISBLANK('1B DonnéesActifs'!F585)=TRUE),"",'1B DonnéesActifs'!F585))</f>
        <v>-</v>
      </c>
      <c r="G582" s="213" t="str">
        <f>IF(($A582="-"),"-",IF((ISBLANK('1B DonnéesActifs'!G585)=TRUE),"",'1B DonnéesActifs'!G585))</f>
        <v>-</v>
      </c>
      <c r="H582" s="213" t="str">
        <f>IF(($A582="-"),"-",IF((ISBLANK('1B DonnéesActifs'!H585)=TRUE),"",'1B DonnéesActifs'!H585))</f>
        <v>-</v>
      </c>
      <c r="I582" s="213" t="str">
        <f>IF(($A582="-"),"-",IF((ISBLANK('1B DonnéesActifs'!I585)=TRUE),"",'1B DonnéesActifs'!I585))</f>
        <v>-</v>
      </c>
      <c r="J582" s="213" t="str">
        <f>IF(($A582="-"),"-",IF((ISBLANK('1B DonnéesActifs'!J585)=TRUE),"",'1B DonnéesActifs'!J585))</f>
        <v>-</v>
      </c>
      <c r="K582" s="213" t="str">
        <f>IF(($A582="-"),"-",IF((ISBLANK('1B DonnéesActifs'!K585)=TRUE),"",'1B DonnéesActifs'!K585))</f>
        <v>-</v>
      </c>
      <c r="L582" s="213" t="str">
        <f>IF(($A582="-"),"-",IF((ISBLANK('1B DonnéesActifs'!L585)=TRUE),"",'1B DonnéesActifs'!L585))</f>
        <v>-</v>
      </c>
      <c r="M582" s="213" t="str">
        <f>IF(($A582="-"),"-",IF((ISBLANK('1B DonnéesActifs'!M585)=TRUE),"",'1B DonnéesActifs'!M585))</f>
        <v>-</v>
      </c>
      <c r="N582" s="213" t="str">
        <f>IF(($A582="-"),"-",IF((ISBLANK('1B DonnéesActifs'!N585)=TRUE),"",'1B DonnéesActifs'!N585))</f>
        <v>-</v>
      </c>
      <c r="O582" s="213" t="str">
        <f>IF(($A582="-"),"-",IF((ISBLANK('1B DonnéesActifs'!O585)=TRUE),"",'1B DonnéesActifs'!O585))</f>
        <v>-</v>
      </c>
      <c r="P582" s="213" t="str">
        <f>IF(($A582="-"),"-",IF((ISBLANK('1B DonnéesActifs'!P585)=TRUE),"",'1B DonnéesActifs'!P585))</f>
        <v>-</v>
      </c>
      <c r="Q582" s="214" t="str">
        <f t="shared" si="82"/>
        <v>-</v>
      </c>
      <c r="R582" s="214" t="str">
        <f>IF($A582="-","-",(_xlfn.IFNA((VLOOKUP($D582,'2A HypothèsesRenouvellement'!$J$6:$K$10,2,FALSE)),"TypeChausséeN/D")))</f>
        <v>-</v>
      </c>
      <c r="S582" s="214" t="str">
        <f t="shared" si="83"/>
        <v>-</v>
      </c>
      <c r="T582" s="214" t="str">
        <f>IF($A582="-","-",(_xlfn.IFNA((VLOOKUP($M582,'2A HypothèsesRenouvellement'!$J$16:$K$25,2,FALSE)),"DernièreInterventionN/D")))</f>
        <v>-</v>
      </c>
      <c r="U582" s="214" t="str">
        <f t="shared" si="84"/>
        <v>-</v>
      </c>
      <c r="V582" s="215" t="str">
        <f t="shared" si="85"/>
        <v>-</v>
      </c>
      <c r="W582" s="215" t="str">
        <f>IF($A582="-","-",IF($O582="","ICG N/D",VLOOKUP($O582,'2A HypothèsesRenouvellement'!$B$33:$B$42,1,TRUE)))</f>
        <v>-</v>
      </c>
      <c r="X582" s="216" t="str">
        <f>IF($A582="-","-",(IF((ISNUMBER(W582)=TRUE),VLOOKUP(W582,'2A HypothèsesRenouvellement'!$B$33:$D$42,3,FALSE),"ICG N/D")))</f>
        <v>-</v>
      </c>
      <c r="Y582" s="216" t="str">
        <f>_xlfn.IFNA(IF($A582="-","-",(IF((P582=""),"Cote /5 N/D",VLOOKUP(P582,'2A HypothèsesRenouvellement'!$F$33:$G$37,2,FALSE)))),"%ParCote/5 Feuille2A N/D")</f>
        <v>-</v>
      </c>
      <c r="Z582" s="215" t="str">
        <f>IF($A582="-","-",IF('2A HypothèsesRenouvellement'!$F$20="  cotes d'état /100",(IF(ISNUMBER(X582)=TRUE,(X582*R582),"ICG N/D")),"N'est pas l'option choisie feuille 2A"))</f>
        <v>-</v>
      </c>
      <c r="AA582" s="215" t="str">
        <f t="shared" si="89"/>
        <v>-</v>
      </c>
      <c r="AB582" s="215" t="str">
        <f>IF($A582="-","-",IF('2A HypothèsesRenouvellement'!$F$20="  cotes d'état /5",(IF(ISNUMBER(Y582)=TRUE,(Y582*R582),"Etat/5 N/D")),"N'est pas l'option choisie feuille 2A"))</f>
        <v>-</v>
      </c>
      <c r="AC582" s="215" t="str">
        <f t="shared" si="90"/>
        <v>-</v>
      </c>
      <c r="AD582" s="217" t="str">
        <f>IF('2A HypothèsesRenouvellement'!$D$15="Option 1  ",'3A CalculsActifs'!V582,IF('2A HypothèsesRenouvellement'!$F$20="  Cotes d'état /100",'3A CalculsActifs'!AA582,IF('2A HypothèsesRenouvellement'!$F$20="  Cotes d'état /5",'3A CalculsActifs'!AC582,"ATT:ChoisirOptionFeuille2A")))</f>
        <v>ATT:ChoisirOptionFeuille2A</v>
      </c>
      <c r="AE582" s="209" t="str">
        <f>IF($A582="-","-",(H582/1000*(VLOOKUP(D582,'2A HypothèsesRenouvellement'!$J$6:$L$10,3,FALSE))))</f>
        <v>-</v>
      </c>
      <c r="AF582" s="312" t="str">
        <f t="shared" si="86"/>
        <v>-</v>
      </c>
      <c r="AG582" s="312" t="str">
        <f t="shared" si="87"/>
        <v>-</v>
      </c>
      <c r="AH582" s="218" t="str">
        <f t="shared" si="88"/>
        <v>-</v>
      </c>
      <c r="AI582" s="95"/>
      <c r="AJ582" s="95"/>
      <c r="AK582" s="95"/>
      <c r="AL582" s="95"/>
      <c r="AM582" s="95"/>
      <c r="AN582" s="95"/>
      <c r="AO582" s="95"/>
      <c r="AP582" s="95"/>
      <c r="AQ582" s="95"/>
      <c r="AR582" s="95"/>
      <c r="AS582" s="95"/>
      <c r="AT582" s="95"/>
      <c r="AU582" s="95"/>
      <c r="AV582" s="95"/>
      <c r="AW582" s="95"/>
      <c r="AX582" s="95"/>
      <c r="AY582" s="95"/>
      <c r="AZ582" s="95"/>
      <c r="BA582" s="95"/>
      <c r="BB582" s="95"/>
      <c r="BC582" s="95"/>
      <c r="BD582" s="95"/>
      <c r="BE582" s="95"/>
      <c r="BF582" s="95"/>
      <c r="BG582" s="95"/>
      <c r="BH582" s="95"/>
      <c r="BI582" s="95"/>
      <c r="BJ582" s="95"/>
      <c r="BK582" s="95"/>
      <c r="BL582" s="95"/>
      <c r="BM582" s="95"/>
      <c r="BN582" s="95"/>
      <c r="BO582" s="95"/>
      <c r="BP582" s="95"/>
      <c r="BQ582" s="95"/>
      <c r="BR582" s="95"/>
      <c r="BS582" s="95"/>
      <c r="BT582" s="95"/>
      <c r="BU582" s="95"/>
      <c r="BV582" s="95"/>
      <c r="BW582" s="95"/>
      <c r="BX582" s="95"/>
      <c r="BY582" s="95"/>
      <c r="BZ582" s="95"/>
      <c r="CA582" s="95"/>
      <c r="CB582" s="95"/>
      <c r="CC582" s="95"/>
      <c r="CD582" s="95"/>
      <c r="CE582" s="95"/>
      <c r="CF582" s="95"/>
      <c r="CG582" s="95"/>
      <c r="CH582" s="95"/>
      <c r="CI582" s="95"/>
      <c r="CJ582" s="95"/>
      <c r="CK582" s="95"/>
      <c r="CL582" s="95"/>
      <c r="CM582" s="95"/>
      <c r="CN582" s="95"/>
      <c r="CO582" s="95"/>
      <c r="CP582" s="95"/>
      <c r="CQ582" s="95"/>
      <c r="CR582" s="95"/>
      <c r="CS582" s="95"/>
      <c r="CT582" s="95"/>
      <c r="CU582" s="95"/>
      <c r="CV582" s="95"/>
      <c r="CW582" s="95"/>
      <c r="CX582" s="95"/>
      <c r="CY582" s="95"/>
      <c r="CZ582" s="95"/>
      <c r="DA582" s="95"/>
      <c r="DB582" s="95"/>
      <c r="DC582" s="95"/>
      <c r="DD582" s="95"/>
      <c r="DE582" s="95"/>
      <c r="DF582" s="95"/>
      <c r="DG582" s="95"/>
      <c r="DH582" s="95"/>
      <c r="DI582" s="95"/>
      <c r="DJ582" s="95"/>
      <c r="DK582" s="95"/>
      <c r="DL582" s="95"/>
      <c r="DM582" s="95"/>
      <c r="DN582" s="95"/>
      <c r="DO582" s="95"/>
      <c r="DP582" s="95"/>
      <c r="DQ582" s="95"/>
      <c r="DR582" s="95"/>
      <c r="DS582" s="95"/>
      <c r="DT582" s="95"/>
      <c r="DU582" s="95"/>
      <c r="DV582" s="95"/>
      <c r="DW582" s="95"/>
      <c r="DX582" s="95"/>
      <c r="DY582" s="95"/>
      <c r="DZ582" s="95"/>
      <c r="EA582" s="95"/>
      <c r="EB582" s="95"/>
      <c r="EC582" s="95"/>
      <c r="ED582" s="95"/>
      <c r="EE582" s="95"/>
      <c r="EF582" s="95"/>
      <c r="EG582" s="95"/>
      <c r="EH582" s="95"/>
      <c r="EI582" s="95"/>
      <c r="EJ582" s="95"/>
      <c r="EK582" s="95"/>
      <c r="EL582" s="95"/>
      <c r="EM582" s="95"/>
      <c r="EN582" s="95"/>
      <c r="EO582" s="95"/>
      <c r="EP582" s="95"/>
      <c r="EQ582" s="95"/>
      <c r="ER582" s="95"/>
      <c r="ES582" s="95"/>
      <c r="ET582" s="95"/>
      <c r="EU582" s="95"/>
      <c r="EV582" s="95"/>
      <c r="EW582" s="95"/>
      <c r="EX582" s="95"/>
      <c r="EY582" s="95"/>
      <c r="EZ582" s="95"/>
      <c r="FA582" s="95"/>
      <c r="FB582" s="95"/>
      <c r="FC582" s="95"/>
      <c r="FD582" s="95"/>
      <c r="FE582" s="95"/>
      <c r="FF582" s="95"/>
      <c r="FG582" s="95"/>
      <c r="FH582" s="95"/>
      <c r="FI582" s="95"/>
      <c r="FJ582" s="95"/>
      <c r="FK582" s="95"/>
      <c r="FL582" s="95"/>
      <c r="FM582" s="95"/>
      <c r="FN582" s="95"/>
      <c r="FO582" s="95"/>
      <c r="FP582" s="95"/>
      <c r="FQ582" s="95"/>
      <c r="FR582" s="95"/>
      <c r="FS582" s="95"/>
      <c r="FT582" s="95"/>
      <c r="FU582" s="95"/>
      <c r="FV582" s="95"/>
      <c r="FW582" s="95"/>
      <c r="FX582" s="95"/>
      <c r="FY582" s="95"/>
      <c r="FZ582" s="95"/>
      <c r="GA582" s="95"/>
      <c r="GB582" s="95"/>
      <c r="GC582" s="95"/>
      <c r="GD582" s="95"/>
      <c r="GE582" s="95"/>
      <c r="GF582" s="95"/>
      <c r="GG582" s="95"/>
      <c r="GH582" s="95"/>
      <c r="GI582" s="95"/>
      <c r="GJ582" s="95"/>
      <c r="GK582" s="95"/>
      <c r="GL582" s="95"/>
      <c r="GM582" s="95"/>
      <c r="GN582" s="95"/>
      <c r="GO582" s="95"/>
      <c r="GP582" s="95"/>
      <c r="GQ582" s="95"/>
      <c r="GR582" s="95"/>
      <c r="GS582" s="95"/>
      <c r="GT582" s="95"/>
      <c r="GU582" s="95"/>
      <c r="GV582" s="95"/>
      <c r="GW582" s="95"/>
      <c r="GX582" s="95"/>
      <c r="GY582" s="95"/>
      <c r="GZ582" s="95"/>
      <c r="HA582" s="95"/>
      <c r="HB582" s="95"/>
      <c r="HC582" s="95"/>
      <c r="HD582" s="95"/>
      <c r="HE582" s="95"/>
    </row>
    <row r="583" spans="1:213" x14ac:dyDescent="0.25">
      <c r="A583" s="212" t="str">
        <f>IF((ISBLANK('1B DonnéesActifs'!A586)=TRUE),"-",'1B DonnéesActifs'!A586)</f>
        <v>-</v>
      </c>
      <c r="B583" s="213" t="str">
        <f>IF(($A583="-"),"-",IF((ISBLANK('1B DonnéesActifs'!B586)=TRUE),"",'1B DonnéesActifs'!B586))</f>
        <v>-</v>
      </c>
      <c r="C583" s="213" t="str">
        <f>IF(($A583="-"),"-",IF((ISBLANK('1B DonnéesActifs'!C586)=TRUE),"",'1B DonnéesActifs'!C586))</f>
        <v>-</v>
      </c>
      <c r="D583" s="213" t="str">
        <f>IF(($A583="-"),"-",IF((ISBLANK('1B DonnéesActifs'!D586)=TRUE),"",'1B DonnéesActifs'!D586))</f>
        <v>-</v>
      </c>
      <c r="E583" s="213" t="str">
        <f>IF(($A583="-"),"-",IF((ISBLANK('1B DonnéesActifs'!E586)=TRUE),"",'1B DonnéesActifs'!E586))</f>
        <v>-</v>
      </c>
      <c r="F583" s="213" t="str">
        <f>IF(($A583="-"),"-",IF((ISBLANK('1B DonnéesActifs'!F586)=TRUE),"",'1B DonnéesActifs'!F586))</f>
        <v>-</v>
      </c>
      <c r="G583" s="213" t="str">
        <f>IF(($A583="-"),"-",IF((ISBLANK('1B DonnéesActifs'!G586)=TRUE),"",'1B DonnéesActifs'!G586))</f>
        <v>-</v>
      </c>
      <c r="H583" s="213" t="str">
        <f>IF(($A583="-"),"-",IF((ISBLANK('1B DonnéesActifs'!H586)=TRUE),"",'1B DonnéesActifs'!H586))</f>
        <v>-</v>
      </c>
      <c r="I583" s="213" t="str">
        <f>IF(($A583="-"),"-",IF((ISBLANK('1B DonnéesActifs'!I586)=TRUE),"",'1B DonnéesActifs'!I586))</f>
        <v>-</v>
      </c>
      <c r="J583" s="213" t="str">
        <f>IF(($A583="-"),"-",IF((ISBLANK('1B DonnéesActifs'!J586)=TRUE),"",'1B DonnéesActifs'!J586))</f>
        <v>-</v>
      </c>
      <c r="K583" s="213" t="str">
        <f>IF(($A583="-"),"-",IF((ISBLANK('1B DonnéesActifs'!K586)=TRUE),"",'1B DonnéesActifs'!K586))</f>
        <v>-</v>
      </c>
      <c r="L583" s="213" t="str">
        <f>IF(($A583="-"),"-",IF((ISBLANK('1B DonnéesActifs'!L586)=TRUE),"",'1B DonnéesActifs'!L586))</f>
        <v>-</v>
      </c>
      <c r="M583" s="213" t="str">
        <f>IF(($A583="-"),"-",IF((ISBLANK('1B DonnéesActifs'!M586)=TRUE),"",'1B DonnéesActifs'!M586))</f>
        <v>-</v>
      </c>
      <c r="N583" s="213" t="str">
        <f>IF(($A583="-"),"-",IF((ISBLANK('1B DonnéesActifs'!N586)=TRUE),"",'1B DonnéesActifs'!N586))</f>
        <v>-</v>
      </c>
      <c r="O583" s="213" t="str">
        <f>IF(($A583="-"),"-",IF((ISBLANK('1B DonnéesActifs'!O586)=TRUE),"",'1B DonnéesActifs'!O586))</f>
        <v>-</v>
      </c>
      <c r="P583" s="213" t="str">
        <f>IF(($A583="-"),"-",IF((ISBLANK('1B DonnéesActifs'!P586)=TRUE),"",'1B DonnéesActifs'!P586))</f>
        <v>-</v>
      </c>
      <c r="Q583" s="214" t="str">
        <f t="shared" si="82"/>
        <v>-</v>
      </c>
      <c r="R583" s="214" t="str">
        <f>IF($A583="-","-",(_xlfn.IFNA((VLOOKUP($D583,'2A HypothèsesRenouvellement'!$J$6:$K$10,2,FALSE)),"TypeChausséeN/D")))</f>
        <v>-</v>
      </c>
      <c r="S583" s="214" t="str">
        <f t="shared" si="83"/>
        <v>-</v>
      </c>
      <c r="T583" s="214" t="str">
        <f>IF($A583="-","-",(_xlfn.IFNA((VLOOKUP($M583,'2A HypothèsesRenouvellement'!$J$16:$K$25,2,FALSE)),"DernièreInterventionN/D")))</f>
        <v>-</v>
      </c>
      <c r="U583" s="214" t="str">
        <f t="shared" si="84"/>
        <v>-</v>
      </c>
      <c r="V583" s="215" t="str">
        <f t="shared" si="85"/>
        <v>-</v>
      </c>
      <c r="W583" s="215" t="str">
        <f>IF($A583="-","-",IF($O583="","ICG N/D",VLOOKUP($O583,'2A HypothèsesRenouvellement'!$B$33:$B$42,1,TRUE)))</f>
        <v>-</v>
      </c>
      <c r="X583" s="216" t="str">
        <f>IF($A583="-","-",(IF((ISNUMBER(W583)=TRUE),VLOOKUP(W583,'2A HypothèsesRenouvellement'!$B$33:$D$42,3,FALSE),"ICG N/D")))</f>
        <v>-</v>
      </c>
      <c r="Y583" s="216" t="str">
        <f>_xlfn.IFNA(IF($A583="-","-",(IF((P583=""),"Cote /5 N/D",VLOOKUP(P583,'2A HypothèsesRenouvellement'!$F$33:$G$37,2,FALSE)))),"%ParCote/5 Feuille2A N/D")</f>
        <v>-</v>
      </c>
      <c r="Z583" s="215" t="str">
        <f>IF($A583="-","-",IF('2A HypothèsesRenouvellement'!$F$20="  cotes d'état /100",(IF(ISNUMBER(X583)=TRUE,(X583*R583),"ICG N/D")),"N'est pas l'option choisie feuille 2A"))</f>
        <v>-</v>
      </c>
      <c r="AA583" s="215" t="str">
        <f t="shared" si="89"/>
        <v>-</v>
      </c>
      <c r="AB583" s="215" t="str">
        <f>IF($A583="-","-",IF('2A HypothèsesRenouvellement'!$F$20="  cotes d'état /5",(IF(ISNUMBER(Y583)=TRUE,(Y583*R583),"Etat/5 N/D")),"N'est pas l'option choisie feuille 2A"))</f>
        <v>-</v>
      </c>
      <c r="AC583" s="215" t="str">
        <f t="shared" si="90"/>
        <v>-</v>
      </c>
      <c r="AD583" s="217" t="str">
        <f>IF('2A HypothèsesRenouvellement'!$D$15="Option 1  ",'3A CalculsActifs'!V583,IF('2A HypothèsesRenouvellement'!$F$20="  Cotes d'état /100",'3A CalculsActifs'!AA583,IF('2A HypothèsesRenouvellement'!$F$20="  Cotes d'état /5",'3A CalculsActifs'!AC583,"ATT:ChoisirOptionFeuille2A")))</f>
        <v>ATT:ChoisirOptionFeuille2A</v>
      </c>
      <c r="AE583" s="209" t="str">
        <f>IF($A583="-","-",(H583/1000*(VLOOKUP(D583,'2A HypothèsesRenouvellement'!$J$6:$L$10,3,FALSE))))</f>
        <v>-</v>
      </c>
      <c r="AF583" s="312" t="str">
        <f t="shared" si="86"/>
        <v>-</v>
      </c>
      <c r="AG583" s="312" t="str">
        <f t="shared" si="87"/>
        <v>-</v>
      </c>
      <c r="AH583" s="218" t="str">
        <f t="shared" si="88"/>
        <v>-</v>
      </c>
      <c r="AI583" s="95"/>
      <c r="AJ583" s="95"/>
      <c r="AK583" s="95"/>
      <c r="AL583" s="95"/>
      <c r="AM583" s="95"/>
      <c r="AN583" s="95"/>
      <c r="AO583" s="95"/>
      <c r="AP583" s="95"/>
      <c r="AQ583" s="95"/>
      <c r="AR583" s="95"/>
      <c r="AS583" s="95"/>
      <c r="AT583" s="95"/>
      <c r="AU583" s="95"/>
      <c r="AV583" s="95"/>
      <c r="AW583" s="95"/>
      <c r="AX583" s="95"/>
      <c r="AY583" s="95"/>
      <c r="AZ583" s="95"/>
      <c r="BA583" s="95"/>
      <c r="BB583" s="95"/>
      <c r="BC583" s="95"/>
      <c r="BD583" s="95"/>
      <c r="BE583" s="95"/>
      <c r="BF583" s="95"/>
      <c r="BG583" s="95"/>
      <c r="BH583" s="95"/>
      <c r="BI583" s="95"/>
      <c r="BJ583" s="95"/>
      <c r="BK583" s="95"/>
      <c r="BL583" s="95"/>
      <c r="BM583" s="95"/>
      <c r="BN583" s="95"/>
      <c r="BO583" s="95"/>
      <c r="BP583" s="95"/>
      <c r="BQ583" s="95"/>
      <c r="BR583" s="95"/>
      <c r="BS583" s="95"/>
      <c r="BT583" s="95"/>
      <c r="BU583" s="95"/>
      <c r="BV583" s="95"/>
      <c r="BW583" s="95"/>
      <c r="BX583" s="95"/>
      <c r="BY583" s="95"/>
      <c r="BZ583" s="95"/>
      <c r="CA583" s="95"/>
      <c r="CB583" s="95"/>
      <c r="CC583" s="95"/>
      <c r="CD583" s="95"/>
      <c r="CE583" s="95"/>
      <c r="CF583" s="95"/>
      <c r="CG583" s="95"/>
      <c r="CH583" s="95"/>
      <c r="CI583" s="95"/>
      <c r="CJ583" s="95"/>
      <c r="CK583" s="95"/>
      <c r="CL583" s="95"/>
      <c r="CM583" s="95"/>
      <c r="CN583" s="95"/>
      <c r="CO583" s="95"/>
      <c r="CP583" s="95"/>
      <c r="CQ583" s="95"/>
      <c r="CR583" s="95"/>
      <c r="CS583" s="95"/>
      <c r="CT583" s="95"/>
      <c r="CU583" s="95"/>
      <c r="CV583" s="95"/>
      <c r="CW583" s="95"/>
      <c r="CX583" s="95"/>
      <c r="CY583" s="95"/>
      <c r="CZ583" s="95"/>
      <c r="DA583" s="95"/>
      <c r="DB583" s="95"/>
      <c r="DC583" s="95"/>
      <c r="DD583" s="95"/>
      <c r="DE583" s="95"/>
      <c r="DF583" s="95"/>
      <c r="DG583" s="95"/>
      <c r="DH583" s="95"/>
      <c r="DI583" s="95"/>
      <c r="DJ583" s="95"/>
      <c r="DK583" s="95"/>
      <c r="DL583" s="95"/>
      <c r="DM583" s="95"/>
      <c r="DN583" s="95"/>
      <c r="DO583" s="95"/>
      <c r="DP583" s="95"/>
      <c r="DQ583" s="95"/>
      <c r="DR583" s="95"/>
      <c r="DS583" s="95"/>
      <c r="DT583" s="95"/>
      <c r="DU583" s="95"/>
      <c r="DV583" s="95"/>
      <c r="DW583" s="95"/>
      <c r="DX583" s="95"/>
      <c r="DY583" s="95"/>
      <c r="DZ583" s="95"/>
      <c r="EA583" s="95"/>
      <c r="EB583" s="95"/>
      <c r="EC583" s="95"/>
      <c r="ED583" s="95"/>
      <c r="EE583" s="95"/>
      <c r="EF583" s="95"/>
      <c r="EG583" s="95"/>
      <c r="EH583" s="95"/>
      <c r="EI583" s="95"/>
      <c r="EJ583" s="95"/>
      <c r="EK583" s="95"/>
      <c r="EL583" s="95"/>
      <c r="EM583" s="95"/>
      <c r="EN583" s="95"/>
      <c r="EO583" s="95"/>
      <c r="EP583" s="95"/>
      <c r="EQ583" s="95"/>
      <c r="ER583" s="95"/>
      <c r="ES583" s="95"/>
      <c r="ET583" s="95"/>
      <c r="EU583" s="95"/>
      <c r="EV583" s="95"/>
      <c r="EW583" s="95"/>
      <c r="EX583" s="95"/>
      <c r="EY583" s="95"/>
      <c r="EZ583" s="95"/>
      <c r="FA583" s="95"/>
      <c r="FB583" s="95"/>
      <c r="FC583" s="95"/>
      <c r="FD583" s="95"/>
      <c r="FE583" s="95"/>
      <c r="FF583" s="95"/>
      <c r="FG583" s="95"/>
      <c r="FH583" s="95"/>
      <c r="FI583" s="95"/>
      <c r="FJ583" s="95"/>
      <c r="FK583" s="95"/>
      <c r="FL583" s="95"/>
      <c r="FM583" s="95"/>
      <c r="FN583" s="95"/>
      <c r="FO583" s="95"/>
      <c r="FP583" s="95"/>
      <c r="FQ583" s="95"/>
      <c r="FR583" s="95"/>
      <c r="FS583" s="95"/>
      <c r="FT583" s="95"/>
      <c r="FU583" s="95"/>
      <c r="FV583" s="95"/>
      <c r="FW583" s="95"/>
      <c r="FX583" s="95"/>
      <c r="FY583" s="95"/>
      <c r="FZ583" s="95"/>
      <c r="GA583" s="95"/>
      <c r="GB583" s="95"/>
      <c r="GC583" s="95"/>
      <c r="GD583" s="95"/>
      <c r="GE583" s="95"/>
      <c r="GF583" s="95"/>
      <c r="GG583" s="95"/>
      <c r="GH583" s="95"/>
      <c r="GI583" s="95"/>
      <c r="GJ583" s="95"/>
      <c r="GK583" s="95"/>
      <c r="GL583" s="95"/>
      <c r="GM583" s="95"/>
      <c r="GN583" s="95"/>
      <c r="GO583" s="95"/>
      <c r="GP583" s="95"/>
      <c r="GQ583" s="95"/>
      <c r="GR583" s="95"/>
      <c r="GS583" s="95"/>
      <c r="GT583" s="95"/>
      <c r="GU583" s="95"/>
      <c r="GV583" s="95"/>
      <c r="GW583" s="95"/>
      <c r="GX583" s="95"/>
      <c r="GY583" s="95"/>
      <c r="GZ583" s="95"/>
      <c r="HA583" s="95"/>
      <c r="HB583" s="95"/>
      <c r="HC583" s="95"/>
      <c r="HD583" s="95"/>
      <c r="HE583" s="95"/>
    </row>
    <row r="584" spans="1:213" x14ac:dyDescent="0.25">
      <c r="A584" s="212" t="str">
        <f>IF((ISBLANK('1B DonnéesActifs'!A587)=TRUE),"-",'1B DonnéesActifs'!A587)</f>
        <v>-</v>
      </c>
      <c r="B584" s="213" t="str">
        <f>IF(($A584="-"),"-",IF((ISBLANK('1B DonnéesActifs'!B587)=TRUE),"",'1B DonnéesActifs'!B587))</f>
        <v>-</v>
      </c>
      <c r="C584" s="213" t="str">
        <f>IF(($A584="-"),"-",IF((ISBLANK('1B DonnéesActifs'!C587)=TRUE),"",'1B DonnéesActifs'!C587))</f>
        <v>-</v>
      </c>
      <c r="D584" s="213" t="str">
        <f>IF(($A584="-"),"-",IF((ISBLANK('1B DonnéesActifs'!D587)=TRUE),"",'1B DonnéesActifs'!D587))</f>
        <v>-</v>
      </c>
      <c r="E584" s="213" t="str">
        <f>IF(($A584="-"),"-",IF((ISBLANK('1B DonnéesActifs'!E587)=TRUE),"",'1B DonnéesActifs'!E587))</f>
        <v>-</v>
      </c>
      <c r="F584" s="213" t="str">
        <f>IF(($A584="-"),"-",IF((ISBLANK('1B DonnéesActifs'!F587)=TRUE),"",'1B DonnéesActifs'!F587))</f>
        <v>-</v>
      </c>
      <c r="G584" s="213" t="str">
        <f>IF(($A584="-"),"-",IF((ISBLANK('1B DonnéesActifs'!G587)=TRUE),"",'1B DonnéesActifs'!G587))</f>
        <v>-</v>
      </c>
      <c r="H584" s="213" t="str">
        <f>IF(($A584="-"),"-",IF((ISBLANK('1B DonnéesActifs'!H587)=TRUE),"",'1B DonnéesActifs'!H587))</f>
        <v>-</v>
      </c>
      <c r="I584" s="213" t="str">
        <f>IF(($A584="-"),"-",IF((ISBLANK('1B DonnéesActifs'!I587)=TRUE),"",'1B DonnéesActifs'!I587))</f>
        <v>-</v>
      </c>
      <c r="J584" s="213" t="str">
        <f>IF(($A584="-"),"-",IF((ISBLANK('1B DonnéesActifs'!J587)=TRUE),"",'1B DonnéesActifs'!J587))</f>
        <v>-</v>
      </c>
      <c r="K584" s="213" t="str">
        <f>IF(($A584="-"),"-",IF((ISBLANK('1B DonnéesActifs'!K587)=TRUE),"",'1B DonnéesActifs'!K587))</f>
        <v>-</v>
      </c>
      <c r="L584" s="213" t="str">
        <f>IF(($A584="-"),"-",IF((ISBLANK('1B DonnéesActifs'!L587)=TRUE),"",'1B DonnéesActifs'!L587))</f>
        <v>-</v>
      </c>
      <c r="M584" s="213" t="str">
        <f>IF(($A584="-"),"-",IF((ISBLANK('1B DonnéesActifs'!M587)=TRUE),"",'1B DonnéesActifs'!M587))</f>
        <v>-</v>
      </c>
      <c r="N584" s="213" t="str">
        <f>IF(($A584="-"),"-",IF((ISBLANK('1B DonnéesActifs'!N587)=TRUE),"",'1B DonnéesActifs'!N587))</f>
        <v>-</v>
      </c>
      <c r="O584" s="213" t="str">
        <f>IF(($A584="-"),"-",IF((ISBLANK('1B DonnéesActifs'!O587)=TRUE),"",'1B DonnéesActifs'!O587))</f>
        <v>-</v>
      </c>
      <c r="P584" s="213" t="str">
        <f>IF(($A584="-"),"-",IF((ISBLANK('1B DonnéesActifs'!P587)=TRUE),"",'1B DonnéesActifs'!P587))</f>
        <v>-</v>
      </c>
      <c r="Q584" s="214" t="str">
        <f t="shared" si="82"/>
        <v>-</v>
      </c>
      <c r="R584" s="214" t="str">
        <f>IF($A584="-","-",(_xlfn.IFNA((VLOOKUP($D584,'2A HypothèsesRenouvellement'!$J$6:$K$10,2,FALSE)),"TypeChausséeN/D")))</f>
        <v>-</v>
      </c>
      <c r="S584" s="214" t="str">
        <f t="shared" si="83"/>
        <v>-</v>
      </c>
      <c r="T584" s="214" t="str">
        <f>IF($A584="-","-",(_xlfn.IFNA((VLOOKUP($M584,'2A HypothèsesRenouvellement'!$J$16:$K$25,2,FALSE)),"DernièreInterventionN/D")))</f>
        <v>-</v>
      </c>
      <c r="U584" s="214" t="str">
        <f t="shared" si="84"/>
        <v>-</v>
      </c>
      <c r="V584" s="215" t="str">
        <f t="shared" si="85"/>
        <v>-</v>
      </c>
      <c r="W584" s="215" t="str">
        <f>IF($A584="-","-",IF($O584="","ICG N/D",VLOOKUP($O584,'2A HypothèsesRenouvellement'!$B$33:$B$42,1,TRUE)))</f>
        <v>-</v>
      </c>
      <c r="X584" s="216" t="str">
        <f>IF($A584="-","-",(IF((ISNUMBER(W584)=TRUE),VLOOKUP(W584,'2A HypothèsesRenouvellement'!$B$33:$D$42,3,FALSE),"ICG N/D")))</f>
        <v>-</v>
      </c>
      <c r="Y584" s="216" t="str">
        <f>_xlfn.IFNA(IF($A584="-","-",(IF((P584=""),"Cote /5 N/D",VLOOKUP(P584,'2A HypothèsesRenouvellement'!$F$33:$G$37,2,FALSE)))),"%ParCote/5 Feuille2A N/D")</f>
        <v>-</v>
      </c>
      <c r="Z584" s="215" t="str">
        <f>IF($A584="-","-",IF('2A HypothèsesRenouvellement'!$F$20="  cotes d'état /100",(IF(ISNUMBER(X584)=TRUE,(X584*R584),"ICG N/D")),"N'est pas l'option choisie feuille 2A"))</f>
        <v>-</v>
      </c>
      <c r="AA584" s="215" t="str">
        <f t="shared" si="89"/>
        <v>-</v>
      </c>
      <c r="AB584" s="215" t="str">
        <f>IF($A584="-","-",IF('2A HypothèsesRenouvellement'!$F$20="  cotes d'état /5",(IF(ISNUMBER(Y584)=TRUE,(Y584*R584),"Etat/5 N/D")),"N'est pas l'option choisie feuille 2A"))</f>
        <v>-</v>
      </c>
      <c r="AC584" s="215" t="str">
        <f t="shared" si="90"/>
        <v>-</v>
      </c>
      <c r="AD584" s="217" t="str">
        <f>IF('2A HypothèsesRenouvellement'!$D$15="Option 1  ",'3A CalculsActifs'!V584,IF('2A HypothèsesRenouvellement'!$F$20="  Cotes d'état /100",'3A CalculsActifs'!AA584,IF('2A HypothèsesRenouvellement'!$F$20="  Cotes d'état /5",'3A CalculsActifs'!AC584,"ATT:ChoisirOptionFeuille2A")))</f>
        <v>ATT:ChoisirOptionFeuille2A</v>
      </c>
      <c r="AE584" s="209" t="str">
        <f>IF($A584="-","-",(H584/1000*(VLOOKUP(D584,'2A HypothèsesRenouvellement'!$J$6:$L$10,3,FALSE))))</f>
        <v>-</v>
      </c>
      <c r="AF584" s="312" t="str">
        <f t="shared" si="86"/>
        <v>-</v>
      </c>
      <c r="AG584" s="312" t="str">
        <f t="shared" si="87"/>
        <v>-</v>
      </c>
      <c r="AH584" s="218" t="str">
        <f t="shared" si="88"/>
        <v>-</v>
      </c>
      <c r="AI584" s="95"/>
      <c r="AJ584" s="95"/>
      <c r="AK584" s="95"/>
      <c r="AL584" s="95"/>
      <c r="AM584" s="95"/>
      <c r="AN584" s="95"/>
      <c r="AO584" s="95"/>
      <c r="AP584" s="95"/>
      <c r="AQ584" s="95"/>
      <c r="AR584" s="95"/>
      <c r="AS584" s="95"/>
      <c r="AT584" s="95"/>
      <c r="AU584" s="95"/>
      <c r="AV584" s="95"/>
      <c r="AW584" s="95"/>
      <c r="AX584" s="95"/>
      <c r="AY584" s="95"/>
      <c r="AZ584" s="95"/>
      <c r="BA584" s="95"/>
      <c r="BB584" s="95"/>
      <c r="BC584" s="95"/>
      <c r="BD584" s="95"/>
      <c r="BE584" s="95"/>
      <c r="BF584" s="95"/>
      <c r="BG584" s="95"/>
      <c r="BH584" s="95"/>
      <c r="BI584" s="95"/>
      <c r="BJ584" s="95"/>
      <c r="BK584" s="95"/>
      <c r="BL584" s="95"/>
      <c r="BM584" s="95"/>
      <c r="BN584" s="95"/>
      <c r="BO584" s="95"/>
      <c r="BP584" s="95"/>
      <c r="BQ584" s="95"/>
      <c r="BR584" s="95"/>
      <c r="BS584" s="95"/>
      <c r="BT584" s="95"/>
      <c r="BU584" s="95"/>
      <c r="BV584" s="95"/>
      <c r="BW584" s="95"/>
      <c r="BX584" s="95"/>
      <c r="BY584" s="95"/>
      <c r="BZ584" s="95"/>
      <c r="CA584" s="95"/>
      <c r="CB584" s="95"/>
      <c r="CC584" s="95"/>
      <c r="CD584" s="95"/>
      <c r="CE584" s="95"/>
      <c r="CF584" s="95"/>
      <c r="CG584" s="95"/>
      <c r="CH584" s="95"/>
      <c r="CI584" s="95"/>
      <c r="CJ584" s="95"/>
      <c r="CK584" s="95"/>
      <c r="CL584" s="95"/>
      <c r="CM584" s="95"/>
      <c r="CN584" s="95"/>
      <c r="CO584" s="95"/>
      <c r="CP584" s="95"/>
      <c r="CQ584" s="95"/>
      <c r="CR584" s="95"/>
      <c r="CS584" s="95"/>
      <c r="CT584" s="95"/>
      <c r="CU584" s="95"/>
      <c r="CV584" s="95"/>
      <c r="CW584" s="95"/>
      <c r="CX584" s="95"/>
      <c r="CY584" s="95"/>
      <c r="CZ584" s="95"/>
      <c r="DA584" s="95"/>
      <c r="DB584" s="95"/>
      <c r="DC584" s="95"/>
      <c r="DD584" s="95"/>
      <c r="DE584" s="95"/>
      <c r="DF584" s="95"/>
      <c r="DG584" s="95"/>
      <c r="DH584" s="95"/>
      <c r="DI584" s="95"/>
      <c r="DJ584" s="95"/>
      <c r="DK584" s="95"/>
      <c r="DL584" s="95"/>
      <c r="DM584" s="95"/>
      <c r="DN584" s="95"/>
      <c r="DO584" s="95"/>
      <c r="DP584" s="95"/>
      <c r="DQ584" s="95"/>
      <c r="DR584" s="95"/>
      <c r="DS584" s="95"/>
      <c r="DT584" s="95"/>
      <c r="DU584" s="95"/>
      <c r="DV584" s="95"/>
      <c r="DW584" s="95"/>
      <c r="DX584" s="95"/>
      <c r="DY584" s="95"/>
      <c r="DZ584" s="95"/>
      <c r="EA584" s="95"/>
      <c r="EB584" s="95"/>
      <c r="EC584" s="95"/>
      <c r="ED584" s="95"/>
      <c r="EE584" s="95"/>
      <c r="EF584" s="95"/>
      <c r="EG584" s="95"/>
      <c r="EH584" s="95"/>
      <c r="EI584" s="95"/>
      <c r="EJ584" s="95"/>
      <c r="EK584" s="95"/>
      <c r="EL584" s="95"/>
      <c r="EM584" s="95"/>
      <c r="EN584" s="95"/>
      <c r="EO584" s="95"/>
      <c r="EP584" s="95"/>
      <c r="EQ584" s="95"/>
      <c r="ER584" s="95"/>
      <c r="ES584" s="95"/>
      <c r="ET584" s="95"/>
      <c r="EU584" s="95"/>
      <c r="EV584" s="95"/>
      <c r="EW584" s="95"/>
      <c r="EX584" s="95"/>
      <c r="EY584" s="95"/>
      <c r="EZ584" s="95"/>
      <c r="FA584" s="95"/>
      <c r="FB584" s="95"/>
      <c r="FC584" s="95"/>
      <c r="FD584" s="95"/>
      <c r="FE584" s="95"/>
      <c r="FF584" s="95"/>
      <c r="FG584" s="95"/>
      <c r="FH584" s="95"/>
      <c r="FI584" s="95"/>
      <c r="FJ584" s="95"/>
      <c r="FK584" s="95"/>
      <c r="FL584" s="95"/>
      <c r="FM584" s="95"/>
      <c r="FN584" s="95"/>
      <c r="FO584" s="95"/>
      <c r="FP584" s="95"/>
      <c r="FQ584" s="95"/>
      <c r="FR584" s="95"/>
      <c r="FS584" s="95"/>
      <c r="FT584" s="95"/>
      <c r="FU584" s="95"/>
      <c r="FV584" s="95"/>
      <c r="FW584" s="95"/>
      <c r="FX584" s="95"/>
      <c r="FY584" s="95"/>
      <c r="FZ584" s="95"/>
      <c r="GA584" s="95"/>
      <c r="GB584" s="95"/>
      <c r="GC584" s="95"/>
      <c r="GD584" s="95"/>
      <c r="GE584" s="95"/>
      <c r="GF584" s="95"/>
      <c r="GG584" s="95"/>
      <c r="GH584" s="95"/>
      <c r="GI584" s="95"/>
      <c r="GJ584" s="95"/>
      <c r="GK584" s="95"/>
      <c r="GL584" s="95"/>
      <c r="GM584" s="95"/>
      <c r="GN584" s="95"/>
      <c r="GO584" s="95"/>
      <c r="GP584" s="95"/>
      <c r="GQ584" s="95"/>
      <c r="GR584" s="95"/>
      <c r="GS584" s="95"/>
      <c r="GT584" s="95"/>
      <c r="GU584" s="95"/>
      <c r="GV584" s="95"/>
      <c r="GW584" s="95"/>
      <c r="GX584" s="95"/>
      <c r="GY584" s="95"/>
      <c r="GZ584" s="95"/>
      <c r="HA584" s="95"/>
      <c r="HB584" s="95"/>
      <c r="HC584" s="95"/>
      <c r="HD584" s="95"/>
      <c r="HE584" s="95"/>
    </row>
    <row r="585" spans="1:213" x14ac:dyDescent="0.25">
      <c r="A585" s="212" t="str">
        <f>IF((ISBLANK('1B DonnéesActifs'!A588)=TRUE),"-",'1B DonnéesActifs'!A588)</f>
        <v>-</v>
      </c>
      <c r="B585" s="213" t="str">
        <f>IF(($A585="-"),"-",IF((ISBLANK('1B DonnéesActifs'!B588)=TRUE),"",'1B DonnéesActifs'!B588))</f>
        <v>-</v>
      </c>
      <c r="C585" s="213" t="str">
        <f>IF(($A585="-"),"-",IF((ISBLANK('1B DonnéesActifs'!C588)=TRUE),"",'1B DonnéesActifs'!C588))</f>
        <v>-</v>
      </c>
      <c r="D585" s="213" t="str">
        <f>IF(($A585="-"),"-",IF((ISBLANK('1B DonnéesActifs'!D588)=TRUE),"",'1B DonnéesActifs'!D588))</f>
        <v>-</v>
      </c>
      <c r="E585" s="213" t="str">
        <f>IF(($A585="-"),"-",IF((ISBLANK('1B DonnéesActifs'!E588)=TRUE),"",'1B DonnéesActifs'!E588))</f>
        <v>-</v>
      </c>
      <c r="F585" s="213" t="str">
        <f>IF(($A585="-"),"-",IF((ISBLANK('1B DonnéesActifs'!F588)=TRUE),"",'1B DonnéesActifs'!F588))</f>
        <v>-</v>
      </c>
      <c r="G585" s="213" t="str">
        <f>IF(($A585="-"),"-",IF((ISBLANK('1B DonnéesActifs'!G588)=TRUE),"",'1B DonnéesActifs'!G588))</f>
        <v>-</v>
      </c>
      <c r="H585" s="213" t="str">
        <f>IF(($A585="-"),"-",IF((ISBLANK('1B DonnéesActifs'!H588)=TRUE),"",'1B DonnéesActifs'!H588))</f>
        <v>-</v>
      </c>
      <c r="I585" s="213" t="str">
        <f>IF(($A585="-"),"-",IF((ISBLANK('1B DonnéesActifs'!I588)=TRUE),"",'1B DonnéesActifs'!I588))</f>
        <v>-</v>
      </c>
      <c r="J585" s="213" t="str">
        <f>IF(($A585="-"),"-",IF((ISBLANK('1B DonnéesActifs'!J588)=TRUE),"",'1B DonnéesActifs'!J588))</f>
        <v>-</v>
      </c>
      <c r="K585" s="213" t="str">
        <f>IF(($A585="-"),"-",IF((ISBLANK('1B DonnéesActifs'!K588)=TRUE),"",'1B DonnéesActifs'!K588))</f>
        <v>-</v>
      </c>
      <c r="L585" s="213" t="str">
        <f>IF(($A585="-"),"-",IF((ISBLANK('1B DonnéesActifs'!L588)=TRUE),"",'1B DonnéesActifs'!L588))</f>
        <v>-</v>
      </c>
      <c r="M585" s="213" t="str">
        <f>IF(($A585="-"),"-",IF((ISBLANK('1B DonnéesActifs'!M588)=TRUE),"",'1B DonnéesActifs'!M588))</f>
        <v>-</v>
      </c>
      <c r="N585" s="213" t="str">
        <f>IF(($A585="-"),"-",IF((ISBLANK('1B DonnéesActifs'!N588)=TRUE),"",'1B DonnéesActifs'!N588))</f>
        <v>-</v>
      </c>
      <c r="O585" s="213" t="str">
        <f>IF(($A585="-"),"-",IF((ISBLANK('1B DonnéesActifs'!O588)=TRUE),"",'1B DonnéesActifs'!O588))</f>
        <v>-</v>
      </c>
      <c r="P585" s="213" t="str">
        <f>IF(($A585="-"),"-",IF((ISBLANK('1B DonnéesActifs'!P588)=TRUE),"",'1B DonnéesActifs'!P588))</f>
        <v>-</v>
      </c>
      <c r="Q585" s="214" t="str">
        <f t="shared" si="82"/>
        <v>-</v>
      </c>
      <c r="R585" s="214" t="str">
        <f>IF($A585="-","-",(_xlfn.IFNA((VLOOKUP($D585,'2A HypothèsesRenouvellement'!$J$6:$K$10,2,FALSE)),"TypeChausséeN/D")))</f>
        <v>-</v>
      </c>
      <c r="S585" s="214" t="str">
        <f t="shared" si="83"/>
        <v>-</v>
      </c>
      <c r="T585" s="214" t="str">
        <f>IF($A585="-","-",(_xlfn.IFNA((VLOOKUP($M585,'2A HypothèsesRenouvellement'!$J$16:$K$25,2,FALSE)),"DernièreInterventionN/D")))</f>
        <v>-</v>
      </c>
      <c r="U585" s="214" t="str">
        <f t="shared" si="84"/>
        <v>-</v>
      </c>
      <c r="V585" s="215" t="str">
        <f t="shared" si="85"/>
        <v>-</v>
      </c>
      <c r="W585" s="215" t="str">
        <f>IF($A585="-","-",IF($O585="","ICG N/D",VLOOKUP($O585,'2A HypothèsesRenouvellement'!$B$33:$B$42,1,TRUE)))</f>
        <v>-</v>
      </c>
      <c r="X585" s="216" t="str">
        <f>IF($A585="-","-",(IF((ISNUMBER(W585)=TRUE),VLOOKUP(W585,'2A HypothèsesRenouvellement'!$B$33:$D$42,3,FALSE),"ICG N/D")))</f>
        <v>-</v>
      </c>
      <c r="Y585" s="216" t="str">
        <f>_xlfn.IFNA(IF($A585="-","-",(IF((P585=""),"Cote /5 N/D",VLOOKUP(P585,'2A HypothèsesRenouvellement'!$F$33:$G$37,2,FALSE)))),"%ParCote/5 Feuille2A N/D")</f>
        <v>-</v>
      </c>
      <c r="Z585" s="215" t="str">
        <f>IF($A585="-","-",IF('2A HypothèsesRenouvellement'!$F$20="  cotes d'état /100",(IF(ISNUMBER(X585)=TRUE,(X585*R585),"ICG N/D")),"N'est pas l'option choisie feuille 2A"))</f>
        <v>-</v>
      </c>
      <c r="AA585" s="215" t="str">
        <f t="shared" si="89"/>
        <v>-</v>
      </c>
      <c r="AB585" s="215" t="str">
        <f>IF($A585="-","-",IF('2A HypothèsesRenouvellement'!$F$20="  cotes d'état /5",(IF(ISNUMBER(Y585)=TRUE,(Y585*R585),"Etat/5 N/D")),"N'est pas l'option choisie feuille 2A"))</f>
        <v>-</v>
      </c>
      <c r="AC585" s="215" t="str">
        <f t="shared" si="90"/>
        <v>-</v>
      </c>
      <c r="AD585" s="217" t="str">
        <f>IF('2A HypothèsesRenouvellement'!$D$15="Option 1  ",'3A CalculsActifs'!V585,IF('2A HypothèsesRenouvellement'!$F$20="  Cotes d'état /100",'3A CalculsActifs'!AA585,IF('2A HypothèsesRenouvellement'!$F$20="  Cotes d'état /5",'3A CalculsActifs'!AC585,"ATT:ChoisirOptionFeuille2A")))</f>
        <v>ATT:ChoisirOptionFeuille2A</v>
      </c>
      <c r="AE585" s="209" t="str">
        <f>IF($A585="-","-",(H585/1000*(VLOOKUP(D585,'2A HypothèsesRenouvellement'!$J$6:$L$10,3,FALSE))))</f>
        <v>-</v>
      </c>
      <c r="AF585" s="312" t="str">
        <f t="shared" si="86"/>
        <v>-</v>
      </c>
      <c r="AG585" s="312" t="str">
        <f t="shared" si="87"/>
        <v>-</v>
      </c>
      <c r="AH585" s="218" t="str">
        <f t="shared" si="88"/>
        <v>-</v>
      </c>
      <c r="AI585" s="95"/>
      <c r="AJ585" s="95"/>
      <c r="AK585" s="95"/>
      <c r="AL585" s="95"/>
      <c r="AM585" s="95"/>
      <c r="AN585" s="95"/>
      <c r="AO585" s="95"/>
      <c r="AP585" s="95"/>
      <c r="AQ585" s="95"/>
      <c r="AR585" s="95"/>
      <c r="AS585" s="95"/>
      <c r="AT585" s="95"/>
      <c r="AU585" s="95"/>
      <c r="AV585" s="95"/>
      <c r="AW585" s="95"/>
      <c r="AX585" s="95"/>
      <c r="AY585" s="95"/>
      <c r="AZ585" s="95"/>
      <c r="BA585" s="95"/>
      <c r="BB585" s="95"/>
      <c r="BC585" s="95"/>
      <c r="BD585" s="95"/>
      <c r="BE585" s="95"/>
      <c r="BF585" s="95"/>
      <c r="BG585" s="95"/>
      <c r="BH585" s="95"/>
      <c r="BI585" s="95"/>
      <c r="BJ585" s="95"/>
      <c r="BK585" s="95"/>
      <c r="BL585" s="95"/>
      <c r="BM585" s="95"/>
      <c r="BN585" s="95"/>
      <c r="BO585" s="95"/>
      <c r="BP585" s="95"/>
      <c r="BQ585" s="95"/>
      <c r="BR585" s="95"/>
      <c r="BS585" s="95"/>
      <c r="BT585" s="95"/>
      <c r="BU585" s="95"/>
      <c r="BV585" s="95"/>
      <c r="BW585" s="95"/>
      <c r="BX585" s="95"/>
      <c r="BY585" s="95"/>
      <c r="BZ585" s="95"/>
      <c r="CA585" s="95"/>
      <c r="CB585" s="95"/>
      <c r="CC585" s="95"/>
      <c r="CD585" s="95"/>
      <c r="CE585" s="95"/>
      <c r="CF585" s="95"/>
      <c r="CG585" s="95"/>
      <c r="CH585" s="95"/>
      <c r="CI585" s="95"/>
      <c r="CJ585" s="95"/>
      <c r="CK585" s="95"/>
      <c r="CL585" s="95"/>
      <c r="CM585" s="95"/>
      <c r="CN585" s="95"/>
      <c r="CO585" s="95"/>
      <c r="CP585" s="95"/>
      <c r="CQ585" s="95"/>
      <c r="CR585" s="95"/>
      <c r="CS585" s="95"/>
      <c r="CT585" s="95"/>
      <c r="CU585" s="95"/>
      <c r="CV585" s="95"/>
      <c r="CW585" s="95"/>
      <c r="CX585" s="95"/>
      <c r="CY585" s="95"/>
      <c r="CZ585" s="95"/>
      <c r="DA585" s="95"/>
      <c r="DB585" s="95"/>
      <c r="DC585" s="95"/>
      <c r="DD585" s="95"/>
      <c r="DE585" s="95"/>
      <c r="DF585" s="95"/>
      <c r="DG585" s="95"/>
      <c r="DH585" s="95"/>
      <c r="DI585" s="95"/>
      <c r="DJ585" s="95"/>
      <c r="DK585" s="95"/>
      <c r="DL585" s="95"/>
      <c r="DM585" s="95"/>
      <c r="DN585" s="95"/>
      <c r="DO585" s="95"/>
      <c r="DP585" s="95"/>
      <c r="DQ585" s="95"/>
      <c r="DR585" s="95"/>
      <c r="DS585" s="95"/>
      <c r="DT585" s="95"/>
      <c r="DU585" s="95"/>
      <c r="DV585" s="95"/>
      <c r="DW585" s="95"/>
      <c r="DX585" s="95"/>
      <c r="DY585" s="95"/>
      <c r="DZ585" s="95"/>
      <c r="EA585" s="95"/>
      <c r="EB585" s="95"/>
      <c r="EC585" s="95"/>
      <c r="ED585" s="95"/>
      <c r="EE585" s="95"/>
      <c r="EF585" s="95"/>
      <c r="EG585" s="95"/>
      <c r="EH585" s="95"/>
      <c r="EI585" s="95"/>
      <c r="EJ585" s="95"/>
      <c r="EK585" s="95"/>
      <c r="EL585" s="95"/>
      <c r="EM585" s="95"/>
      <c r="EN585" s="95"/>
      <c r="EO585" s="95"/>
      <c r="EP585" s="95"/>
      <c r="EQ585" s="95"/>
      <c r="ER585" s="95"/>
      <c r="ES585" s="95"/>
      <c r="ET585" s="95"/>
      <c r="EU585" s="95"/>
      <c r="EV585" s="95"/>
      <c r="EW585" s="95"/>
      <c r="EX585" s="95"/>
      <c r="EY585" s="95"/>
      <c r="EZ585" s="95"/>
      <c r="FA585" s="95"/>
      <c r="FB585" s="95"/>
      <c r="FC585" s="95"/>
      <c r="FD585" s="95"/>
      <c r="FE585" s="95"/>
      <c r="FF585" s="95"/>
      <c r="FG585" s="95"/>
      <c r="FH585" s="95"/>
      <c r="FI585" s="95"/>
      <c r="FJ585" s="95"/>
      <c r="FK585" s="95"/>
      <c r="FL585" s="95"/>
      <c r="FM585" s="95"/>
      <c r="FN585" s="95"/>
      <c r="FO585" s="95"/>
      <c r="FP585" s="95"/>
      <c r="FQ585" s="95"/>
      <c r="FR585" s="95"/>
      <c r="FS585" s="95"/>
      <c r="FT585" s="95"/>
      <c r="FU585" s="95"/>
      <c r="FV585" s="95"/>
      <c r="FW585" s="95"/>
      <c r="FX585" s="95"/>
      <c r="FY585" s="95"/>
      <c r="FZ585" s="95"/>
      <c r="GA585" s="95"/>
      <c r="GB585" s="95"/>
      <c r="GC585" s="95"/>
      <c r="GD585" s="95"/>
      <c r="GE585" s="95"/>
      <c r="GF585" s="95"/>
      <c r="GG585" s="95"/>
      <c r="GH585" s="95"/>
      <c r="GI585" s="95"/>
      <c r="GJ585" s="95"/>
      <c r="GK585" s="95"/>
      <c r="GL585" s="95"/>
      <c r="GM585" s="95"/>
      <c r="GN585" s="95"/>
      <c r="GO585" s="95"/>
      <c r="GP585" s="95"/>
      <c r="GQ585" s="95"/>
      <c r="GR585" s="95"/>
      <c r="GS585" s="95"/>
      <c r="GT585" s="95"/>
      <c r="GU585" s="95"/>
      <c r="GV585" s="95"/>
      <c r="GW585" s="95"/>
      <c r="GX585" s="95"/>
      <c r="GY585" s="95"/>
      <c r="GZ585" s="95"/>
      <c r="HA585" s="95"/>
      <c r="HB585" s="95"/>
      <c r="HC585" s="95"/>
      <c r="HD585" s="95"/>
      <c r="HE585" s="95"/>
    </row>
    <row r="586" spans="1:213" x14ac:dyDescent="0.25">
      <c r="A586" s="212" t="str">
        <f>IF((ISBLANK('1B DonnéesActifs'!A589)=TRUE),"-",'1B DonnéesActifs'!A589)</f>
        <v>-</v>
      </c>
      <c r="B586" s="213" t="str">
        <f>IF(($A586="-"),"-",IF((ISBLANK('1B DonnéesActifs'!B589)=TRUE),"",'1B DonnéesActifs'!B589))</f>
        <v>-</v>
      </c>
      <c r="C586" s="213" t="str">
        <f>IF(($A586="-"),"-",IF((ISBLANK('1B DonnéesActifs'!C589)=TRUE),"",'1B DonnéesActifs'!C589))</f>
        <v>-</v>
      </c>
      <c r="D586" s="213" t="str">
        <f>IF(($A586="-"),"-",IF((ISBLANK('1B DonnéesActifs'!D589)=TRUE),"",'1B DonnéesActifs'!D589))</f>
        <v>-</v>
      </c>
      <c r="E586" s="213" t="str">
        <f>IF(($A586="-"),"-",IF((ISBLANK('1B DonnéesActifs'!E589)=TRUE),"",'1B DonnéesActifs'!E589))</f>
        <v>-</v>
      </c>
      <c r="F586" s="213" t="str">
        <f>IF(($A586="-"),"-",IF((ISBLANK('1B DonnéesActifs'!F589)=TRUE),"",'1B DonnéesActifs'!F589))</f>
        <v>-</v>
      </c>
      <c r="G586" s="213" t="str">
        <f>IF(($A586="-"),"-",IF((ISBLANK('1B DonnéesActifs'!G589)=TRUE),"",'1B DonnéesActifs'!G589))</f>
        <v>-</v>
      </c>
      <c r="H586" s="213" t="str">
        <f>IF(($A586="-"),"-",IF((ISBLANK('1B DonnéesActifs'!H589)=TRUE),"",'1B DonnéesActifs'!H589))</f>
        <v>-</v>
      </c>
      <c r="I586" s="213" t="str">
        <f>IF(($A586="-"),"-",IF((ISBLANK('1B DonnéesActifs'!I589)=TRUE),"",'1B DonnéesActifs'!I589))</f>
        <v>-</v>
      </c>
      <c r="J586" s="213" t="str">
        <f>IF(($A586="-"),"-",IF((ISBLANK('1B DonnéesActifs'!J589)=TRUE),"",'1B DonnéesActifs'!J589))</f>
        <v>-</v>
      </c>
      <c r="K586" s="213" t="str">
        <f>IF(($A586="-"),"-",IF((ISBLANK('1B DonnéesActifs'!K589)=TRUE),"",'1B DonnéesActifs'!K589))</f>
        <v>-</v>
      </c>
      <c r="L586" s="213" t="str">
        <f>IF(($A586="-"),"-",IF((ISBLANK('1B DonnéesActifs'!L589)=TRUE),"",'1B DonnéesActifs'!L589))</f>
        <v>-</v>
      </c>
      <c r="M586" s="213" t="str">
        <f>IF(($A586="-"),"-",IF((ISBLANK('1B DonnéesActifs'!M589)=TRUE),"",'1B DonnéesActifs'!M589))</f>
        <v>-</v>
      </c>
      <c r="N586" s="213" t="str">
        <f>IF(($A586="-"),"-",IF((ISBLANK('1B DonnéesActifs'!N589)=TRUE),"",'1B DonnéesActifs'!N589))</f>
        <v>-</v>
      </c>
      <c r="O586" s="213" t="str">
        <f>IF(($A586="-"),"-",IF((ISBLANK('1B DonnéesActifs'!O589)=TRUE),"",'1B DonnéesActifs'!O589))</f>
        <v>-</v>
      </c>
      <c r="P586" s="213" t="str">
        <f>IF(($A586="-"),"-",IF((ISBLANK('1B DonnéesActifs'!P589)=TRUE),"",'1B DonnéesActifs'!P589))</f>
        <v>-</v>
      </c>
      <c r="Q586" s="214" t="str">
        <f t="shared" si="82"/>
        <v>-</v>
      </c>
      <c r="R586" s="214" t="str">
        <f>IF($A586="-","-",(_xlfn.IFNA((VLOOKUP($D586,'2A HypothèsesRenouvellement'!$J$6:$K$10,2,FALSE)),"TypeChausséeN/D")))</f>
        <v>-</v>
      </c>
      <c r="S586" s="214" t="str">
        <f t="shared" si="83"/>
        <v>-</v>
      </c>
      <c r="T586" s="214" t="str">
        <f>IF($A586="-","-",(_xlfn.IFNA((VLOOKUP($M586,'2A HypothèsesRenouvellement'!$J$16:$K$25,2,FALSE)),"DernièreInterventionN/D")))</f>
        <v>-</v>
      </c>
      <c r="U586" s="214" t="str">
        <f t="shared" si="84"/>
        <v>-</v>
      </c>
      <c r="V586" s="215" t="str">
        <f t="shared" si="85"/>
        <v>-</v>
      </c>
      <c r="W586" s="215" t="str">
        <f>IF($A586="-","-",IF($O586="","ICG N/D",VLOOKUP($O586,'2A HypothèsesRenouvellement'!$B$33:$B$42,1,TRUE)))</f>
        <v>-</v>
      </c>
      <c r="X586" s="216" t="str">
        <f>IF($A586="-","-",(IF((ISNUMBER(W586)=TRUE),VLOOKUP(W586,'2A HypothèsesRenouvellement'!$B$33:$D$42,3,FALSE),"ICG N/D")))</f>
        <v>-</v>
      </c>
      <c r="Y586" s="216" t="str">
        <f>_xlfn.IFNA(IF($A586="-","-",(IF((P586=""),"Cote /5 N/D",VLOOKUP(P586,'2A HypothèsesRenouvellement'!$F$33:$G$37,2,FALSE)))),"%ParCote/5 Feuille2A N/D")</f>
        <v>-</v>
      </c>
      <c r="Z586" s="215" t="str">
        <f>IF($A586="-","-",IF('2A HypothèsesRenouvellement'!$F$20="  cotes d'état /100",(IF(ISNUMBER(X586)=TRUE,(X586*R586),"ICG N/D")),"N'est pas l'option choisie feuille 2A"))</f>
        <v>-</v>
      </c>
      <c r="AA586" s="215" t="str">
        <f t="shared" si="89"/>
        <v>-</v>
      </c>
      <c r="AB586" s="215" t="str">
        <f>IF($A586="-","-",IF('2A HypothèsesRenouvellement'!$F$20="  cotes d'état /5",(IF(ISNUMBER(Y586)=TRUE,(Y586*R586),"Etat/5 N/D")),"N'est pas l'option choisie feuille 2A"))</f>
        <v>-</v>
      </c>
      <c r="AC586" s="215" t="str">
        <f t="shared" si="90"/>
        <v>-</v>
      </c>
      <c r="AD586" s="217" t="str">
        <f>IF('2A HypothèsesRenouvellement'!$D$15="Option 1  ",'3A CalculsActifs'!V586,IF('2A HypothèsesRenouvellement'!$F$20="  Cotes d'état /100",'3A CalculsActifs'!AA586,IF('2A HypothèsesRenouvellement'!$F$20="  Cotes d'état /5",'3A CalculsActifs'!AC586,"ATT:ChoisirOptionFeuille2A")))</f>
        <v>ATT:ChoisirOptionFeuille2A</v>
      </c>
      <c r="AE586" s="209" t="str">
        <f>IF($A586="-","-",(H586/1000*(VLOOKUP(D586,'2A HypothèsesRenouvellement'!$J$6:$L$10,3,FALSE))))</f>
        <v>-</v>
      </c>
      <c r="AF586" s="312" t="str">
        <f t="shared" si="86"/>
        <v>-</v>
      </c>
      <c r="AG586" s="312" t="str">
        <f t="shared" si="87"/>
        <v>-</v>
      </c>
      <c r="AH586" s="218" t="str">
        <f t="shared" si="88"/>
        <v>-</v>
      </c>
      <c r="AI586" s="95"/>
      <c r="AJ586" s="95"/>
      <c r="AK586" s="95"/>
      <c r="AL586" s="95"/>
      <c r="AM586" s="95"/>
      <c r="AN586" s="95"/>
      <c r="AO586" s="95"/>
      <c r="AP586" s="95"/>
      <c r="AQ586" s="95"/>
      <c r="AR586" s="95"/>
      <c r="AS586" s="95"/>
      <c r="AT586" s="95"/>
      <c r="AU586" s="95"/>
      <c r="AV586" s="95"/>
      <c r="AW586" s="95"/>
      <c r="AX586" s="95"/>
      <c r="AY586" s="95"/>
      <c r="AZ586" s="95"/>
      <c r="BA586" s="95"/>
      <c r="BB586" s="95"/>
      <c r="BC586" s="95"/>
      <c r="BD586" s="95"/>
      <c r="BE586" s="95"/>
      <c r="BF586" s="95"/>
      <c r="BG586" s="95"/>
      <c r="BH586" s="95"/>
      <c r="BI586" s="95"/>
      <c r="BJ586" s="95"/>
      <c r="BK586" s="95"/>
      <c r="BL586" s="95"/>
      <c r="BM586" s="95"/>
      <c r="BN586" s="95"/>
      <c r="BO586" s="95"/>
      <c r="BP586" s="95"/>
      <c r="BQ586" s="95"/>
      <c r="BR586" s="95"/>
      <c r="BS586" s="95"/>
      <c r="BT586" s="95"/>
      <c r="BU586" s="95"/>
      <c r="BV586" s="95"/>
      <c r="BW586" s="95"/>
      <c r="BX586" s="95"/>
      <c r="BY586" s="95"/>
      <c r="BZ586" s="95"/>
      <c r="CA586" s="95"/>
      <c r="CB586" s="95"/>
      <c r="CC586" s="95"/>
      <c r="CD586" s="95"/>
      <c r="CE586" s="95"/>
      <c r="CF586" s="95"/>
      <c r="CG586" s="95"/>
      <c r="CH586" s="95"/>
      <c r="CI586" s="95"/>
      <c r="CJ586" s="95"/>
      <c r="CK586" s="95"/>
      <c r="CL586" s="95"/>
      <c r="CM586" s="95"/>
      <c r="CN586" s="95"/>
      <c r="CO586" s="95"/>
      <c r="CP586" s="95"/>
      <c r="CQ586" s="95"/>
      <c r="CR586" s="95"/>
      <c r="CS586" s="95"/>
      <c r="CT586" s="95"/>
      <c r="CU586" s="95"/>
      <c r="CV586" s="95"/>
      <c r="CW586" s="95"/>
      <c r="CX586" s="95"/>
      <c r="CY586" s="95"/>
      <c r="CZ586" s="95"/>
      <c r="DA586" s="95"/>
      <c r="DB586" s="95"/>
      <c r="DC586" s="95"/>
      <c r="DD586" s="95"/>
      <c r="DE586" s="95"/>
      <c r="DF586" s="95"/>
      <c r="DG586" s="95"/>
      <c r="DH586" s="95"/>
      <c r="DI586" s="95"/>
      <c r="DJ586" s="95"/>
      <c r="DK586" s="95"/>
      <c r="DL586" s="95"/>
      <c r="DM586" s="95"/>
      <c r="DN586" s="95"/>
      <c r="DO586" s="95"/>
      <c r="DP586" s="95"/>
      <c r="DQ586" s="95"/>
      <c r="DR586" s="95"/>
      <c r="DS586" s="95"/>
      <c r="DT586" s="95"/>
      <c r="DU586" s="95"/>
      <c r="DV586" s="95"/>
      <c r="DW586" s="95"/>
      <c r="DX586" s="95"/>
      <c r="DY586" s="95"/>
      <c r="DZ586" s="95"/>
      <c r="EA586" s="95"/>
      <c r="EB586" s="95"/>
      <c r="EC586" s="95"/>
      <c r="ED586" s="95"/>
      <c r="EE586" s="95"/>
      <c r="EF586" s="95"/>
      <c r="EG586" s="95"/>
      <c r="EH586" s="95"/>
      <c r="EI586" s="95"/>
      <c r="EJ586" s="95"/>
      <c r="EK586" s="95"/>
      <c r="EL586" s="95"/>
      <c r="EM586" s="95"/>
      <c r="EN586" s="95"/>
      <c r="EO586" s="95"/>
      <c r="EP586" s="95"/>
      <c r="EQ586" s="95"/>
      <c r="ER586" s="95"/>
      <c r="ES586" s="95"/>
      <c r="ET586" s="95"/>
      <c r="EU586" s="95"/>
      <c r="EV586" s="95"/>
      <c r="EW586" s="95"/>
      <c r="EX586" s="95"/>
      <c r="EY586" s="95"/>
      <c r="EZ586" s="95"/>
      <c r="FA586" s="95"/>
      <c r="FB586" s="95"/>
      <c r="FC586" s="95"/>
      <c r="FD586" s="95"/>
      <c r="FE586" s="95"/>
      <c r="FF586" s="95"/>
      <c r="FG586" s="95"/>
      <c r="FH586" s="95"/>
      <c r="FI586" s="95"/>
      <c r="FJ586" s="95"/>
      <c r="FK586" s="95"/>
      <c r="FL586" s="95"/>
      <c r="FM586" s="95"/>
      <c r="FN586" s="95"/>
      <c r="FO586" s="95"/>
      <c r="FP586" s="95"/>
      <c r="FQ586" s="95"/>
      <c r="FR586" s="95"/>
      <c r="FS586" s="95"/>
      <c r="FT586" s="95"/>
      <c r="FU586" s="95"/>
      <c r="FV586" s="95"/>
      <c r="FW586" s="95"/>
      <c r="FX586" s="95"/>
      <c r="FY586" s="95"/>
      <c r="FZ586" s="95"/>
      <c r="GA586" s="95"/>
      <c r="GB586" s="95"/>
      <c r="GC586" s="95"/>
      <c r="GD586" s="95"/>
      <c r="GE586" s="95"/>
      <c r="GF586" s="95"/>
      <c r="GG586" s="95"/>
      <c r="GH586" s="95"/>
      <c r="GI586" s="95"/>
      <c r="GJ586" s="95"/>
      <c r="GK586" s="95"/>
      <c r="GL586" s="95"/>
      <c r="GM586" s="95"/>
      <c r="GN586" s="95"/>
      <c r="GO586" s="95"/>
      <c r="GP586" s="95"/>
      <c r="GQ586" s="95"/>
      <c r="GR586" s="95"/>
      <c r="GS586" s="95"/>
      <c r="GT586" s="95"/>
      <c r="GU586" s="95"/>
      <c r="GV586" s="95"/>
      <c r="GW586" s="95"/>
      <c r="GX586" s="95"/>
      <c r="GY586" s="95"/>
      <c r="GZ586" s="95"/>
      <c r="HA586" s="95"/>
      <c r="HB586" s="95"/>
      <c r="HC586" s="95"/>
      <c r="HD586" s="95"/>
      <c r="HE586" s="95"/>
    </row>
    <row r="587" spans="1:213" x14ac:dyDescent="0.25">
      <c r="A587" s="212" t="str">
        <f>IF((ISBLANK('1B DonnéesActifs'!A590)=TRUE),"-",'1B DonnéesActifs'!A590)</f>
        <v>-</v>
      </c>
      <c r="B587" s="213" t="str">
        <f>IF(($A587="-"),"-",IF((ISBLANK('1B DonnéesActifs'!B590)=TRUE),"",'1B DonnéesActifs'!B590))</f>
        <v>-</v>
      </c>
      <c r="C587" s="213" t="str">
        <f>IF(($A587="-"),"-",IF((ISBLANK('1B DonnéesActifs'!C590)=TRUE),"",'1B DonnéesActifs'!C590))</f>
        <v>-</v>
      </c>
      <c r="D587" s="213" t="str">
        <f>IF(($A587="-"),"-",IF((ISBLANK('1B DonnéesActifs'!D590)=TRUE),"",'1B DonnéesActifs'!D590))</f>
        <v>-</v>
      </c>
      <c r="E587" s="213" t="str">
        <f>IF(($A587="-"),"-",IF((ISBLANK('1B DonnéesActifs'!E590)=TRUE),"",'1B DonnéesActifs'!E590))</f>
        <v>-</v>
      </c>
      <c r="F587" s="213" t="str">
        <f>IF(($A587="-"),"-",IF((ISBLANK('1B DonnéesActifs'!F590)=TRUE),"",'1B DonnéesActifs'!F590))</f>
        <v>-</v>
      </c>
      <c r="G587" s="213" t="str">
        <f>IF(($A587="-"),"-",IF((ISBLANK('1B DonnéesActifs'!G590)=TRUE),"",'1B DonnéesActifs'!G590))</f>
        <v>-</v>
      </c>
      <c r="H587" s="213" t="str">
        <f>IF(($A587="-"),"-",IF((ISBLANK('1B DonnéesActifs'!H590)=TRUE),"",'1B DonnéesActifs'!H590))</f>
        <v>-</v>
      </c>
      <c r="I587" s="213" t="str">
        <f>IF(($A587="-"),"-",IF((ISBLANK('1B DonnéesActifs'!I590)=TRUE),"",'1B DonnéesActifs'!I590))</f>
        <v>-</v>
      </c>
      <c r="J587" s="213" t="str">
        <f>IF(($A587="-"),"-",IF((ISBLANK('1B DonnéesActifs'!J590)=TRUE),"",'1B DonnéesActifs'!J590))</f>
        <v>-</v>
      </c>
      <c r="K587" s="213" t="str">
        <f>IF(($A587="-"),"-",IF((ISBLANK('1B DonnéesActifs'!K590)=TRUE),"",'1B DonnéesActifs'!K590))</f>
        <v>-</v>
      </c>
      <c r="L587" s="213" t="str">
        <f>IF(($A587="-"),"-",IF((ISBLANK('1B DonnéesActifs'!L590)=TRUE),"",'1B DonnéesActifs'!L590))</f>
        <v>-</v>
      </c>
      <c r="M587" s="213" t="str">
        <f>IF(($A587="-"),"-",IF((ISBLANK('1B DonnéesActifs'!M590)=TRUE),"",'1B DonnéesActifs'!M590))</f>
        <v>-</v>
      </c>
      <c r="N587" s="213" t="str">
        <f>IF(($A587="-"),"-",IF((ISBLANK('1B DonnéesActifs'!N590)=TRUE),"",'1B DonnéesActifs'!N590))</f>
        <v>-</v>
      </c>
      <c r="O587" s="213" t="str">
        <f>IF(($A587="-"),"-",IF((ISBLANK('1B DonnéesActifs'!O590)=TRUE),"",'1B DonnéesActifs'!O590))</f>
        <v>-</v>
      </c>
      <c r="P587" s="213" t="str">
        <f>IF(($A587="-"),"-",IF((ISBLANK('1B DonnéesActifs'!P590)=TRUE),"",'1B DonnéesActifs'!P590))</f>
        <v>-</v>
      </c>
      <c r="Q587" s="214" t="str">
        <f t="shared" si="82"/>
        <v>-</v>
      </c>
      <c r="R587" s="214" t="str">
        <f>IF($A587="-","-",(_xlfn.IFNA((VLOOKUP($D587,'2A HypothèsesRenouvellement'!$J$6:$K$10,2,FALSE)),"TypeChausséeN/D")))</f>
        <v>-</v>
      </c>
      <c r="S587" s="214" t="str">
        <f t="shared" si="83"/>
        <v>-</v>
      </c>
      <c r="T587" s="214" t="str">
        <f>IF($A587="-","-",(_xlfn.IFNA((VLOOKUP($M587,'2A HypothèsesRenouvellement'!$J$16:$K$25,2,FALSE)),"DernièreInterventionN/D")))</f>
        <v>-</v>
      </c>
      <c r="U587" s="214" t="str">
        <f t="shared" si="84"/>
        <v>-</v>
      </c>
      <c r="V587" s="215" t="str">
        <f t="shared" si="85"/>
        <v>-</v>
      </c>
      <c r="W587" s="215" t="str">
        <f>IF($A587="-","-",IF($O587="","ICG N/D",VLOOKUP($O587,'2A HypothèsesRenouvellement'!$B$33:$B$42,1,TRUE)))</f>
        <v>-</v>
      </c>
      <c r="X587" s="216" t="str">
        <f>IF($A587="-","-",(IF((ISNUMBER(W587)=TRUE),VLOOKUP(W587,'2A HypothèsesRenouvellement'!$B$33:$D$42,3,FALSE),"ICG N/D")))</f>
        <v>-</v>
      </c>
      <c r="Y587" s="216" t="str">
        <f>_xlfn.IFNA(IF($A587="-","-",(IF((P587=""),"Cote /5 N/D",VLOOKUP(P587,'2A HypothèsesRenouvellement'!$F$33:$G$37,2,FALSE)))),"%ParCote/5 Feuille2A N/D")</f>
        <v>-</v>
      </c>
      <c r="Z587" s="215" t="str">
        <f>IF($A587="-","-",IF('2A HypothèsesRenouvellement'!$F$20="  cotes d'état /100",(IF(ISNUMBER(X587)=TRUE,(X587*R587),"ICG N/D")),"N'est pas l'option choisie feuille 2A"))</f>
        <v>-</v>
      </c>
      <c r="AA587" s="215" t="str">
        <f t="shared" si="89"/>
        <v>-</v>
      </c>
      <c r="AB587" s="215" t="str">
        <f>IF($A587="-","-",IF('2A HypothèsesRenouvellement'!$F$20="  cotes d'état /5",(IF(ISNUMBER(Y587)=TRUE,(Y587*R587),"Etat/5 N/D")),"N'est pas l'option choisie feuille 2A"))</f>
        <v>-</v>
      </c>
      <c r="AC587" s="215" t="str">
        <f t="shared" si="90"/>
        <v>-</v>
      </c>
      <c r="AD587" s="217" t="str">
        <f>IF('2A HypothèsesRenouvellement'!$D$15="Option 1  ",'3A CalculsActifs'!V587,IF('2A HypothèsesRenouvellement'!$F$20="  Cotes d'état /100",'3A CalculsActifs'!AA587,IF('2A HypothèsesRenouvellement'!$F$20="  Cotes d'état /5",'3A CalculsActifs'!AC587,"ATT:ChoisirOptionFeuille2A")))</f>
        <v>ATT:ChoisirOptionFeuille2A</v>
      </c>
      <c r="AE587" s="209" t="str">
        <f>IF($A587="-","-",(H587/1000*(VLOOKUP(D587,'2A HypothèsesRenouvellement'!$J$6:$L$10,3,FALSE))))</f>
        <v>-</v>
      </c>
      <c r="AF587" s="312" t="str">
        <f t="shared" si="86"/>
        <v>-</v>
      </c>
      <c r="AG587" s="312" t="str">
        <f t="shared" si="87"/>
        <v>-</v>
      </c>
      <c r="AH587" s="218" t="str">
        <f t="shared" si="88"/>
        <v>-</v>
      </c>
      <c r="AI587" s="95"/>
      <c r="AJ587" s="95"/>
      <c r="AK587" s="95"/>
      <c r="AL587" s="95"/>
      <c r="AM587" s="95"/>
      <c r="AN587" s="95"/>
      <c r="AO587" s="95"/>
      <c r="AP587" s="95"/>
      <c r="AQ587" s="95"/>
      <c r="AR587" s="95"/>
      <c r="AS587" s="95"/>
      <c r="AT587" s="95"/>
      <c r="AU587" s="95"/>
      <c r="AV587" s="95"/>
      <c r="AW587" s="95"/>
      <c r="AX587" s="95"/>
      <c r="AY587" s="95"/>
      <c r="AZ587" s="95"/>
      <c r="BA587" s="95"/>
      <c r="BB587" s="95"/>
      <c r="BC587" s="95"/>
      <c r="BD587" s="95"/>
      <c r="BE587" s="95"/>
      <c r="BF587" s="95"/>
      <c r="BG587" s="95"/>
      <c r="BH587" s="95"/>
      <c r="BI587" s="95"/>
      <c r="BJ587" s="95"/>
      <c r="BK587" s="95"/>
      <c r="BL587" s="95"/>
      <c r="BM587" s="95"/>
      <c r="BN587" s="95"/>
      <c r="BO587" s="95"/>
      <c r="BP587" s="95"/>
      <c r="BQ587" s="95"/>
      <c r="BR587" s="95"/>
      <c r="BS587" s="95"/>
      <c r="BT587" s="95"/>
      <c r="BU587" s="95"/>
      <c r="BV587" s="95"/>
      <c r="BW587" s="95"/>
      <c r="BX587" s="95"/>
      <c r="BY587" s="95"/>
      <c r="BZ587" s="95"/>
      <c r="CA587" s="95"/>
      <c r="CB587" s="95"/>
      <c r="CC587" s="95"/>
      <c r="CD587" s="95"/>
      <c r="CE587" s="95"/>
      <c r="CF587" s="95"/>
      <c r="CG587" s="95"/>
      <c r="CH587" s="95"/>
      <c r="CI587" s="95"/>
      <c r="CJ587" s="95"/>
      <c r="CK587" s="95"/>
      <c r="CL587" s="95"/>
      <c r="CM587" s="95"/>
      <c r="CN587" s="95"/>
      <c r="CO587" s="95"/>
      <c r="CP587" s="95"/>
      <c r="CQ587" s="95"/>
      <c r="CR587" s="95"/>
      <c r="CS587" s="95"/>
      <c r="CT587" s="95"/>
      <c r="CU587" s="95"/>
      <c r="CV587" s="95"/>
      <c r="CW587" s="95"/>
      <c r="CX587" s="95"/>
      <c r="CY587" s="95"/>
      <c r="CZ587" s="95"/>
      <c r="DA587" s="95"/>
      <c r="DB587" s="95"/>
      <c r="DC587" s="95"/>
      <c r="DD587" s="95"/>
      <c r="DE587" s="95"/>
      <c r="DF587" s="95"/>
      <c r="DG587" s="95"/>
      <c r="DH587" s="95"/>
      <c r="DI587" s="95"/>
      <c r="DJ587" s="95"/>
      <c r="DK587" s="95"/>
      <c r="DL587" s="95"/>
      <c r="DM587" s="95"/>
      <c r="DN587" s="95"/>
      <c r="DO587" s="95"/>
      <c r="DP587" s="95"/>
      <c r="DQ587" s="95"/>
      <c r="DR587" s="95"/>
      <c r="DS587" s="95"/>
      <c r="DT587" s="95"/>
      <c r="DU587" s="95"/>
      <c r="DV587" s="95"/>
      <c r="DW587" s="95"/>
      <c r="DX587" s="95"/>
      <c r="DY587" s="95"/>
      <c r="DZ587" s="95"/>
      <c r="EA587" s="95"/>
      <c r="EB587" s="95"/>
      <c r="EC587" s="95"/>
      <c r="ED587" s="95"/>
      <c r="EE587" s="95"/>
      <c r="EF587" s="95"/>
      <c r="EG587" s="95"/>
      <c r="EH587" s="95"/>
      <c r="EI587" s="95"/>
      <c r="EJ587" s="95"/>
      <c r="EK587" s="95"/>
      <c r="EL587" s="95"/>
      <c r="EM587" s="95"/>
      <c r="EN587" s="95"/>
      <c r="EO587" s="95"/>
      <c r="EP587" s="95"/>
      <c r="EQ587" s="95"/>
      <c r="ER587" s="95"/>
      <c r="ES587" s="95"/>
      <c r="ET587" s="95"/>
      <c r="EU587" s="95"/>
      <c r="EV587" s="95"/>
      <c r="EW587" s="95"/>
      <c r="EX587" s="95"/>
      <c r="EY587" s="95"/>
      <c r="EZ587" s="95"/>
      <c r="FA587" s="95"/>
      <c r="FB587" s="95"/>
      <c r="FC587" s="95"/>
      <c r="FD587" s="95"/>
      <c r="FE587" s="95"/>
      <c r="FF587" s="95"/>
      <c r="FG587" s="95"/>
      <c r="FH587" s="95"/>
      <c r="FI587" s="95"/>
      <c r="FJ587" s="95"/>
      <c r="FK587" s="95"/>
      <c r="FL587" s="95"/>
      <c r="FM587" s="95"/>
      <c r="FN587" s="95"/>
      <c r="FO587" s="95"/>
      <c r="FP587" s="95"/>
      <c r="FQ587" s="95"/>
      <c r="FR587" s="95"/>
      <c r="FS587" s="95"/>
      <c r="FT587" s="95"/>
      <c r="FU587" s="95"/>
      <c r="FV587" s="95"/>
      <c r="FW587" s="95"/>
      <c r="FX587" s="95"/>
      <c r="FY587" s="95"/>
      <c r="FZ587" s="95"/>
      <c r="GA587" s="95"/>
      <c r="GB587" s="95"/>
      <c r="GC587" s="95"/>
      <c r="GD587" s="95"/>
      <c r="GE587" s="95"/>
      <c r="GF587" s="95"/>
      <c r="GG587" s="95"/>
      <c r="GH587" s="95"/>
      <c r="GI587" s="95"/>
      <c r="GJ587" s="95"/>
      <c r="GK587" s="95"/>
      <c r="GL587" s="95"/>
      <c r="GM587" s="95"/>
      <c r="GN587" s="95"/>
      <c r="GO587" s="95"/>
      <c r="GP587" s="95"/>
      <c r="GQ587" s="95"/>
      <c r="GR587" s="95"/>
      <c r="GS587" s="95"/>
      <c r="GT587" s="95"/>
      <c r="GU587" s="95"/>
      <c r="GV587" s="95"/>
      <c r="GW587" s="95"/>
      <c r="GX587" s="95"/>
      <c r="GY587" s="95"/>
      <c r="GZ587" s="95"/>
      <c r="HA587" s="95"/>
      <c r="HB587" s="95"/>
      <c r="HC587" s="95"/>
      <c r="HD587" s="95"/>
      <c r="HE587" s="95"/>
    </row>
    <row r="588" spans="1:213" x14ac:dyDescent="0.25">
      <c r="A588" s="212" t="str">
        <f>IF((ISBLANK('1B DonnéesActifs'!A591)=TRUE),"-",'1B DonnéesActifs'!A591)</f>
        <v>-</v>
      </c>
      <c r="B588" s="213" t="str">
        <f>IF(($A588="-"),"-",IF((ISBLANK('1B DonnéesActifs'!B591)=TRUE),"",'1B DonnéesActifs'!B591))</f>
        <v>-</v>
      </c>
      <c r="C588" s="213" t="str">
        <f>IF(($A588="-"),"-",IF((ISBLANK('1B DonnéesActifs'!C591)=TRUE),"",'1B DonnéesActifs'!C591))</f>
        <v>-</v>
      </c>
      <c r="D588" s="213" t="str">
        <f>IF(($A588="-"),"-",IF((ISBLANK('1B DonnéesActifs'!D591)=TRUE),"",'1B DonnéesActifs'!D591))</f>
        <v>-</v>
      </c>
      <c r="E588" s="213" t="str">
        <f>IF(($A588="-"),"-",IF((ISBLANK('1B DonnéesActifs'!E591)=TRUE),"",'1B DonnéesActifs'!E591))</f>
        <v>-</v>
      </c>
      <c r="F588" s="213" t="str">
        <f>IF(($A588="-"),"-",IF((ISBLANK('1B DonnéesActifs'!F591)=TRUE),"",'1B DonnéesActifs'!F591))</f>
        <v>-</v>
      </c>
      <c r="G588" s="213" t="str">
        <f>IF(($A588="-"),"-",IF((ISBLANK('1B DonnéesActifs'!G591)=TRUE),"",'1B DonnéesActifs'!G591))</f>
        <v>-</v>
      </c>
      <c r="H588" s="213" t="str">
        <f>IF(($A588="-"),"-",IF((ISBLANK('1B DonnéesActifs'!H591)=TRUE),"",'1B DonnéesActifs'!H591))</f>
        <v>-</v>
      </c>
      <c r="I588" s="213" t="str">
        <f>IF(($A588="-"),"-",IF((ISBLANK('1B DonnéesActifs'!I591)=TRUE),"",'1B DonnéesActifs'!I591))</f>
        <v>-</v>
      </c>
      <c r="J588" s="213" t="str">
        <f>IF(($A588="-"),"-",IF((ISBLANK('1B DonnéesActifs'!J591)=TRUE),"",'1B DonnéesActifs'!J591))</f>
        <v>-</v>
      </c>
      <c r="K588" s="213" t="str">
        <f>IF(($A588="-"),"-",IF((ISBLANK('1B DonnéesActifs'!K591)=TRUE),"",'1B DonnéesActifs'!K591))</f>
        <v>-</v>
      </c>
      <c r="L588" s="213" t="str">
        <f>IF(($A588="-"),"-",IF((ISBLANK('1B DonnéesActifs'!L591)=TRUE),"",'1B DonnéesActifs'!L591))</f>
        <v>-</v>
      </c>
      <c r="M588" s="213" t="str">
        <f>IF(($A588="-"),"-",IF((ISBLANK('1B DonnéesActifs'!M591)=TRUE),"",'1B DonnéesActifs'!M591))</f>
        <v>-</v>
      </c>
      <c r="N588" s="213" t="str">
        <f>IF(($A588="-"),"-",IF((ISBLANK('1B DonnéesActifs'!N591)=TRUE),"",'1B DonnéesActifs'!N591))</f>
        <v>-</v>
      </c>
      <c r="O588" s="213" t="str">
        <f>IF(($A588="-"),"-",IF((ISBLANK('1B DonnéesActifs'!O591)=TRUE),"",'1B DonnéesActifs'!O591))</f>
        <v>-</v>
      </c>
      <c r="P588" s="213" t="str">
        <f>IF(($A588="-"),"-",IF((ISBLANK('1B DonnéesActifs'!P591)=TRUE),"",'1B DonnéesActifs'!P591))</f>
        <v>-</v>
      </c>
      <c r="Q588" s="214" t="str">
        <f t="shared" si="82"/>
        <v>-</v>
      </c>
      <c r="R588" s="214" t="str">
        <f>IF($A588="-","-",(_xlfn.IFNA((VLOOKUP($D588,'2A HypothèsesRenouvellement'!$J$6:$K$10,2,FALSE)),"TypeChausséeN/D")))</f>
        <v>-</v>
      </c>
      <c r="S588" s="214" t="str">
        <f t="shared" si="83"/>
        <v>-</v>
      </c>
      <c r="T588" s="214" t="str">
        <f>IF($A588="-","-",(_xlfn.IFNA((VLOOKUP($M588,'2A HypothèsesRenouvellement'!$J$16:$K$25,2,FALSE)),"DernièreInterventionN/D")))</f>
        <v>-</v>
      </c>
      <c r="U588" s="214" t="str">
        <f t="shared" si="84"/>
        <v>-</v>
      </c>
      <c r="V588" s="215" t="str">
        <f t="shared" si="85"/>
        <v>-</v>
      </c>
      <c r="W588" s="215" t="str">
        <f>IF($A588="-","-",IF($O588="","ICG N/D",VLOOKUP($O588,'2A HypothèsesRenouvellement'!$B$33:$B$42,1,TRUE)))</f>
        <v>-</v>
      </c>
      <c r="X588" s="216" t="str">
        <f>IF($A588="-","-",(IF((ISNUMBER(W588)=TRUE),VLOOKUP(W588,'2A HypothèsesRenouvellement'!$B$33:$D$42,3,FALSE),"ICG N/D")))</f>
        <v>-</v>
      </c>
      <c r="Y588" s="216" t="str">
        <f>_xlfn.IFNA(IF($A588="-","-",(IF((P588=""),"Cote /5 N/D",VLOOKUP(P588,'2A HypothèsesRenouvellement'!$F$33:$G$37,2,FALSE)))),"%ParCote/5 Feuille2A N/D")</f>
        <v>-</v>
      </c>
      <c r="Z588" s="215" t="str">
        <f>IF($A588="-","-",IF('2A HypothèsesRenouvellement'!$F$20="  cotes d'état /100",(IF(ISNUMBER(X588)=TRUE,(X588*R588),"ICG N/D")),"N'est pas l'option choisie feuille 2A"))</f>
        <v>-</v>
      </c>
      <c r="AA588" s="215" t="str">
        <f t="shared" si="89"/>
        <v>-</v>
      </c>
      <c r="AB588" s="215" t="str">
        <f>IF($A588="-","-",IF('2A HypothèsesRenouvellement'!$F$20="  cotes d'état /5",(IF(ISNUMBER(Y588)=TRUE,(Y588*R588),"Etat/5 N/D")),"N'est pas l'option choisie feuille 2A"))</f>
        <v>-</v>
      </c>
      <c r="AC588" s="215" t="str">
        <f t="shared" si="90"/>
        <v>-</v>
      </c>
      <c r="AD588" s="217" t="str">
        <f>IF('2A HypothèsesRenouvellement'!$D$15="Option 1  ",'3A CalculsActifs'!V588,IF('2A HypothèsesRenouvellement'!$F$20="  Cotes d'état /100",'3A CalculsActifs'!AA588,IF('2A HypothèsesRenouvellement'!$F$20="  Cotes d'état /5",'3A CalculsActifs'!AC588,"ATT:ChoisirOptionFeuille2A")))</f>
        <v>ATT:ChoisirOptionFeuille2A</v>
      </c>
      <c r="AE588" s="209" t="str">
        <f>IF($A588="-","-",(H588/1000*(VLOOKUP(D588,'2A HypothèsesRenouvellement'!$J$6:$L$10,3,FALSE))))</f>
        <v>-</v>
      </c>
      <c r="AF588" s="312" t="str">
        <f t="shared" si="86"/>
        <v>-</v>
      </c>
      <c r="AG588" s="312" t="str">
        <f t="shared" si="87"/>
        <v>-</v>
      </c>
      <c r="AH588" s="218" t="str">
        <f t="shared" si="88"/>
        <v>-</v>
      </c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5"/>
      <c r="BL588" s="95"/>
      <c r="BM588" s="95"/>
      <c r="BN588" s="95"/>
      <c r="BO588" s="95"/>
      <c r="BP588" s="95"/>
      <c r="BQ588" s="95"/>
      <c r="BR588" s="95"/>
      <c r="BS588" s="95"/>
      <c r="BT588" s="95"/>
      <c r="BU588" s="95"/>
      <c r="BV588" s="95"/>
      <c r="BW588" s="95"/>
      <c r="BX588" s="95"/>
      <c r="BY588" s="95"/>
      <c r="BZ588" s="95"/>
      <c r="CA588" s="95"/>
      <c r="CB588" s="95"/>
      <c r="CC588" s="95"/>
      <c r="CD588" s="95"/>
      <c r="CE588" s="95"/>
      <c r="CF588" s="95"/>
      <c r="CG588" s="95"/>
      <c r="CH588" s="95"/>
      <c r="CI588" s="95"/>
      <c r="CJ588" s="95"/>
      <c r="CK588" s="95"/>
      <c r="CL588" s="95"/>
      <c r="CM588" s="95"/>
      <c r="CN588" s="95"/>
      <c r="CO588" s="95"/>
      <c r="CP588" s="95"/>
      <c r="CQ588" s="95"/>
      <c r="CR588" s="95"/>
      <c r="CS588" s="95"/>
      <c r="CT588" s="95"/>
      <c r="CU588" s="95"/>
      <c r="CV588" s="95"/>
      <c r="CW588" s="95"/>
      <c r="CX588" s="95"/>
      <c r="CY588" s="95"/>
      <c r="CZ588" s="95"/>
      <c r="DA588" s="95"/>
      <c r="DB588" s="95"/>
      <c r="DC588" s="95"/>
      <c r="DD588" s="95"/>
      <c r="DE588" s="95"/>
      <c r="DF588" s="95"/>
      <c r="DG588" s="95"/>
      <c r="DH588" s="95"/>
      <c r="DI588" s="95"/>
      <c r="DJ588" s="95"/>
      <c r="DK588" s="95"/>
      <c r="DL588" s="95"/>
      <c r="DM588" s="95"/>
      <c r="DN588" s="95"/>
      <c r="DO588" s="95"/>
      <c r="DP588" s="95"/>
      <c r="DQ588" s="95"/>
      <c r="DR588" s="95"/>
      <c r="DS588" s="95"/>
      <c r="DT588" s="95"/>
      <c r="DU588" s="95"/>
      <c r="DV588" s="95"/>
      <c r="DW588" s="95"/>
      <c r="DX588" s="95"/>
      <c r="DY588" s="95"/>
      <c r="DZ588" s="95"/>
      <c r="EA588" s="95"/>
      <c r="EB588" s="95"/>
      <c r="EC588" s="95"/>
      <c r="ED588" s="95"/>
      <c r="EE588" s="95"/>
      <c r="EF588" s="95"/>
      <c r="EG588" s="95"/>
      <c r="EH588" s="95"/>
      <c r="EI588" s="95"/>
      <c r="EJ588" s="95"/>
      <c r="EK588" s="95"/>
      <c r="EL588" s="95"/>
      <c r="EM588" s="95"/>
      <c r="EN588" s="95"/>
      <c r="EO588" s="95"/>
      <c r="EP588" s="95"/>
      <c r="EQ588" s="95"/>
      <c r="ER588" s="95"/>
      <c r="ES588" s="95"/>
      <c r="ET588" s="95"/>
      <c r="EU588" s="95"/>
      <c r="EV588" s="95"/>
      <c r="EW588" s="95"/>
      <c r="EX588" s="95"/>
      <c r="EY588" s="95"/>
      <c r="EZ588" s="95"/>
      <c r="FA588" s="95"/>
      <c r="FB588" s="95"/>
      <c r="FC588" s="95"/>
      <c r="FD588" s="95"/>
      <c r="FE588" s="95"/>
      <c r="FF588" s="95"/>
      <c r="FG588" s="95"/>
      <c r="FH588" s="95"/>
      <c r="FI588" s="95"/>
      <c r="FJ588" s="95"/>
      <c r="FK588" s="95"/>
      <c r="FL588" s="95"/>
      <c r="FM588" s="95"/>
      <c r="FN588" s="95"/>
      <c r="FO588" s="95"/>
      <c r="FP588" s="95"/>
      <c r="FQ588" s="95"/>
      <c r="FR588" s="95"/>
      <c r="FS588" s="95"/>
      <c r="FT588" s="95"/>
      <c r="FU588" s="95"/>
      <c r="FV588" s="95"/>
      <c r="FW588" s="95"/>
      <c r="FX588" s="95"/>
      <c r="FY588" s="95"/>
      <c r="FZ588" s="95"/>
      <c r="GA588" s="95"/>
      <c r="GB588" s="95"/>
      <c r="GC588" s="95"/>
      <c r="GD588" s="95"/>
      <c r="GE588" s="95"/>
      <c r="GF588" s="95"/>
      <c r="GG588" s="95"/>
      <c r="GH588" s="95"/>
      <c r="GI588" s="95"/>
      <c r="GJ588" s="95"/>
      <c r="GK588" s="95"/>
      <c r="GL588" s="95"/>
      <c r="GM588" s="95"/>
      <c r="GN588" s="95"/>
      <c r="GO588" s="95"/>
      <c r="GP588" s="95"/>
      <c r="GQ588" s="95"/>
      <c r="GR588" s="95"/>
      <c r="GS588" s="95"/>
      <c r="GT588" s="95"/>
      <c r="GU588" s="95"/>
      <c r="GV588" s="95"/>
      <c r="GW588" s="95"/>
      <c r="GX588" s="95"/>
      <c r="GY588" s="95"/>
      <c r="GZ588" s="95"/>
      <c r="HA588" s="95"/>
      <c r="HB588" s="95"/>
      <c r="HC588" s="95"/>
      <c r="HD588" s="95"/>
      <c r="HE588" s="95"/>
    </row>
    <row r="589" spans="1:213" x14ac:dyDescent="0.25">
      <c r="A589" s="212" t="str">
        <f>IF((ISBLANK('1B DonnéesActifs'!A592)=TRUE),"-",'1B DonnéesActifs'!A592)</f>
        <v>-</v>
      </c>
      <c r="B589" s="213" t="str">
        <f>IF(($A589="-"),"-",IF((ISBLANK('1B DonnéesActifs'!B592)=TRUE),"",'1B DonnéesActifs'!B592))</f>
        <v>-</v>
      </c>
      <c r="C589" s="213" t="str">
        <f>IF(($A589="-"),"-",IF((ISBLANK('1B DonnéesActifs'!C592)=TRUE),"",'1B DonnéesActifs'!C592))</f>
        <v>-</v>
      </c>
      <c r="D589" s="213" t="str">
        <f>IF(($A589="-"),"-",IF((ISBLANK('1B DonnéesActifs'!D592)=TRUE),"",'1B DonnéesActifs'!D592))</f>
        <v>-</v>
      </c>
      <c r="E589" s="213" t="str">
        <f>IF(($A589="-"),"-",IF((ISBLANK('1B DonnéesActifs'!E592)=TRUE),"",'1B DonnéesActifs'!E592))</f>
        <v>-</v>
      </c>
      <c r="F589" s="213" t="str">
        <f>IF(($A589="-"),"-",IF((ISBLANK('1B DonnéesActifs'!F592)=TRUE),"",'1B DonnéesActifs'!F592))</f>
        <v>-</v>
      </c>
      <c r="G589" s="213" t="str">
        <f>IF(($A589="-"),"-",IF((ISBLANK('1B DonnéesActifs'!G592)=TRUE),"",'1B DonnéesActifs'!G592))</f>
        <v>-</v>
      </c>
      <c r="H589" s="213" t="str">
        <f>IF(($A589="-"),"-",IF((ISBLANK('1B DonnéesActifs'!H592)=TRUE),"",'1B DonnéesActifs'!H592))</f>
        <v>-</v>
      </c>
      <c r="I589" s="213" t="str">
        <f>IF(($A589="-"),"-",IF((ISBLANK('1B DonnéesActifs'!I592)=TRUE),"",'1B DonnéesActifs'!I592))</f>
        <v>-</v>
      </c>
      <c r="J589" s="213" t="str">
        <f>IF(($A589="-"),"-",IF((ISBLANK('1B DonnéesActifs'!J592)=TRUE),"",'1B DonnéesActifs'!J592))</f>
        <v>-</v>
      </c>
      <c r="K589" s="213" t="str">
        <f>IF(($A589="-"),"-",IF((ISBLANK('1B DonnéesActifs'!K592)=TRUE),"",'1B DonnéesActifs'!K592))</f>
        <v>-</v>
      </c>
      <c r="L589" s="213" t="str">
        <f>IF(($A589="-"),"-",IF((ISBLANK('1B DonnéesActifs'!L592)=TRUE),"",'1B DonnéesActifs'!L592))</f>
        <v>-</v>
      </c>
      <c r="M589" s="213" t="str">
        <f>IF(($A589="-"),"-",IF((ISBLANK('1B DonnéesActifs'!M592)=TRUE),"",'1B DonnéesActifs'!M592))</f>
        <v>-</v>
      </c>
      <c r="N589" s="213" t="str">
        <f>IF(($A589="-"),"-",IF((ISBLANK('1B DonnéesActifs'!N592)=TRUE),"",'1B DonnéesActifs'!N592))</f>
        <v>-</v>
      </c>
      <c r="O589" s="213" t="str">
        <f>IF(($A589="-"),"-",IF((ISBLANK('1B DonnéesActifs'!O592)=TRUE),"",'1B DonnéesActifs'!O592))</f>
        <v>-</v>
      </c>
      <c r="P589" s="213" t="str">
        <f>IF(($A589="-"),"-",IF((ISBLANK('1B DonnéesActifs'!P592)=TRUE),"",'1B DonnéesActifs'!P592))</f>
        <v>-</v>
      </c>
      <c r="Q589" s="214" t="str">
        <f t="shared" si="82"/>
        <v>-</v>
      </c>
      <c r="R589" s="214" t="str">
        <f>IF($A589="-","-",(_xlfn.IFNA((VLOOKUP($D589,'2A HypothèsesRenouvellement'!$J$6:$K$10,2,FALSE)),"TypeChausséeN/D")))</f>
        <v>-</v>
      </c>
      <c r="S589" s="214" t="str">
        <f t="shared" si="83"/>
        <v>-</v>
      </c>
      <c r="T589" s="214" t="str">
        <f>IF($A589="-","-",(_xlfn.IFNA((VLOOKUP($M589,'2A HypothèsesRenouvellement'!$J$16:$K$25,2,FALSE)),"DernièreInterventionN/D")))</f>
        <v>-</v>
      </c>
      <c r="U589" s="214" t="str">
        <f t="shared" si="84"/>
        <v>-</v>
      </c>
      <c r="V589" s="215" t="str">
        <f t="shared" si="85"/>
        <v>-</v>
      </c>
      <c r="W589" s="215" t="str">
        <f>IF($A589="-","-",IF($O589="","ICG N/D",VLOOKUP($O589,'2A HypothèsesRenouvellement'!$B$33:$B$42,1,TRUE)))</f>
        <v>-</v>
      </c>
      <c r="X589" s="216" t="str">
        <f>IF($A589="-","-",(IF((ISNUMBER(W589)=TRUE),VLOOKUP(W589,'2A HypothèsesRenouvellement'!$B$33:$D$42,3,FALSE),"ICG N/D")))</f>
        <v>-</v>
      </c>
      <c r="Y589" s="216" t="str">
        <f>_xlfn.IFNA(IF($A589="-","-",(IF((P589=""),"Cote /5 N/D",VLOOKUP(P589,'2A HypothèsesRenouvellement'!$F$33:$G$37,2,FALSE)))),"%ParCote/5 Feuille2A N/D")</f>
        <v>-</v>
      </c>
      <c r="Z589" s="215" t="str">
        <f>IF($A589="-","-",IF('2A HypothèsesRenouvellement'!$F$20="  cotes d'état /100",(IF(ISNUMBER(X589)=TRUE,(X589*R589),"ICG N/D")),"N'est pas l'option choisie feuille 2A"))</f>
        <v>-</v>
      </c>
      <c r="AA589" s="215" t="str">
        <f t="shared" si="89"/>
        <v>-</v>
      </c>
      <c r="AB589" s="215" t="str">
        <f>IF($A589="-","-",IF('2A HypothèsesRenouvellement'!$F$20="  cotes d'état /5",(IF(ISNUMBER(Y589)=TRUE,(Y589*R589),"Etat/5 N/D")),"N'est pas l'option choisie feuille 2A"))</f>
        <v>-</v>
      </c>
      <c r="AC589" s="215" t="str">
        <f t="shared" si="90"/>
        <v>-</v>
      </c>
      <c r="AD589" s="217" t="str">
        <f>IF('2A HypothèsesRenouvellement'!$D$15="Option 1  ",'3A CalculsActifs'!V589,IF('2A HypothèsesRenouvellement'!$F$20="  Cotes d'état /100",'3A CalculsActifs'!AA589,IF('2A HypothèsesRenouvellement'!$F$20="  Cotes d'état /5",'3A CalculsActifs'!AC589,"ATT:ChoisirOptionFeuille2A")))</f>
        <v>ATT:ChoisirOptionFeuille2A</v>
      </c>
      <c r="AE589" s="209" t="str">
        <f>IF($A589="-","-",(H589/1000*(VLOOKUP(D589,'2A HypothèsesRenouvellement'!$J$6:$L$10,3,FALSE))))</f>
        <v>-</v>
      </c>
      <c r="AF589" s="312" t="str">
        <f t="shared" si="86"/>
        <v>-</v>
      </c>
      <c r="AG589" s="312" t="str">
        <f t="shared" si="87"/>
        <v>-</v>
      </c>
      <c r="AH589" s="218" t="str">
        <f t="shared" si="88"/>
        <v>-</v>
      </c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5"/>
      <c r="BL589" s="95"/>
      <c r="BM589" s="95"/>
      <c r="BN589" s="95"/>
      <c r="BO589" s="95"/>
      <c r="BP589" s="95"/>
      <c r="BQ589" s="95"/>
      <c r="BR589" s="95"/>
      <c r="BS589" s="95"/>
      <c r="BT589" s="95"/>
      <c r="BU589" s="95"/>
      <c r="BV589" s="95"/>
      <c r="BW589" s="95"/>
      <c r="BX589" s="95"/>
      <c r="BY589" s="95"/>
      <c r="BZ589" s="95"/>
      <c r="CA589" s="95"/>
      <c r="CB589" s="95"/>
      <c r="CC589" s="95"/>
      <c r="CD589" s="95"/>
      <c r="CE589" s="95"/>
      <c r="CF589" s="95"/>
      <c r="CG589" s="95"/>
      <c r="CH589" s="95"/>
      <c r="CI589" s="95"/>
      <c r="CJ589" s="95"/>
      <c r="CK589" s="95"/>
      <c r="CL589" s="95"/>
      <c r="CM589" s="95"/>
      <c r="CN589" s="95"/>
      <c r="CO589" s="95"/>
      <c r="CP589" s="95"/>
      <c r="CQ589" s="95"/>
      <c r="CR589" s="95"/>
      <c r="CS589" s="95"/>
      <c r="CT589" s="95"/>
      <c r="CU589" s="95"/>
      <c r="CV589" s="95"/>
      <c r="CW589" s="95"/>
      <c r="CX589" s="95"/>
      <c r="CY589" s="95"/>
      <c r="CZ589" s="95"/>
      <c r="DA589" s="95"/>
      <c r="DB589" s="95"/>
      <c r="DC589" s="95"/>
      <c r="DD589" s="95"/>
      <c r="DE589" s="95"/>
      <c r="DF589" s="95"/>
      <c r="DG589" s="95"/>
      <c r="DH589" s="95"/>
      <c r="DI589" s="95"/>
      <c r="DJ589" s="95"/>
      <c r="DK589" s="95"/>
      <c r="DL589" s="95"/>
      <c r="DM589" s="95"/>
      <c r="DN589" s="95"/>
      <c r="DO589" s="95"/>
      <c r="DP589" s="95"/>
      <c r="DQ589" s="95"/>
      <c r="DR589" s="95"/>
      <c r="DS589" s="95"/>
      <c r="DT589" s="95"/>
      <c r="DU589" s="95"/>
      <c r="DV589" s="95"/>
      <c r="DW589" s="95"/>
      <c r="DX589" s="95"/>
      <c r="DY589" s="95"/>
      <c r="DZ589" s="95"/>
      <c r="EA589" s="95"/>
      <c r="EB589" s="95"/>
      <c r="EC589" s="95"/>
      <c r="ED589" s="95"/>
      <c r="EE589" s="95"/>
      <c r="EF589" s="95"/>
      <c r="EG589" s="95"/>
      <c r="EH589" s="95"/>
      <c r="EI589" s="95"/>
      <c r="EJ589" s="95"/>
      <c r="EK589" s="95"/>
      <c r="EL589" s="95"/>
      <c r="EM589" s="95"/>
      <c r="EN589" s="95"/>
      <c r="EO589" s="95"/>
      <c r="EP589" s="95"/>
      <c r="EQ589" s="95"/>
      <c r="ER589" s="95"/>
      <c r="ES589" s="95"/>
      <c r="ET589" s="95"/>
      <c r="EU589" s="95"/>
      <c r="EV589" s="95"/>
      <c r="EW589" s="95"/>
      <c r="EX589" s="95"/>
      <c r="EY589" s="95"/>
      <c r="EZ589" s="95"/>
      <c r="FA589" s="95"/>
      <c r="FB589" s="95"/>
      <c r="FC589" s="95"/>
      <c r="FD589" s="95"/>
      <c r="FE589" s="95"/>
      <c r="FF589" s="95"/>
      <c r="FG589" s="95"/>
      <c r="FH589" s="95"/>
      <c r="FI589" s="95"/>
      <c r="FJ589" s="95"/>
      <c r="FK589" s="95"/>
      <c r="FL589" s="95"/>
      <c r="FM589" s="95"/>
      <c r="FN589" s="95"/>
      <c r="FO589" s="95"/>
      <c r="FP589" s="95"/>
      <c r="FQ589" s="95"/>
      <c r="FR589" s="95"/>
      <c r="FS589" s="95"/>
      <c r="FT589" s="95"/>
      <c r="FU589" s="95"/>
      <c r="FV589" s="95"/>
      <c r="FW589" s="95"/>
      <c r="FX589" s="95"/>
      <c r="FY589" s="95"/>
      <c r="FZ589" s="95"/>
      <c r="GA589" s="95"/>
      <c r="GB589" s="95"/>
      <c r="GC589" s="95"/>
      <c r="GD589" s="95"/>
      <c r="GE589" s="95"/>
      <c r="GF589" s="95"/>
      <c r="GG589" s="95"/>
      <c r="GH589" s="95"/>
      <c r="GI589" s="95"/>
      <c r="GJ589" s="95"/>
      <c r="GK589" s="95"/>
      <c r="GL589" s="95"/>
      <c r="GM589" s="95"/>
      <c r="GN589" s="95"/>
      <c r="GO589" s="95"/>
      <c r="GP589" s="95"/>
      <c r="GQ589" s="95"/>
      <c r="GR589" s="95"/>
      <c r="GS589" s="95"/>
      <c r="GT589" s="95"/>
      <c r="GU589" s="95"/>
      <c r="GV589" s="95"/>
      <c r="GW589" s="95"/>
      <c r="GX589" s="95"/>
      <c r="GY589" s="95"/>
      <c r="GZ589" s="95"/>
      <c r="HA589" s="95"/>
      <c r="HB589" s="95"/>
      <c r="HC589" s="95"/>
      <c r="HD589" s="95"/>
      <c r="HE589" s="95"/>
    </row>
    <row r="590" spans="1:213" x14ac:dyDescent="0.25">
      <c r="A590" s="212" t="str">
        <f>IF((ISBLANK('1B DonnéesActifs'!A593)=TRUE),"-",'1B DonnéesActifs'!A593)</f>
        <v>-</v>
      </c>
      <c r="B590" s="213" t="str">
        <f>IF(($A590="-"),"-",IF((ISBLANK('1B DonnéesActifs'!B593)=TRUE),"",'1B DonnéesActifs'!B593))</f>
        <v>-</v>
      </c>
      <c r="C590" s="213" t="str">
        <f>IF(($A590="-"),"-",IF((ISBLANK('1B DonnéesActifs'!C593)=TRUE),"",'1B DonnéesActifs'!C593))</f>
        <v>-</v>
      </c>
      <c r="D590" s="213" t="str">
        <f>IF(($A590="-"),"-",IF((ISBLANK('1B DonnéesActifs'!D593)=TRUE),"",'1B DonnéesActifs'!D593))</f>
        <v>-</v>
      </c>
      <c r="E590" s="213" t="str">
        <f>IF(($A590="-"),"-",IF((ISBLANK('1B DonnéesActifs'!E593)=TRUE),"",'1B DonnéesActifs'!E593))</f>
        <v>-</v>
      </c>
      <c r="F590" s="213" t="str">
        <f>IF(($A590="-"),"-",IF((ISBLANK('1B DonnéesActifs'!F593)=TRUE),"",'1B DonnéesActifs'!F593))</f>
        <v>-</v>
      </c>
      <c r="G590" s="213" t="str">
        <f>IF(($A590="-"),"-",IF((ISBLANK('1B DonnéesActifs'!G593)=TRUE),"",'1B DonnéesActifs'!G593))</f>
        <v>-</v>
      </c>
      <c r="H590" s="213" t="str">
        <f>IF(($A590="-"),"-",IF((ISBLANK('1B DonnéesActifs'!H593)=TRUE),"",'1B DonnéesActifs'!H593))</f>
        <v>-</v>
      </c>
      <c r="I590" s="213" t="str">
        <f>IF(($A590="-"),"-",IF((ISBLANK('1B DonnéesActifs'!I593)=TRUE),"",'1B DonnéesActifs'!I593))</f>
        <v>-</v>
      </c>
      <c r="J590" s="213" t="str">
        <f>IF(($A590="-"),"-",IF((ISBLANK('1B DonnéesActifs'!J593)=TRUE),"",'1B DonnéesActifs'!J593))</f>
        <v>-</v>
      </c>
      <c r="K590" s="213" t="str">
        <f>IF(($A590="-"),"-",IF((ISBLANK('1B DonnéesActifs'!K593)=TRUE),"",'1B DonnéesActifs'!K593))</f>
        <v>-</v>
      </c>
      <c r="L590" s="213" t="str">
        <f>IF(($A590="-"),"-",IF((ISBLANK('1B DonnéesActifs'!L593)=TRUE),"",'1B DonnéesActifs'!L593))</f>
        <v>-</v>
      </c>
      <c r="M590" s="213" t="str">
        <f>IF(($A590="-"),"-",IF((ISBLANK('1B DonnéesActifs'!M593)=TRUE),"",'1B DonnéesActifs'!M593))</f>
        <v>-</v>
      </c>
      <c r="N590" s="213" t="str">
        <f>IF(($A590="-"),"-",IF((ISBLANK('1B DonnéesActifs'!N593)=TRUE),"",'1B DonnéesActifs'!N593))</f>
        <v>-</v>
      </c>
      <c r="O590" s="213" t="str">
        <f>IF(($A590="-"),"-",IF((ISBLANK('1B DonnéesActifs'!O593)=TRUE),"",'1B DonnéesActifs'!O593))</f>
        <v>-</v>
      </c>
      <c r="P590" s="213" t="str">
        <f>IF(($A590="-"),"-",IF((ISBLANK('1B DonnéesActifs'!P593)=TRUE),"",'1B DonnéesActifs'!P593))</f>
        <v>-</v>
      </c>
      <c r="Q590" s="214" t="str">
        <f t="shared" si="82"/>
        <v>-</v>
      </c>
      <c r="R590" s="214" t="str">
        <f>IF($A590="-","-",(_xlfn.IFNA((VLOOKUP($D590,'2A HypothèsesRenouvellement'!$J$6:$K$10,2,FALSE)),"TypeChausséeN/D")))</f>
        <v>-</v>
      </c>
      <c r="S590" s="214" t="str">
        <f t="shared" si="83"/>
        <v>-</v>
      </c>
      <c r="T590" s="214" t="str">
        <f>IF($A590="-","-",(_xlfn.IFNA((VLOOKUP($M590,'2A HypothèsesRenouvellement'!$J$16:$K$25,2,FALSE)),"DernièreInterventionN/D")))</f>
        <v>-</v>
      </c>
      <c r="U590" s="214" t="str">
        <f t="shared" si="84"/>
        <v>-</v>
      </c>
      <c r="V590" s="215" t="str">
        <f t="shared" si="85"/>
        <v>-</v>
      </c>
      <c r="W590" s="215" t="str">
        <f>IF($A590="-","-",IF($O590="","ICG N/D",VLOOKUP($O590,'2A HypothèsesRenouvellement'!$B$33:$B$42,1,TRUE)))</f>
        <v>-</v>
      </c>
      <c r="X590" s="216" t="str">
        <f>IF($A590="-","-",(IF((ISNUMBER(W590)=TRUE),VLOOKUP(W590,'2A HypothèsesRenouvellement'!$B$33:$D$42,3,FALSE),"ICG N/D")))</f>
        <v>-</v>
      </c>
      <c r="Y590" s="216" t="str">
        <f>_xlfn.IFNA(IF($A590="-","-",(IF((P590=""),"Cote /5 N/D",VLOOKUP(P590,'2A HypothèsesRenouvellement'!$F$33:$G$37,2,FALSE)))),"%ParCote/5 Feuille2A N/D")</f>
        <v>-</v>
      </c>
      <c r="Z590" s="215" t="str">
        <f>IF($A590="-","-",IF('2A HypothèsesRenouvellement'!$F$20="  cotes d'état /100",(IF(ISNUMBER(X590)=TRUE,(X590*R590),"ICG N/D")),"N'est pas l'option choisie feuille 2A"))</f>
        <v>-</v>
      </c>
      <c r="AA590" s="215" t="str">
        <f t="shared" si="89"/>
        <v>-</v>
      </c>
      <c r="AB590" s="215" t="str">
        <f>IF($A590="-","-",IF('2A HypothèsesRenouvellement'!$F$20="  cotes d'état /5",(IF(ISNUMBER(Y590)=TRUE,(Y590*R590),"Etat/5 N/D")),"N'est pas l'option choisie feuille 2A"))</f>
        <v>-</v>
      </c>
      <c r="AC590" s="215" t="str">
        <f t="shared" si="90"/>
        <v>-</v>
      </c>
      <c r="AD590" s="217" t="str">
        <f>IF('2A HypothèsesRenouvellement'!$D$15="Option 1  ",'3A CalculsActifs'!V590,IF('2A HypothèsesRenouvellement'!$F$20="  Cotes d'état /100",'3A CalculsActifs'!AA590,IF('2A HypothèsesRenouvellement'!$F$20="  Cotes d'état /5",'3A CalculsActifs'!AC590,"ATT:ChoisirOptionFeuille2A")))</f>
        <v>ATT:ChoisirOptionFeuille2A</v>
      </c>
      <c r="AE590" s="209" t="str">
        <f>IF($A590="-","-",(H590/1000*(VLOOKUP(D590,'2A HypothèsesRenouvellement'!$J$6:$L$10,3,FALSE))))</f>
        <v>-</v>
      </c>
      <c r="AF590" s="312" t="str">
        <f t="shared" si="86"/>
        <v>-</v>
      </c>
      <c r="AG590" s="312" t="str">
        <f t="shared" si="87"/>
        <v>-</v>
      </c>
      <c r="AH590" s="218" t="str">
        <f t="shared" si="88"/>
        <v>-</v>
      </c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5"/>
      <c r="BL590" s="95"/>
      <c r="BM590" s="95"/>
      <c r="BN590" s="95"/>
      <c r="BO590" s="95"/>
      <c r="BP590" s="95"/>
      <c r="BQ590" s="95"/>
      <c r="BR590" s="95"/>
      <c r="BS590" s="95"/>
      <c r="BT590" s="95"/>
      <c r="BU590" s="95"/>
      <c r="BV590" s="95"/>
      <c r="BW590" s="95"/>
      <c r="BX590" s="95"/>
      <c r="BY590" s="95"/>
      <c r="BZ590" s="95"/>
      <c r="CA590" s="95"/>
      <c r="CB590" s="95"/>
      <c r="CC590" s="95"/>
      <c r="CD590" s="95"/>
      <c r="CE590" s="95"/>
      <c r="CF590" s="95"/>
      <c r="CG590" s="95"/>
      <c r="CH590" s="95"/>
      <c r="CI590" s="95"/>
      <c r="CJ590" s="95"/>
      <c r="CK590" s="95"/>
      <c r="CL590" s="95"/>
      <c r="CM590" s="95"/>
      <c r="CN590" s="95"/>
      <c r="CO590" s="95"/>
      <c r="CP590" s="95"/>
      <c r="CQ590" s="95"/>
      <c r="CR590" s="95"/>
      <c r="CS590" s="95"/>
      <c r="CT590" s="95"/>
      <c r="CU590" s="95"/>
      <c r="CV590" s="95"/>
      <c r="CW590" s="95"/>
      <c r="CX590" s="95"/>
      <c r="CY590" s="95"/>
      <c r="CZ590" s="95"/>
      <c r="DA590" s="95"/>
      <c r="DB590" s="95"/>
      <c r="DC590" s="95"/>
      <c r="DD590" s="95"/>
      <c r="DE590" s="95"/>
      <c r="DF590" s="95"/>
      <c r="DG590" s="95"/>
      <c r="DH590" s="95"/>
      <c r="DI590" s="95"/>
      <c r="DJ590" s="95"/>
      <c r="DK590" s="95"/>
      <c r="DL590" s="95"/>
      <c r="DM590" s="95"/>
      <c r="DN590" s="95"/>
      <c r="DO590" s="95"/>
      <c r="DP590" s="95"/>
      <c r="DQ590" s="95"/>
      <c r="DR590" s="95"/>
      <c r="DS590" s="95"/>
      <c r="DT590" s="95"/>
      <c r="DU590" s="95"/>
      <c r="DV590" s="95"/>
      <c r="DW590" s="95"/>
      <c r="DX590" s="95"/>
      <c r="DY590" s="95"/>
      <c r="DZ590" s="95"/>
      <c r="EA590" s="95"/>
      <c r="EB590" s="95"/>
      <c r="EC590" s="95"/>
      <c r="ED590" s="95"/>
      <c r="EE590" s="95"/>
      <c r="EF590" s="95"/>
      <c r="EG590" s="95"/>
      <c r="EH590" s="95"/>
      <c r="EI590" s="95"/>
      <c r="EJ590" s="95"/>
      <c r="EK590" s="95"/>
      <c r="EL590" s="95"/>
      <c r="EM590" s="95"/>
      <c r="EN590" s="95"/>
      <c r="EO590" s="95"/>
      <c r="EP590" s="95"/>
      <c r="EQ590" s="95"/>
      <c r="ER590" s="95"/>
      <c r="ES590" s="95"/>
      <c r="ET590" s="95"/>
      <c r="EU590" s="95"/>
      <c r="EV590" s="95"/>
      <c r="EW590" s="95"/>
      <c r="EX590" s="95"/>
      <c r="EY590" s="95"/>
      <c r="EZ590" s="95"/>
      <c r="FA590" s="95"/>
      <c r="FB590" s="95"/>
      <c r="FC590" s="95"/>
      <c r="FD590" s="95"/>
      <c r="FE590" s="95"/>
      <c r="FF590" s="95"/>
      <c r="FG590" s="95"/>
      <c r="FH590" s="95"/>
      <c r="FI590" s="95"/>
      <c r="FJ590" s="95"/>
      <c r="FK590" s="95"/>
      <c r="FL590" s="95"/>
      <c r="FM590" s="95"/>
      <c r="FN590" s="95"/>
      <c r="FO590" s="95"/>
      <c r="FP590" s="95"/>
      <c r="FQ590" s="95"/>
      <c r="FR590" s="95"/>
      <c r="FS590" s="95"/>
      <c r="FT590" s="95"/>
      <c r="FU590" s="95"/>
      <c r="FV590" s="95"/>
      <c r="FW590" s="95"/>
      <c r="FX590" s="95"/>
      <c r="FY590" s="95"/>
      <c r="FZ590" s="95"/>
      <c r="GA590" s="95"/>
      <c r="GB590" s="95"/>
      <c r="GC590" s="95"/>
      <c r="GD590" s="95"/>
      <c r="GE590" s="95"/>
      <c r="GF590" s="95"/>
      <c r="GG590" s="95"/>
      <c r="GH590" s="95"/>
      <c r="GI590" s="95"/>
      <c r="GJ590" s="95"/>
      <c r="GK590" s="95"/>
      <c r="GL590" s="95"/>
      <c r="GM590" s="95"/>
      <c r="GN590" s="95"/>
      <c r="GO590" s="95"/>
      <c r="GP590" s="95"/>
      <c r="GQ590" s="95"/>
      <c r="GR590" s="95"/>
      <c r="GS590" s="95"/>
      <c r="GT590" s="95"/>
      <c r="GU590" s="95"/>
      <c r="GV590" s="95"/>
      <c r="GW590" s="95"/>
      <c r="GX590" s="95"/>
      <c r="GY590" s="95"/>
      <c r="GZ590" s="95"/>
      <c r="HA590" s="95"/>
      <c r="HB590" s="95"/>
      <c r="HC590" s="95"/>
      <c r="HD590" s="95"/>
      <c r="HE590" s="95"/>
    </row>
    <row r="591" spans="1:213" x14ac:dyDescent="0.25">
      <c r="A591" s="212" t="str">
        <f>IF((ISBLANK('1B DonnéesActifs'!A594)=TRUE),"-",'1B DonnéesActifs'!A594)</f>
        <v>-</v>
      </c>
      <c r="B591" s="213" t="str">
        <f>IF(($A591="-"),"-",IF((ISBLANK('1B DonnéesActifs'!B594)=TRUE),"",'1B DonnéesActifs'!B594))</f>
        <v>-</v>
      </c>
      <c r="C591" s="213" t="str">
        <f>IF(($A591="-"),"-",IF((ISBLANK('1B DonnéesActifs'!C594)=TRUE),"",'1B DonnéesActifs'!C594))</f>
        <v>-</v>
      </c>
      <c r="D591" s="213" t="str">
        <f>IF(($A591="-"),"-",IF((ISBLANK('1B DonnéesActifs'!D594)=TRUE),"",'1B DonnéesActifs'!D594))</f>
        <v>-</v>
      </c>
      <c r="E591" s="213" t="str">
        <f>IF(($A591="-"),"-",IF((ISBLANK('1B DonnéesActifs'!E594)=TRUE),"",'1B DonnéesActifs'!E594))</f>
        <v>-</v>
      </c>
      <c r="F591" s="213" t="str">
        <f>IF(($A591="-"),"-",IF((ISBLANK('1B DonnéesActifs'!F594)=TRUE),"",'1B DonnéesActifs'!F594))</f>
        <v>-</v>
      </c>
      <c r="G591" s="213" t="str">
        <f>IF(($A591="-"),"-",IF((ISBLANK('1B DonnéesActifs'!G594)=TRUE),"",'1B DonnéesActifs'!G594))</f>
        <v>-</v>
      </c>
      <c r="H591" s="213" t="str">
        <f>IF(($A591="-"),"-",IF((ISBLANK('1B DonnéesActifs'!H594)=TRUE),"",'1B DonnéesActifs'!H594))</f>
        <v>-</v>
      </c>
      <c r="I591" s="213" t="str">
        <f>IF(($A591="-"),"-",IF((ISBLANK('1B DonnéesActifs'!I594)=TRUE),"",'1B DonnéesActifs'!I594))</f>
        <v>-</v>
      </c>
      <c r="J591" s="213" t="str">
        <f>IF(($A591="-"),"-",IF((ISBLANK('1B DonnéesActifs'!J594)=TRUE),"",'1B DonnéesActifs'!J594))</f>
        <v>-</v>
      </c>
      <c r="K591" s="213" t="str">
        <f>IF(($A591="-"),"-",IF((ISBLANK('1B DonnéesActifs'!K594)=TRUE),"",'1B DonnéesActifs'!K594))</f>
        <v>-</v>
      </c>
      <c r="L591" s="213" t="str">
        <f>IF(($A591="-"),"-",IF((ISBLANK('1B DonnéesActifs'!L594)=TRUE),"",'1B DonnéesActifs'!L594))</f>
        <v>-</v>
      </c>
      <c r="M591" s="213" t="str">
        <f>IF(($A591="-"),"-",IF((ISBLANK('1B DonnéesActifs'!M594)=TRUE),"",'1B DonnéesActifs'!M594))</f>
        <v>-</v>
      </c>
      <c r="N591" s="213" t="str">
        <f>IF(($A591="-"),"-",IF((ISBLANK('1B DonnéesActifs'!N594)=TRUE),"",'1B DonnéesActifs'!N594))</f>
        <v>-</v>
      </c>
      <c r="O591" s="213" t="str">
        <f>IF(($A591="-"),"-",IF((ISBLANK('1B DonnéesActifs'!O594)=TRUE),"",'1B DonnéesActifs'!O594))</f>
        <v>-</v>
      </c>
      <c r="P591" s="213" t="str">
        <f>IF(($A591="-"),"-",IF((ISBLANK('1B DonnéesActifs'!P594)=TRUE),"",'1B DonnéesActifs'!P594))</f>
        <v>-</v>
      </c>
      <c r="Q591" s="214" t="str">
        <f t="shared" si="82"/>
        <v>-</v>
      </c>
      <c r="R591" s="214" t="str">
        <f>IF($A591="-","-",(_xlfn.IFNA((VLOOKUP($D591,'2A HypothèsesRenouvellement'!$J$6:$K$10,2,FALSE)),"TypeChausséeN/D")))</f>
        <v>-</v>
      </c>
      <c r="S591" s="214" t="str">
        <f t="shared" si="83"/>
        <v>-</v>
      </c>
      <c r="T591" s="214" t="str">
        <f>IF($A591="-","-",(_xlfn.IFNA((VLOOKUP($M591,'2A HypothèsesRenouvellement'!$J$16:$K$25,2,FALSE)),"DernièreInterventionN/D")))</f>
        <v>-</v>
      </c>
      <c r="U591" s="214" t="str">
        <f t="shared" si="84"/>
        <v>-</v>
      </c>
      <c r="V591" s="215" t="str">
        <f t="shared" si="85"/>
        <v>-</v>
      </c>
      <c r="W591" s="215" t="str">
        <f>IF($A591="-","-",IF($O591="","ICG N/D",VLOOKUP($O591,'2A HypothèsesRenouvellement'!$B$33:$B$42,1,TRUE)))</f>
        <v>-</v>
      </c>
      <c r="X591" s="216" t="str">
        <f>IF($A591="-","-",(IF((ISNUMBER(W591)=TRUE),VLOOKUP(W591,'2A HypothèsesRenouvellement'!$B$33:$D$42,3,FALSE),"ICG N/D")))</f>
        <v>-</v>
      </c>
      <c r="Y591" s="216" t="str">
        <f>_xlfn.IFNA(IF($A591="-","-",(IF((P591=""),"Cote /5 N/D",VLOOKUP(P591,'2A HypothèsesRenouvellement'!$F$33:$G$37,2,FALSE)))),"%ParCote/5 Feuille2A N/D")</f>
        <v>-</v>
      </c>
      <c r="Z591" s="215" t="str">
        <f>IF($A591="-","-",IF('2A HypothèsesRenouvellement'!$F$20="  cotes d'état /100",(IF(ISNUMBER(X591)=TRUE,(X591*R591),"ICG N/D")),"N'est pas l'option choisie feuille 2A"))</f>
        <v>-</v>
      </c>
      <c r="AA591" s="215" t="str">
        <f t="shared" si="89"/>
        <v>-</v>
      </c>
      <c r="AB591" s="215" t="str">
        <f>IF($A591="-","-",IF('2A HypothèsesRenouvellement'!$F$20="  cotes d'état /5",(IF(ISNUMBER(Y591)=TRUE,(Y591*R591),"Etat/5 N/D")),"N'est pas l'option choisie feuille 2A"))</f>
        <v>-</v>
      </c>
      <c r="AC591" s="215" t="str">
        <f t="shared" si="90"/>
        <v>-</v>
      </c>
      <c r="AD591" s="217" t="str">
        <f>IF('2A HypothèsesRenouvellement'!$D$15="Option 1  ",'3A CalculsActifs'!V591,IF('2A HypothèsesRenouvellement'!$F$20="  Cotes d'état /100",'3A CalculsActifs'!AA591,IF('2A HypothèsesRenouvellement'!$F$20="  Cotes d'état /5",'3A CalculsActifs'!AC591,"ATT:ChoisirOptionFeuille2A")))</f>
        <v>ATT:ChoisirOptionFeuille2A</v>
      </c>
      <c r="AE591" s="209" t="str">
        <f>IF($A591="-","-",(H591/1000*(VLOOKUP(D591,'2A HypothèsesRenouvellement'!$J$6:$L$10,3,FALSE))))</f>
        <v>-</v>
      </c>
      <c r="AF591" s="312" t="str">
        <f t="shared" si="86"/>
        <v>-</v>
      </c>
      <c r="AG591" s="312" t="str">
        <f t="shared" si="87"/>
        <v>-</v>
      </c>
      <c r="AH591" s="218" t="str">
        <f t="shared" si="88"/>
        <v>-</v>
      </c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5"/>
      <c r="BL591" s="95"/>
      <c r="BM591" s="95"/>
      <c r="BN591" s="95"/>
      <c r="BO591" s="95"/>
      <c r="BP591" s="95"/>
      <c r="BQ591" s="95"/>
      <c r="BR591" s="95"/>
      <c r="BS591" s="95"/>
      <c r="BT591" s="95"/>
      <c r="BU591" s="95"/>
      <c r="BV591" s="95"/>
      <c r="BW591" s="95"/>
      <c r="BX591" s="95"/>
      <c r="BY591" s="95"/>
      <c r="BZ591" s="95"/>
      <c r="CA591" s="95"/>
      <c r="CB591" s="95"/>
      <c r="CC591" s="95"/>
      <c r="CD591" s="95"/>
      <c r="CE591" s="95"/>
      <c r="CF591" s="95"/>
      <c r="CG591" s="95"/>
      <c r="CH591" s="95"/>
      <c r="CI591" s="95"/>
      <c r="CJ591" s="95"/>
      <c r="CK591" s="95"/>
      <c r="CL591" s="95"/>
      <c r="CM591" s="95"/>
      <c r="CN591" s="95"/>
      <c r="CO591" s="95"/>
      <c r="CP591" s="95"/>
      <c r="CQ591" s="95"/>
      <c r="CR591" s="95"/>
      <c r="CS591" s="95"/>
      <c r="CT591" s="95"/>
      <c r="CU591" s="95"/>
      <c r="CV591" s="95"/>
      <c r="CW591" s="95"/>
      <c r="CX591" s="95"/>
      <c r="CY591" s="95"/>
      <c r="CZ591" s="95"/>
      <c r="DA591" s="95"/>
      <c r="DB591" s="95"/>
      <c r="DC591" s="95"/>
      <c r="DD591" s="95"/>
      <c r="DE591" s="95"/>
      <c r="DF591" s="95"/>
      <c r="DG591" s="95"/>
      <c r="DH591" s="95"/>
      <c r="DI591" s="95"/>
      <c r="DJ591" s="95"/>
      <c r="DK591" s="95"/>
      <c r="DL591" s="95"/>
      <c r="DM591" s="95"/>
      <c r="DN591" s="95"/>
      <c r="DO591" s="95"/>
      <c r="DP591" s="95"/>
      <c r="DQ591" s="95"/>
      <c r="DR591" s="95"/>
      <c r="DS591" s="95"/>
      <c r="DT591" s="95"/>
      <c r="DU591" s="95"/>
      <c r="DV591" s="95"/>
      <c r="DW591" s="95"/>
      <c r="DX591" s="95"/>
      <c r="DY591" s="95"/>
      <c r="DZ591" s="95"/>
      <c r="EA591" s="95"/>
      <c r="EB591" s="95"/>
      <c r="EC591" s="95"/>
      <c r="ED591" s="95"/>
      <c r="EE591" s="95"/>
      <c r="EF591" s="95"/>
      <c r="EG591" s="95"/>
      <c r="EH591" s="95"/>
      <c r="EI591" s="95"/>
      <c r="EJ591" s="95"/>
      <c r="EK591" s="95"/>
      <c r="EL591" s="95"/>
      <c r="EM591" s="95"/>
      <c r="EN591" s="95"/>
      <c r="EO591" s="95"/>
      <c r="EP591" s="95"/>
      <c r="EQ591" s="95"/>
      <c r="ER591" s="95"/>
      <c r="ES591" s="95"/>
      <c r="ET591" s="95"/>
      <c r="EU591" s="95"/>
      <c r="EV591" s="95"/>
      <c r="EW591" s="95"/>
      <c r="EX591" s="95"/>
      <c r="EY591" s="95"/>
      <c r="EZ591" s="95"/>
      <c r="FA591" s="95"/>
      <c r="FB591" s="95"/>
      <c r="FC591" s="95"/>
      <c r="FD591" s="95"/>
      <c r="FE591" s="95"/>
      <c r="FF591" s="95"/>
      <c r="FG591" s="95"/>
      <c r="FH591" s="95"/>
      <c r="FI591" s="95"/>
      <c r="FJ591" s="95"/>
      <c r="FK591" s="95"/>
      <c r="FL591" s="95"/>
      <c r="FM591" s="95"/>
      <c r="FN591" s="95"/>
      <c r="FO591" s="95"/>
      <c r="FP591" s="95"/>
      <c r="FQ591" s="95"/>
      <c r="FR591" s="95"/>
      <c r="FS591" s="95"/>
      <c r="FT591" s="95"/>
      <c r="FU591" s="95"/>
      <c r="FV591" s="95"/>
      <c r="FW591" s="95"/>
      <c r="FX591" s="95"/>
      <c r="FY591" s="95"/>
      <c r="FZ591" s="95"/>
      <c r="GA591" s="95"/>
      <c r="GB591" s="95"/>
      <c r="GC591" s="95"/>
      <c r="GD591" s="95"/>
      <c r="GE591" s="95"/>
      <c r="GF591" s="95"/>
      <c r="GG591" s="95"/>
      <c r="GH591" s="95"/>
      <c r="GI591" s="95"/>
      <c r="GJ591" s="95"/>
      <c r="GK591" s="95"/>
      <c r="GL591" s="95"/>
      <c r="GM591" s="95"/>
      <c r="GN591" s="95"/>
      <c r="GO591" s="95"/>
      <c r="GP591" s="95"/>
      <c r="GQ591" s="95"/>
      <c r="GR591" s="95"/>
      <c r="GS591" s="95"/>
      <c r="GT591" s="95"/>
      <c r="GU591" s="95"/>
      <c r="GV591" s="95"/>
      <c r="GW591" s="95"/>
      <c r="GX591" s="95"/>
      <c r="GY591" s="95"/>
      <c r="GZ591" s="95"/>
      <c r="HA591" s="95"/>
      <c r="HB591" s="95"/>
      <c r="HC591" s="95"/>
      <c r="HD591" s="95"/>
      <c r="HE591" s="95"/>
    </row>
    <row r="592" spans="1:213" x14ac:dyDescent="0.25">
      <c r="A592" s="212" t="str">
        <f>IF((ISBLANK('1B DonnéesActifs'!A595)=TRUE),"-",'1B DonnéesActifs'!A595)</f>
        <v>-</v>
      </c>
      <c r="B592" s="213" t="str">
        <f>IF(($A592="-"),"-",IF((ISBLANK('1B DonnéesActifs'!B595)=TRUE),"",'1B DonnéesActifs'!B595))</f>
        <v>-</v>
      </c>
      <c r="C592" s="213" t="str">
        <f>IF(($A592="-"),"-",IF((ISBLANK('1B DonnéesActifs'!C595)=TRUE),"",'1B DonnéesActifs'!C595))</f>
        <v>-</v>
      </c>
      <c r="D592" s="213" t="str">
        <f>IF(($A592="-"),"-",IF((ISBLANK('1B DonnéesActifs'!D595)=TRUE),"",'1B DonnéesActifs'!D595))</f>
        <v>-</v>
      </c>
      <c r="E592" s="213" t="str">
        <f>IF(($A592="-"),"-",IF((ISBLANK('1B DonnéesActifs'!E595)=TRUE),"",'1B DonnéesActifs'!E595))</f>
        <v>-</v>
      </c>
      <c r="F592" s="213" t="str">
        <f>IF(($A592="-"),"-",IF((ISBLANK('1B DonnéesActifs'!F595)=TRUE),"",'1B DonnéesActifs'!F595))</f>
        <v>-</v>
      </c>
      <c r="G592" s="213" t="str">
        <f>IF(($A592="-"),"-",IF((ISBLANK('1B DonnéesActifs'!G595)=TRUE),"",'1B DonnéesActifs'!G595))</f>
        <v>-</v>
      </c>
      <c r="H592" s="213" t="str">
        <f>IF(($A592="-"),"-",IF((ISBLANK('1B DonnéesActifs'!H595)=TRUE),"",'1B DonnéesActifs'!H595))</f>
        <v>-</v>
      </c>
      <c r="I592" s="213" t="str">
        <f>IF(($A592="-"),"-",IF((ISBLANK('1B DonnéesActifs'!I595)=TRUE),"",'1B DonnéesActifs'!I595))</f>
        <v>-</v>
      </c>
      <c r="J592" s="213" t="str">
        <f>IF(($A592="-"),"-",IF((ISBLANK('1B DonnéesActifs'!J595)=TRUE),"",'1B DonnéesActifs'!J595))</f>
        <v>-</v>
      </c>
      <c r="K592" s="213" t="str">
        <f>IF(($A592="-"),"-",IF((ISBLANK('1B DonnéesActifs'!K595)=TRUE),"",'1B DonnéesActifs'!K595))</f>
        <v>-</v>
      </c>
      <c r="L592" s="213" t="str">
        <f>IF(($A592="-"),"-",IF((ISBLANK('1B DonnéesActifs'!L595)=TRUE),"",'1B DonnéesActifs'!L595))</f>
        <v>-</v>
      </c>
      <c r="M592" s="213" t="str">
        <f>IF(($A592="-"),"-",IF((ISBLANK('1B DonnéesActifs'!M595)=TRUE),"",'1B DonnéesActifs'!M595))</f>
        <v>-</v>
      </c>
      <c r="N592" s="213" t="str">
        <f>IF(($A592="-"),"-",IF((ISBLANK('1B DonnéesActifs'!N595)=TRUE),"",'1B DonnéesActifs'!N595))</f>
        <v>-</v>
      </c>
      <c r="O592" s="213" t="str">
        <f>IF(($A592="-"),"-",IF((ISBLANK('1B DonnéesActifs'!O595)=TRUE),"",'1B DonnéesActifs'!O595))</f>
        <v>-</v>
      </c>
      <c r="P592" s="213" t="str">
        <f>IF(($A592="-"),"-",IF((ISBLANK('1B DonnéesActifs'!P595)=TRUE),"",'1B DonnéesActifs'!P595))</f>
        <v>-</v>
      </c>
      <c r="Q592" s="214" t="str">
        <f t="shared" si="82"/>
        <v>-</v>
      </c>
      <c r="R592" s="214" t="str">
        <f>IF($A592="-","-",(_xlfn.IFNA((VLOOKUP($D592,'2A HypothèsesRenouvellement'!$J$6:$K$10,2,FALSE)),"TypeChausséeN/D")))</f>
        <v>-</v>
      </c>
      <c r="S592" s="214" t="str">
        <f t="shared" si="83"/>
        <v>-</v>
      </c>
      <c r="T592" s="214" t="str">
        <f>IF($A592="-","-",(_xlfn.IFNA((VLOOKUP($M592,'2A HypothèsesRenouvellement'!$J$16:$K$25,2,FALSE)),"DernièreInterventionN/D")))</f>
        <v>-</v>
      </c>
      <c r="U592" s="214" t="str">
        <f t="shared" si="84"/>
        <v>-</v>
      </c>
      <c r="V592" s="215" t="str">
        <f t="shared" si="85"/>
        <v>-</v>
      </c>
      <c r="W592" s="215" t="str">
        <f>IF($A592="-","-",IF($O592="","ICG N/D",VLOOKUP($O592,'2A HypothèsesRenouvellement'!$B$33:$B$42,1,TRUE)))</f>
        <v>-</v>
      </c>
      <c r="X592" s="216" t="str">
        <f>IF($A592="-","-",(IF((ISNUMBER(W592)=TRUE),VLOOKUP(W592,'2A HypothèsesRenouvellement'!$B$33:$D$42,3,FALSE),"ICG N/D")))</f>
        <v>-</v>
      </c>
      <c r="Y592" s="216" t="str">
        <f>_xlfn.IFNA(IF($A592="-","-",(IF((P592=""),"Cote /5 N/D",VLOOKUP(P592,'2A HypothèsesRenouvellement'!$F$33:$G$37,2,FALSE)))),"%ParCote/5 Feuille2A N/D")</f>
        <v>-</v>
      </c>
      <c r="Z592" s="215" t="str">
        <f>IF($A592="-","-",IF('2A HypothèsesRenouvellement'!$F$20="  cotes d'état /100",(IF(ISNUMBER(X592)=TRUE,(X592*R592),"ICG N/D")),"N'est pas l'option choisie feuille 2A"))</f>
        <v>-</v>
      </c>
      <c r="AA592" s="215" t="str">
        <f t="shared" si="89"/>
        <v>-</v>
      </c>
      <c r="AB592" s="215" t="str">
        <f>IF($A592="-","-",IF('2A HypothèsesRenouvellement'!$F$20="  cotes d'état /5",(IF(ISNUMBER(Y592)=TRUE,(Y592*R592),"Etat/5 N/D")),"N'est pas l'option choisie feuille 2A"))</f>
        <v>-</v>
      </c>
      <c r="AC592" s="215" t="str">
        <f t="shared" si="90"/>
        <v>-</v>
      </c>
      <c r="AD592" s="217" t="str">
        <f>IF('2A HypothèsesRenouvellement'!$D$15="Option 1  ",'3A CalculsActifs'!V592,IF('2A HypothèsesRenouvellement'!$F$20="  Cotes d'état /100",'3A CalculsActifs'!AA592,IF('2A HypothèsesRenouvellement'!$F$20="  Cotes d'état /5",'3A CalculsActifs'!AC592,"ATT:ChoisirOptionFeuille2A")))</f>
        <v>ATT:ChoisirOptionFeuille2A</v>
      </c>
      <c r="AE592" s="209" t="str">
        <f>IF($A592="-","-",(H592/1000*(VLOOKUP(D592,'2A HypothèsesRenouvellement'!$J$6:$L$10,3,FALSE))))</f>
        <v>-</v>
      </c>
      <c r="AF592" s="312" t="str">
        <f t="shared" si="86"/>
        <v>-</v>
      </c>
      <c r="AG592" s="312" t="str">
        <f t="shared" si="87"/>
        <v>-</v>
      </c>
      <c r="AH592" s="218" t="str">
        <f t="shared" si="88"/>
        <v>-</v>
      </c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5"/>
      <c r="BL592" s="95"/>
      <c r="BM592" s="95"/>
      <c r="BN592" s="95"/>
      <c r="BO592" s="95"/>
      <c r="BP592" s="95"/>
      <c r="BQ592" s="95"/>
      <c r="BR592" s="95"/>
      <c r="BS592" s="95"/>
      <c r="BT592" s="95"/>
      <c r="BU592" s="95"/>
      <c r="BV592" s="95"/>
      <c r="BW592" s="95"/>
      <c r="BX592" s="95"/>
      <c r="BY592" s="95"/>
      <c r="BZ592" s="95"/>
      <c r="CA592" s="95"/>
      <c r="CB592" s="95"/>
      <c r="CC592" s="95"/>
      <c r="CD592" s="95"/>
      <c r="CE592" s="95"/>
      <c r="CF592" s="95"/>
      <c r="CG592" s="95"/>
      <c r="CH592" s="95"/>
      <c r="CI592" s="95"/>
      <c r="CJ592" s="95"/>
      <c r="CK592" s="95"/>
      <c r="CL592" s="95"/>
      <c r="CM592" s="95"/>
      <c r="CN592" s="95"/>
      <c r="CO592" s="95"/>
      <c r="CP592" s="95"/>
      <c r="CQ592" s="95"/>
      <c r="CR592" s="95"/>
      <c r="CS592" s="95"/>
      <c r="CT592" s="95"/>
      <c r="CU592" s="95"/>
      <c r="CV592" s="95"/>
      <c r="CW592" s="95"/>
      <c r="CX592" s="95"/>
      <c r="CY592" s="95"/>
      <c r="CZ592" s="95"/>
      <c r="DA592" s="95"/>
      <c r="DB592" s="95"/>
      <c r="DC592" s="95"/>
      <c r="DD592" s="95"/>
      <c r="DE592" s="95"/>
      <c r="DF592" s="95"/>
      <c r="DG592" s="95"/>
      <c r="DH592" s="95"/>
      <c r="DI592" s="95"/>
      <c r="DJ592" s="95"/>
      <c r="DK592" s="95"/>
      <c r="DL592" s="95"/>
      <c r="DM592" s="95"/>
      <c r="DN592" s="95"/>
      <c r="DO592" s="95"/>
      <c r="DP592" s="95"/>
      <c r="DQ592" s="95"/>
      <c r="DR592" s="95"/>
      <c r="DS592" s="95"/>
      <c r="DT592" s="95"/>
      <c r="DU592" s="95"/>
      <c r="DV592" s="95"/>
      <c r="DW592" s="95"/>
      <c r="DX592" s="95"/>
      <c r="DY592" s="95"/>
      <c r="DZ592" s="95"/>
      <c r="EA592" s="95"/>
      <c r="EB592" s="95"/>
      <c r="EC592" s="95"/>
      <c r="ED592" s="95"/>
      <c r="EE592" s="95"/>
      <c r="EF592" s="95"/>
      <c r="EG592" s="95"/>
      <c r="EH592" s="95"/>
      <c r="EI592" s="95"/>
      <c r="EJ592" s="95"/>
      <c r="EK592" s="95"/>
      <c r="EL592" s="95"/>
      <c r="EM592" s="95"/>
      <c r="EN592" s="95"/>
      <c r="EO592" s="95"/>
      <c r="EP592" s="95"/>
      <c r="EQ592" s="95"/>
      <c r="ER592" s="95"/>
      <c r="ES592" s="95"/>
      <c r="ET592" s="95"/>
      <c r="EU592" s="95"/>
      <c r="EV592" s="95"/>
      <c r="EW592" s="95"/>
      <c r="EX592" s="95"/>
      <c r="EY592" s="95"/>
      <c r="EZ592" s="95"/>
      <c r="FA592" s="95"/>
      <c r="FB592" s="95"/>
      <c r="FC592" s="95"/>
      <c r="FD592" s="95"/>
      <c r="FE592" s="95"/>
      <c r="FF592" s="95"/>
      <c r="FG592" s="95"/>
      <c r="FH592" s="95"/>
      <c r="FI592" s="95"/>
      <c r="FJ592" s="95"/>
      <c r="FK592" s="95"/>
      <c r="FL592" s="95"/>
      <c r="FM592" s="95"/>
      <c r="FN592" s="95"/>
      <c r="FO592" s="95"/>
      <c r="FP592" s="95"/>
      <c r="FQ592" s="95"/>
      <c r="FR592" s="95"/>
      <c r="FS592" s="95"/>
      <c r="FT592" s="95"/>
      <c r="FU592" s="95"/>
      <c r="FV592" s="95"/>
      <c r="FW592" s="95"/>
      <c r="FX592" s="95"/>
      <c r="FY592" s="95"/>
      <c r="FZ592" s="95"/>
      <c r="GA592" s="95"/>
      <c r="GB592" s="95"/>
      <c r="GC592" s="95"/>
      <c r="GD592" s="95"/>
      <c r="GE592" s="95"/>
      <c r="GF592" s="95"/>
      <c r="GG592" s="95"/>
      <c r="GH592" s="95"/>
      <c r="GI592" s="95"/>
      <c r="GJ592" s="95"/>
      <c r="GK592" s="95"/>
      <c r="GL592" s="95"/>
      <c r="GM592" s="95"/>
      <c r="GN592" s="95"/>
      <c r="GO592" s="95"/>
      <c r="GP592" s="95"/>
      <c r="GQ592" s="95"/>
      <c r="GR592" s="95"/>
      <c r="GS592" s="95"/>
      <c r="GT592" s="95"/>
      <c r="GU592" s="95"/>
      <c r="GV592" s="95"/>
      <c r="GW592" s="95"/>
      <c r="GX592" s="95"/>
      <c r="GY592" s="95"/>
      <c r="GZ592" s="95"/>
      <c r="HA592" s="95"/>
      <c r="HB592" s="95"/>
      <c r="HC592" s="95"/>
      <c r="HD592" s="95"/>
      <c r="HE592" s="95"/>
    </row>
    <row r="593" spans="1:213" x14ac:dyDescent="0.25">
      <c r="A593" s="212" t="str">
        <f>IF((ISBLANK('1B DonnéesActifs'!A596)=TRUE),"-",'1B DonnéesActifs'!A596)</f>
        <v>-</v>
      </c>
      <c r="B593" s="213" t="str">
        <f>IF(($A593="-"),"-",IF((ISBLANK('1B DonnéesActifs'!B596)=TRUE),"",'1B DonnéesActifs'!B596))</f>
        <v>-</v>
      </c>
      <c r="C593" s="213" t="str">
        <f>IF(($A593="-"),"-",IF((ISBLANK('1B DonnéesActifs'!C596)=TRUE),"",'1B DonnéesActifs'!C596))</f>
        <v>-</v>
      </c>
      <c r="D593" s="213" t="str">
        <f>IF(($A593="-"),"-",IF((ISBLANK('1B DonnéesActifs'!D596)=TRUE),"",'1B DonnéesActifs'!D596))</f>
        <v>-</v>
      </c>
      <c r="E593" s="213" t="str">
        <f>IF(($A593="-"),"-",IF((ISBLANK('1B DonnéesActifs'!E596)=TRUE),"",'1B DonnéesActifs'!E596))</f>
        <v>-</v>
      </c>
      <c r="F593" s="213" t="str">
        <f>IF(($A593="-"),"-",IF((ISBLANK('1B DonnéesActifs'!F596)=TRUE),"",'1B DonnéesActifs'!F596))</f>
        <v>-</v>
      </c>
      <c r="G593" s="213" t="str">
        <f>IF(($A593="-"),"-",IF((ISBLANK('1B DonnéesActifs'!G596)=TRUE),"",'1B DonnéesActifs'!G596))</f>
        <v>-</v>
      </c>
      <c r="H593" s="213" t="str">
        <f>IF(($A593="-"),"-",IF((ISBLANK('1B DonnéesActifs'!H596)=TRUE),"",'1B DonnéesActifs'!H596))</f>
        <v>-</v>
      </c>
      <c r="I593" s="213" t="str">
        <f>IF(($A593="-"),"-",IF((ISBLANK('1B DonnéesActifs'!I596)=TRUE),"",'1B DonnéesActifs'!I596))</f>
        <v>-</v>
      </c>
      <c r="J593" s="213" t="str">
        <f>IF(($A593="-"),"-",IF((ISBLANK('1B DonnéesActifs'!J596)=TRUE),"",'1B DonnéesActifs'!J596))</f>
        <v>-</v>
      </c>
      <c r="K593" s="213" t="str">
        <f>IF(($A593="-"),"-",IF((ISBLANK('1B DonnéesActifs'!K596)=TRUE),"",'1B DonnéesActifs'!K596))</f>
        <v>-</v>
      </c>
      <c r="L593" s="213" t="str">
        <f>IF(($A593="-"),"-",IF((ISBLANK('1B DonnéesActifs'!L596)=TRUE),"",'1B DonnéesActifs'!L596))</f>
        <v>-</v>
      </c>
      <c r="M593" s="213" t="str">
        <f>IF(($A593="-"),"-",IF((ISBLANK('1B DonnéesActifs'!M596)=TRUE),"",'1B DonnéesActifs'!M596))</f>
        <v>-</v>
      </c>
      <c r="N593" s="213" t="str">
        <f>IF(($A593="-"),"-",IF((ISBLANK('1B DonnéesActifs'!N596)=TRUE),"",'1B DonnéesActifs'!N596))</f>
        <v>-</v>
      </c>
      <c r="O593" s="213" t="str">
        <f>IF(($A593="-"),"-",IF((ISBLANK('1B DonnéesActifs'!O596)=TRUE),"",'1B DonnéesActifs'!O596))</f>
        <v>-</v>
      </c>
      <c r="P593" s="213" t="str">
        <f>IF(($A593="-"),"-",IF((ISBLANK('1B DonnéesActifs'!P596)=TRUE),"",'1B DonnéesActifs'!P596))</f>
        <v>-</v>
      </c>
      <c r="Q593" s="214" t="str">
        <f t="shared" si="82"/>
        <v>-</v>
      </c>
      <c r="R593" s="214" t="str">
        <f>IF($A593="-","-",(_xlfn.IFNA((VLOOKUP($D593,'2A HypothèsesRenouvellement'!$J$6:$K$10,2,FALSE)),"TypeChausséeN/D")))</f>
        <v>-</v>
      </c>
      <c r="S593" s="214" t="str">
        <f t="shared" si="83"/>
        <v>-</v>
      </c>
      <c r="T593" s="214" t="str">
        <f>IF($A593="-","-",(_xlfn.IFNA((VLOOKUP($M593,'2A HypothèsesRenouvellement'!$J$16:$K$25,2,FALSE)),"DernièreInterventionN/D")))</f>
        <v>-</v>
      </c>
      <c r="U593" s="214" t="str">
        <f t="shared" si="84"/>
        <v>-</v>
      </c>
      <c r="V593" s="215" t="str">
        <f t="shared" si="85"/>
        <v>-</v>
      </c>
      <c r="W593" s="215" t="str">
        <f>IF($A593="-","-",IF($O593="","ICG N/D",VLOOKUP($O593,'2A HypothèsesRenouvellement'!$B$33:$B$42,1,TRUE)))</f>
        <v>-</v>
      </c>
      <c r="X593" s="216" t="str">
        <f>IF($A593="-","-",(IF((ISNUMBER(W593)=TRUE),VLOOKUP(W593,'2A HypothèsesRenouvellement'!$B$33:$D$42,3,FALSE),"ICG N/D")))</f>
        <v>-</v>
      </c>
      <c r="Y593" s="216" t="str">
        <f>_xlfn.IFNA(IF($A593="-","-",(IF((P593=""),"Cote /5 N/D",VLOOKUP(P593,'2A HypothèsesRenouvellement'!$F$33:$G$37,2,FALSE)))),"%ParCote/5 Feuille2A N/D")</f>
        <v>-</v>
      </c>
      <c r="Z593" s="215" t="str">
        <f>IF($A593="-","-",IF('2A HypothèsesRenouvellement'!$F$20="  cotes d'état /100",(IF(ISNUMBER(X593)=TRUE,(X593*R593),"ICG N/D")),"N'est pas l'option choisie feuille 2A"))</f>
        <v>-</v>
      </c>
      <c r="AA593" s="215" t="str">
        <f t="shared" si="89"/>
        <v>-</v>
      </c>
      <c r="AB593" s="215" t="str">
        <f>IF($A593="-","-",IF('2A HypothèsesRenouvellement'!$F$20="  cotes d'état /5",(IF(ISNUMBER(Y593)=TRUE,(Y593*R593),"Etat/5 N/D")),"N'est pas l'option choisie feuille 2A"))</f>
        <v>-</v>
      </c>
      <c r="AC593" s="215" t="str">
        <f t="shared" si="90"/>
        <v>-</v>
      </c>
      <c r="AD593" s="217" t="str">
        <f>IF('2A HypothèsesRenouvellement'!$D$15="Option 1  ",'3A CalculsActifs'!V593,IF('2A HypothèsesRenouvellement'!$F$20="  Cotes d'état /100",'3A CalculsActifs'!AA593,IF('2A HypothèsesRenouvellement'!$F$20="  Cotes d'état /5",'3A CalculsActifs'!AC593,"ATT:ChoisirOptionFeuille2A")))</f>
        <v>ATT:ChoisirOptionFeuille2A</v>
      </c>
      <c r="AE593" s="209" t="str">
        <f>IF($A593="-","-",(H593/1000*(VLOOKUP(D593,'2A HypothèsesRenouvellement'!$J$6:$L$10,3,FALSE))))</f>
        <v>-</v>
      </c>
      <c r="AF593" s="312" t="str">
        <f t="shared" si="86"/>
        <v>-</v>
      </c>
      <c r="AG593" s="312" t="str">
        <f t="shared" si="87"/>
        <v>-</v>
      </c>
      <c r="AH593" s="218" t="str">
        <f t="shared" si="88"/>
        <v>-</v>
      </c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5"/>
      <c r="BL593" s="95"/>
      <c r="BM593" s="95"/>
      <c r="BN593" s="95"/>
      <c r="BO593" s="95"/>
      <c r="BP593" s="95"/>
      <c r="BQ593" s="95"/>
      <c r="BR593" s="95"/>
      <c r="BS593" s="95"/>
      <c r="BT593" s="95"/>
      <c r="BU593" s="95"/>
      <c r="BV593" s="95"/>
      <c r="BW593" s="95"/>
      <c r="BX593" s="95"/>
      <c r="BY593" s="95"/>
      <c r="BZ593" s="95"/>
      <c r="CA593" s="95"/>
      <c r="CB593" s="95"/>
      <c r="CC593" s="95"/>
      <c r="CD593" s="95"/>
      <c r="CE593" s="95"/>
      <c r="CF593" s="95"/>
      <c r="CG593" s="95"/>
      <c r="CH593" s="95"/>
      <c r="CI593" s="95"/>
      <c r="CJ593" s="95"/>
      <c r="CK593" s="95"/>
      <c r="CL593" s="95"/>
      <c r="CM593" s="95"/>
      <c r="CN593" s="95"/>
      <c r="CO593" s="95"/>
      <c r="CP593" s="95"/>
      <c r="CQ593" s="95"/>
      <c r="CR593" s="95"/>
      <c r="CS593" s="95"/>
      <c r="CT593" s="95"/>
      <c r="CU593" s="95"/>
      <c r="CV593" s="95"/>
      <c r="CW593" s="95"/>
      <c r="CX593" s="95"/>
      <c r="CY593" s="95"/>
      <c r="CZ593" s="95"/>
      <c r="DA593" s="95"/>
      <c r="DB593" s="95"/>
      <c r="DC593" s="95"/>
      <c r="DD593" s="95"/>
      <c r="DE593" s="95"/>
      <c r="DF593" s="95"/>
      <c r="DG593" s="95"/>
      <c r="DH593" s="95"/>
      <c r="DI593" s="95"/>
      <c r="DJ593" s="95"/>
      <c r="DK593" s="95"/>
      <c r="DL593" s="95"/>
      <c r="DM593" s="95"/>
      <c r="DN593" s="95"/>
      <c r="DO593" s="95"/>
      <c r="DP593" s="95"/>
      <c r="DQ593" s="95"/>
      <c r="DR593" s="95"/>
      <c r="DS593" s="95"/>
      <c r="DT593" s="95"/>
      <c r="DU593" s="95"/>
      <c r="DV593" s="95"/>
      <c r="DW593" s="95"/>
      <c r="DX593" s="95"/>
      <c r="DY593" s="95"/>
      <c r="DZ593" s="95"/>
      <c r="EA593" s="95"/>
      <c r="EB593" s="95"/>
      <c r="EC593" s="95"/>
      <c r="ED593" s="95"/>
      <c r="EE593" s="95"/>
      <c r="EF593" s="95"/>
      <c r="EG593" s="95"/>
      <c r="EH593" s="95"/>
      <c r="EI593" s="95"/>
      <c r="EJ593" s="95"/>
      <c r="EK593" s="95"/>
      <c r="EL593" s="95"/>
      <c r="EM593" s="95"/>
      <c r="EN593" s="95"/>
      <c r="EO593" s="95"/>
      <c r="EP593" s="95"/>
      <c r="EQ593" s="95"/>
      <c r="ER593" s="95"/>
      <c r="ES593" s="95"/>
      <c r="ET593" s="95"/>
      <c r="EU593" s="95"/>
      <c r="EV593" s="95"/>
      <c r="EW593" s="95"/>
      <c r="EX593" s="95"/>
      <c r="EY593" s="95"/>
      <c r="EZ593" s="95"/>
      <c r="FA593" s="95"/>
      <c r="FB593" s="95"/>
      <c r="FC593" s="95"/>
      <c r="FD593" s="95"/>
      <c r="FE593" s="95"/>
      <c r="FF593" s="95"/>
      <c r="FG593" s="95"/>
      <c r="FH593" s="95"/>
      <c r="FI593" s="95"/>
      <c r="FJ593" s="95"/>
      <c r="FK593" s="95"/>
      <c r="FL593" s="95"/>
      <c r="FM593" s="95"/>
      <c r="FN593" s="95"/>
      <c r="FO593" s="95"/>
      <c r="FP593" s="95"/>
      <c r="FQ593" s="95"/>
      <c r="FR593" s="95"/>
      <c r="FS593" s="95"/>
      <c r="FT593" s="95"/>
      <c r="FU593" s="95"/>
      <c r="FV593" s="95"/>
      <c r="FW593" s="95"/>
      <c r="FX593" s="95"/>
      <c r="FY593" s="95"/>
      <c r="FZ593" s="95"/>
      <c r="GA593" s="95"/>
      <c r="GB593" s="95"/>
      <c r="GC593" s="95"/>
      <c r="GD593" s="95"/>
      <c r="GE593" s="95"/>
      <c r="GF593" s="95"/>
      <c r="GG593" s="95"/>
      <c r="GH593" s="95"/>
      <c r="GI593" s="95"/>
      <c r="GJ593" s="95"/>
      <c r="GK593" s="95"/>
      <c r="GL593" s="95"/>
      <c r="GM593" s="95"/>
      <c r="GN593" s="95"/>
      <c r="GO593" s="95"/>
      <c r="GP593" s="95"/>
      <c r="GQ593" s="95"/>
      <c r="GR593" s="95"/>
      <c r="GS593" s="95"/>
      <c r="GT593" s="95"/>
      <c r="GU593" s="95"/>
      <c r="GV593" s="95"/>
      <c r="GW593" s="95"/>
      <c r="GX593" s="95"/>
      <c r="GY593" s="95"/>
      <c r="GZ593" s="95"/>
      <c r="HA593" s="95"/>
      <c r="HB593" s="95"/>
      <c r="HC593" s="95"/>
      <c r="HD593" s="95"/>
      <c r="HE593" s="95"/>
    </row>
    <row r="594" spans="1:213" x14ac:dyDescent="0.25">
      <c r="A594" s="212" t="str">
        <f>IF((ISBLANK('1B DonnéesActifs'!A597)=TRUE),"-",'1B DonnéesActifs'!A597)</f>
        <v>-</v>
      </c>
      <c r="B594" s="213" t="str">
        <f>IF(($A594="-"),"-",IF((ISBLANK('1B DonnéesActifs'!B597)=TRUE),"",'1B DonnéesActifs'!B597))</f>
        <v>-</v>
      </c>
      <c r="C594" s="213" t="str">
        <f>IF(($A594="-"),"-",IF((ISBLANK('1B DonnéesActifs'!C597)=TRUE),"",'1B DonnéesActifs'!C597))</f>
        <v>-</v>
      </c>
      <c r="D594" s="213" t="str">
        <f>IF(($A594="-"),"-",IF((ISBLANK('1B DonnéesActifs'!D597)=TRUE),"",'1B DonnéesActifs'!D597))</f>
        <v>-</v>
      </c>
      <c r="E594" s="213" t="str">
        <f>IF(($A594="-"),"-",IF((ISBLANK('1B DonnéesActifs'!E597)=TRUE),"",'1B DonnéesActifs'!E597))</f>
        <v>-</v>
      </c>
      <c r="F594" s="213" t="str">
        <f>IF(($A594="-"),"-",IF((ISBLANK('1B DonnéesActifs'!F597)=TRUE),"",'1B DonnéesActifs'!F597))</f>
        <v>-</v>
      </c>
      <c r="G594" s="213" t="str">
        <f>IF(($A594="-"),"-",IF((ISBLANK('1B DonnéesActifs'!G597)=TRUE),"",'1B DonnéesActifs'!G597))</f>
        <v>-</v>
      </c>
      <c r="H594" s="213" t="str">
        <f>IF(($A594="-"),"-",IF((ISBLANK('1B DonnéesActifs'!H597)=TRUE),"",'1B DonnéesActifs'!H597))</f>
        <v>-</v>
      </c>
      <c r="I594" s="213" t="str">
        <f>IF(($A594="-"),"-",IF((ISBLANK('1B DonnéesActifs'!I597)=TRUE),"",'1B DonnéesActifs'!I597))</f>
        <v>-</v>
      </c>
      <c r="J594" s="213" t="str">
        <f>IF(($A594="-"),"-",IF((ISBLANK('1B DonnéesActifs'!J597)=TRUE),"",'1B DonnéesActifs'!J597))</f>
        <v>-</v>
      </c>
      <c r="K594" s="213" t="str">
        <f>IF(($A594="-"),"-",IF((ISBLANK('1B DonnéesActifs'!K597)=TRUE),"",'1B DonnéesActifs'!K597))</f>
        <v>-</v>
      </c>
      <c r="L594" s="213" t="str">
        <f>IF(($A594="-"),"-",IF((ISBLANK('1B DonnéesActifs'!L597)=TRUE),"",'1B DonnéesActifs'!L597))</f>
        <v>-</v>
      </c>
      <c r="M594" s="213" t="str">
        <f>IF(($A594="-"),"-",IF((ISBLANK('1B DonnéesActifs'!M597)=TRUE),"",'1B DonnéesActifs'!M597))</f>
        <v>-</v>
      </c>
      <c r="N594" s="213" t="str">
        <f>IF(($A594="-"),"-",IF((ISBLANK('1B DonnéesActifs'!N597)=TRUE),"",'1B DonnéesActifs'!N597))</f>
        <v>-</v>
      </c>
      <c r="O594" s="213" t="str">
        <f>IF(($A594="-"),"-",IF((ISBLANK('1B DonnéesActifs'!O597)=TRUE),"",'1B DonnéesActifs'!O597))</f>
        <v>-</v>
      </c>
      <c r="P594" s="213" t="str">
        <f>IF(($A594="-"),"-",IF((ISBLANK('1B DonnéesActifs'!P597)=TRUE),"",'1B DonnéesActifs'!P597))</f>
        <v>-</v>
      </c>
      <c r="Q594" s="214" t="str">
        <f t="shared" ref="Q594:Q657" si="91">IF($A594="-","-",(IF(($J594=""),"AnnéeConstructionN/D",(Annee_d_analyse-J594))))</f>
        <v>-</v>
      </c>
      <c r="R594" s="214" t="str">
        <f>IF($A594="-","-",(_xlfn.IFNA((VLOOKUP($D594,'2A HypothèsesRenouvellement'!$J$6:$K$10,2,FALSE)),"TypeChausséeN/D")))</f>
        <v>-</v>
      </c>
      <c r="S594" s="214" t="str">
        <f t="shared" ref="S594:S657" si="92">IF($A594="-","-",(IF(ISTEXT(Q594)=TRUE,"AnnéeConstructionN/D",(IF(((R594-Q594)&gt;0),(R594-Q594),0)))))</f>
        <v>-</v>
      </c>
      <c r="T594" s="214" t="str">
        <f>IF($A594="-","-",(_xlfn.IFNA((VLOOKUP($M594,'2A HypothèsesRenouvellement'!$J$16:$K$25,2,FALSE)),"DernièreInterventionN/D")))</f>
        <v>-</v>
      </c>
      <c r="U594" s="214" t="str">
        <f t="shared" ref="U594:U657" si="93">IF($A594="-","-",IF(ISTEXT(T594)=TRUE, "DernièreInterventionN/D",IF(ISBLANK(K594)=TRUE,"AnnéeInterventionN/D",IF((T594-(Annee_d_analyse-K594))&gt;0,(T594-(Annee_d_analyse-K594)),0))))</f>
        <v>-</v>
      </c>
      <c r="V594" s="215" t="str">
        <f t="shared" ref="V594:V657" si="94">IF($A594="-","-",IF(ISNUMBER(U594)=TRUE,U594,(IF(ISNUMBER(S594)=TRUE,ROUND(S594,0),"AnnéeConstr.&amp;DernièreInterv.N/D"))))</f>
        <v>-</v>
      </c>
      <c r="W594" s="215" t="str">
        <f>IF($A594="-","-",IF($O594="","ICG N/D",VLOOKUP($O594,'2A HypothèsesRenouvellement'!$B$33:$B$42,1,TRUE)))</f>
        <v>-</v>
      </c>
      <c r="X594" s="216" t="str">
        <f>IF($A594="-","-",(IF((ISNUMBER(W594)=TRUE),VLOOKUP(W594,'2A HypothèsesRenouvellement'!$B$33:$D$42,3,FALSE),"ICG N/D")))</f>
        <v>-</v>
      </c>
      <c r="Y594" s="216" t="str">
        <f>_xlfn.IFNA(IF($A594="-","-",(IF((P594=""),"Cote /5 N/D",VLOOKUP(P594,'2A HypothèsesRenouvellement'!$F$33:$G$37,2,FALSE)))),"%ParCote/5 Feuille2A N/D")</f>
        <v>-</v>
      </c>
      <c r="Z594" s="215" t="str">
        <f>IF($A594="-","-",IF('2A HypothèsesRenouvellement'!$F$20="  cotes d'état /100",(IF(ISNUMBER(X594)=TRUE,(X594*R594),"ICG N/D")),"N'est pas l'option choisie feuille 2A"))</f>
        <v>-</v>
      </c>
      <c r="AA594" s="215" t="str">
        <f t="shared" si="89"/>
        <v>-</v>
      </c>
      <c r="AB594" s="215" t="str">
        <f>IF($A594="-","-",IF('2A HypothèsesRenouvellement'!$F$20="  cotes d'état /5",(IF(ISNUMBER(Y594)=TRUE,(Y594*R594),"Etat/5 N/D")),"N'est pas l'option choisie feuille 2A"))</f>
        <v>-</v>
      </c>
      <c r="AC594" s="215" t="str">
        <f t="shared" si="90"/>
        <v>-</v>
      </c>
      <c r="AD594" s="217" t="str">
        <f>IF('2A HypothèsesRenouvellement'!$D$15="Option 1  ",'3A CalculsActifs'!V594,IF('2A HypothèsesRenouvellement'!$F$20="  Cotes d'état /100",'3A CalculsActifs'!AA594,IF('2A HypothèsesRenouvellement'!$F$20="  Cotes d'état /5",'3A CalculsActifs'!AC594,"ATT:ChoisirOptionFeuille2A")))</f>
        <v>ATT:ChoisirOptionFeuille2A</v>
      </c>
      <c r="AE594" s="209" t="str">
        <f>IF($A594="-","-",(H594/1000*(VLOOKUP(D594,'2A HypothèsesRenouvellement'!$J$6:$L$10,3,FALSE))))</f>
        <v>-</v>
      </c>
      <c r="AF594" s="312" t="str">
        <f t="shared" ref="AF594:AF657" si="95">IF($A594="-","-",IF(ISBLANK(Annee_d_analyse)=TRUE,"SaisirAnnéeAnalyseFeuille1A",(IF(ISNUMBER(AD594)=TRUE,(Annee_d_analyse+AD594),"VieRésiduelleIndéterminée"))))</f>
        <v>-</v>
      </c>
      <c r="AG594" s="312" t="str">
        <f t="shared" ref="AG594:AG657" si="96">IF($A594="-","-",(IF(ISBLANK(Annee_d_analyse)=TRUE,"SaisirAnnéeAnalyseFeuille1A",(IF((AF594&lt;(Annee_d_analyse+21)),AF594,"&gt;20ans")))))</f>
        <v>-</v>
      </c>
      <c r="AH594" s="218" t="str">
        <f t="shared" ref="AH594:AH657" si="97">IF($A594="-","-",(IF(ISBLANK(Annee_d_analyse)=TRUE,"SaisirAnnéeAnalyseFeuille1A",(-FV(Taux_inflation,(AF594-Annee_d_analyse),0,AE594)))))</f>
        <v>-</v>
      </c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5"/>
      <c r="BL594" s="95"/>
      <c r="BM594" s="95"/>
      <c r="BN594" s="95"/>
      <c r="BO594" s="95"/>
      <c r="BP594" s="95"/>
      <c r="BQ594" s="95"/>
      <c r="BR594" s="95"/>
      <c r="BS594" s="95"/>
      <c r="BT594" s="95"/>
      <c r="BU594" s="95"/>
      <c r="BV594" s="95"/>
      <c r="BW594" s="95"/>
      <c r="BX594" s="95"/>
      <c r="BY594" s="95"/>
      <c r="BZ594" s="95"/>
      <c r="CA594" s="95"/>
      <c r="CB594" s="95"/>
      <c r="CC594" s="95"/>
      <c r="CD594" s="95"/>
      <c r="CE594" s="95"/>
      <c r="CF594" s="95"/>
      <c r="CG594" s="95"/>
      <c r="CH594" s="95"/>
      <c r="CI594" s="95"/>
      <c r="CJ594" s="95"/>
      <c r="CK594" s="95"/>
      <c r="CL594" s="95"/>
      <c r="CM594" s="95"/>
      <c r="CN594" s="95"/>
      <c r="CO594" s="95"/>
      <c r="CP594" s="95"/>
      <c r="CQ594" s="95"/>
      <c r="CR594" s="95"/>
      <c r="CS594" s="95"/>
      <c r="CT594" s="95"/>
      <c r="CU594" s="95"/>
      <c r="CV594" s="95"/>
      <c r="CW594" s="95"/>
      <c r="CX594" s="95"/>
      <c r="CY594" s="95"/>
      <c r="CZ594" s="95"/>
      <c r="DA594" s="95"/>
      <c r="DB594" s="95"/>
      <c r="DC594" s="95"/>
      <c r="DD594" s="95"/>
      <c r="DE594" s="95"/>
      <c r="DF594" s="95"/>
      <c r="DG594" s="95"/>
      <c r="DH594" s="95"/>
      <c r="DI594" s="95"/>
      <c r="DJ594" s="95"/>
      <c r="DK594" s="95"/>
      <c r="DL594" s="95"/>
      <c r="DM594" s="95"/>
      <c r="DN594" s="95"/>
      <c r="DO594" s="95"/>
      <c r="DP594" s="95"/>
      <c r="DQ594" s="95"/>
      <c r="DR594" s="95"/>
      <c r="DS594" s="95"/>
      <c r="DT594" s="95"/>
      <c r="DU594" s="95"/>
      <c r="DV594" s="95"/>
      <c r="DW594" s="95"/>
      <c r="DX594" s="95"/>
      <c r="DY594" s="95"/>
      <c r="DZ594" s="95"/>
      <c r="EA594" s="95"/>
      <c r="EB594" s="95"/>
      <c r="EC594" s="95"/>
      <c r="ED594" s="95"/>
      <c r="EE594" s="95"/>
      <c r="EF594" s="95"/>
      <c r="EG594" s="95"/>
      <c r="EH594" s="95"/>
      <c r="EI594" s="95"/>
      <c r="EJ594" s="95"/>
      <c r="EK594" s="95"/>
      <c r="EL594" s="95"/>
      <c r="EM594" s="95"/>
      <c r="EN594" s="95"/>
      <c r="EO594" s="95"/>
      <c r="EP594" s="95"/>
      <c r="EQ594" s="95"/>
      <c r="ER594" s="95"/>
      <c r="ES594" s="95"/>
      <c r="ET594" s="95"/>
      <c r="EU594" s="95"/>
      <c r="EV594" s="95"/>
      <c r="EW594" s="95"/>
      <c r="EX594" s="95"/>
      <c r="EY594" s="95"/>
      <c r="EZ594" s="95"/>
      <c r="FA594" s="95"/>
      <c r="FB594" s="95"/>
      <c r="FC594" s="95"/>
      <c r="FD594" s="95"/>
      <c r="FE594" s="95"/>
      <c r="FF594" s="95"/>
      <c r="FG594" s="95"/>
      <c r="FH594" s="95"/>
      <c r="FI594" s="95"/>
      <c r="FJ594" s="95"/>
      <c r="FK594" s="95"/>
      <c r="FL594" s="95"/>
      <c r="FM594" s="95"/>
      <c r="FN594" s="95"/>
      <c r="FO594" s="95"/>
      <c r="FP594" s="95"/>
      <c r="FQ594" s="95"/>
      <c r="FR594" s="95"/>
      <c r="FS594" s="95"/>
      <c r="FT594" s="95"/>
      <c r="FU594" s="95"/>
      <c r="FV594" s="95"/>
      <c r="FW594" s="95"/>
      <c r="FX594" s="95"/>
      <c r="FY594" s="95"/>
      <c r="FZ594" s="95"/>
      <c r="GA594" s="95"/>
      <c r="GB594" s="95"/>
      <c r="GC594" s="95"/>
      <c r="GD594" s="95"/>
      <c r="GE594" s="95"/>
      <c r="GF594" s="95"/>
      <c r="GG594" s="95"/>
      <c r="GH594" s="95"/>
      <c r="GI594" s="95"/>
      <c r="GJ594" s="95"/>
      <c r="GK594" s="95"/>
      <c r="GL594" s="95"/>
      <c r="GM594" s="95"/>
      <c r="GN594" s="95"/>
      <c r="GO594" s="95"/>
      <c r="GP594" s="95"/>
      <c r="GQ594" s="95"/>
      <c r="GR594" s="95"/>
      <c r="GS594" s="95"/>
      <c r="GT594" s="95"/>
      <c r="GU594" s="95"/>
      <c r="GV594" s="95"/>
      <c r="GW594" s="95"/>
      <c r="GX594" s="95"/>
      <c r="GY594" s="95"/>
      <c r="GZ594" s="95"/>
      <c r="HA594" s="95"/>
      <c r="HB594" s="95"/>
      <c r="HC594" s="95"/>
      <c r="HD594" s="95"/>
      <c r="HE594" s="95"/>
    </row>
    <row r="595" spans="1:213" x14ac:dyDescent="0.25">
      <c r="A595" s="212" t="str">
        <f>IF((ISBLANK('1B DonnéesActifs'!A598)=TRUE),"-",'1B DonnéesActifs'!A598)</f>
        <v>-</v>
      </c>
      <c r="B595" s="213" t="str">
        <f>IF(($A595="-"),"-",IF((ISBLANK('1B DonnéesActifs'!B598)=TRUE),"",'1B DonnéesActifs'!B598))</f>
        <v>-</v>
      </c>
      <c r="C595" s="213" t="str">
        <f>IF(($A595="-"),"-",IF((ISBLANK('1B DonnéesActifs'!C598)=TRUE),"",'1B DonnéesActifs'!C598))</f>
        <v>-</v>
      </c>
      <c r="D595" s="213" t="str">
        <f>IF(($A595="-"),"-",IF((ISBLANK('1B DonnéesActifs'!D598)=TRUE),"",'1B DonnéesActifs'!D598))</f>
        <v>-</v>
      </c>
      <c r="E595" s="213" t="str">
        <f>IF(($A595="-"),"-",IF((ISBLANK('1B DonnéesActifs'!E598)=TRUE),"",'1B DonnéesActifs'!E598))</f>
        <v>-</v>
      </c>
      <c r="F595" s="213" t="str">
        <f>IF(($A595="-"),"-",IF((ISBLANK('1B DonnéesActifs'!F598)=TRUE),"",'1B DonnéesActifs'!F598))</f>
        <v>-</v>
      </c>
      <c r="G595" s="213" t="str">
        <f>IF(($A595="-"),"-",IF((ISBLANK('1B DonnéesActifs'!G598)=TRUE),"",'1B DonnéesActifs'!G598))</f>
        <v>-</v>
      </c>
      <c r="H595" s="213" t="str">
        <f>IF(($A595="-"),"-",IF((ISBLANK('1B DonnéesActifs'!H598)=TRUE),"",'1B DonnéesActifs'!H598))</f>
        <v>-</v>
      </c>
      <c r="I595" s="213" t="str">
        <f>IF(($A595="-"),"-",IF((ISBLANK('1B DonnéesActifs'!I598)=TRUE),"",'1B DonnéesActifs'!I598))</f>
        <v>-</v>
      </c>
      <c r="J595" s="213" t="str">
        <f>IF(($A595="-"),"-",IF((ISBLANK('1B DonnéesActifs'!J598)=TRUE),"",'1B DonnéesActifs'!J598))</f>
        <v>-</v>
      </c>
      <c r="K595" s="213" t="str">
        <f>IF(($A595="-"),"-",IF((ISBLANK('1B DonnéesActifs'!K598)=TRUE),"",'1B DonnéesActifs'!K598))</f>
        <v>-</v>
      </c>
      <c r="L595" s="213" t="str">
        <f>IF(($A595="-"),"-",IF((ISBLANK('1B DonnéesActifs'!L598)=TRUE),"",'1B DonnéesActifs'!L598))</f>
        <v>-</v>
      </c>
      <c r="M595" s="213" t="str">
        <f>IF(($A595="-"),"-",IF((ISBLANK('1B DonnéesActifs'!M598)=TRUE),"",'1B DonnéesActifs'!M598))</f>
        <v>-</v>
      </c>
      <c r="N595" s="213" t="str">
        <f>IF(($A595="-"),"-",IF((ISBLANK('1B DonnéesActifs'!N598)=TRUE),"",'1B DonnéesActifs'!N598))</f>
        <v>-</v>
      </c>
      <c r="O595" s="213" t="str">
        <f>IF(($A595="-"),"-",IF((ISBLANK('1B DonnéesActifs'!O598)=TRUE),"",'1B DonnéesActifs'!O598))</f>
        <v>-</v>
      </c>
      <c r="P595" s="213" t="str">
        <f>IF(($A595="-"),"-",IF((ISBLANK('1B DonnéesActifs'!P598)=TRUE),"",'1B DonnéesActifs'!P598))</f>
        <v>-</v>
      </c>
      <c r="Q595" s="214" t="str">
        <f t="shared" si="91"/>
        <v>-</v>
      </c>
      <c r="R595" s="214" t="str">
        <f>IF($A595="-","-",(_xlfn.IFNA((VLOOKUP($D595,'2A HypothèsesRenouvellement'!$J$6:$K$10,2,FALSE)),"TypeChausséeN/D")))</f>
        <v>-</v>
      </c>
      <c r="S595" s="214" t="str">
        <f t="shared" si="92"/>
        <v>-</v>
      </c>
      <c r="T595" s="214" t="str">
        <f>IF($A595="-","-",(_xlfn.IFNA((VLOOKUP($M595,'2A HypothèsesRenouvellement'!$J$16:$K$25,2,FALSE)),"DernièreInterventionN/D")))</f>
        <v>-</v>
      </c>
      <c r="U595" s="214" t="str">
        <f t="shared" si="93"/>
        <v>-</v>
      </c>
      <c r="V595" s="215" t="str">
        <f t="shared" si="94"/>
        <v>-</v>
      </c>
      <c r="W595" s="215" t="str">
        <f>IF($A595="-","-",IF($O595="","ICG N/D",VLOOKUP($O595,'2A HypothèsesRenouvellement'!$B$33:$B$42,1,TRUE)))</f>
        <v>-</v>
      </c>
      <c r="X595" s="216" t="str">
        <f>IF($A595="-","-",(IF((ISNUMBER(W595)=TRUE),VLOOKUP(W595,'2A HypothèsesRenouvellement'!$B$33:$D$42,3,FALSE),"ICG N/D")))</f>
        <v>-</v>
      </c>
      <c r="Y595" s="216" t="str">
        <f>_xlfn.IFNA(IF($A595="-","-",(IF((P595=""),"Cote /5 N/D",VLOOKUP(P595,'2A HypothèsesRenouvellement'!$F$33:$G$37,2,FALSE)))),"%ParCote/5 Feuille2A N/D")</f>
        <v>-</v>
      </c>
      <c r="Z595" s="215" t="str">
        <f>IF($A595="-","-",IF('2A HypothèsesRenouvellement'!$F$20="  cotes d'état /100",(IF(ISNUMBER(X595)=TRUE,(X595*R595),"ICG N/D")),"N'est pas l'option choisie feuille 2A"))</f>
        <v>-</v>
      </c>
      <c r="AA595" s="215" t="str">
        <f t="shared" si="89"/>
        <v>-</v>
      </c>
      <c r="AB595" s="215" t="str">
        <f>IF($A595="-","-",IF('2A HypothèsesRenouvellement'!$F$20="  cotes d'état /5",(IF(ISNUMBER(Y595)=TRUE,(Y595*R595),"Etat/5 N/D")),"N'est pas l'option choisie feuille 2A"))</f>
        <v>-</v>
      </c>
      <c r="AC595" s="215" t="str">
        <f t="shared" si="90"/>
        <v>-</v>
      </c>
      <c r="AD595" s="217" t="str">
        <f>IF('2A HypothèsesRenouvellement'!$D$15="Option 1  ",'3A CalculsActifs'!V595,IF('2A HypothèsesRenouvellement'!$F$20="  Cotes d'état /100",'3A CalculsActifs'!AA595,IF('2A HypothèsesRenouvellement'!$F$20="  Cotes d'état /5",'3A CalculsActifs'!AC595,"ATT:ChoisirOptionFeuille2A")))</f>
        <v>ATT:ChoisirOptionFeuille2A</v>
      </c>
      <c r="AE595" s="209" t="str">
        <f>IF($A595="-","-",(H595/1000*(VLOOKUP(D595,'2A HypothèsesRenouvellement'!$J$6:$L$10,3,FALSE))))</f>
        <v>-</v>
      </c>
      <c r="AF595" s="312" t="str">
        <f t="shared" si="95"/>
        <v>-</v>
      </c>
      <c r="AG595" s="312" t="str">
        <f t="shared" si="96"/>
        <v>-</v>
      </c>
      <c r="AH595" s="218" t="str">
        <f t="shared" si="97"/>
        <v>-</v>
      </c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5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  <c r="CM595" s="95"/>
      <c r="CN595" s="95"/>
      <c r="CO595" s="95"/>
      <c r="CP595" s="95"/>
      <c r="CQ595" s="95"/>
      <c r="CR595" s="95"/>
      <c r="CS595" s="95"/>
      <c r="CT595" s="95"/>
      <c r="CU595" s="95"/>
      <c r="CV595" s="95"/>
      <c r="CW595" s="95"/>
      <c r="CX595" s="95"/>
      <c r="CY595" s="95"/>
      <c r="CZ595" s="95"/>
      <c r="DA595" s="95"/>
      <c r="DB595" s="95"/>
      <c r="DC595" s="95"/>
      <c r="DD595" s="95"/>
      <c r="DE595" s="95"/>
      <c r="DF595" s="95"/>
      <c r="DG595" s="95"/>
      <c r="DH595" s="95"/>
      <c r="DI595" s="95"/>
      <c r="DJ595" s="95"/>
      <c r="DK595" s="95"/>
      <c r="DL595" s="95"/>
      <c r="DM595" s="95"/>
      <c r="DN595" s="95"/>
      <c r="DO595" s="95"/>
      <c r="DP595" s="95"/>
      <c r="DQ595" s="95"/>
      <c r="DR595" s="95"/>
      <c r="DS595" s="95"/>
      <c r="DT595" s="95"/>
      <c r="DU595" s="95"/>
      <c r="DV595" s="95"/>
      <c r="DW595" s="95"/>
      <c r="DX595" s="95"/>
      <c r="DY595" s="95"/>
      <c r="DZ595" s="95"/>
      <c r="EA595" s="95"/>
      <c r="EB595" s="95"/>
      <c r="EC595" s="95"/>
      <c r="ED595" s="95"/>
      <c r="EE595" s="95"/>
      <c r="EF595" s="95"/>
      <c r="EG595" s="95"/>
      <c r="EH595" s="95"/>
      <c r="EI595" s="95"/>
      <c r="EJ595" s="95"/>
      <c r="EK595" s="95"/>
      <c r="EL595" s="95"/>
      <c r="EM595" s="95"/>
      <c r="EN595" s="95"/>
      <c r="EO595" s="95"/>
      <c r="EP595" s="95"/>
      <c r="EQ595" s="95"/>
      <c r="ER595" s="95"/>
      <c r="ES595" s="95"/>
      <c r="ET595" s="95"/>
      <c r="EU595" s="95"/>
      <c r="EV595" s="95"/>
      <c r="EW595" s="95"/>
      <c r="EX595" s="95"/>
      <c r="EY595" s="95"/>
      <c r="EZ595" s="95"/>
      <c r="FA595" s="95"/>
      <c r="FB595" s="95"/>
      <c r="FC595" s="95"/>
      <c r="FD595" s="95"/>
      <c r="FE595" s="95"/>
      <c r="FF595" s="95"/>
      <c r="FG595" s="95"/>
      <c r="FH595" s="95"/>
      <c r="FI595" s="95"/>
      <c r="FJ595" s="95"/>
      <c r="FK595" s="95"/>
      <c r="FL595" s="95"/>
      <c r="FM595" s="95"/>
      <c r="FN595" s="95"/>
      <c r="FO595" s="95"/>
      <c r="FP595" s="95"/>
      <c r="FQ595" s="95"/>
      <c r="FR595" s="95"/>
      <c r="FS595" s="95"/>
      <c r="FT595" s="95"/>
      <c r="FU595" s="95"/>
      <c r="FV595" s="95"/>
      <c r="FW595" s="95"/>
      <c r="FX595" s="95"/>
      <c r="FY595" s="95"/>
      <c r="FZ595" s="95"/>
      <c r="GA595" s="95"/>
      <c r="GB595" s="95"/>
      <c r="GC595" s="95"/>
      <c r="GD595" s="95"/>
      <c r="GE595" s="95"/>
      <c r="GF595" s="95"/>
      <c r="GG595" s="95"/>
      <c r="GH595" s="95"/>
      <c r="GI595" s="95"/>
      <c r="GJ595" s="95"/>
      <c r="GK595" s="95"/>
      <c r="GL595" s="95"/>
      <c r="GM595" s="95"/>
      <c r="GN595" s="95"/>
      <c r="GO595" s="95"/>
      <c r="GP595" s="95"/>
      <c r="GQ595" s="95"/>
      <c r="GR595" s="95"/>
      <c r="GS595" s="95"/>
      <c r="GT595" s="95"/>
      <c r="GU595" s="95"/>
      <c r="GV595" s="95"/>
      <c r="GW595" s="95"/>
      <c r="GX595" s="95"/>
      <c r="GY595" s="95"/>
      <c r="GZ595" s="95"/>
      <c r="HA595" s="95"/>
      <c r="HB595" s="95"/>
      <c r="HC595" s="95"/>
      <c r="HD595" s="95"/>
      <c r="HE595" s="95"/>
    </row>
    <row r="596" spans="1:213" x14ac:dyDescent="0.25">
      <c r="A596" s="212" t="str">
        <f>IF((ISBLANK('1B DonnéesActifs'!A599)=TRUE),"-",'1B DonnéesActifs'!A599)</f>
        <v>-</v>
      </c>
      <c r="B596" s="213" t="str">
        <f>IF(($A596="-"),"-",IF((ISBLANK('1B DonnéesActifs'!B599)=TRUE),"",'1B DonnéesActifs'!B599))</f>
        <v>-</v>
      </c>
      <c r="C596" s="213" t="str">
        <f>IF(($A596="-"),"-",IF((ISBLANK('1B DonnéesActifs'!C599)=TRUE),"",'1B DonnéesActifs'!C599))</f>
        <v>-</v>
      </c>
      <c r="D596" s="213" t="str">
        <f>IF(($A596="-"),"-",IF((ISBLANK('1B DonnéesActifs'!D599)=TRUE),"",'1B DonnéesActifs'!D599))</f>
        <v>-</v>
      </c>
      <c r="E596" s="213" t="str">
        <f>IF(($A596="-"),"-",IF((ISBLANK('1B DonnéesActifs'!E599)=TRUE),"",'1B DonnéesActifs'!E599))</f>
        <v>-</v>
      </c>
      <c r="F596" s="213" t="str">
        <f>IF(($A596="-"),"-",IF((ISBLANK('1B DonnéesActifs'!F599)=TRUE),"",'1B DonnéesActifs'!F599))</f>
        <v>-</v>
      </c>
      <c r="G596" s="213" t="str">
        <f>IF(($A596="-"),"-",IF((ISBLANK('1B DonnéesActifs'!G599)=TRUE),"",'1B DonnéesActifs'!G599))</f>
        <v>-</v>
      </c>
      <c r="H596" s="213" t="str">
        <f>IF(($A596="-"),"-",IF((ISBLANK('1B DonnéesActifs'!H599)=TRUE),"",'1B DonnéesActifs'!H599))</f>
        <v>-</v>
      </c>
      <c r="I596" s="213" t="str">
        <f>IF(($A596="-"),"-",IF((ISBLANK('1B DonnéesActifs'!I599)=TRUE),"",'1B DonnéesActifs'!I599))</f>
        <v>-</v>
      </c>
      <c r="J596" s="213" t="str">
        <f>IF(($A596="-"),"-",IF((ISBLANK('1B DonnéesActifs'!J599)=TRUE),"",'1B DonnéesActifs'!J599))</f>
        <v>-</v>
      </c>
      <c r="K596" s="213" t="str">
        <f>IF(($A596="-"),"-",IF((ISBLANK('1B DonnéesActifs'!K599)=TRUE),"",'1B DonnéesActifs'!K599))</f>
        <v>-</v>
      </c>
      <c r="L596" s="213" t="str">
        <f>IF(($A596="-"),"-",IF((ISBLANK('1B DonnéesActifs'!L599)=TRUE),"",'1B DonnéesActifs'!L599))</f>
        <v>-</v>
      </c>
      <c r="M596" s="213" t="str">
        <f>IF(($A596="-"),"-",IF((ISBLANK('1B DonnéesActifs'!M599)=TRUE),"",'1B DonnéesActifs'!M599))</f>
        <v>-</v>
      </c>
      <c r="N596" s="213" t="str">
        <f>IF(($A596="-"),"-",IF((ISBLANK('1B DonnéesActifs'!N599)=TRUE),"",'1B DonnéesActifs'!N599))</f>
        <v>-</v>
      </c>
      <c r="O596" s="213" t="str">
        <f>IF(($A596="-"),"-",IF((ISBLANK('1B DonnéesActifs'!O599)=TRUE),"",'1B DonnéesActifs'!O599))</f>
        <v>-</v>
      </c>
      <c r="P596" s="213" t="str">
        <f>IF(($A596="-"),"-",IF((ISBLANK('1B DonnéesActifs'!P599)=TRUE),"",'1B DonnéesActifs'!P599))</f>
        <v>-</v>
      </c>
      <c r="Q596" s="214" t="str">
        <f t="shared" si="91"/>
        <v>-</v>
      </c>
      <c r="R596" s="214" t="str">
        <f>IF($A596="-","-",(_xlfn.IFNA((VLOOKUP($D596,'2A HypothèsesRenouvellement'!$J$6:$K$10,2,FALSE)),"TypeChausséeN/D")))</f>
        <v>-</v>
      </c>
      <c r="S596" s="214" t="str">
        <f t="shared" si="92"/>
        <v>-</v>
      </c>
      <c r="T596" s="214" t="str">
        <f>IF($A596="-","-",(_xlfn.IFNA((VLOOKUP($M596,'2A HypothèsesRenouvellement'!$J$16:$K$25,2,FALSE)),"DernièreInterventionN/D")))</f>
        <v>-</v>
      </c>
      <c r="U596" s="214" t="str">
        <f t="shared" si="93"/>
        <v>-</v>
      </c>
      <c r="V596" s="215" t="str">
        <f t="shared" si="94"/>
        <v>-</v>
      </c>
      <c r="W596" s="215" t="str">
        <f>IF($A596="-","-",IF($O596="","ICG N/D",VLOOKUP($O596,'2A HypothèsesRenouvellement'!$B$33:$B$42,1,TRUE)))</f>
        <v>-</v>
      </c>
      <c r="X596" s="216" t="str">
        <f>IF($A596="-","-",(IF((ISNUMBER(W596)=TRUE),VLOOKUP(W596,'2A HypothèsesRenouvellement'!$B$33:$D$42,3,FALSE),"ICG N/D")))</f>
        <v>-</v>
      </c>
      <c r="Y596" s="216" t="str">
        <f>_xlfn.IFNA(IF($A596="-","-",(IF((P596=""),"Cote /5 N/D",VLOOKUP(P596,'2A HypothèsesRenouvellement'!$F$33:$G$37,2,FALSE)))),"%ParCote/5 Feuille2A N/D")</f>
        <v>-</v>
      </c>
      <c r="Z596" s="215" t="str">
        <f>IF($A596="-","-",IF('2A HypothèsesRenouvellement'!$F$20="  cotes d'état /100",(IF(ISNUMBER(X596)=TRUE,(X596*R596),"ICG N/D")),"N'est pas l'option choisie feuille 2A"))</f>
        <v>-</v>
      </c>
      <c r="AA596" s="215" t="str">
        <f t="shared" si="89"/>
        <v>-</v>
      </c>
      <c r="AB596" s="215" t="str">
        <f>IF($A596="-","-",IF('2A HypothèsesRenouvellement'!$F$20="  cotes d'état /5",(IF(ISNUMBER(Y596)=TRUE,(Y596*R596),"Etat/5 N/D")),"N'est pas l'option choisie feuille 2A"))</f>
        <v>-</v>
      </c>
      <c r="AC596" s="215" t="str">
        <f t="shared" si="90"/>
        <v>-</v>
      </c>
      <c r="AD596" s="217" t="str">
        <f>IF('2A HypothèsesRenouvellement'!$D$15="Option 1  ",'3A CalculsActifs'!V596,IF('2A HypothèsesRenouvellement'!$F$20="  Cotes d'état /100",'3A CalculsActifs'!AA596,IF('2A HypothèsesRenouvellement'!$F$20="  Cotes d'état /5",'3A CalculsActifs'!AC596,"ATT:ChoisirOptionFeuille2A")))</f>
        <v>ATT:ChoisirOptionFeuille2A</v>
      </c>
      <c r="AE596" s="209" t="str">
        <f>IF($A596="-","-",(H596/1000*(VLOOKUP(D596,'2A HypothèsesRenouvellement'!$J$6:$L$10,3,FALSE))))</f>
        <v>-</v>
      </c>
      <c r="AF596" s="312" t="str">
        <f t="shared" si="95"/>
        <v>-</v>
      </c>
      <c r="AG596" s="312" t="str">
        <f t="shared" si="96"/>
        <v>-</v>
      </c>
      <c r="AH596" s="218" t="str">
        <f t="shared" si="97"/>
        <v>-</v>
      </c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5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  <c r="CM596" s="95"/>
      <c r="CN596" s="95"/>
      <c r="CO596" s="95"/>
      <c r="CP596" s="95"/>
      <c r="CQ596" s="95"/>
      <c r="CR596" s="95"/>
      <c r="CS596" s="95"/>
      <c r="CT596" s="95"/>
      <c r="CU596" s="95"/>
      <c r="CV596" s="95"/>
      <c r="CW596" s="95"/>
      <c r="CX596" s="95"/>
      <c r="CY596" s="95"/>
      <c r="CZ596" s="95"/>
      <c r="DA596" s="95"/>
      <c r="DB596" s="95"/>
      <c r="DC596" s="95"/>
      <c r="DD596" s="95"/>
      <c r="DE596" s="95"/>
      <c r="DF596" s="95"/>
      <c r="DG596" s="95"/>
      <c r="DH596" s="95"/>
      <c r="DI596" s="95"/>
      <c r="DJ596" s="95"/>
      <c r="DK596" s="95"/>
      <c r="DL596" s="95"/>
      <c r="DM596" s="95"/>
      <c r="DN596" s="95"/>
      <c r="DO596" s="95"/>
      <c r="DP596" s="95"/>
      <c r="DQ596" s="95"/>
      <c r="DR596" s="95"/>
      <c r="DS596" s="95"/>
      <c r="DT596" s="95"/>
      <c r="DU596" s="95"/>
      <c r="DV596" s="95"/>
      <c r="DW596" s="95"/>
      <c r="DX596" s="95"/>
      <c r="DY596" s="95"/>
      <c r="DZ596" s="95"/>
      <c r="EA596" s="95"/>
      <c r="EB596" s="95"/>
      <c r="EC596" s="95"/>
      <c r="ED596" s="95"/>
      <c r="EE596" s="95"/>
      <c r="EF596" s="95"/>
      <c r="EG596" s="95"/>
      <c r="EH596" s="95"/>
      <c r="EI596" s="95"/>
      <c r="EJ596" s="95"/>
      <c r="EK596" s="95"/>
      <c r="EL596" s="95"/>
      <c r="EM596" s="95"/>
      <c r="EN596" s="95"/>
      <c r="EO596" s="95"/>
      <c r="EP596" s="95"/>
      <c r="EQ596" s="95"/>
      <c r="ER596" s="95"/>
      <c r="ES596" s="95"/>
      <c r="ET596" s="95"/>
      <c r="EU596" s="95"/>
      <c r="EV596" s="95"/>
      <c r="EW596" s="95"/>
      <c r="EX596" s="95"/>
      <c r="EY596" s="95"/>
      <c r="EZ596" s="95"/>
      <c r="FA596" s="95"/>
      <c r="FB596" s="95"/>
      <c r="FC596" s="95"/>
      <c r="FD596" s="95"/>
      <c r="FE596" s="95"/>
      <c r="FF596" s="95"/>
      <c r="FG596" s="95"/>
      <c r="FH596" s="95"/>
      <c r="FI596" s="95"/>
      <c r="FJ596" s="95"/>
      <c r="FK596" s="95"/>
      <c r="FL596" s="95"/>
      <c r="FM596" s="95"/>
      <c r="FN596" s="95"/>
      <c r="FO596" s="95"/>
      <c r="FP596" s="95"/>
      <c r="FQ596" s="95"/>
      <c r="FR596" s="95"/>
      <c r="FS596" s="95"/>
      <c r="FT596" s="95"/>
      <c r="FU596" s="95"/>
      <c r="FV596" s="95"/>
      <c r="FW596" s="95"/>
      <c r="FX596" s="95"/>
      <c r="FY596" s="95"/>
      <c r="FZ596" s="95"/>
      <c r="GA596" s="95"/>
      <c r="GB596" s="95"/>
      <c r="GC596" s="95"/>
      <c r="GD596" s="95"/>
      <c r="GE596" s="95"/>
      <c r="GF596" s="95"/>
      <c r="GG596" s="95"/>
      <c r="GH596" s="95"/>
      <c r="GI596" s="95"/>
      <c r="GJ596" s="95"/>
      <c r="GK596" s="95"/>
      <c r="GL596" s="95"/>
      <c r="GM596" s="95"/>
      <c r="GN596" s="95"/>
      <c r="GO596" s="95"/>
      <c r="GP596" s="95"/>
      <c r="GQ596" s="95"/>
      <c r="GR596" s="95"/>
      <c r="GS596" s="95"/>
      <c r="GT596" s="95"/>
      <c r="GU596" s="95"/>
      <c r="GV596" s="95"/>
      <c r="GW596" s="95"/>
      <c r="GX596" s="95"/>
      <c r="GY596" s="95"/>
      <c r="GZ596" s="95"/>
      <c r="HA596" s="95"/>
      <c r="HB596" s="95"/>
      <c r="HC596" s="95"/>
      <c r="HD596" s="95"/>
      <c r="HE596" s="95"/>
    </row>
    <row r="597" spans="1:213" x14ac:dyDescent="0.25">
      <c r="A597" s="212" t="str">
        <f>IF((ISBLANK('1B DonnéesActifs'!A600)=TRUE),"-",'1B DonnéesActifs'!A600)</f>
        <v>-</v>
      </c>
      <c r="B597" s="213" t="str">
        <f>IF(($A597="-"),"-",IF((ISBLANK('1B DonnéesActifs'!B600)=TRUE),"",'1B DonnéesActifs'!B600))</f>
        <v>-</v>
      </c>
      <c r="C597" s="213" t="str">
        <f>IF(($A597="-"),"-",IF((ISBLANK('1B DonnéesActifs'!C600)=TRUE),"",'1B DonnéesActifs'!C600))</f>
        <v>-</v>
      </c>
      <c r="D597" s="213" t="str">
        <f>IF(($A597="-"),"-",IF((ISBLANK('1B DonnéesActifs'!D600)=TRUE),"",'1B DonnéesActifs'!D600))</f>
        <v>-</v>
      </c>
      <c r="E597" s="213" t="str">
        <f>IF(($A597="-"),"-",IF((ISBLANK('1B DonnéesActifs'!E600)=TRUE),"",'1B DonnéesActifs'!E600))</f>
        <v>-</v>
      </c>
      <c r="F597" s="213" t="str">
        <f>IF(($A597="-"),"-",IF((ISBLANK('1B DonnéesActifs'!F600)=TRUE),"",'1B DonnéesActifs'!F600))</f>
        <v>-</v>
      </c>
      <c r="G597" s="213" t="str">
        <f>IF(($A597="-"),"-",IF((ISBLANK('1B DonnéesActifs'!G600)=TRUE),"",'1B DonnéesActifs'!G600))</f>
        <v>-</v>
      </c>
      <c r="H597" s="213" t="str">
        <f>IF(($A597="-"),"-",IF((ISBLANK('1B DonnéesActifs'!H600)=TRUE),"",'1B DonnéesActifs'!H600))</f>
        <v>-</v>
      </c>
      <c r="I597" s="213" t="str">
        <f>IF(($A597="-"),"-",IF((ISBLANK('1B DonnéesActifs'!I600)=TRUE),"",'1B DonnéesActifs'!I600))</f>
        <v>-</v>
      </c>
      <c r="J597" s="213" t="str">
        <f>IF(($A597="-"),"-",IF((ISBLANK('1B DonnéesActifs'!J600)=TRUE),"",'1B DonnéesActifs'!J600))</f>
        <v>-</v>
      </c>
      <c r="K597" s="213" t="str">
        <f>IF(($A597="-"),"-",IF((ISBLANK('1B DonnéesActifs'!K600)=TRUE),"",'1B DonnéesActifs'!K600))</f>
        <v>-</v>
      </c>
      <c r="L597" s="213" t="str">
        <f>IF(($A597="-"),"-",IF((ISBLANK('1B DonnéesActifs'!L600)=TRUE),"",'1B DonnéesActifs'!L600))</f>
        <v>-</v>
      </c>
      <c r="M597" s="213" t="str">
        <f>IF(($A597="-"),"-",IF((ISBLANK('1B DonnéesActifs'!M600)=TRUE),"",'1B DonnéesActifs'!M600))</f>
        <v>-</v>
      </c>
      <c r="N597" s="213" t="str">
        <f>IF(($A597="-"),"-",IF((ISBLANK('1B DonnéesActifs'!N600)=TRUE),"",'1B DonnéesActifs'!N600))</f>
        <v>-</v>
      </c>
      <c r="O597" s="213" t="str">
        <f>IF(($A597="-"),"-",IF((ISBLANK('1B DonnéesActifs'!O600)=TRUE),"",'1B DonnéesActifs'!O600))</f>
        <v>-</v>
      </c>
      <c r="P597" s="213" t="str">
        <f>IF(($A597="-"),"-",IF((ISBLANK('1B DonnéesActifs'!P600)=TRUE),"",'1B DonnéesActifs'!P600))</f>
        <v>-</v>
      </c>
      <c r="Q597" s="214" t="str">
        <f t="shared" si="91"/>
        <v>-</v>
      </c>
      <c r="R597" s="214" t="str">
        <f>IF($A597="-","-",(_xlfn.IFNA((VLOOKUP($D597,'2A HypothèsesRenouvellement'!$J$6:$K$10,2,FALSE)),"TypeChausséeN/D")))</f>
        <v>-</v>
      </c>
      <c r="S597" s="214" t="str">
        <f t="shared" si="92"/>
        <v>-</v>
      </c>
      <c r="T597" s="214" t="str">
        <f>IF($A597="-","-",(_xlfn.IFNA((VLOOKUP($M597,'2A HypothèsesRenouvellement'!$J$16:$K$25,2,FALSE)),"DernièreInterventionN/D")))</f>
        <v>-</v>
      </c>
      <c r="U597" s="214" t="str">
        <f t="shared" si="93"/>
        <v>-</v>
      </c>
      <c r="V597" s="215" t="str">
        <f t="shared" si="94"/>
        <v>-</v>
      </c>
      <c r="W597" s="215" t="str">
        <f>IF($A597="-","-",IF($O597="","ICG N/D",VLOOKUP($O597,'2A HypothèsesRenouvellement'!$B$33:$B$42,1,TRUE)))</f>
        <v>-</v>
      </c>
      <c r="X597" s="216" t="str">
        <f>IF($A597="-","-",(IF((ISNUMBER(W597)=TRUE),VLOOKUP(W597,'2A HypothèsesRenouvellement'!$B$33:$D$42,3,FALSE),"ICG N/D")))</f>
        <v>-</v>
      </c>
      <c r="Y597" s="216" t="str">
        <f>_xlfn.IFNA(IF($A597="-","-",(IF((P597=""),"Cote /5 N/D",VLOOKUP(P597,'2A HypothèsesRenouvellement'!$F$33:$G$37,2,FALSE)))),"%ParCote/5 Feuille2A N/D")</f>
        <v>-</v>
      </c>
      <c r="Z597" s="215" t="str">
        <f>IF($A597="-","-",IF('2A HypothèsesRenouvellement'!$F$20="  cotes d'état /100",(IF(ISNUMBER(X597)=TRUE,(X597*R597),"ICG N/D")),"N'est pas l'option choisie feuille 2A"))</f>
        <v>-</v>
      </c>
      <c r="AA597" s="215" t="str">
        <f t="shared" si="89"/>
        <v>-</v>
      </c>
      <c r="AB597" s="215" t="str">
        <f>IF($A597="-","-",IF('2A HypothèsesRenouvellement'!$F$20="  cotes d'état /5",(IF(ISNUMBER(Y597)=TRUE,(Y597*R597),"Etat/5 N/D")),"N'est pas l'option choisie feuille 2A"))</f>
        <v>-</v>
      </c>
      <c r="AC597" s="215" t="str">
        <f t="shared" si="90"/>
        <v>-</v>
      </c>
      <c r="AD597" s="217" t="str">
        <f>IF('2A HypothèsesRenouvellement'!$D$15="Option 1  ",'3A CalculsActifs'!V597,IF('2A HypothèsesRenouvellement'!$F$20="  Cotes d'état /100",'3A CalculsActifs'!AA597,IF('2A HypothèsesRenouvellement'!$F$20="  Cotes d'état /5",'3A CalculsActifs'!AC597,"ATT:ChoisirOptionFeuille2A")))</f>
        <v>ATT:ChoisirOptionFeuille2A</v>
      </c>
      <c r="AE597" s="209" t="str">
        <f>IF($A597="-","-",(H597/1000*(VLOOKUP(D597,'2A HypothèsesRenouvellement'!$J$6:$L$10,3,FALSE))))</f>
        <v>-</v>
      </c>
      <c r="AF597" s="312" t="str">
        <f t="shared" si="95"/>
        <v>-</v>
      </c>
      <c r="AG597" s="312" t="str">
        <f t="shared" si="96"/>
        <v>-</v>
      </c>
      <c r="AH597" s="218" t="str">
        <f t="shared" si="97"/>
        <v>-</v>
      </c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5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  <c r="CM597" s="95"/>
      <c r="CN597" s="95"/>
      <c r="CO597" s="95"/>
      <c r="CP597" s="95"/>
      <c r="CQ597" s="95"/>
      <c r="CR597" s="95"/>
      <c r="CS597" s="95"/>
      <c r="CT597" s="95"/>
      <c r="CU597" s="95"/>
      <c r="CV597" s="95"/>
      <c r="CW597" s="95"/>
      <c r="CX597" s="95"/>
      <c r="CY597" s="95"/>
      <c r="CZ597" s="95"/>
      <c r="DA597" s="95"/>
      <c r="DB597" s="95"/>
      <c r="DC597" s="95"/>
      <c r="DD597" s="95"/>
      <c r="DE597" s="95"/>
      <c r="DF597" s="95"/>
      <c r="DG597" s="95"/>
      <c r="DH597" s="95"/>
      <c r="DI597" s="95"/>
      <c r="DJ597" s="95"/>
      <c r="DK597" s="95"/>
      <c r="DL597" s="95"/>
      <c r="DM597" s="95"/>
      <c r="DN597" s="95"/>
      <c r="DO597" s="95"/>
      <c r="DP597" s="95"/>
      <c r="DQ597" s="95"/>
      <c r="DR597" s="95"/>
      <c r="DS597" s="95"/>
      <c r="DT597" s="95"/>
      <c r="DU597" s="95"/>
      <c r="DV597" s="95"/>
      <c r="DW597" s="95"/>
      <c r="DX597" s="95"/>
      <c r="DY597" s="95"/>
      <c r="DZ597" s="95"/>
      <c r="EA597" s="95"/>
      <c r="EB597" s="95"/>
      <c r="EC597" s="95"/>
      <c r="ED597" s="95"/>
      <c r="EE597" s="95"/>
      <c r="EF597" s="95"/>
      <c r="EG597" s="95"/>
      <c r="EH597" s="95"/>
      <c r="EI597" s="95"/>
      <c r="EJ597" s="95"/>
      <c r="EK597" s="95"/>
      <c r="EL597" s="95"/>
      <c r="EM597" s="95"/>
      <c r="EN597" s="95"/>
      <c r="EO597" s="95"/>
      <c r="EP597" s="95"/>
      <c r="EQ597" s="95"/>
      <c r="ER597" s="95"/>
      <c r="ES597" s="95"/>
      <c r="ET597" s="95"/>
      <c r="EU597" s="95"/>
      <c r="EV597" s="95"/>
      <c r="EW597" s="95"/>
      <c r="EX597" s="95"/>
      <c r="EY597" s="95"/>
      <c r="EZ597" s="95"/>
      <c r="FA597" s="95"/>
      <c r="FB597" s="95"/>
      <c r="FC597" s="95"/>
      <c r="FD597" s="95"/>
      <c r="FE597" s="95"/>
      <c r="FF597" s="95"/>
      <c r="FG597" s="95"/>
      <c r="FH597" s="95"/>
      <c r="FI597" s="95"/>
      <c r="FJ597" s="95"/>
      <c r="FK597" s="95"/>
      <c r="FL597" s="95"/>
      <c r="FM597" s="95"/>
      <c r="FN597" s="95"/>
      <c r="FO597" s="95"/>
      <c r="FP597" s="95"/>
      <c r="FQ597" s="95"/>
      <c r="FR597" s="95"/>
      <c r="FS597" s="95"/>
      <c r="FT597" s="95"/>
      <c r="FU597" s="95"/>
      <c r="FV597" s="95"/>
      <c r="FW597" s="95"/>
      <c r="FX597" s="95"/>
      <c r="FY597" s="95"/>
      <c r="FZ597" s="95"/>
      <c r="GA597" s="95"/>
      <c r="GB597" s="95"/>
      <c r="GC597" s="95"/>
      <c r="GD597" s="95"/>
      <c r="GE597" s="95"/>
      <c r="GF597" s="95"/>
      <c r="GG597" s="95"/>
      <c r="GH597" s="95"/>
      <c r="GI597" s="95"/>
      <c r="GJ597" s="95"/>
      <c r="GK597" s="95"/>
      <c r="GL597" s="95"/>
      <c r="GM597" s="95"/>
      <c r="GN597" s="95"/>
      <c r="GO597" s="95"/>
      <c r="GP597" s="95"/>
      <c r="GQ597" s="95"/>
      <c r="GR597" s="95"/>
      <c r="GS597" s="95"/>
      <c r="GT597" s="95"/>
      <c r="GU597" s="95"/>
      <c r="GV597" s="95"/>
      <c r="GW597" s="95"/>
      <c r="GX597" s="95"/>
      <c r="GY597" s="95"/>
      <c r="GZ597" s="95"/>
      <c r="HA597" s="95"/>
      <c r="HB597" s="95"/>
      <c r="HC597" s="95"/>
      <c r="HD597" s="95"/>
      <c r="HE597" s="95"/>
    </row>
    <row r="598" spans="1:213" x14ac:dyDescent="0.25">
      <c r="A598" s="212" t="str">
        <f>IF((ISBLANK('1B DonnéesActifs'!A601)=TRUE),"-",'1B DonnéesActifs'!A601)</f>
        <v>-</v>
      </c>
      <c r="B598" s="213" t="str">
        <f>IF(($A598="-"),"-",IF((ISBLANK('1B DonnéesActifs'!B601)=TRUE),"",'1B DonnéesActifs'!B601))</f>
        <v>-</v>
      </c>
      <c r="C598" s="213" t="str">
        <f>IF(($A598="-"),"-",IF((ISBLANK('1B DonnéesActifs'!C601)=TRUE),"",'1B DonnéesActifs'!C601))</f>
        <v>-</v>
      </c>
      <c r="D598" s="213" t="str">
        <f>IF(($A598="-"),"-",IF((ISBLANK('1B DonnéesActifs'!D601)=TRUE),"",'1B DonnéesActifs'!D601))</f>
        <v>-</v>
      </c>
      <c r="E598" s="213" t="str">
        <f>IF(($A598="-"),"-",IF((ISBLANK('1B DonnéesActifs'!E601)=TRUE),"",'1B DonnéesActifs'!E601))</f>
        <v>-</v>
      </c>
      <c r="F598" s="213" t="str">
        <f>IF(($A598="-"),"-",IF((ISBLANK('1B DonnéesActifs'!F601)=TRUE),"",'1B DonnéesActifs'!F601))</f>
        <v>-</v>
      </c>
      <c r="G598" s="213" t="str">
        <f>IF(($A598="-"),"-",IF((ISBLANK('1B DonnéesActifs'!G601)=TRUE),"",'1B DonnéesActifs'!G601))</f>
        <v>-</v>
      </c>
      <c r="H598" s="213" t="str">
        <f>IF(($A598="-"),"-",IF((ISBLANK('1B DonnéesActifs'!H601)=TRUE),"",'1B DonnéesActifs'!H601))</f>
        <v>-</v>
      </c>
      <c r="I598" s="213" t="str">
        <f>IF(($A598="-"),"-",IF((ISBLANK('1B DonnéesActifs'!I601)=TRUE),"",'1B DonnéesActifs'!I601))</f>
        <v>-</v>
      </c>
      <c r="J598" s="213" t="str">
        <f>IF(($A598="-"),"-",IF((ISBLANK('1B DonnéesActifs'!J601)=TRUE),"",'1B DonnéesActifs'!J601))</f>
        <v>-</v>
      </c>
      <c r="K598" s="213" t="str">
        <f>IF(($A598="-"),"-",IF((ISBLANK('1B DonnéesActifs'!K601)=TRUE),"",'1B DonnéesActifs'!K601))</f>
        <v>-</v>
      </c>
      <c r="L598" s="213" t="str">
        <f>IF(($A598="-"),"-",IF((ISBLANK('1B DonnéesActifs'!L601)=TRUE),"",'1B DonnéesActifs'!L601))</f>
        <v>-</v>
      </c>
      <c r="M598" s="213" t="str">
        <f>IF(($A598="-"),"-",IF((ISBLANK('1B DonnéesActifs'!M601)=TRUE),"",'1B DonnéesActifs'!M601))</f>
        <v>-</v>
      </c>
      <c r="N598" s="213" t="str">
        <f>IF(($A598="-"),"-",IF((ISBLANK('1B DonnéesActifs'!N601)=TRUE),"",'1B DonnéesActifs'!N601))</f>
        <v>-</v>
      </c>
      <c r="O598" s="213" t="str">
        <f>IF(($A598="-"),"-",IF((ISBLANK('1B DonnéesActifs'!O601)=TRUE),"",'1B DonnéesActifs'!O601))</f>
        <v>-</v>
      </c>
      <c r="P598" s="213" t="str">
        <f>IF(($A598="-"),"-",IF((ISBLANK('1B DonnéesActifs'!P601)=TRUE),"",'1B DonnéesActifs'!P601))</f>
        <v>-</v>
      </c>
      <c r="Q598" s="214" t="str">
        <f t="shared" si="91"/>
        <v>-</v>
      </c>
      <c r="R598" s="214" t="str">
        <f>IF($A598="-","-",(_xlfn.IFNA((VLOOKUP($D598,'2A HypothèsesRenouvellement'!$J$6:$K$10,2,FALSE)),"TypeChausséeN/D")))</f>
        <v>-</v>
      </c>
      <c r="S598" s="214" t="str">
        <f t="shared" si="92"/>
        <v>-</v>
      </c>
      <c r="T598" s="214" t="str">
        <f>IF($A598="-","-",(_xlfn.IFNA((VLOOKUP($M598,'2A HypothèsesRenouvellement'!$J$16:$K$25,2,FALSE)),"DernièreInterventionN/D")))</f>
        <v>-</v>
      </c>
      <c r="U598" s="214" t="str">
        <f t="shared" si="93"/>
        <v>-</v>
      </c>
      <c r="V598" s="215" t="str">
        <f t="shared" si="94"/>
        <v>-</v>
      </c>
      <c r="W598" s="215" t="str">
        <f>IF($A598="-","-",IF($O598="","ICG N/D",VLOOKUP($O598,'2A HypothèsesRenouvellement'!$B$33:$B$42,1,TRUE)))</f>
        <v>-</v>
      </c>
      <c r="X598" s="216" t="str">
        <f>IF($A598="-","-",(IF((ISNUMBER(W598)=TRUE),VLOOKUP(W598,'2A HypothèsesRenouvellement'!$B$33:$D$42,3,FALSE),"ICG N/D")))</f>
        <v>-</v>
      </c>
      <c r="Y598" s="216" t="str">
        <f>_xlfn.IFNA(IF($A598="-","-",(IF((P598=""),"Cote /5 N/D",VLOOKUP(P598,'2A HypothèsesRenouvellement'!$F$33:$G$37,2,FALSE)))),"%ParCote/5 Feuille2A N/D")</f>
        <v>-</v>
      </c>
      <c r="Z598" s="215" t="str">
        <f>IF($A598="-","-",IF('2A HypothèsesRenouvellement'!$F$20="  cotes d'état /100",(IF(ISNUMBER(X598)=TRUE,(X598*R598),"ICG N/D")),"N'est pas l'option choisie feuille 2A"))</f>
        <v>-</v>
      </c>
      <c r="AA598" s="215" t="str">
        <f t="shared" si="89"/>
        <v>-</v>
      </c>
      <c r="AB598" s="215" t="str">
        <f>IF($A598="-","-",IF('2A HypothèsesRenouvellement'!$F$20="  cotes d'état /5",(IF(ISNUMBER(Y598)=TRUE,(Y598*R598),"Etat/5 N/D")),"N'est pas l'option choisie feuille 2A"))</f>
        <v>-</v>
      </c>
      <c r="AC598" s="215" t="str">
        <f t="shared" si="90"/>
        <v>-</v>
      </c>
      <c r="AD598" s="217" t="str">
        <f>IF('2A HypothèsesRenouvellement'!$D$15="Option 1  ",'3A CalculsActifs'!V598,IF('2A HypothèsesRenouvellement'!$F$20="  Cotes d'état /100",'3A CalculsActifs'!AA598,IF('2A HypothèsesRenouvellement'!$F$20="  Cotes d'état /5",'3A CalculsActifs'!AC598,"ATT:ChoisirOptionFeuille2A")))</f>
        <v>ATT:ChoisirOptionFeuille2A</v>
      </c>
      <c r="AE598" s="209" t="str">
        <f>IF($A598="-","-",(H598/1000*(VLOOKUP(D598,'2A HypothèsesRenouvellement'!$J$6:$L$10,3,FALSE))))</f>
        <v>-</v>
      </c>
      <c r="AF598" s="312" t="str">
        <f t="shared" si="95"/>
        <v>-</v>
      </c>
      <c r="AG598" s="312" t="str">
        <f t="shared" si="96"/>
        <v>-</v>
      </c>
      <c r="AH598" s="218" t="str">
        <f t="shared" si="97"/>
        <v>-</v>
      </c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  <c r="CM598" s="95"/>
      <c r="CN598" s="95"/>
      <c r="CO598" s="95"/>
      <c r="CP598" s="95"/>
      <c r="CQ598" s="95"/>
      <c r="CR598" s="95"/>
      <c r="CS598" s="95"/>
      <c r="CT598" s="95"/>
      <c r="CU598" s="95"/>
      <c r="CV598" s="95"/>
      <c r="CW598" s="95"/>
      <c r="CX598" s="95"/>
      <c r="CY598" s="95"/>
      <c r="CZ598" s="95"/>
      <c r="DA598" s="95"/>
      <c r="DB598" s="95"/>
      <c r="DC598" s="95"/>
      <c r="DD598" s="95"/>
      <c r="DE598" s="95"/>
      <c r="DF598" s="95"/>
      <c r="DG598" s="95"/>
      <c r="DH598" s="95"/>
      <c r="DI598" s="95"/>
      <c r="DJ598" s="95"/>
      <c r="DK598" s="95"/>
      <c r="DL598" s="95"/>
      <c r="DM598" s="95"/>
      <c r="DN598" s="95"/>
      <c r="DO598" s="95"/>
      <c r="DP598" s="95"/>
      <c r="DQ598" s="95"/>
      <c r="DR598" s="95"/>
      <c r="DS598" s="95"/>
      <c r="DT598" s="95"/>
      <c r="DU598" s="95"/>
      <c r="DV598" s="95"/>
      <c r="DW598" s="95"/>
      <c r="DX598" s="95"/>
      <c r="DY598" s="95"/>
      <c r="DZ598" s="95"/>
      <c r="EA598" s="95"/>
      <c r="EB598" s="95"/>
      <c r="EC598" s="95"/>
      <c r="ED598" s="95"/>
      <c r="EE598" s="95"/>
      <c r="EF598" s="95"/>
      <c r="EG598" s="95"/>
      <c r="EH598" s="95"/>
      <c r="EI598" s="95"/>
      <c r="EJ598" s="95"/>
      <c r="EK598" s="95"/>
      <c r="EL598" s="95"/>
      <c r="EM598" s="95"/>
      <c r="EN598" s="95"/>
      <c r="EO598" s="95"/>
      <c r="EP598" s="95"/>
      <c r="EQ598" s="95"/>
      <c r="ER598" s="95"/>
      <c r="ES598" s="95"/>
      <c r="ET598" s="95"/>
      <c r="EU598" s="95"/>
      <c r="EV598" s="95"/>
      <c r="EW598" s="95"/>
      <c r="EX598" s="95"/>
      <c r="EY598" s="95"/>
      <c r="EZ598" s="95"/>
      <c r="FA598" s="95"/>
      <c r="FB598" s="95"/>
      <c r="FC598" s="95"/>
      <c r="FD598" s="95"/>
      <c r="FE598" s="95"/>
      <c r="FF598" s="95"/>
      <c r="FG598" s="95"/>
      <c r="FH598" s="95"/>
      <c r="FI598" s="95"/>
      <c r="FJ598" s="95"/>
      <c r="FK598" s="95"/>
      <c r="FL598" s="95"/>
      <c r="FM598" s="95"/>
      <c r="FN598" s="95"/>
      <c r="FO598" s="95"/>
      <c r="FP598" s="95"/>
      <c r="FQ598" s="95"/>
      <c r="FR598" s="95"/>
      <c r="FS598" s="95"/>
      <c r="FT598" s="95"/>
      <c r="FU598" s="95"/>
      <c r="FV598" s="95"/>
      <c r="FW598" s="95"/>
      <c r="FX598" s="95"/>
      <c r="FY598" s="95"/>
      <c r="FZ598" s="95"/>
      <c r="GA598" s="95"/>
      <c r="GB598" s="95"/>
      <c r="GC598" s="95"/>
      <c r="GD598" s="95"/>
      <c r="GE598" s="95"/>
      <c r="GF598" s="95"/>
      <c r="GG598" s="95"/>
      <c r="GH598" s="95"/>
      <c r="GI598" s="95"/>
      <c r="GJ598" s="95"/>
      <c r="GK598" s="95"/>
      <c r="GL598" s="95"/>
      <c r="GM598" s="95"/>
      <c r="GN598" s="95"/>
      <c r="GO598" s="95"/>
      <c r="GP598" s="95"/>
      <c r="GQ598" s="95"/>
      <c r="GR598" s="95"/>
      <c r="GS598" s="95"/>
      <c r="GT598" s="95"/>
      <c r="GU598" s="95"/>
      <c r="GV598" s="95"/>
      <c r="GW598" s="95"/>
      <c r="GX598" s="95"/>
      <c r="GY598" s="95"/>
      <c r="GZ598" s="95"/>
      <c r="HA598" s="95"/>
      <c r="HB598" s="95"/>
      <c r="HC598" s="95"/>
      <c r="HD598" s="95"/>
      <c r="HE598" s="95"/>
    </row>
    <row r="599" spans="1:213" x14ac:dyDescent="0.25">
      <c r="A599" s="212" t="str">
        <f>IF((ISBLANK('1B DonnéesActifs'!A602)=TRUE),"-",'1B DonnéesActifs'!A602)</f>
        <v>-</v>
      </c>
      <c r="B599" s="213" t="str">
        <f>IF(($A599="-"),"-",IF((ISBLANK('1B DonnéesActifs'!B602)=TRUE),"",'1B DonnéesActifs'!B602))</f>
        <v>-</v>
      </c>
      <c r="C599" s="213" t="str">
        <f>IF(($A599="-"),"-",IF((ISBLANK('1B DonnéesActifs'!C602)=TRUE),"",'1B DonnéesActifs'!C602))</f>
        <v>-</v>
      </c>
      <c r="D599" s="213" t="str">
        <f>IF(($A599="-"),"-",IF((ISBLANK('1B DonnéesActifs'!D602)=TRUE),"",'1B DonnéesActifs'!D602))</f>
        <v>-</v>
      </c>
      <c r="E599" s="213" t="str">
        <f>IF(($A599="-"),"-",IF((ISBLANK('1B DonnéesActifs'!E602)=TRUE),"",'1B DonnéesActifs'!E602))</f>
        <v>-</v>
      </c>
      <c r="F599" s="213" t="str">
        <f>IF(($A599="-"),"-",IF((ISBLANK('1B DonnéesActifs'!F602)=TRUE),"",'1B DonnéesActifs'!F602))</f>
        <v>-</v>
      </c>
      <c r="G599" s="213" t="str">
        <f>IF(($A599="-"),"-",IF((ISBLANK('1B DonnéesActifs'!G602)=TRUE),"",'1B DonnéesActifs'!G602))</f>
        <v>-</v>
      </c>
      <c r="H599" s="213" t="str">
        <f>IF(($A599="-"),"-",IF((ISBLANK('1B DonnéesActifs'!H602)=TRUE),"",'1B DonnéesActifs'!H602))</f>
        <v>-</v>
      </c>
      <c r="I599" s="213" t="str">
        <f>IF(($A599="-"),"-",IF((ISBLANK('1B DonnéesActifs'!I602)=TRUE),"",'1B DonnéesActifs'!I602))</f>
        <v>-</v>
      </c>
      <c r="J599" s="213" t="str">
        <f>IF(($A599="-"),"-",IF((ISBLANK('1B DonnéesActifs'!J602)=TRUE),"",'1B DonnéesActifs'!J602))</f>
        <v>-</v>
      </c>
      <c r="K599" s="213" t="str">
        <f>IF(($A599="-"),"-",IF((ISBLANK('1B DonnéesActifs'!K602)=TRUE),"",'1B DonnéesActifs'!K602))</f>
        <v>-</v>
      </c>
      <c r="L599" s="213" t="str">
        <f>IF(($A599="-"),"-",IF((ISBLANK('1B DonnéesActifs'!L602)=TRUE),"",'1B DonnéesActifs'!L602))</f>
        <v>-</v>
      </c>
      <c r="M599" s="213" t="str">
        <f>IF(($A599="-"),"-",IF((ISBLANK('1B DonnéesActifs'!M602)=TRUE),"",'1B DonnéesActifs'!M602))</f>
        <v>-</v>
      </c>
      <c r="N599" s="213" t="str">
        <f>IF(($A599="-"),"-",IF((ISBLANK('1B DonnéesActifs'!N602)=TRUE),"",'1B DonnéesActifs'!N602))</f>
        <v>-</v>
      </c>
      <c r="O599" s="213" t="str">
        <f>IF(($A599="-"),"-",IF((ISBLANK('1B DonnéesActifs'!O602)=TRUE),"",'1B DonnéesActifs'!O602))</f>
        <v>-</v>
      </c>
      <c r="P599" s="213" t="str">
        <f>IF(($A599="-"),"-",IF((ISBLANK('1B DonnéesActifs'!P602)=TRUE),"",'1B DonnéesActifs'!P602))</f>
        <v>-</v>
      </c>
      <c r="Q599" s="214" t="str">
        <f t="shared" si="91"/>
        <v>-</v>
      </c>
      <c r="R599" s="214" t="str">
        <f>IF($A599="-","-",(_xlfn.IFNA((VLOOKUP($D599,'2A HypothèsesRenouvellement'!$J$6:$K$10,2,FALSE)),"TypeChausséeN/D")))</f>
        <v>-</v>
      </c>
      <c r="S599" s="214" t="str">
        <f t="shared" si="92"/>
        <v>-</v>
      </c>
      <c r="T599" s="214" t="str">
        <f>IF($A599="-","-",(_xlfn.IFNA((VLOOKUP($M599,'2A HypothèsesRenouvellement'!$J$16:$K$25,2,FALSE)),"DernièreInterventionN/D")))</f>
        <v>-</v>
      </c>
      <c r="U599" s="214" t="str">
        <f t="shared" si="93"/>
        <v>-</v>
      </c>
      <c r="V599" s="215" t="str">
        <f t="shared" si="94"/>
        <v>-</v>
      </c>
      <c r="W599" s="215" t="str">
        <f>IF($A599="-","-",IF($O599="","ICG N/D",VLOOKUP($O599,'2A HypothèsesRenouvellement'!$B$33:$B$42,1,TRUE)))</f>
        <v>-</v>
      </c>
      <c r="X599" s="216" t="str">
        <f>IF($A599="-","-",(IF((ISNUMBER(W599)=TRUE),VLOOKUP(W599,'2A HypothèsesRenouvellement'!$B$33:$D$42,3,FALSE),"ICG N/D")))</f>
        <v>-</v>
      </c>
      <c r="Y599" s="216" t="str">
        <f>_xlfn.IFNA(IF($A599="-","-",(IF((P599=""),"Cote /5 N/D",VLOOKUP(P599,'2A HypothèsesRenouvellement'!$F$33:$G$37,2,FALSE)))),"%ParCote/5 Feuille2A N/D")</f>
        <v>-</v>
      </c>
      <c r="Z599" s="215" t="str">
        <f>IF($A599="-","-",IF('2A HypothèsesRenouvellement'!$F$20="  cotes d'état /100",(IF(ISNUMBER(X599)=TRUE,(X599*R599),"ICG N/D")),"N'est pas l'option choisie feuille 2A"))</f>
        <v>-</v>
      </c>
      <c r="AA599" s="215" t="str">
        <f t="shared" si="89"/>
        <v>-</v>
      </c>
      <c r="AB599" s="215" t="str">
        <f>IF($A599="-","-",IF('2A HypothèsesRenouvellement'!$F$20="  cotes d'état /5",(IF(ISNUMBER(Y599)=TRUE,(Y599*R599),"Etat/5 N/D")),"N'est pas l'option choisie feuille 2A"))</f>
        <v>-</v>
      </c>
      <c r="AC599" s="215" t="str">
        <f t="shared" si="90"/>
        <v>-</v>
      </c>
      <c r="AD599" s="217" t="str">
        <f>IF('2A HypothèsesRenouvellement'!$D$15="Option 1  ",'3A CalculsActifs'!V599,IF('2A HypothèsesRenouvellement'!$F$20="  Cotes d'état /100",'3A CalculsActifs'!AA599,IF('2A HypothèsesRenouvellement'!$F$20="  Cotes d'état /5",'3A CalculsActifs'!AC599,"ATT:ChoisirOptionFeuille2A")))</f>
        <v>ATT:ChoisirOptionFeuille2A</v>
      </c>
      <c r="AE599" s="209" t="str">
        <f>IF($A599="-","-",(H599/1000*(VLOOKUP(D599,'2A HypothèsesRenouvellement'!$J$6:$L$10,3,FALSE))))</f>
        <v>-</v>
      </c>
      <c r="AF599" s="312" t="str">
        <f t="shared" si="95"/>
        <v>-</v>
      </c>
      <c r="AG599" s="312" t="str">
        <f t="shared" si="96"/>
        <v>-</v>
      </c>
      <c r="AH599" s="218" t="str">
        <f t="shared" si="97"/>
        <v>-</v>
      </c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5"/>
      <c r="BL599" s="95"/>
      <c r="BM599" s="95"/>
      <c r="BN599" s="95"/>
      <c r="BO599" s="95"/>
      <c r="BP599" s="95"/>
      <c r="BQ599" s="95"/>
      <c r="BR599" s="95"/>
      <c r="BS599" s="95"/>
      <c r="BT599" s="95"/>
      <c r="BU599" s="95"/>
      <c r="BV599" s="95"/>
      <c r="BW599" s="95"/>
      <c r="BX599" s="95"/>
      <c r="BY599" s="95"/>
      <c r="BZ599" s="95"/>
      <c r="CA599" s="95"/>
      <c r="CB599" s="95"/>
      <c r="CC599" s="95"/>
      <c r="CD599" s="95"/>
      <c r="CE599" s="95"/>
      <c r="CF599" s="95"/>
      <c r="CG599" s="95"/>
      <c r="CH599" s="95"/>
      <c r="CI599" s="95"/>
      <c r="CJ599" s="95"/>
      <c r="CK599" s="95"/>
      <c r="CL599" s="95"/>
      <c r="CM599" s="95"/>
      <c r="CN599" s="95"/>
      <c r="CO599" s="95"/>
      <c r="CP599" s="95"/>
      <c r="CQ599" s="95"/>
      <c r="CR599" s="95"/>
      <c r="CS599" s="95"/>
      <c r="CT599" s="95"/>
      <c r="CU599" s="95"/>
      <c r="CV599" s="95"/>
      <c r="CW599" s="95"/>
      <c r="CX599" s="95"/>
      <c r="CY599" s="95"/>
      <c r="CZ599" s="95"/>
      <c r="DA599" s="95"/>
      <c r="DB599" s="95"/>
      <c r="DC599" s="95"/>
      <c r="DD599" s="95"/>
      <c r="DE599" s="95"/>
      <c r="DF599" s="95"/>
      <c r="DG599" s="95"/>
      <c r="DH599" s="95"/>
      <c r="DI599" s="95"/>
      <c r="DJ599" s="95"/>
      <c r="DK599" s="95"/>
      <c r="DL599" s="95"/>
      <c r="DM599" s="95"/>
      <c r="DN599" s="95"/>
      <c r="DO599" s="95"/>
      <c r="DP599" s="95"/>
      <c r="DQ599" s="95"/>
      <c r="DR599" s="95"/>
      <c r="DS599" s="95"/>
      <c r="DT599" s="95"/>
      <c r="DU599" s="95"/>
      <c r="DV599" s="95"/>
      <c r="DW599" s="95"/>
      <c r="DX599" s="95"/>
      <c r="DY599" s="95"/>
      <c r="DZ599" s="95"/>
      <c r="EA599" s="95"/>
      <c r="EB599" s="95"/>
      <c r="EC599" s="95"/>
      <c r="ED599" s="95"/>
      <c r="EE599" s="95"/>
      <c r="EF599" s="95"/>
      <c r="EG599" s="95"/>
      <c r="EH599" s="95"/>
      <c r="EI599" s="95"/>
      <c r="EJ599" s="95"/>
      <c r="EK599" s="95"/>
      <c r="EL599" s="95"/>
      <c r="EM599" s="95"/>
      <c r="EN599" s="95"/>
      <c r="EO599" s="95"/>
      <c r="EP599" s="95"/>
      <c r="EQ599" s="95"/>
      <c r="ER599" s="95"/>
      <c r="ES599" s="95"/>
      <c r="ET599" s="95"/>
      <c r="EU599" s="95"/>
      <c r="EV599" s="95"/>
      <c r="EW599" s="95"/>
      <c r="EX599" s="95"/>
      <c r="EY599" s="95"/>
      <c r="EZ599" s="95"/>
      <c r="FA599" s="95"/>
      <c r="FB599" s="95"/>
      <c r="FC599" s="95"/>
      <c r="FD599" s="95"/>
      <c r="FE599" s="95"/>
      <c r="FF599" s="95"/>
      <c r="FG599" s="95"/>
      <c r="FH599" s="95"/>
      <c r="FI599" s="95"/>
      <c r="FJ599" s="95"/>
      <c r="FK599" s="95"/>
      <c r="FL599" s="95"/>
      <c r="FM599" s="95"/>
      <c r="FN599" s="95"/>
      <c r="FO599" s="95"/>
      <c r="FP599" s="95"/>
      <c r="FQ599" s="95"/>
      <c r="FR599" s="95"/>
      <c r="FS599" s="95"/>
      <c r="FT599" s="95"/>
      <c r="FU599" s="95"/>
      <c r="FV599" s="95"/>
      <c r="FW599" s="95"/>
      <c r="FX599" s="95"/>
      <c r="FY599" s="95"/>
      <c r="FZ599" s="95"/>
      <c r="GA599" s="95"/>
      <c r="GB599" s="95"/>
      <c r="GC599" s="95"/>
      <c r="GD599" s="95"/>
      <c r="GE599" s="95"/>
      <c r="GF599" s="95"/>
      <c r="GG599" s="95"/>
      <c r="GH599" s="95"/>
      <c r="GI599" s="95"/>
      <c r="GJ599" s="95"/>
      <c r="GK599" s="95"/>
      <c r="GL599" s="95"/>
      <c r="GM599" s="95"/>
      <c r="GN599" s="95"/>
      <c r="GO599" s="95"/>
      <c r="GP599" s="95"/>
      <c r="GQ599" s="95"/>
      <c r="GR599" s="95"/>
      <c r="GS599" s="95"/>
      <c r="GT599" s="95"/>
      <c r="GU599" s="95"/>
      <c r="GV599" s="95"/>
      <c r="GW599" s="95"/>
      <c r="GX599" s="95"/>
      <c r="GY599" s="95"/>
      <c r="GZ599" s="95"/>
      <c r="HA599" s="95"/>
      <c r="HB599" s="95"/>
      <c r="HC599" s="95"/>
      <c r="HD599" s="95"/>
      <c r="HE599" s="95"/>
    </row>
    <row r="600" spans="1:213" x14ac:dyDescent="0.25">
      <c r="A600" s="212" t="str">
        <f>IF((ISBLANK('1B DonnéesActifs'!A603)=TRUE),"-",'1B DonnéesActifs'!A603)</f>
        <v>-</v>
      </c>
      <c r="B600" s="213" t="str">
        <f>IF(($A600="-"),"-",IF((ISBLANK('1B DonnéesActifs'!B603)=TRUE),"",'1B DonnéesActifs'!B603))</f>
        <v>-</v>
      </c>
      <c r="C600" s="213" t="str">
        <f>IF(($A600="-"),"-",IF((ISBLANK('1B DonnéesActifs'!C603)=TRUE),"",'1B DonnéesActifs'!C603))</f>
        <v>-</v>
      </c>
      <c r="D600" s="213" t="str">
        <f>IF(($A600="-"),"-",IF((ISBLANK('1B DonnéesActifs'!D603)=TRUE),"",'1B DonnéesActifs'!D603))</f>
        <v>-</v>
      </c>
      <c r="E600" s="213" t="str">
        <f>IF(($A600="-"),"-",IF((ISBLANK('1B DonnéesActifs'!E603)=TRUE),"",'1B DonnéesActifs'!E603))</f>
        <v>-</v>
      </c>
      <c r="F600" s="213" t="str">
        <f>IF(($A600="-"),"-",IF((ISBLANK('1B DonnéesActifs'!F603)=TRUE),"",'1B DonnéesActifs'!F603))</f>
        <v>-</v>
      </c>
      <c r="G600" s="213" t="str">
        <f>IF(($A600="-"),"-",IF((ISBLANK('1B DonnéesActifs'!G603)=TRUE),"",'1B DonnéesActifs'!G603))</f>
        <v>-</v>
      </c>
      <c r="H600" s="213" t="str">
        <f>IF(($A600="-"),"-",IF((ISBLANK('1B DonnéesActifs'!H603)=TRUE),"",'1B DonnéesActifs'!H603))</f>
        <v>-</v>
      </c>
      <c r="I600" s="213" t="str">
        <f>IF(($A600="-"),"-",IF((ISBLANK('1B DonnéesActifs'!I603)=TRUE),"",'1B DonnéesActifs'!I603))</f>
        <v>-</v>
      </c>
      <c r="J600" s="213" t="str">
        <f>IF(($A600="-"),"-",IF((ISBLANK('1B DonnéesActifs'!J603)=TRUE),"",'1B DonnéesActifs'!J603))</f>
        <v>-</v>
      </c>
      <c r="K600" s="213" t="str">
        <f>IF(($A600="-"),"-",IF((ISBLANK('1B DonnéesActifs'!K603)=TRUE),"",'1B DonnéesActifs'!K603))</f>
        <v>-</v>
      </c>
      <c r="L600" s="213" t="str">
        <f>IF(($A600="-"),"-",IF((ISBLANK('1B DonnéesActifs'!L603)=TRUE),"",'1B DonnéesActifs'!L603))</f>
        <v>-</v>
      </c>
      <c r="M600" s="213" t="str">
        <f>IF(($A600="-"),"-",IF((ISBLANK('1B DonnéesActifs'!M603)=TRUE),"",'1B DonnéesActifs'!M603))</f>
        <v>-</v>
      </c>
      <c r="N600" s="213" t="str">
        <f>IF(($A600="-"),"-",IF((ISBLANK('1B DonnéesActifs'!N603)=TRUE),"",'1B DonnéesActifs'!N603))</f>
        <v>-</v>
      </c>
      <c r="O600" s="213" t="str">
        <f>IF(($A600="-"),"-",IF((ISBLANK('1B DonnéesActifs'!O603)=TRUE),"",'1B DonnéesActifs'!O603))</f>
        <v>-</v>
      </c>
      <c r="P600" s="213" t="str">
        <f>IF(($A600="-"),"-",IF((ISBLANK('1B DonnéesActifs'!P603)=TRUE),"",'1B DonnéesActifs'!P603))</f>
        <v>-</v>
      </c>
      <c r="Q600" s="214" t="str">
        <f t="shared" si="91"/>
        <v>-</v>
      </c>
      <c r="R600" s="214" t="str">
        <f>IF($A600="-","-",(_xlfn.IFNA((VLOOKUP($D600,'2A HypothèsesRenouvellement'!$J$6:$K$10,2,FALSE)),"TypeChausséeN/D")))</f>
        <v>-</v>
      </c>
      <c r="S600" s="214" t="str">
        <f t="shared" si="92"/>
        <v>-</v>
      </c>
      <c r="T600" s="214" t="str">
        <f>IF($A600="-","-",(_xlfn.IFNA((VLOOKUP($M600,'2A HypothèsesRenouvellement'!$J$16:$K$25,2,FALSE)),"DernièreInterventionN/D")))</f>
        <v>-</v>
      </c>
      <c r="U600" s="214" t="str">
        <f t="shared" si="93"/>
        <v>-</v>
      </c>
      <c r="V600" s="215" t="str">
        <f t="shared" si="94"/>
        <v>-</v>
      </c>
      <c r="W600" s="215" t="str">
        <f>IF($A600="-","-",IF($O600="","ICG N/D",VLOOKUP($O600,'2A HypothèsesRenouvellement'!$B$33:$B$42,1,TRUE)))</f>
        <v>-</v>
      </c>
      <c r="X600" s="216" t="str">
        <f>IF($A600="-","-",(IF((ISNUMBER(W600)=TRUE),VLOOKUP(W600,'2A HypothèsesRenouvellement'!$B$33:$D$42,3,FALSE),"ICG N/D")))</f>
        <v>-</v>
      </c>
      <c r="Y600" s="216" t="str">
        <f>_xlfn.IFNA(IF($A600="-","-",(IF((P600=""),"Cote /5 N/D",VLOOKUP(P600,'2A HypothèsesRenouvellement'!$F$33:$G$37,2,FALSE)))),"%ParCote/5 Feuille2A N/D")</f>
        <v>-</v>
      </c>
      <c r="Z600" s="215" t="str">
        <f>IF($A600="-","-",IF('2A HypothèsesRenouvellement'!$F$20="  cotes d'état /100",(IF(ISNUMBER(X600)=TRUE,(X600*R600),"ICG N/D")),"N'est pas l'option choisie feuille 2A"))</f>
        <v>-</v>
      </c>
      <c r="AA600" s="215" t="str">
        <f t="shared" si="89"/>
        <v>-</v>
      </c>
      <c r="AB600" s="215" t="str">
        <f>IF($A600="-","-",IF('2A HypothèsesRenouvellement'!$F$20="  cotes d'état /5",(IF(ISNUMBER(Y600)=TRUE,(Y600*R600),"Etat/5 N/D")),"N'est pas l'option choisie feuille 2A"))</f>
        <v>-</v>
      </c>
      <c r="AC600" s="215" t="str">
        <f t="shared" si="90"/>
        <v>-</v>
      </c>
      <c r="AD600" s="217" t="str">
        <f>IF('2A HypothèsesRenouvellement'!$D$15="Option 1  ",'3A CalculsActifs'!V600,IF('2A HypothèsesRenouvellement'!$F$20="  Cotes d'état /100",'3A CalculsActifs'!AA600,IF('2A HypothèsesRenouvellement'!$F$20="  Cotes d'état /5",'3A CalculsActifs'!AC600,"ATT:ChoisirOptionFeuille2A")))</f>
        <v>ATT:ChoisirOptionFeuille2A</v>
      </c>
      <c r="AE600" s="209" t="str">
        <f>IF($A600="-","-",(H600/1000*(VLOOKUP(D600,'2A HypothèsesRenouvellement'!$J$6:$L$10,3,FALSE))))</f>
        <v>-</v>
      </c>
      <c r="AF600" s="312" t="str">
        <f t="shared" si="95"/>
        <v>-</v>
      </c>
      <c r="AG600" s="312" t="str">
        <f t="shared" si="96"/>
        <v>-</v>
      </c>
      <c r="AH600" s="218" t="str">
        <f t="shared" si="97"/>
        <v>-</v>
      </c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5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  <c r="CM600" s="95"/>
      <c r="CN600" s="95"/>
      <c r="CO600" s="95"/>
      <c r="CP600" s="95"/>
      <c r="CQ600" s="95"/>
      <c r="CR600" s="95"/>
      <c r="CS600" s="95"/>
      <c r="CT600" s="95"/>
      <c r="CU600" s="95"/>
      <c r="CV600" s="95"/>
      <c r="CW600" s="95"/>
      <c r="CX600" s="95"/>
      <c r="CY600" s="95"/>
      <c r="CZ600" s="95"/>
      <c r="DA600" s="95"/>
      <c r="DB600" s="95"/>
      <c r="DC600" s="95"/>
      <c r="DD600" s="95"/>
      <c r="DE600" s="95"/>
      <c r="DF600" s="95"/>
      <c r="DG600" s="95"/>
      <c r="DH600" s="95"/>
      <c r="DI600" s="95"/>
      <c r="DJ600" s="95"/>
      <c r="DK600" s="95"/>
      <c r="DL600" s="95"/>
      <c r="DM600" s="95"/>
      <c r="DN600" s="95"/>
      <c r="DO600" s="95"/>
      <c r="DP600" s="95"/>
      <c r="DQ600" s="95"/>
      <c r="DR600" s="95"/>
      <c r="DS600" s="95"/>
      <c r="DT600" s="95"/>
      <c r="DU600" s="95"/>
      <c r="DV600" s="95"/>
      <c r="DW600" s="95"/>
      <c r="DX600" s="95"/>
      <c r="DY600" s="95"/>
      <c r="DZ600" s="95"/>
      <c r="EA600" s="95"/>
      <c r="EB600" s="95"/>
      <c r="EC600" s="95"/>
      <c r="ED600" s="95"/>
      <c r="EE600" s="95"/>
      <c r="EF600" s="95"/>
      <c r="EG600" s="95"/>
      <c r="EH600" s="95"/>
      <c r="EI600" s="95"/>
      <c r="EJ600" s="95"/>
      <c r="EK600" s="95"/>
      <c r="EL600" s="95"/>
      <c r="EM600" s="95"/>
      <c r="EN600" s="95"/>
      <c r="EO600" s="95"/>
      <c r="EP600" s="95"/>
      <c r="EQ600" s="95"/>
      <c r="ER600" s="95"/>
      <c r="ES600" s="95"/>
      <c r="ET600" s="95"/>
      <c r="EU600" s="95"/>
      <c r="EV600" s="95"/>
      <c r="EW600" s="95"/>
      <c r="EX600" s="95"/>
      <c r="EY600" s="95"/>
      <c r="EZ600" s="95"/>
      <c r="FA600" s="95"/>
      <c r="FB600" s="95"/>
      <c r="FC600" s="95"/>
      <c r="FD600" s="95"/>
      <c r="FE600" s="95"/>
      <c r="FF600" s="95"/>
      <c r="FG600" s="95"/>
      <c r="FH600" s="95"/>
      <c r="FI600" s="95"/>
      <c r="FJ600" s="95"/>
      <c r="FK600" s="95"/>
      <c r="FL600" s="95"/>
      <c r="FM600" s="95"/>
      <c r="FN600" s="95"/>
      <c r="FO600" s="95"/>
      <c r="FP600" s="95"/>
      <c r="FQ600" s="95"/>
      <c r="FR600" s="95"/>
      <c r="FS600" s="95"/>
      <c r="FT600" s="95"/>
      <c r="FU600" s="95"/>
      <c r="FV600" s="95"/>
      <c r="FW600" s="95"/>
      <c r="FX600" s="95"/>
      <c r="FY600" s="95"/>
      <c r="FZ600" s="95"/>
      <c r="GA600" s="95"/>
      <c r="GB600" s="95"/>
      <c r="GC600" s="95"/>
      <c r="GD600" s="95"/>
      <c r="GE600" s="95"/>
      <c r="GF600" s="95"/>
      <c r="GG600" s="95"/>
      <c r="GH600" s="95"/>
      <c r="GI600" s="95"/>
      <c r="GJ600" s="95"/>
      <c r="GK600" s="95"/>
      <c r="GL600" s="95"/>
      <c r="GM600" s="95"/>
      <c r="GN600" s="95"/>
      <c r="GO600" s="95"/>
      <c r="GP600" s="95"/>
      <c r="GQ600" s="95"/>
      <c r="GR600" s="95"/>
      <c r="GS600" s="95"/>
      <c r="GT600" s="95"/>
      <c r="GU600" s="95"/>
      <c r="GV600" s="95"/>
      <c r="GW600" s="95"/>
      <c r="GX600" s="95"/>
      <c r="GY600" s="95"/>
      <c r="GZ600" s="95"/>
      <c r="HA600" s="95"/>
      <c r="HB600" s="95"/>
      <c r="HC600" s="95"/>
      <c r="HD600" s="95"/>
      <c r="HE600" s="95"/>
    </row>
    <row r="601" spans="1:213" x14ac:dyDescent="0.25">
      <c r="A601" s="212" t="str">
        <f>IF((ISBLANK('1B DonnéesActifs'!A604)=TRUE),"-",'1B DonnéesActifs'!A604)</f>
        <v>-</v>
      </c>
      <c r="B601" s="213" t="str">
        <f>IF(($A601="-"),"-",IF((ISBLANK('1B DonnéesActifs'!B604)=TRUE),"",'1B DonnéesActifs'!B604))</f>
        <v>-</v>
      </c>
      <c r="C601" s="213" t="str">
        <f>IF(($A601="-"),"-",IF((ISBLANK('1B DonnéesActifs'!C604)=TRUE),"",'1B DonnéesActifs'!C604))</f>
        <v>-</v>
      </c>
      <c r="D601" s="213" t="str">
        <f>IF(($A601="-"),"-",IF((ISBLANK('1B DonnéesActifs'!D604)=TRUE),"",'1B DonnéesActifs'!D604))</f>
        <v>-</v>
      </c>
      <c r="E601" s="213" t="str">
        <f>IF(($A601="-"),"-",IF((ISBLANK('1B DonnéesActifs'!E604)=TRUE),"",'1B DonnéesActifs'!E604))</f>
        <v>-</v>
      </c>
      <c r="F601" s="213" t="str">
        <f>IF(($A601="-"),"-",IF((ISBLANK('1B DonnéesActifs'!F604)=TRUE),"",'1B DonnéesActifs'!F604))</f>
        <v>-</v>
      </c>
      <c r="G601" s="213" t="str">
        <f>IF(($A601="-"),"-",IF((ISBLANK('1B DonnéesActifs'!G604)=TRUE),"",'1B DonnéesActifs'!G604))</f>
        <v>-</v>
      </c>
      <c r="H601" s="213" t="str">
        <f>IF(($A601="-"),"-",IF((ISBLANK('1B DonnéesActifs'!H604)=TRUE),"",'1B DonnéesActifs'!H604))</f>
        <v>-</v>
      </c>
      <c r="I601" s="213" t="str">
        <f>IF(($A601="-"),"-",IF((ISBLANK('1B DonnéesActifs'!I604)=TRUE),"",'1B DonnéesActifs'!I604))</f>
        <v>-</v>
      </c>
      <c r="J601" s="213" t="str">
        <f>IF(($A601="-"),"-",IF((ISBLANK('1B DonnéesActifs'!J604)=TRUE),"",'1B DonnéesActifs'!J604))</f>
        <v>-</v>
      </c>
      <c r="K601" s="213" t="str">
        <f>IF(($A601="-"),"-",IF((ISBLANK('1B DonnéesActifs'!K604)=TRUE),"",'1B DonnéesActifs'!K604))</f>
        <v>-</v>
      </c>
      <c r="L601" s="213" t="str">
        <f>IF(($A601="-"),"-",IF((ISBLANK('1B DonnéesActifs'!L604)=TRUE),"",'1B DonnéesActifs'!L604))</f>
        <v>-</v>
      </c>
      <c r="M601" s="213" t="str">
        <f>IF(($A601="-"),"-",IF((ISBLANK('1B DonnéesActifs'!M604)=TRUE),"",'1B DonnéesActifs'!M604))</f>
        <v>-</v>
      </c>
      <c r="N601" s="213" t="str">
        <f>IF(($A601="-"),"-",IF((ISBLANK('1B DonnéesActifs'!N604)=TRUE),"",'1B DonnéesActifs'!N604))</f>
        <v>-</v>
      </c>
      <c r="O601" s="213" t="str">
        <f>IF(($A601="-"),"-",IF((ISBLANK('1B DonnéesActifs'!O604)=TRUE),"",'1B DonnéesActifs'!O604))</f>
        <v>-</v>
      </c>
      <c r="P601" s="213" t="str">
        <f>IF(($A601="-"),"-",IF((ISBLANK('1B DonnéesActifs'!P604)=TRUE),"",'1B DonnéesActifs'!P604))</f>
        <v>-</v>
      </c>
      <c r="Q601" s="214" t="str">
        <f t="shared" si="91"/>
        <v>-</v>
      </c>
      <c r="R601" s="214" t="str">
        <f>IF($A601="-","-",(_xlfn.IFNA((VLOOKUP($D601,'2A HypothèsesRenouvellement'!$J$6:$K$10,2,FALSE)),"TypeChausséeN/D")))</f>
        <v>-</v>
      </c>
      <c r="S601" s="214" t="str">
        <f t="shared" si="92"/>
        <v>-</v>
      </c>
      <c r="T601" s="214" t="str">
        <f>IF($A601="-","-",(_xlfn.IFNA((VLOOKUP($M601,'2A HypothèsesRenouvellement'!$J$16:$K$25,2,FALSE)),"DernièreInterventionN/D")))</f>
        <v>-</v>
      </c>
      <c r="U601" s="214" t="str">
        <f t="shared" si="93"/>
        <v>-</v>
      </c>
      <c r="V601" s="215" t="str">
        <f t="shared" si="94"/>
        <v>-</v>
      </c>
      <c r="W601" s="215" t="str">
        <f>IF($A601="-","-",IF($O601="","ICG N/D",VLOOKUP($O601,'2A HypothèsesRenouvellement'!$B$33:$B$42,1,TRUE)))</f>
        <v>-</v>
      </c>
      <c r="X601" s="216" t="str">
        <f>IF($A601="-","-",(IF((ISNUMBER(W601)=TRUE),VLOOKUP(W601,'2A HypothèsesRenouvellement'!$B$33:$D$42,3,FALSE),"ICG N/D")))</f>
        <v>-</v>
      </c>
      <c r="Y601" s="216" t="str">
        <f>_xlfn.IFNA(IF($A601="-","-",(IF((P601=""),"Cote /5 N/D",VLOOKUP(P601,'2A HypothèsesRenouvellement'!$F$33:$G$37,2,FALSE)))),"%ParCote/5 Feuille2A N/D")</f>
        <v>-</v>
      </c>
      <c r="Z601" s="215" t="str">
        <f>IF($A601="-","-",IF('2A HypothèsesRenouvellement'!$F$20="  cotes d'état /100",(IF(ISNUMBER(X601)=TRUE,(X601*R601),"ICG N/D")),"N'est pas l'option choisie feuille 2A"))</f>
        <v>-</v>
      </c>
      <c r="AA601" s="215" t="str">
        <f t="shared" si="89"/>
        <v>-</v>
      </c>
      <c r="AB601" s="215" t="str">
        <f>IF($A601="-","-",IF('2A HypothèsesRenouvellement'!$F$20="  cotes d'état /5",(IF(ISNUMBER(Y601)=TRUE,(Y601*R601),"Etat/5 N/D")),"N'est pas l'option choisie feuille 2A"))</f>
        <v>-</v>
      </c>
      <c r="AC601" s="215" t="str">
        <f t="shared" si="90"/>
        <v>-</v>
      </c>
      <c r="AD601" s="217" t="str">
        <f>IF('2A HypothèsesRenouvellement'!$D$15="Option 1  ",'3A CalculsActifs'!V601,IF('2A HypothèsesRenouvellement'!$F$20="  Cotes d'état /100",'3A CalculsActifs'!AA601,IF('2A HypothèsesRenouvellement'!$F$20="  Cotes d'état /5",'3A CalculsActifs'!AC601,"ATT:ChoisirOptionFeuille2A")))</f>
        <v>ATT:ChoisirOptionFeuille2A</v>
      </c>
      <c r="AE601" s="209" t="str">
        <f>IF($A601="-","-",(H601/1000*(VLOOKUP(D601,'2A HypothèsesRenouvellement'!$J$6:$L$10,3,FALSE))))</f>
        <v>-</v>
      </c>
      <c r="AF601" s="312" t="str">
        <f t="shared" si="95"/>
        <v>-</v>
      </c>
      <c r="AG601" s="312" t="str">
        <f t="shared" si="96"/>
        <v>-</v>
      </c>
      <c r="AH601" s="218" t="str">
        <f t="shared" si="97"/>
        <v>-</v>
      </c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5"/>
      <c r="BL601" s="95"/>
      <c r="BM601" s="95"/>
      <c r="BN601" s="95"/>
      <c r="BO601" s="95"/>
      <c r="BP601" s="95"/>
      <c r="BQ601" s="95"/>
      <c r="BR601" s="95"/>
      <c r="BS601" s="95"/>
      <c r="BT601" s="95"/>
      <c r="BU601" s="95"/>
      <c r="BV601" s="95"/>
      <c r="BW601" s="95"/>
      <c r="BX601" s="95"/>
      <c r="BY601" s="95"/>
      <c r="BZ601" s="95"/>
      <c r="CA601" s="95"/>
      <c r="CB601" s="95"/>
      <c r="CC601" s="95"/>
      <c r="CD601" s="95"/>
      <c r="CE601" s="95"/>
      <c r="CF601" s="95"/>
      <c r="CG601" s="95"/>
      <c r="CH601" s="95"/>
      <c r="CI601" s="95"/>
      <c r="CJ601" s="95"/>
      <c r="CK601" s="95"/>
      <c r="CL601" s="95"/>
      <c r="CM601" s="95"/>
      <c r="CN601" s="95"/>
      <c r="CO601" s="95"/>
      <c r="CP601" s="95"/>
      <c r="CQ601" s="95"/>
      <c r="CR601" s="95"/>
      <c r="CS601" s="95"/>
      <c r="CT601" s="95"/>
      <c r="CU601" s="95"/>
      <c r="CV601" s="95"/>
      <c r="CW601" s="95"/>
      <c r="CX601" s="95"/>
      <c r="CY601" s="95"/>
      <c r="CZ601" s="95"/>
      <c r="DA601" s="95"/>
      <c r="DB601" s="95"/>
      <c r="DC601" s="95"/>
      <c r="DD601" s="95"/>
      <c r="DE601" s="95"/>
      <c r="DF601" s="95"/>
      <c r="DG601" s="95"/>
      <c r="DH601" s="95"/>
      <c r="DI601" s="95"/>
      <c r="DJ601" s="95"/>
      <c r="DK601" s="95"/>
      <c r="DL601" s="95"/>
      <c r="DM601" s="95"/>
      <c r="DN601" s="95"/>
      <c r="DO601" s="95"/>
      <c r="DP601" s="95"/>
      <c r="DQ601" s="95"/>
      <c r="DR601" s="95"/>
      <c r="DS601" s="95"/>
      <c r="DT601" s="95"/>
      <c r="DU601" s="95"/>
      <c r="DV601" s="95"/>
      <c r="DW601" s="95"/>
      <c r="DX601" s="95"/>
      <c r="DY601" s="95"/>
      <c r="DZ601" s="95"/>
      <c r="EA601" s="95"/>
      <c r="EB601" s="95"/>
      <c r="EC601" s="95"/>
      <c r="ED601" s="95"/>
      <c r="EE601" s="95"/>
      <c r="EF601" s="95"/>
      <c r="EG601" s="95"/>
      <c r="EH601" s="95"/>
      <c r="EI601" s="95"/>
      <c r="EJ601" s="95"/>
      <c r="EK601" s="95"/>
      <c r="EL601" s="95"/>
      <c r="EM601" s="95"/>
      <c r="EN601" s="95"/>
      <c r="EO601" s="95"/>
      <c r="EP601" s="95"/>
      <c r="EQ601" s="95"/>
      <c r="ER601" s="95"/>
      <c r="ES601" s="95"/>
      <c r="ET601" s="95"/>
      <c r="EU601" s="95"/>
      <c r="EV601" s="95"/>
      <c r="EW601" s="95"/>
      <c r="EX601" s="95"/>
      <c r="EY601" s="95"/>
      <c r="EZ601" s="95"/>
      <c r="FA601" s="95"/>
      <c r="FB601" s="95"/>
      <c r="FC601" s="95"/>
      <c r="FD601" s="95"/>
      <c r="FE601" s="95"/>
      <c r="FF601" s="95"/>
      <c r="FG601" s="95"/>
      <c r="FH601" s="95"/>
      <c r="FI601" s="95"/>
      <c r="FJ601" s="95"/>
      <c r="FK601" s="95"/>
      <c r="FL601" s="95"/>
      <c r="FM601" s="95"/>
      <c r="FN601" s="95"/>
      <c r="FO601" s="95"/>
      <c r="FP601" s="95"/>
      <c r="FQ601" s="95"/>
      <c r="FR601" s="95"/>
      <c r="FS601" s="95"/>
      <c r="FT601" s="95"/>
      <c r="FU601" s="95"/>
      <c r="FV601" s="95"/>
      <c r="FW601" s="95"/>
      <c r="FX601" s="95"/>
      <c r="FY601" s="95"/>
      <c r="FZ601" s="95"/>
      <c r="GA601" s="95"/>
      <c r="GB601" s="95"/>
      <c r="GC601" s="95"/>
      <c r="GD601" s="95"/>
      <c r="GE601" s="95"/>
      <c r="GF601" s="95"/>
      <c r="GG601" s="95"/>
      <c r="GH601" s="95"/>
      <c r="GI601" s="95"/>
      <c r="GJ601" s="95"/>
      <c r="GK601" s="95"/>
      <c r="GL601" s="95"/>
      <c r="GM601" s="95"/>
      <c r="GN601" s="95"/>
      <c r="GO601" s="95"/>
      <c r="GP601" s="95"/>
      <c r="GQ601" s="95"/>
      <c r="GR601" s="95"/>
      <c r="GS601" s="95"/>
      <c r="GT601" s="95"/>
      <c r="GU601" s="95"/>
      <c r="GV601" s="95"/>
      <c r="GW601" s="95"/>
      <c r="GX601" s="95"/>
      <c r="GY601" s="95"/>
      <c r="GZ601" s="95"/>
      <c r="HA601" s="95"/>
      <c r="HB601" s="95"/>
      <c r="HC601" s="95"/>
      <c r="HD601" s="95"/>
      <c r="HE601" s="95"/>
    </row>
    <row r="602" spans="1:213" x14ac:dyDescent="0.25">
      <c r="A602" s="212" t="str">
        <f>IF((ISBLANK('1B DonnéesActifs'!A605)=TRUE),"-",'1B DonnéesActifs'!A605)</f>
        <v>-</v>
      </c>
      <c r="B602" s="213" t="str">
        <f>IF(($A602="-"),"-",IF((ISBLANK('1B DonnéesActifs'!B605)=TRUE),"",'1B DonnéesActifs'!B605))</f>
        <v>-</v>
      </c>
      <c r="C602" s="213" t="str">
        <f>IF(($A602="-"),"-",IF((ISBLANK('1B DonnéesActifs'!C605)=TRUE),"",'1B DonnéesActifs'!C605))</f>
        <v>-</v>
      </c>
      <c r="D602" s="213" t="str">
        <f>IF(($A602="-"),"-",IF((ISBLANK('1B DonnéesActifs'!D605)=TRUE),"",'1B DonnéesActifs'!D605))</f>
        <v>-</v>
      </c>
      <c r="E602" s="213" t="str">
        <f>IF(($A602="-"),"-",IF((ISBLANK('1B DonnéesActifs'!E605)=TRUE),"",'1B DonnéesActifs'!E605))</f>
        <v>-</v>
      </c>
      <c r="F602" s="213" t="str">
        <f>IF(($A602="-"),"-",IF((ISBLANK('1B DonnéesActifs'!F605)=TRUE),"",'1B DonnéesActifs'!F605))</f>
        <v>-</v>
      </c>
      <c r="G602" s="213" t="str">
        <f>IF(($A602="-"),"-",IF((ISBLANK('1B DonnéesActifs'!G605)=TRUE),"",'1B DonnéesActifs'!G605))</f>
        <v>-</v>
      </c>
      <c r="H602" s="213" t="str">
        <f>IF(($A602="-"),"-",IF((ISBLANK('1B DonnéesActifs'!H605)=TRUE),"",'1B DonnéesActifs'!H605))</f>
        <v>-</v>
      </c>
      <c r="I602" s="213" t="str">
        <f>IF(($A602="-"),"-",IF((ISBLANK('1B DonnéesActifs'!I605)=TRUE),"",'1B DonnéesActifs'!I605))</f>
        <v>-</v>
      </c>
      <c r="J602" s="213" t="str">
        <f>IF(($A602="-"),"-",IF((ISBLANK('1B DonnéesActifs'!J605)=TRUE),"",'1B DonnéesActifs'!J605))</f>
        <v>-</v>
      </c>
      <c r="K602" s="213" t="str">
        <f>IF(($A602="-"),"-",IF((ISBLANK('1B DonnéesActifs'!K605)=TRUE),"",'1B DonnéesActifs'!K605))</f>
        <v>-</v>
      </c>
      <c r="L602" s="213" t="str">
        <f>IF(($A602="-"),"-",IF((ISBLANK('1B DonnéesActifs'!L605)=TRUE),"",'1B DonnéesActifs'!L605))</f>
        <v>-</v>
      </c>
      <c r="M602" s="213" t="str">
        <f>IF(($A602="-"),"-",IF((ISBLANK('1B DonnéesActifs'!M605)=TRUE),"",'1B DonnéesActifs'!M605))</f>
        <v>-</v>
      </c>
      <c r="N602" s="213" t="str">
        <f>IF(($A602="-"),"-",IF((ISBLANK('1B DonnéesActifs'!N605)=TRUE),"",'1B DonnéesActifs'!N605))</f>
        <v>-</v>
      </c>
      <c r="O602" s="213" t="str">
        <f>IF(($A602="-"),"-",IF((ISBLANK('1B DonnéesActifs'!O605)=TRUE),"",'1B DonnéesActifs'!O605))</f>
        <v>-</v>
      </c>
      <c r="P602" s="213" t="str">
        <f>IF(($A602="-"),"-",IF((ISBLANK('1B DonnéesActifs'!P605)=TRUE),"",'1B DonnéesActifs'!P605))</f>
        <v>-</v>
      </c>
      <c r="Q602" s="214" t="str">
        <f t="shared" si="91"/>
        <v>-</v>
      </c>
      <c r="R602" s="214" t="str">
        <f>IF($A602="-","-",(_xlfn.IFNA((VLOOKUP($D602,'2A HypothèsesRenouvellement'!$J$6:$K$10,2,FALSE)),"TypeChausséeN/D")))</f>
        <v>-</v>
      </c>
      <c r="S602" s="214" t="str">
        <f t="shared" si="92"/>
        <v>-</v>
      </c>
      <c r="T602" s="214" t="str">
        <f>IF($A602="-","-",(_xlfn.IFNA((VLOOKUP($M602,'2A HypothèsesRenouvellement'!$J$16:$K$25,2,FALSE)),"DernièreInterventionN/D")))</f>
        <v>-</v>
      </c>
      <c r="U602" s="214" t="str">
        <f t="shared" si="93"/>
        <v>-</v>
      </c>
      <c r="V602" s="215" t="str">
        <f t="shared" si="94"/>
        <v>-</v>
      </c>
      <c r="W602" s="215" t="str">
        <f>IF($A602="-","-",IF($O602="","ICG N/D",VLOOKUP($O602,'2A HypothèsesRenouvellement'!$B$33:$B$42,1,TRUE)))</f>
        <v>-</v>
      </c>
      <c r="X602" s="216" t="str">
        <f>IF($A602="-","-",(IF((ISNUMBER(W602)=TRUE),VLOOKUP(W602,'2A HypothèsesRenouvellement'!$B$33:$D$42,3,FALSE),"ICG N/D")))</f>
        <v>-</v>
      </c>
      <c r="Y602" s="216" t="str">
        <f>_xlfn.IFNA(IF($A602="-","-",(IF((P602=""),"Cote /5 N/D",VLOOKUP(P602,'2A HypothèsesRenouvellement'!$F$33:$G$37,2,FALSE)))),"%ParCote/5 Feuille2A N/D")</f>
        <v>-</v>
      </c>
      <c r="Z602" s="215" t="str">
        <f>IF($A602="-","-",IF('2A HypothèsesRenouvellement'!$F$20="  cotes d'état /100",(IF(ISNUMBER(X602)=TRUE,(X602*R602),"ICG N/D")),"N'est pas l'option choisie feuille 2A"))</f>
        <v>-</v>
      </c>
      <c r="AA602" s="215" t="str">
        <f t="shared" si="89"/>
        <v>-</v>
      </c>
      <c r="AB602" s="215" t="str">
        <f>IF($A602="-","-",IF('2A HypothèsesRenouvellement'!$F$20="  cotes d'état /5",(IF(ISNUMBER(Y602)=TRUE,(Y602*R602),"Etat/5 N/D")),"N'est pas l'option choisie feuille 2A"))</f>
        <v>-</v>
      </c>
      <c r="AC602" s="215" t="str">
        <f t="shared" si="90"/>
        <v>-</v>
      </c>
      <c r="AD602" s="217" t="str">
        <f>IF('2A HypothèsesRenouvellement'!$D$15="Option 1  ",'3A CalculsActifs'!V602,IF('2A HypothèsesRenouvellement'!$F$20="  Cotes d'état /100",'3A CalculsActifs'!AA602,IF('2A HypothèsesRenouvellement'!$F$20="  Cotes d'état /5",'3A CalculsActifs'!AC602,"ATT:ChoisirOptionFeuille2A")))</f>
        <v>ATT:ChoisirOptionFeuille2A</v>
      </c>
      <c r="AE602" s="209" t="str">
        <f>IF($A602="-","-",(H602/1000*(VLOOKUP(D602,'2A HypothèsesRenouvellement'!$J$6:$L$10,3,FALSE))))</f>
        <v>-</v>
      </c>
      <c r="AF602" s="312" t="str">
        <f t="shared" si="95"/>
        <v>-</v>
      </c>
      <c r="AG602" s="312" t="str">
        <f t="shared" si="96"/>
        <v>-</v>
      </c>
      <c r="AH602" s="218" t="str">
        <f t="shared" si="97"/>
        <v>-</v>
      </c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5"/>
      <c r="BL602" s="95"/>
      <c r="BM602" s="95"/>
      <c r="BN602" s="95"/>
      <c r="BO602" s="95"/>
      <c r="BP602" s="95"/>
      <c r="BQ602" s="95"/>
      <c r="BR602" s="95"/>
      <c r="BS602" s="95"/>
      <c r="BT602" s="95"/>
      <c r="BU602" s="95"/>
      <c r="BV602" s="95"/>
      <c r="BW602" s="95"/>
      <c r="BX602" s="95"/>
      <c r="BY602" s="95"/>
      <c r="BZ602" s="95"/>
      <c r="CA602" s="95"/>
      <c r="CB602" s="95"/>
      <c r="CC602" s="95"/>
      <c r="CD602" s="95"/>
      <c r="CE602" s="95"/>
      <c r="CF602" s="95"/>
      <c r="CG602" s="95"/>
      <c r="CH602" s="95"/>
      <c r="CI602" s="95"/>
      <c r="CJ602" s="95"/>
      <c r="CK602" s="95"/>
      <c r="CL602" s="95"/>
      <c r="CM602" s="95"/>
      <c r="CN602" s="95"/>
      <c r="CO602" s="95"/>
      <c r="CP602" s="95"/>
      <c r="CQ602" s="95"/>
      <c r="CR602" s="95"/>
      <c r="CS602" s="95"/>
      <c r="CT602" s="95"/>
      <c r="CU602" s="95"/>
      <c r="CV602" s="95"/>
      <c r="CW602" s="95"/>
      <c r="CX602" s="95"/>
      <c r="CY602" s="95"/>
      <c r="CZ602" s="95"/>
      <c r="DA602" s="95"/>
      <c r="DB602" s="95"/>
      <c r="DC602" s="95"/>
      <c r="DD602" s="95"/>
      <c r="DE602" s="95"/>
      <c r="DF602" s="95"/>
      <c r="DG602" s="95"/>
      <c r="DH602" s="95"/>
      <c r="DI602" s="95"/>
      <c r="DJ602" s="95"/>
      <c r="DK602" s="95"/>
      <c r="DL602" s="95"/>
      <c r="DM602" s="95"/>
      <c r="DN602" s="95"/>
      <c r="DO602" s="95"/>
      <c r="DP602" s="95"/>
      <c r="DQ602" s="95"/>
      <c r="DR602" s="95"/>
      <c r="DS602" s="95"/>
      <c r="DT602" s="95"/>
      <c r="DU602" s="95"/>
      <c r="DV602" s="95"/>
      <c r="DW602" s="95"/>
      <c r="DX602" s="95"/>
      <c r="DY602" s="95"/>
      <c r="DZ602" s="95"/>
      <c r="EA602" s="95"/>
      <c r="EB602" s="95"/>
      <c r="EC602" s="95"/>
      <c r="ED602" s="95"/>
      <c r="EE602" s="95"/>
      <c r="EF602" s="95"/>
      <c r="EG602" s="95"/>
      <c r="EH602" s="95"/>
      <c r="EI602" s="95"/>
      <c r="EJ602" s="95"/>
      <c r="EK602" s="95"/>
      <c r="EL602" s="95"/>
      <c r="EM602" s="95"/>
      <c r="EN602" s="95"/>
      <c r="EO602" s="95"/>
      <c r="EP602" s="95"/>
      <c r="EQ602" s="95"/>
      <c r="ER602" s="95"/>
      <c r="ES602" s="95"/>
      <c r="ET602" s="95"/>
      <c r="EU602" s="95"/>
      <c r="EV602" s="95"/>
      <c r="EW602" s="95"/>
      <c r="EX602" s="95"/>
      <c r="EY602" s="95"/>
      <c r="EZ602" s="95"/>
      <c r="FA602" s="95"/>
      <c r="FB602" s="95"/>
      <c r="FC602" s="95"/>
      <c r="FD602" s="95"/>
      <c r="FE602" s="95"/>
      <c r="FF602" s="95"/>
      <c r="FG602" s="95"/>
      <c r="FH602" s="95"/>
      <c r="FI602" s="95"/>
      <c r="FJ602" s="95"/>
      <c r="FK602" s="95"/>
      <c r="FL602" s="95"/>
      <c r="FM602" s="95"/>
      <c r="FN602" s="95"/>
      <c r="FO602" s="95"/>
      <c r="FP602" s="95"/>
      <c r="FQ602" s="95"/>
      <c r="FR602" s="95"/>
      <c r="FS602" s="95"/>
      <c r="FT602" s="95"/>
      <c r="FU602" s="95"/>
      <c r="FV602" s="95"/>
      <c r="FW602" s="95"/>
      <c r="FX602" s="95"/>
      <c r="FY602" s="95"/>
      <c r="FZ602" s="95"/>
      <c r="GA602" s="95"/>
      <c r="GB602" s="95"/>
      <c r="GC602" s="95"/>
      <c r="GD602" s="95"/>
      <c r="GE602" s="95"/>
      <c r="GF602" s="95"/>
      <c r="GG602" s="95"/>
      <c r="GH602" s="95"/>
      <c r="GI602" s="95"/>
      <c r="GJ602" s="95"/>
      <c r="GK602" s="95"/>
      <c r="GL602" s="95"/>
      <c r="GM602" s="95"/>
      <c r="GN602" s="95"/>
      <c r="GO602" s="95"/>
      <c r="GP602" s="95"/>
      <c r="GQ602" s="95"/>
      <c r="GR602" s="95"/>
      <c r="GS602" s="95"/>
      <c r="GT602" s="95"/>
      <c r="GU602" s="95"/>
      <c r="GV602" s="95"/>
      <c r="GW602" s="95"/>
      <c r="GX602" s="95"/>
      <c r="GY602" s="95"/>
      <c r="GZ602" s="95"/>
      <c r="HA602" s="95"/>
      <c r="HB602" s="95"/>
      <c r="HC602" s="95"/>
      <c r="HD602" s="95"/>
      <c r="HE602" s="95"/>
    </row>
    <row r="603" spans="1:213" x14ac:dyDescent="0.25">
      <c r="A603" s="212" t="str">
        <f>IF((ISBLANK('1B DonnéesActifs'!A606)=TRUE),"-",'1B DonnéesActifs'!A606)</f>
        <v>-</v>
      </c>
      <c r="B603" s="213" t="str">
        <f>IF(($A603="-"),"-",IF((ISBLANK('1B DonnéesActifs'!B606)=TRUE),"",'1B DonnéesActifs'!B606))</f>
        <v>-</v>
      </c>
      <c r="C603" s="213" t="str">
        <f>IF(($A603="-"),"-",IF((ISBLANK('1B DonnéesActifs'!C606)=TRUE),"",'1B DonnéesActifs'!C606))</f>
        <v>-</v>
      </c>
      <c r="D603" s="213" t="str">
        <f>IF(($A603="-"),"-",IF((ISBLANK('1B DonnéesActifs'!D606)=TRUE),"",'1B DonnéesActifs'!D606))</f>
        <v>-</v>
      </c>
      <c r="E603" s="213" t="str">
        <f>IF(($A603="-"),"-",IF((ISBLANK('1B DonnéesActifs'!E606)=TRUE),"",'1B DonnéesActifs'!E606))</f>
        <v>-</v>
      </c>
      <c r="F603" s="213" t="str">
        <f>IF(($A603="-"),"-",IF((ISBLANK('1B DonnéesActifs'!F606)=TRUE),"",'1B DonnéesActifs'!F606))</f>
        <v>-</v>
      </c>
      <c r="G603" s="213" t="str">
        <f>IF(($A603="-"),"-",IF((ISBLANK('1B DonnéesActifs'!G606)=TRUE),"",'1B DonnéesActifs'!G606))</f>
        <v>-</v>
      </c>
      <c r="H603" s="213" t="str">
        <f>IF(($A603="-"),"-",IF((ISBLANK('1B DonnéesActifs'!H606)=TRUE),"",'1B DonnéesActifs'!H606))</f>
        <v>-</v>
      </c>
      <c r="I603" s="213" t="str">
        <f>IF(($A603="-"),"-",IF((ISBLANK('1B DonnéesActifs'!I606)=TRUE),"",'1B DonnéesActifs'!I606))</f>
        <v>-</v>
      </c>
      <c r="J603" s="213" t="str">
        <f>IF(($A603="-"),"-",IF((ISBLANK('1B DonnéesActifs'!J606)=TRUE),"",'1B DonnéesActifs'!J606))</f>
        <v>-</v>
      </c>
      <c r="K603" s="213" t="str">
        <f>IF(($A603="-"),"-",IF((ISBLANK('1B DonnéesActifs'!K606)=TRUE),"",'1B DonnéesActifs'!K606))</f>
        <v>-</v>
      </c>
      <c r="L603" s="213" t="str">
        <f>IF(($A603="-"),"-",IF((ISBLANK('1B DonnéesActifs'!L606)=TRUE),"",'1B DonnéesActifs'!L606))</f>
        <v>-</v>
      </c>
      <c r="M603" s="213" t="str">
        <f>IF(($A603="-"),"-",IF((ISBLANK('1B DonnéesActifs'!M606)=TRUE),"",'1B DonnéesActifs'!M606))</f>
        <v>-</v>
      </c>
      <c r="N603" s="213" t="str">
        <f>IF(($A603="-"),"-",IF((ISBLANK('1B DonnéesActifs'!N606)=TRUE),"",'1B DonnéesActifs'!N606))</f>
        <v>-</v>
      </c>
      <c r="O603" s="213" t="str">
        <f>IF(($A603="-"),"-",IF((ISBLANK('1B DonnéesActifs'!O606)=TRUE),"",'1B DonnéesActifs'!O606))</f>
        <v>-</v>
      </c>
      <c r="P603" s="213" t="str">
        <f>IF(($A603="-"),"-",IF((ISBLANK('1B DonnéesActifs'!P606)=TRUE),"",'1B DonnéesActifs'!P606))</f>
        <v>-</v>
      </c>
      <c r="Q603" s="214" t="str">
        <f t="shared" si="91"/>
        <v>-</v>
      </c>
      <c r="R603" s="214" t="str">
        <f>IF($A603="-","-",(_xlfn.IFNA((VLOOKUP($D603,'2A HypothèsesRenouvellement'!$J$6:$K$10,2,FALSE)),"TypeChausséeN/D")))</f>
        <v>-</v>
      </c>
      <c r="S603" s="214" t="str">
        <f t="shared" si="92"/>
        <v>-</v>
      </c>
      <c r="T603" s="214" t="str">
        <f>IF($A603="-","-",(_xlfn.IFNA((VLOOKUP($M603,'2A HypothèsesRenouvellement'!$J$16:$K$25,2,FALSE)),"DernièreInterventionN/D")))</f>
        <v>-</v>
      </c>
      <c r="U603" s="214" t="str">
        <f t="shared" si="93"/>
        <v>-</v>
      </c>
      <c r="V603" s="215" t="str">
        <f t="shared" si="94"/>
        <v>-</v>
      </c>
      <c r="W603" s="215" t="str">
        <f>IF($A603="-","-",IF($O603="","ICG N/D",VLOOKUP($O603,'2A HypothèsesRenouvellement'!$B$33:$B$42,1,TRUE)))</f>
        <v>-</v>
      </c>
      <c r="X603" s="216" t="str">
        <f>IF($A603="-","-",(IF((ISNUMBER(W603)=TRUE),VLOOKUP(W603,'2A HypothèsesRenouvellement'!$B$33:$D$42,3,FALSE),"ICG N/D")))</f>
        <v>-</v>
      </c>
      <c r="Y603" s="216" t="str">
        <f>_xlfn.IFNA(IF($A603="-","-",(IF((P603=""),"Cote /5 N/D",VLOOKUP(P603,'2A HypothèsesRenouvellement'!$F$33:$G$37,2,FALSE)))),"%ParCote/5 Feuille2A N/D")</f>
        <v>-</v>
      </c>
      <c r="Z603" s="215" t="str">
        <f>IF($A603="-","-",IF('2A HypothèsesRenouvellement'!$F$20="  cotes d'état /100",(IF(ISNUMBER(X603)=TRUE,(X603*R603),"ICG N/D")),"N'est pas l'option choisie feuille 2A"))</f>
        <v>-</v>
      </c>
      <c r="AA603" s="215" t="str">
        <f t="shared" si="89"/>
        <v>-</v>
      </c>
      <c r="AB603" s="215" t="str">
        <f>IF($A603="-","-",IF('2A HypothèsesRenouvellement'!$F$20="  cotes d'état /5",(IF(ISNUMBER(Y603)=TRUE,(Y603*R603),"Etat/5 N/D")),"N'est pas l'option choisie feuille 2A"))</f>
        <v>-</v>
      </c>
      <c r="AC603" s="215" t="str">
        <f t="shared" si="90"/>
        <v>-</v>
      </c>
      <c r="AD603" s="217" t="str">
        <f>IF('2A HypothèsesRenouvellement'!$D$15="Option 1  ",'3A CalculsActifs'!V603,IF('2A HypothèsesRenouvellement'!$F$20="  Cotes d'état /100",'3A CalculsActifs'!AA603,IF('2A HypothèsesRenouvellement'!$F$20="  Cotes d'état /5",'3A CalculsActifs'!AC603,"ATT:ChoisirOptionFeuille2A")))</f>
        <v>ATT:ChoisirOptionFeuille2A</v>
      </c>
      <c r="AE603" s="209" t="str">
        <f>IF($A603="-","-",(H603/1000*(VLOOKUP(D603,'2A HypothèsesRenouvellement'!$J$6:$L$10,3,FALSE))))</f>
        <v>-</v>
      </c>
      <c r="AF603" s="312" t="str">
        <f t="shared" si="95"/>
        <v>-</v>
      </c>
      <c r="AG603" s="312" t="str">
        <f t="shared" si="96"/>
        <v>-</v>
      </c>
      <c r="AH603" s="218" t="str">
        <f t="shared" si="97"/>
        <v>-</v>
      </c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5"/>
      <c r="BL603" s="95"/>
      <c r="BM603" s="95"/>
      <c r="BN603" s="95"/>
      <c r="BO603" s="95"/>
      <c r="BP603" s="95"/>
      <c r="BQ603" s="95"/>
      <c r="BR603" s="95"/>
      <c r="BS603" s="95"/>
      <c r="BT603" s="95"/>
      <c r="BU603" s="95"/>
      <c r="BV603" s="95"/>
      <c r="BW603" s="95"/>
      <c r="BX603" s="95"/>
      <c r="BY603" s="95"/>
      <c r="BZ603" s="95"/>
      <c r="CA603" s="95"/>
      <c r="CB603" s="95"/>
      <c r="CC603" s="95"/>
      <c r="CD603" s="95"/>
      <c r="CE603" s="95"/>
      <c r="CF603" s="95"/>
      <c r="CG603" s="95"/>
      <c r="CH603" s="95"/>
      <c r="CI603" s="95"/>
      <c r="CJ603" s="95"/>
      <c r="CK603" s="95"/>
      <c r="CL603" s="95"/>
      <c r="CM603" s="95"/>
      <c r="CN603" s="95"/>
      <c r="CO603" s="95"/>
      <c r="CP603" s="95"/>
      <c r="CQ603" s="95"/>
      <c r="CR603" s="95"/>
      <c r="CS603" s="95"/>
      <c r="CT603" s="95"/>
      <c r="CU603" s="95"/>
      <c r="CV603" s="95"/>
      <c r="CW603" s="95"/>
      <c r="CX603" s="95"/>
      <c r="CY603" s="95"/>
      <c r="CZ603" s="95"/>
      <c r="DA603" s="95"/>
      <c r="DB603" s="95"/>
      <c r="DC603" s="95"/>
      <c r="DD603" s="95"/>
      <c r="DE603" s="95"/>
      <c r="DF603" s="95"/>
      <c r="DG603" s="95"/>
      <c r="DH603" s="95"/>
      <c r="DI603" s="95"/>
      <c r="DJ603" s="95"/>
      <c r="DK603" s="95"/>
      <c r="DL603" s="95"/>
      <c r="DM603" s="95"/>
      <c r="DN603" s="95"/>
      <c r="DO603" s="95"/>
      <c r="DP603" s="95"/>
      <c r="DQ603" s="95"/>
      <c r="DR603" s="95"/>
      <c r="DS603" s="95"/>
      <c r="DT603" s="95"/>
      <c r="DU603" s="95"/>
      <c r="DV603" s="95"/>
      <c r="DW603" s="95"/>
      <c r="DX603" s="95"/>
      <c r="DY603" s="95"/>
      <c r="DZ603" s="95"/>
      <c r="EA603" s="95"/>
      <c r="EB603" s="95"/>
      <c r="EC603" s="95"/>
      <c r="ED603" s="95"/>
      <c r="EE603" s="95"/>
      <c r="EF603" s="95"/>
      <c r="EG603" s="95"/>
      <c r="EH603" s="95"/>
      <c r="EI603" s="95"/>
      <c r="EJ603" s="95"/>
      <c r="EK603" s="95"/>
      <c r="EL603" s="95"/>
      <c r="EM603" s="95"/>
      <c r="EN603" s="95"/>
      <c r="EO603" s="95"/>
      <c r="EP603" s="95"/>
      <c r="EQ603" s="95"/>
      <c r="ER603" s="95"/>
      <c r="ES603" s="95"/>
      <c r="ET603" s="95"/>
      <c r="EU603" s="95"/>
      <c r="EV603" s="95"/>
      <c r="EW603" s="95"/>
      <c r="EX603" s="95"/>
      <c r="EY603" s="95"/>
      <c r="EZ603" s="95"/>
      <c r="FA603" s="95"/>
      <c r="FB603" s="95"/>
      <c r="FC603" s="95"/>
      <c r="FD603" s="95"/>
      <c r="FE603" s="95"/>
      <c r="FF603" s="95"/>
      <c r="FG603" s="95"/>
      <c r="FH603" s="95"/>
      <c r="FI603" s="95"/>
      <c r="FJ603" s="95"/>
      <c r="FK603" s="95"/>
      <c r="FL603" s="95"/>
      <c r="FM603" s="95"/>
      <c r="FN603" s="95"/>
      <c r="FO603" s="95"/>
      <c r="FP603" s="95"/>
      <c r="FQ603" s="95"/>
      <c r="FR603" s="95"/>
      <c r="FS603" s="95"/>
      <c r="FT603" s="95"/>
      <c r="FU603" s="95"/>
      <c r="FV603" s="95"/>
      <c r="FW603" s="95"/>
      <c r="FX603" s="95"/>
      <c r="FY603" s="95"/>
      <c r="FZ603" s="95"/>
      <c r="GA603" s="95"/>
      <c r="GB603" s="95"/>
      <c r="GC603" s="95"/>
      <c r="GD603" s="95"/>
      <c r="GE603" s="95"/>
      <c r="GF603" s="95"/>
      <c r="GG603" s="95"/>
      <c r="GH603" s="95"/>
      <c r="GI603" s="95"/>
      <c r="GJ603" s="95"/>
      <c r="GK603" s="95"/>
      <c r="GL603" s="95"/>
      <c r="GM603" s="95"/>
      <c r="GN603" s="95"/>
      <c r="GO603" s="95"/>
      <c r="GP603" s="95"/>
      <c r="GQ603" s="95"/>
      <c r="GR603" s="95"/>
      <c r="GS603" s="95"/>
      <c r="GT603" s="95"/>
      <c r="GU603" s="95"/>
      <c r="GV603" s="95"/>
      <c r="GW603" s="95"/>
      <c r="GX603" s="95"/>
      <c r="GY603" s="95"/>
      <c r="GZ603" s="95"/>
      <c r="HA603" s="95"/>
      <c r="HB603" s="95"/>
      <c r="HC603" s="95"/>
      <c r="HD603" s="95"/>
      <c r="HE603" s="95"/>
    </row>
    <row r="604" spans="1:213" x14ac:dyDescent="0.25">
      <c r="A604" s="212" t="str">
        <f>IF((ISBLANK('1B DonnéesActifs'!A607)=TRUE),"-",'1B DonnéesActifs'!A607)</f>
        <v>-</v>
      </c>
      <c r="B604" s="213" t="str">
        <f>IF(($A604="-"),"-",IF((ISBLANK('1B DonnéesActifs'!B607)=TRUE),"",'1B DonnéesActifs'!B607))</f>
        <v>-</v>
      </c>
      <c r="C604" s="213" t="str">
        <f>IF(($A604="-"),"-",IF((ISBLANK('1B DonnéesActifs'!C607)=TRUE),"",'1B DonnéesActifs'!C607))</f>
        <v>-</v>
      </c>
      <c r="D604" s="213" t="str">
        <f>IF(($A604="-"),"-",IF((ISBLANK('1B DonnéesActifs'!D607)=TRUE),"",'1B DonnéesActifs'!D607))</f>
        <v>-</v>
      </c>
      <c r="E604" s="213" t="str">
        <f>IF(($A604="-"),"-",IF((ISBLANK('1B DonnéesActifs'!E607)=TRUE),"",'1B DonnéesActifs'!E607))</f>
        <v>-</v>
      </c>
      <c r="F604" s="213" t="str">
        <f>IF(($A604="-"),"-",IF((ISBLANK('1B DonnéesActifs'!F607)=TRUE),"",'1B DonnéesActifs'!F607))</f>
        <v>-</v>
      </c>
      <c r="G604" s="213" t="str">
        <f>IF(($A604="-"),"-",IF((ISBLANK('1B DonnéesActifs'!G607)=TRUE),"",'1B DonnéesActifs'!G607))</f>
        <v>-</v>
      </c>
      <c r="H604" s="213" t="str">
        <f>IF(($A604="-"),"-",IF((ISBLANK('1B DonnéesActifs'!H607)=TRUE),"",'1B DonnéesActifs'!H607))</f>
        <v>-</v>
      </c>
      <c r="I604" s="213" t="str">
        <f>IF(($A604="-"),"-",IF((ISBLANK('1B DonnéesActifs'!I607)=TRUE),"",'1B DonnéesActifs'!I607))</f>
        <v>-</v>
      </c>
      <c r="J604" s="213" t="str">
        <f>IF(($A604="-"),"-",IF((ISBLANK('1B DonnéesActifs'!J607)=TRUE),"",'1B DonnéesActifs'!J607))</f>
        <v>-</v>
      </c>
      <c r="K604" s="213" t="str">
        <f>IF(($A604="-"),"-",IF((ISBLANK('1B DonnéesActifs'!K607)=TRUE),"",'1B DonnéesActifs'!K607))</f>
        <v>-</v>
      </c>
      <c r="L604" s="213" t="str">
        <f>IF(($A604="-"),"-",IF((ISBLANK('1B DonnéesActifs'!L607)=TRUE),"",'1B DonnéesActifs'!L607))</f>
        <v>-</v>
      </c>
      <c r="M604" s="213" t="str">
        <f>IF(($A604="-"),"-",IF((ISBLANK('1B DonnéesActifs'!M607)=TRUE),"",'1B DonnéesActifs'!M607))</f>
        <v>-</v>
      </c>
      <c r="N604" s="213" t="str">
        <f>IF(($A604="-"),"-",IF((ISBLANK('1B DonnéesActifs'!N607)=TRUE),"",'1B DonnéesActifs'!N607))</f>
        <v>-</v>
      </c>
      <c r="O604" s="213" t="str">
        <f>IF(($A604="-"),"-",IF((ISBLANK('1B DonnéesActifs'!O607)=TRUE),"",'1B DonnéesActifs'!O607))</f>
        <v>-</v>
      </c>
      <c r="P604" s="213" t="str">
        <f>IF(($A604="-"),"-",IF((ISBLANK('1B DonnéesActifs'!P607)=TRUE),"",'1B DonnéesActifs'!P607))</f>
        <v>-</v>
      </c>
      <c r="Q604" s="214" t="str">
        <f t="shared" si="91"/>
        <v>-</v>
      </c>
      <c r="R604" s="214" t="str">
        <f>IF($A604="-","-",(_xlfn.IFNA((VLOOKUP($D604,'2A HypothèsesRenouvellement'!$J$6:$K$10,2,FALSE)),"TypeChausséeN/D")))</f>
        <v>-</v>
      </c>
      <c r="S604" s="214" t="str">
        <f t="shared" si="92"/>
        <v>-</v>
      </c>
      <c r="T604" s="214" t="str">
        <f>IF($A604="-","-",(_xlfn.IFNA((VLOOKUP($M604,'2A HypothèsesRenouvellement'!$J$16:$K$25,2,FALSE)),"DernièreInterventionN/D")))</f>
        <v>-</v>
      </c>
      <c r="U604" s="214" t="str">
        <f t="shared" si="93"/>
        <v>-</v>
      </c>
      <c r="V604" s="215" t="str">
        <f t="shared" si="94"/>
        <v>-</v>
      </c>
      <c r="W604" s="215" t="str">
        <f>IF($A604="-","-",IF($O604="","ICG N/D",VLOOKUP($O604,'2A HypothèsesRenouvellement'!$B$33:$B$42,1,TRUE)))</f>
        <v>-</v>
      </c>
      <c r="X604" s="216" t="str">
        <f>IF($A604="-","-",(IF((ISNUMBER(W604)=TRUE),VLOOKUP(W604,'2A HypothèsesRenouvellement'!$B$33:$D$42,3,FALSE),"ICG N/D")))</f>
        <v>-</v>
      </c>
      <c r="Y604" s="216" t="str">
        <f>_xlfn.IFNA(IF($A604="-","-",(IF((P604=""),"Cote /5 N/D",VLOOKUP(P604,'2A HypothèsesRenouvellement'!$F$33:$G$37,2,FALSE)))),"%ParCote/5 Feuille2A N/D")</f>
        <v>-</v>
      </c>
      <c r="Z604" s="215" t="str">
        <f>IF($A604="-","-",IF('2A HypothèsesRenouvellement'!$F$20="  cotes d'état /100",(IF(ISNUMBER(X604)=TRUE,(X604*R604),"ICG N/D")),"N'est pas l'option choisie feuille 2A"))</f>
        <v>-</v>
      </c>
      <c r="AA604" s="215" t="str">
        <f t="shared" si="89"/>
        <v>-</v>
      </c>
      <c r="AB604" s="215" t="str">
        <f>IF($A604="-","-",IF('2A HypothèsesRenouvellement'!$F$20="  cotes d'état /5",(IF(ISNUMBER(Y604)=TRUE,(Y604*R604),"Etat/5 N/D")),"N'est pas l'option choisie feuille 2A"))</f>
        <v>-</v>
      </c>
      <c r="AC604" s="215" t="str">
        <f t="shared" si="90"/>
        <v>-</v>
      </c>
      <c r="AD604" s="217" t="str">
        <f>IF('2A HypothèsesRenouvellement'!$D$15="Option 1  ",'3A CalculsActifs'!V604,IF('2A HypothèsesRenouvellement'!$F$20="  Cotes d'état /100",'3A CalculsActifs'!AA604,IF('2A HypothèsesRenouvellement'!$F$20="  Cotes d'état /5",'3A CalculsActifs'!AC604,"ATT:ChoisirOptionFeuille2A")))</f>
        <v>ATT:ChoisirOptionFeuille2A</v>
      </c>
      <c r="AE604" s="209" t="str">
        <f>IF($A604="-","-",(H604/1000*(VLOOKUP(D604,'2A HypothèsesRenouvellement'!$J$6:$L$10,3,FALSE))))</f>
        <v>-</v>
      </c>
      <c r="AF604" s="312" t="str">
        <f t="shared" si="95"/>
        <v>-</v>
      </c>
      <c r="AG604" s="312" t="str">
        <f t="shared" si="96"/>
        <v>-</v>
      </c>
      <c r="AH604" s="218" t="str">
        <f t="shared" si="97"/>
        <v>-</v>
      </c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5"/>
      <c r="BL604" s="95"/>
      <c r="BM604" s="95"/>
      <c r="BN604" s="95"/>
      <c r="BO604" s="95"/>
      <c r="BP604" s="95"/>
      <c r="BQ604" s="95"/>
      <c r="BR604" s="95"/>
      <c r="BS604" s="95"/>
      <c r="BT604" s="95"/>
      <c r="BU604" s="95"/>
      <c r="BV604" s="95"/>
      <c r="BW604" s="95"/>
      <c r="BX604" s="95"/>
      <c r="BY604" s="95"/>
      <c r="BZ604" s="95"/>
      <c r="CA604" s="95"/>
      <c r="CB604" s="95"/>
      <c r="CC604" s="95"/>
      <c r="CD604" s="95"/>
      <c r="CE604" s="95"/>
      <c r="CF604" s="95"/>
      <c r="CG604" s="95"/>
      <c r="CH604" s="95"/>
      <c r="CI604" s="95"/>
      <c r="CJ604" s="95"/>
      <c r="CK604" s="95"/>
      <c r="CL604" s="95"/>
      <c r="CM604" s="95"/>
      <c r="CN604" s="95"/>
      <c r="CO604" s="95"/>
      <c r="CP604" s="95"/>
      <c r="CQ604" s="95"/>
      <c r="CR604" s="95"/>
      <c r="CS604" s="95"/>
      <c r="CT604" s="95"/>
      <c r="CU604" s="95"/>
      <c r="CV604" s="95"/>
      <c r="CW604" s="95"/>
      <c r="CX604" s="95"/>
      <c r="CY604" s="95"/>
      <c r="CZ604" s="95"/>
      <c r="DA604" s="95"/>
      <c r="DB604" s="95"/>
      <c r="DC604" s="95"/>
      <c r="DD604" s="95"/>
      <c r="DE604" s="95"/>
      <c r="DF604" s="95"/>
      <c r="DG604" s="95"/>
      <c r="DH604" s="95"/>
      <c r="DI604" s="95"/>
      <c r="DJ604" s="95"/>
      <c r="DK604" s="95"/>
      <c r="DL604" s="95"/>
      <c r="DM604" s="95"/>
      <c r="DN604" s="95"/>
      <c r="DO604" s="95"/>
      <c r="DP604" s="95"/>
      <c r="DQ604" s="95"/>
      <c r="DR604" s="95"/>
      <c r="DS604" s="95"/>
      <c r="DT604" s="95"/>
      <c r="DU604" s="95"/>
      <c r="DV604" s="95"/>
      <c r="DW604" s="95"/>
      <c r="DX604" s="95"/>
      <c r="DY604" s="95"/>
      <c r="DZ604" s="95"/>
      <c r="EA604" s="95"/>
      <c r="EB604" s="95"/>
      <c r="EC604" s="95"/>
      <c r="ED604" s="95"/>
      <c r="EE604" s="95"/>
      <c r="EF604" s="95"/>
      <c r="EG604" s="95"/>
      <c r="EH604" s="95"/>
      <c r="EI604" s="95"/>
      <c r="EJ604" s="95"/>
      <c r="EK604" s="95"/>
      <c r="EL604" s="95"/>
      <c r="EM604" s="95"/>
      <c r="EN604" s="95"/>
      <c r="EO604" s="95"/>
      <c r="EP604" s="95"/>
      <c r="EQ604" s="95"/>
      <c r="ER604" s="95"/>
      <c r="ES604" s="95"/>
      <c r="ET604" s="95"/>
      <c r="EU604" s="95"/>
      <c r="EV604" s="95"/>
      <c r="EW604" s="95"/>
      <c r="EX604" s="95"/>
      <c r="EY604" s="95"/>
      <c r="EZ604" s="95"/>
      <c r="FA604" s="95"/>
      <c r="FB604" s="95"/>
      <c r="FC604" s="95"/>
      <c r="FD604" s="95"/>
      <c r="FE604" s="95"/>
      <c r="FF604" s="95"/>
      <c r="FG604" s="95"/>
      <c r="FH604" s="95"/>
      <c r="FI604" s="95"/>
      <c r="FJ604" s="95"/>
      <c r="FK604" s="95"/>
      <c r="FL604" s="95"/>
      <c r="FM604" s="95"/>
      <c r="FN604" s="95"/>
      <c r="FO604" s="95"/>
      <c r="FP604" s="95"/>
      <c r="FQ604" s="95"/>
      <c r="FR604" s="95"/>
      <c r="FS604" s="95"/>
      <c r="FT604" s="95"/>
      <c r="FU604" s="95"/>
      <c r="FV604" s="95"/>
      <c r="FW604" s="95"/>
      <c r="FX604" s="95"/>
      <c r="FY604" s="95"/>
      <c r="FZ604" s="95"/>
      <c r="GA604" s="95"/>
      <c r="GB604" s="95"/>
      <c r="GC604" s="95"/>
      <c r="GD604" s="95"/>
      <c r="GE604" s="95"/>
      <c r="GF604" s="95"/>
      <c r="GG604" s="95"/>
      <c r="GH604" s="95"/>
      <c r="GI604" s="95"/>
      <c r="GJ604" s="95"/>
      <c r="GK604" s="95"/>
      <c r="GL604" s="95"/>
      <c r="GM604" s="95"/>
      <c r="GN604" s="95"/>
      <c r="GO604" s="95"/>
      <c r="GP604" s="95"/>
      <c r="GQ604" s="95"/>
      <c r="GR604" s="95"/>
      <c r="GS604" s="95"/>
      <c r="GT604" s="95"/>
      <c r="GU604" s="95"/>
      <c r="GV604" s="95"/>
      <c r="GW604" s="95"/>
      <c r="GX604" s="95"/>
      <c r="GY604" s="95"/>
      <c r="GZ604" s="95"/>
      <c r="HA604" s="95"/>
      <c r="HB604" s="95"/>
      <c r="HC604" s="95"/>
      <c r="HD604" s="95"/>
      <c r="HE604" s="95"/>
    </row>
    <row r="605" spans="1:213" x14ac:dyDescent="0.25">
      <c r="A605" s="212" t="str">
        <f>IF((ISBLANK('1B DonnéesActifs'!A608)=TRUE),"-",'1B DonnéesActifs'!A608)</f>
        <v>-</v>
      </c>
      <c r="B605" s="213" t="str">
        <f>IF(($A605="-"),"-",IF((ISBLANK('1B DonnéesActifs'!B608)=TRUE),"",'1B DonnéesActifs'!B608))</f>
        <v>-</v>
      </c>
      <c r="C605" s="213" t="str">
        <f>IF(($A605="-"),"-",IF((ISBLANK('1B DonnéesActifs'!C608)=TRUE),"",'1B DonnéesActifs'!C608))</f>
        <v>-</v>
      </c>
      <c r="D605" s="213" t="str">
        <f>IF(($A605="-"),"-",IF((ISBLANK('1B DonnéesActifs'!D608)=TRUE),"",'1B DonnéesActifs'!D608))</f>
        <v>-</v>
      </c>
      <c r="E605" s="213" t="str">
        <f>IF(($A605="-"),"-",IF((ISBLANK('1B DonnéesActifs'!E608)=TRUE),"",'1B DonnéesActifs'!E608))</f>
        <v>-</v>
      </c>
      <c r="F605" s="213" t="str">
        <f>IF(($A605="-"),"-",IF((ISBLANK('1B DonnéesActifs'!F608)=TRUE),"",'1B DonnéesActifs'!F608))</f>
        <v>-</v>
      </c>
      <c r="G605" s="213" t="str">
        <f>IF(($A605="-"),"-",IF((ISBLANK('1B DonnéesActifs'!G608)=TRUE),"",'1B DonnéesActifs'!G608))</f>
        <v>-</v>
      </c>
      <c r="H605" s="213" t="str">
        <f>IF(($A605="-"),"-",IF((ISBLANK('1B DonnéesActifs'!H608)=TRUE),"",'1B DonnéesActifs'!H608))</f>
        <v>-</v>
      </c>
      <c r="I605" s="213" t="str">
        <f>IF(($A605="-"),"-",IF((ISBLANK('1B DonnéesActifs'!I608)=TRUE),"",'1B DonnéesActifs'!I608))</f>
        <v>-</v>
      </c>
      <c r="J605" s="213" t="str">
        <f>IF(($A605="-"),"-",IF((ISBLANK('1B DonnéesActifs'!J608)=TRUE),"",'1B DonnéesActifs'!J608))</f>
        <v>-</v>
      </c>
      <c r="K605" s="213" t="str">
        <f>IF(($A605="-"),"-",IF((ISBLANK('1B DonnéesActifs'!K608)=TRUE),"",'1B DonnéesActifs'!K608))</f>
        <v>-</v>
      </c>
      <c r="L605" s="213" t="str">
        <f>IF(($A605="-"),"-",IF((ISBLANK('1B DonnéesActifs'!L608)=TRUE),"",'1B DonnéesActifs'!L608))</f>
        <v>-</v>
      </c>
      <c r="M605" s="213" t="str">
        <f>IF(($A605="-"),"-",IF((ISBLANK('1B DonnéesActifs'!M608)=TRUE),"",'1B DonnéesActifs'!M608))</f>
        <v>-</v>
      </c>
      <c r="N605" s="213" t="str">
        <f>IF(($A605="-"),"-",IF((ISBLANK('1B DonnéesActifs'!N608)=TRUE),"",'1B DonnéesActifs'!N608))</f>
        <v>-</v>
      </c>
      <c r="O605" s="213" t="str">
        <f>IF(($A605="-"),"-",IF((ISBLANK('1B DonnéesActifs'!O608)=TRUE),"",'1B DonnéesActifs'!O608))</f>
        <v>-</v>
      </c>
      <c r="P605" s="213" t="str">
        <f>IF(($A605="-"),"-",IF((ISBLANK('1B DonnéesActifs'!P608)=TRUE),"",'1B DonnéesActifs'!P608))</f>
        <v>-</v>
      </c>
      <c r="Q605" s="214" t="str">
        <f t="shared" si="91"/>
        <v>-</v>
      </c>
      <c r="R605" s="214" t="str">
        <f>IF($A605="-","-",(_xlfn.IFNA((VLOOKUP($D605,'2A HypothèsesRenouvellement'!$J$6:$K$10,2,FALSE)),"TypeChausséeN/D")))</f>
        <v>-</v>
      </c>
      <c r="S605" s="214" t="str">
        <f t="shared" si="92"/>
        <v>-</v>
      </c>
      <c r="T605" s="214" t="str">
        <f>IF($A605="-","-",(_xlfn.IFNA((VLOOKUP($M605,'2A HypothèsesRenouvellement'!$J$16:$K$25,2,FALSE)),"DernièreInterventionN/D")))</f>
        <v>-</v>
      </c>
      <c r="U605" s="214" t="str">
        <f t="shared" si="93"/>
        <v>-</v>
      </c>
      <c r="V605" s="215" t="str">
        <f t="shared" si="94"/>
        <v>-</v>
      </c>
      <c r="W605" s="215" t="str">
        <f>IF($A605="-","-",IF($O605="","ICG N/D",VLOOKUP($O605,'2A HypothèsesRenouvellement'!$B$33:$B$42,1,TRUE)))</f>
        <v>-</v>
      </c>
      <c r="X605" s="216" t="str">
        <f>IF($A605="-","-",(IF((ISNUMBER(W605)=TRUE),VLOOKUP(W605,'2A HypothèsesRenouvellement'!$B$33:$D$42,3,FALSE),"ICG N/D")))</f>
        <v>-</v>
      </c>
      <c r="Y605" s="216" t="str">
        <f>_xlfn.IFNA(IF($A605="-","-",(IF((P605=""),"Cote /5 N/D",VLOOKUP(P605,'2A HypothèsesRenouvellement'!$F$33:$G$37,2,FALSE)))),"%ParCote/5 Feuille2A N/D")</f>
        <v>-</v>
      </c>
      <c r="Z605" s="215" t="str">
        <f>IF($A605="-","-",IF('2A HypothèsesRenouvellement'!$F$20="  cotes d'état /100",(IF(ISNUMBER(X605)=TRUE,(X605*R605),"ICG N/D")),"N'est pas l'option choisie feuille 2A"))</f>
        <v>-</v>
      </c>
      <c r="AA605" s="215" t="str">
        <f t="shared" si="89"/>
        <v>-</v>
      </c>
      <c r="AB605" s="215" t="str">
        <f>IF($A605="-","-",IF('2A HypothèsesRenouvellement'!$F$20="  cotes d'état /5",(IF(ISNUMBER(Y605)=TRUE,(Y605*R605),"Etat/5 N/D")),"N'est pas l'option choisie feuille 2A"))</f>
        <v>-</v>
      </c>
      <c r="AC605" s="215" t="str">
        <f t="shared" si="90"/>
        <v>-</v>
      </c>
      <c r="AD605" s="217" t="str">
        <f>IF('2A HypothèsesRenouvellement'!$D$15="Option 1  ",'3A CalculsActifs'!V605,IF('2A HypothèsesRenouvellement'!$F$20="  Cotes d'état /100",'3A CalculsActifs'!AA605,IF('2A HypothèsesRenouvellement'!$F$20="  Cotes d'état /5",'3A CalculsActifs'!AC605,"ATT:ChoisirOptionFeuille2A")))</f>
        <v>ATT:ChoisirOptionFeuille2A</v>
      </c>
      <c r="AE605" s="209" t="str">
        <f>IF($A605="-","-",(H605/1000*(VLOOKUP(D605,'2A HypothèsesRenouvellement'!$J$6:$L$10,3,FALSE))))</f>
        <v>-</v>
      </c>
      <c r="AF605" s="312" t="str">
        <f t="shared" si="95"/>
        <v>-</v>
      </c>
      <c r="AG605" s="312" t="str">
        <f t="shared" si="96"/>
        <v>-</v>
      </c>
      <c r="AH605" s="218" t="str">
        <f t="shared" si="97"/>
        <v>-</v>
      </c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5"/>
      <c r="BL605" s="95"/>
      <c r="BM605" s="95"/>
      <c r="BN605" s="95"/>
      <c r="BO605" s="95"/>
      <c r="BP605" s="95"/>
      <c r="BQ605" s="95"/>
      <c r="BR605" s="95"/>
      <c r="BS605" s="95"/>
      <c r="BT605" s="95"/>
      <c r="BU605" s="95"/>
      <c r="BV605" s="95"/>
      <c r="BW605" s="95"/>
      <c r="BX605" s="95"/>
      <c r="BY605" s="95"/>
      <c r="BZ605" s="95"/>
      <c r="CA605" s="95"/>
      <c r="CB605" s="95"/>
      <c r="CC605" s="95"/>
      <c r="CD605" s="95"/>
      <c r="CE605" s="95"/>
      <c r="CF605" s="95"/>
      <c r="CG605" s="95"/>
      <c r="CH605" s="95"/>
      <c r="CI605" s="95"/>
      <c r="CJ605" s="95"/>
      <c r="CK605" s="95"/>
      <c r="CL605" s="95"/>
      <c r="CM605" s="95"/>
      <c r="CN605" s="95"/>
      <c r="CO605" s="95"/>
      <c r="CP605" s="95"/>
      <c r="CQ605" s="95"/>
      <c r="CR605" s="95"/>
      <c r="CS605" s="95"/>
      <c r="CT605" s="95"/>
      <c r="CU605" s="95"/>
      <c r="CV605" s="95"/>
      <c r="CW605" s="95"/>
      <c r="CX605" s="95"/>
      <c r="CY605" s="95"/>
      <c r="CZ605" s="95"/>
      <c r="DA605" s="95"/>
      <c r="DB605" s="95"/>
      <c r="DC605" s="95"/>
      <c r="DD605" s="95"/>
      <c r="DE605" s="95"/>
      <c r="DF605" s="95"/>
      <c r="DG605" s="95"/>
      <c r="DH605" s="95"/>
      <c r="DI605" s="95"/>
      <c r="DJ605" s="95"/>
      <c r="DK605" s="95"/>
      <c r="DL605" s="95"/>
      <c r="DM605" s="95"/>
      <c r="DN605" s="95"/>
      <c r="DO605" s="95"/>
      <c r="DP605" s="95"/>
      <c r="DQ605" s="95"/>
      <c r="DR605" s="95"/>
      <c r="DS605" s="95"/>
      <c r="DT605" s="95"/>
      <c r="DU605" s="95"/>
      <c r="DV605" s="95"/>
      <c r="DW605" s="95"/>
      <c r="DX605" s="95"/>
      <c r="DY605" s="95"/>
      <c r="DZ605" s="95"/>
      <c r="EA605" s="95"/>
      <c r="EB605" s="95"/>
      <c r="EC605" s="95"/>
      <c r="ED605" s="95"/>
      <c r="EE605" s="95"/>
      <c r="EF605" s="95"/>
      <c r="EG605" s="95"/>
      <c r="EH605" s="95"/>
      <c r="EI605" s="95"/>
      <c r="EJ605" s="95"/>
      <c r="EK605" s="95"/>
      <c r="EL605" s="95"/>
      <c r="EM605" s="95"/>
      <c r="EN605" s="95"/>
      <c r="EO605" s="95"/>
      <c r="EP605" s="95"/>
      <c r="EQ605" s="95"/>
      <c r="ER605" s="95"/>
      <c r="ES605" s="95"/>
      <c r="ET605" s="95"/>
      <c r="EU605" s="95"/>
      <c r="EV605" s="95"/>
      <c r="EW605" s="95"/>
      <c r="EX605" s="95"/>
      <c r="EY605" s="95"/>
      <c r="EZ605" s="95"/>
      <c r="FA605" s="95"/>
      <c r="FB605" s="95"/>
      <c r="FC605" s="95"/>
      <c r="FD605" s="95"/>
      <c r="FE605" s="95"/>
      <c r="FF605" s="95"/>
      <c r="FG605" s="95"/>
      <c r="FH605" s="95"/>
      <c r="FI605" s="95"/>
      <c r="FJ605" s="95"/>
      <c r="FK605" s="95"/>
      <c r="FL605" s="95"/>
      <c r="FM605" s="95"/>
      <c r="FN605" s="95"/>
      <c r="FO605" s="95"/>
      <c r="FP605" s="95"/>
      <c r="FQ605" s="95"/>
      <c r="FR605" s="95"/>
      <c r="FS605" s="95"/>
      <c r="FT605" s="95"/>
      <c r="FU605" s="95"/>
      <c r="FV605" s="95"/>
      <c r="FW605" s="95"/>
      <c r="FX605" s="95"/>
      <c r="FY605" s="95"/>
      <c r="FZ605" s="95"/>
      <c r="GA605" s="95"/>
      <c r="GB605" s="95"/>
      <c r="GC605" s="95"/>
      <c r="GD605" s="95"/>
      <c r="GE605" s="95"/>
      <c r="GF605" s="95"/>
      <c r="GG605" s="95"/>
      <c r="GH605" s="95"/>
      <c r="GI605" s="95"/>
      <c r="GJ605" s="95"/>
      <c r="GK605" s="95"/>
      <c r="GL605" s="95"/>
      <c r="GM605" s="95"/>
      <c r="GN605" s="95"/>
      <c r="GO605" s="95"/>
      <c r="GP605" s="95"/>
      <c r="GQ605" s="95"/>
      <c r="GR605" s="95"/>
      <c r="GS605" s="95"/>
      <c r="GT605" s="95"/>
      <c r="GU605" s="95"/>
      <c r="GV605" s="95"/>
      <c r="GW605" s="95"/>
      <c r="GX605" s="95"/>
      <c r="GY605" s="95"/>
      <c r="GZ605" s="95"/>
      <c r="HA605" s="95"/>
      <c r="HB605" s="95"/>
      <c r="HC605" s="95"/>
      <c r="HD605" s="95"/>
      <c r="HE605" s="95"/>
    </row>
    <row r="606" spans="1:213" x14ac:dyDescent="0.25">
      <c r="A606" s="212" t="str">
        <f>IF((ISBLANK('1B DonnéesActifs'!A609)=TRUE),"-",'1B DonnéesActifs'!A609)</f>
        <v>-</v>
      </c>
      <c r="B606" s="213" t="str">
        <f>IF(($A606="-"),"-",IF((ISBLANK('1B DonnéesActifs'!B609)=TRUE),"",'1B DonnéesActifs'!B609))</f>
        <v>-</v>
      </c>
      <c r="C606" s="213" t="str">
        <f>IF(($A606="-"),"-",IF((ISBLANK('1B DonnéesActifs'!C609)=TRUE),"",'1B DonnéesActifs'!C609))</f>
        <v>-</v>
      </c>
      <c r="D606" s="213" t="str">
        <f>IF(($A606="-"),"-",IF((ISBLANK('1B DonnéesActifs'!D609)=TRUE),"",'1B DonnéesActifs'!D609))</f>
        <v>-</v>
      </c>
      <c r="E606" s="213" t="str">
        <f>IF(($A606="-"),"-",IF((ISBLANK('1B DonnéesActifs'!E609)=TRUE),"",'1B DonnéesActifs'!E609))</f>
        <v>-</v>
      </c>
      <c r="F606" s="213" t="str">
        <f>IF(($A606="-"),"-",IF((ISBLANK('1B DonnéesActifs'!F609)=TRUE),"",'1B DonnéesActifs'!F609))</f>
        <v>-</v>
      </c>
      <c r="G606" s="213" t="str">
        <f>IF(($A606="-"),"-",IF((ISBLANK('1B DonnéesActifs'!G609)=TRUE),"",'1B DonnéesActifs'!G609))</f>
        <v>-</v>
      </c>
      <c r="H606" s="213" t="str">
        <f>IF(($A606="-"),"-",IF((ISBLANK('1B DonnéesActifs'!H609)=TRUE),"",'1B DonnéesActifs'!H609))</f>
        <v>-</v>
      </c>
      <c r="I606" s="213" t="str">
        <f>IF(($A606="-"),"-",IF((ISBLANK('1B DonnéesActifs'!I609)=TRUE),"",'1B DonnéesActifs'!I609))</f>
        <v>-</v>
      </c>
      <c r="J606" s="213" t="str">
        <f>IF(($A606="-"),"-",IF((ISBLANK('1B DonnéesActifs'!J609)=TRUE),"",'1B DonnéesActifs'!J609))</f>
        <v>-</v>
      </c>
      <c r="K606" s="213" t="str">
        <f>IF(($A606="-"),"-",IF((ISBLANK('1B DonnéesActifs'!K609)=TRUE),"",'1B DonnéesActifs'!K609))</f>
        <v>-</v>
      </c>
      <c r="L606" s="213" t="str">
        <f>IF(($A606="-"),"-",IF((ISBLANK('1B DonnéesActifs'!L609)=TRUE),"",'1B DonnéesActifs'!L609))</f>
        <v>-</v>
      </c>
      <c r="M606" s="213" t="str">
        <f>IF(($A606="-"),"-",IF((ISBLANK('1B DonnéesActifs'!M609)=TRUE),"",'1B DonnéesActifs'!M609))</f>
        <v>-</v>
      </c>
      <c r="N606" s="213" t="str">
        <f>IF(($A606="-"),"-",IF((ISBLANK('1B DonnéesActifs'!N609)=TRUE),"",'1B DonnéesActifs'!N609))</f>
        <v>-</v>
      </c>
      <c r="O606" s="213" t="str">
        <f>IF(($A606="-"),"-",IF((ISBLANK('1B DonnéesActifs'!O609)=TRUE),"",'1B DonnéesActifs'!O609))</f>
        <v>-</v>
      </c>
      <c r="P606" s="213" t="str">
        <f>IF(($A606="-"),"-",IF((ISBLANK('1B DonnéesActifs'!P609)=TRUE),"",'1B DonnéesActifs'!P609))</f>
        <v>-</v>
      </c>
      <c r="Q606" s="214" t="str">
        <f t="shared" si="91"/>
        <v>-</v>
      </c>
      <c r="R606" s="214" t="str">
        <f>IF($A606="-","-",(_xlfn.IFNA((VLOOKUP($D606,'2A HypothèsesRenouvellement'!$J$6:$K$10,2,FALSE)),"TypeChausséeN/D")))</f>
        <v>-</v>
      </c>
      <c r="S606" s="214" t="str">
        <f t="shared" si="92"/>
        <v>-</v>
      </c>
      <c r="T606" s="214" t="str">
        <f>IF($A606="-","-",(_xlfn.IFNA((VLOOKUP($M606,'2A HypothèsesRenouvellement'!$J$16:$K$25,2,FALSE)),"DernièreInterventionN/D")))</f>
        <v>-</v>
      </c>
      <c r="U606" s="214" t="str">
        <f t="shared" si="93"/>
        <v>-</v>
      </c>
      <c r="V606" s="215" t="str">
        <f t="shared" si="94"/>
        <v>-</v>
      </c>
      <c r="W606" s="215" t="str">
        <f>IF($A606="-","-",IF($O606="","ICG N/D",VLOOKUP($O606,'2A HypothèsesRenouvellement'!$B$33:$B$42,1,TRUE)))</f>
        <v>-</v>
      </c>
      <c r="X606" s="216" t="str">
        <f>IF($A606="-","-",(IF((ISNUMBER(W606)=TRUE),VLOOKUP(W606,'2A HypothèsesRenouvellement'!$B$33:$D$42,3,FALSE),"ICG N/D")))</f>
        <v>-</v>
      </c>
      <c r="Y606" s="216" t="str">
        <f>_xlfn.IFNA(IF($A606="-","-",(IF((P606=""),"Cote /5 N/D",VLOOKUP(P606,'2A HypothèsesRenouvellement'!$F$33:$G$37,2,FALSE)))),"%ParCote/5 Feuille2A N/D")</f>
        <v>-</v>
      </c>
      <c r="Z606" s="215" t="str">
        <f>IF($A606="-","-",IF('2A HypothèsesRenouvellement'!$F$20="  cotes d'état /100",(IF(ISNUMBER(X606)=TRUE,(X606*R606),"ICG N/D")),"N'est pas l'option choisie feuille 2A"))</f>
        <v>-</v>
      </c>
      <c r="AA606" s="215" t="str">
        <f t="shared" si="89"/>
        <v>-</v>
      </c>
      <c r="AB606" s="215" t="str">
        <f>IF($A606="-","-",IF('2A HypothèsesRenouvellement'!$F$20="  cotes d'état /5",(IF(ISNUMBER(Y606)=TRUE,(Y606*R606),"Etat/5 N/D")),"N'est pas l'option choisie feuille 2A"))</f>
        <v>-</v>
      </c>
      <c r="AC606" s="215" t="str">
        <f t="shared" si="90"/>
        <v>-</v>
      </c>
      <c r="AD606" s="217" t="str">
        <f>IF('2A HypothèsesRenouvellement'!$D$15="Option 1  ",'3A CalculsActifs'!V606,IF('2A HypothèsesRenouvellement'!$F$20="  Cotes d'état /100",'3A CalculsActifs'!AA606,IF('2A HypothèsesRenouvellement'!$F$20="  Cotes d'état /5",'3A CalculsActifs'!AC606,"ATT:ChoisirOptionFeuille2A")))</f>
        <v>ATT:ChoisirOptionFeuille2A</v>
      </c>
      <c r="AE606" s="209" t="str">
        <f>IF($A606="-","-",(H606/1000*(VLOOKUP(D606,'2A HypothèsesRenouvellement'!$J$6:$L$10,3,FALSE))))</f>
        <v>-</v>
      </c>
      <c r="AF606" s="312" t="str">
        <f t="shared" si="95"/>
        <v>-</v>
      </c>
      <c r="AG606" s="312" t="str">
        <f t="shared" si="96"/>
        <v>-</v>
      </c>
      <c r="AH606" s="218" t="str">
        <f t="shared" si="97"/>
        <v>-</v>
      </c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  <c r="CM606" s="95"/>
      <c r="CN606" s="95"/>
      <c r="CO606" s="95"/>
      <c r="CP606" s="95"/>
      <c r="CQ606" s="95"/>
      <c r="CR606" s="95"/>
      <c r="CS606" s="95"/>
      <c r="CT606" s="95"/>
      <c r="CU606" s="95"/>
      <c r="CV606" s="95"/>
      <c r="CW606" s="95"/>
      <c r="CX606" s="95"/>
      <c r="CY606" s="95"/>
      <c r="CZ606" s="95"/>
      <c r="DA606" s="95"/>
      <c r="DB606" s="95"/>
      <c r="DC606" s="95"/>
      <c r="DD606" s="95"/>
      <c r="DE606" s="95"/>
      <c r="DF606" s="95"/>
      <c r="DG606" s="95"/>
      <c r="DH606" s="95"/>
      <c r="DI606" s="95"/>
      <c r="DJ606" s="95"/>
      <c r="DK606" s="95"/>
      <c r="DL606" s="95"/>
      <c r="DM606" s="95"/>
      <c r="DN606" s="95"/>
      <c r="DO606" s="95"/>
      <c r="DP606" s="95"/>
      <c r="DQ606" s="95"/>
      <c r="DR606" s="95"/>
      <c r="DS606" s="95"/>
      <c r="DT606" s="95"/>
      <c r="DU606" s="95"/>
      <c r="DV606" s="95"/>
      <c r="DW606" s="95"/>
      <c r="DX606" s="95"/>
      <c r="DY606" s="95"/>
      <c r="DZ606" s="95"/>
      <c r="EA606" s="95"/>
      <c r="EB606" s="95"/>
      <c r="EC606" s="95"/>
      <c r="ED606" s="95"/>
      <c r="EE606" s="95"/>
      <c r="EF606" s="95"/>
      <c r="EG606" s="95"/>
      <c r="EH606" s="95"/>
      <c r="EI606" s="95"/>
      <c r="EJ606" s="95"/>
      <c r="EK606" s="95"/>
      <c r="EL606" s="95"/>
      <c r="EM606" s="95"/>
      <c r="EN606" s="95"/>
      <c r="EO606" s="95"/>
      <c r="EP606" s="95"/>
      <c r="EQ606" s="95"/>
      <c r="ER606" s="95"/>
      <c r="ES606" s="95"/>
      <c r="ET606" s="95"/>
      <c r="EU606" s="95"/>
      <c r="EV606" s="95"/>
      <c r="EW606" s="95"/>
      <c r="EX606" s="95"/>
      <c r="EY606" s="95"/>
      <c r="EZ606" s="95"/>
      <c r="FA606" s="95"/>
      <c r="FB606" s="95"/>
      <c r="FC606" s="95"/>
      <c r="FD606" s="95"/>
      <c r="FE606" s="95"/>
      <c r="FF606" s="95"/>
      <c r="FG606" s="95"/>
      <c r="FH606" s="95"/>
      <c r="FI606" s="95"/>
      <c r="FJ606" s="95"/>
      <c r="FK606" s="95"/>
      <c r="FL606" s="95"/>
      <c r="FM606" s="95"/>
      <c r="FN606" s="95"/>
      <c r="FO606" s="95"/>
      <c r="FP606" s="95"/>
      <c r="FQ606" s="95"/>
      <c r="FR606" s="95"/>
      <c r="FS606" s="95"/>
      <c r="FT606" s="95"/>
      <c r="FU606" s="95"/>
      <c r="FV606" s="95"/>
      <c r="FW606" s="95"/>
      <c r="FX606" s="95"/>
      <c r="FY606" s="95"/>
      <c r="FZ606" s="95"/>
      <c r="GA606" s="95"/>
      <c r="GB606" s="95"/>
      <c r="GC606" s="95"/>
      <c r="GD606" s="95"/>
      <c r="GE606" s="95"/>
      <c r="GF606" s="95"/>
      <c r="GG606" s="95"/>
      <c r="GH606" s="95"/>
      <c r="GI606" s="95"/>
      <c r="GJ606" s="95"/>
      <c r="GK606" s="95"/>
      <c r="GL606" s="95"/>
      <c r="GM606" s="95"/>
      <c r="GN606" s="95"/>
      <c r="GO606" s="95"/>
      <c r="GP606" s="95"/>
      <c r="GQ606" s="95"/>
      <c r="GR606" s="95"/>
      <c r="GS606" s="95"/>
      <c r="GT606" s="95"/>
      <c r="GU606" s="95"/>
      <c r="GV606" s="95"/>
      <c r="GW606" s="95"/>
      <c r="GX606" s="95"/>
      <c r="GY606" s="95"/>
      <c r="GZ606" s="95"/>
      <c r="HA606" s="95"/>
      <c r="HB606" s="95"/>
      <c r="HC606" s="95"/>
      <c r="HD606" s="95"/>
      <c r="HE606" s="95"/>
    </row>
    <row r="607" spans="1:213" x14ac:dyDescent="0.25">
      <c r="A607" s="212" t="str">
        <f>IF((ISBLANK('1B DonnéesActifs'!A610)=TRUE),"-",'1B DonnéesActifs'!A610)</f>
        <v>-</v>
      </c>
      <c r="B607" s="213" t="str">
        <f>IF(($A607="-"),"-",IF((ISBLANK('1B DonnéesActifs'!B610)=TRUE),"",'1B DonnéesActifs'!B610))</f>
        <v>-</v>
      </c>
      <c r="C607" s="213" t="str">
        <f>IF(($A607="-"),"-",IF((ISBLANK('1B DonnéesActifs'!C610)=TRUE),"",'1B DonnéesActifs'!C610))</f>
        <v>-</v>
      </c>
      <c r="D607" s="213" t="str">
        <f>IF(($A607="-"),"-",IF((ISBLANK('1B DonnéesActifs'!D610)=TRUE),"",'1B DonnéesActifs'!D610))</f>
        <v>-</v>
      </c>
      <c r="E607" s="213" t="str">
        <f>IF(($A607="-"),"-",IF((ISBLANK('1B DonnéesActifs'!E610)=TRUE),"",'1B DonnéesActifs'!E610))</f>
        <v>-</v>
      </c>
      <c r="F607" s="213" t="str">
        <f>IF(($A607="-"),"-",IF((ISBLANK('1B DonnéesActifs'!F610)=TRUE),"",'1B DonnéesActifs'!F610))</f>
        <v>-</v>
      </c>
      <c r="G607" s="213" t="str">
        <f>IF(($A607="-"),"-",IF((ISBLANK('1B DonnéesActifs'!G610)=TRUE),"",'1B DonnéesActifs'!G610))</f>
        <v>-</v>
      </c>
      <c r="H607" s="213" t="str">
        <f>IF(($A607="-"),"-",IF((ISBLANK('1B DonnéesActifs'!H610)=TRUE),"",'1B DonnéesActifs'!H610))</f>
        <v>-</v>
      </c>
      <c r="I607" s="213" t="str">
        <f>IF(($A607="-"),"-",IF((ISBLANK('1B DonnéesActifs'!I610)=TRUE),"",'1B DonnéesActifs'!I610))</f>
        <v>-</v>
      </c>
      <c r="J607" s="213" t="str">
        <f>IF(($A607="-"),"-",IF((ISBLANK('1B DonnéesActifs'!J610)=TRUE),"",'1B DonnéesActifs'!J610))</f>
        <v>-</v>
      </c>
      <c r="K607" s="213" t="str">
        <f>IF(($A607="-"),"-",IF((ISBLANK('1B DonnéesActifs'!K610)=TRUE),"",'1B DonnéesActifs'!K610))</f>
        <v>-</v>
      </c>
      <c r="L607" s="213" t="str">
        <f>IF(($A607="-"),"-",IF((ISBLANK('1B DonnéesActifs'!L610)=TRUE),"",'1B DonnéesActifs'!L610))</f>
        <v>-</v>
      </c>
      <c r="M607" s="213" t="str">
        <f>IF(($A607="-"),"-",IF((ISBLANK('1B DonnéesActifs'!M610)=TRUE),"",'1B DonnéesActifs'!M610))</f>
        <v>-</v>
      </c>
      <c r="N607" s="213" t="str">
        <f>IF(($A607="-"),"-",IF((ISBLANK('1B DonnéesActifs'!N610)=TRUE),"",'1B DonnéesActifs'!N610))</f>
        <v>-</v>
      </c>
      <c r="O607" s="213" t="str">
        <f>IF(($A607="-"),"-",IF((ISBLANK('1B DonnéesActifs'!O610)=TRUE),"",'1B DonnéesActifs'!O610))</f>
        <v>-</v>
      </c>
      <c r="P607" s="213" t="str">
        <f>IF(($A607="-"),"-",IF((ISBLANK('1B DonnéesActifs'!P610)=TRUE),"",'1B DonnéesActifs'!P610))</f>
        <v>-</v>
      </c>
      <c r="Q607" s="214" t="str">
        <f t="shared" si="91"/>
        <v>-</v>
      </c>
      <c r="R607" s="214" t="str">
        <f>IF($A607="-","-",(_xlfn.IFNA((VLOOKUP($D607,'2A HypothèsesRenouvellement'!$J$6:$K$10,2,FALSE)),"TypeChausséeN/D")))</f>
        <v>-</v>
      </c>
      <c r="S607" s="214" t="str">
        <f t="shared" si="92"/>
        <v>-</v>
      </c>
      <c r="T607" s="214" t="str">
        <f>IF($A607="-","-",(_xlfn.IFNA((VLOOKUP($M607,'2A HypothèsesRenouvellement'!$J$16:$K$25,2,FALSE)),"DernièreInterventionN/D")))</f>
        <v>-</v>
      </c>
      <c r="U607" s="214" t="str">
        <f t="shared" si="93"/>
        <v>-</v>
      </c>
      <c r="V607" s="215" t="str">
        <f t="shared" si="94"/>
        <v>-</v>
      </c>
      <c r="W607" s="215" t="str">
        <f>IF($A607="-","-",IF($O607="","ICG N/D",VLOOKUP($O607,'2A HypothèsesRenouvellement'!$B$33:$B$42,1,TRUE)))</f>
        <v>-</v>
      </c>
      <c r="X607" s="216" t="str">
        <f>IF($A607="-","-",(IF((ISNUMBER(W607)=TRUE),VLOOKUP(W607,'2A HypothèsesRenouvellement'!$B$33:$D$42,3,FALSE),"ICG N/D")))</f>
        <v>-</v>
      </c>
      <c r="Y607" s="216" t="str">
        <f>_xlfn.IFNA(IF($A607="-","-",(IF((P607=""),"Cote /5 N/D",VLOOKUP(P607,'2A HypothèsesRenouvellement'!$F$33:$G$37,2,FALSE)))),"%ParCote/5 Feuille2A N/D")</f>
        <v>-</v>
      </c>
      <c r="Z607" s="215" t="str">
        <f>IF($A607="-","-",IF('2A HypothèsesRenouvellement'!$F$20="  cotes d'état /100",(IF(ISNUMBER(X607)=TRUE,(X607*R607),"ICG N/D")),"N'est pas l'option choisie feuille 2A"))</f>
        <v>-</v>
      </c>
      <c r="AA607" s="215" t="str">
        <f t="shared" si="89"/>
        <v>-</v>
      </c>
      <c r="AB607" s="215" t="str">
        <f>IF($A607="-","-",IF('2A HypothèsesRenouvellement'!$F$20="  cotes d'état /5",(IF(ISNUMBER(Y607)=TRUE,(Y607*R607),"Etat/5 N/D")),"N'est pas l'option choisie feuille 2A"))</f>
        <v>-</v>
      </c>
      <c r="AC607" s="215" t="str">
        <f t="shared" si="90"/>
        <v>-</v>
      </c>
      <c r="AD607" s="217" t="str">
        <f>IF('2A HypothèsesRenouvellement'!$D$15="Option 1  ",'3A CalculsActifs'!V607,IF('2A HypothèsesRenouvellement'!$F$20="  Cotes d'état /100",'3A CalculsActifs'!AA607,IF('2A HypothèsesRenouvellement'!$F$20="  Cotes d'état /5",'3A CalculsActifs'!AC607,"ATT:ChoisirOptionFeuille2A")))</f>
        <v>ATT:ChoisirOptionFeuille2A</v>
      </c>
      <c r="AE607" s="209" t="str">
        <f>IF($A607="-","-",(H607/1000*(VLOOKUP(D607,'2A HypothèsesRenouvellement'!$J$6:$L$10,3,FALSE))))</f>
        <v>-</v>
      </c>
      <c r="AF607" s="312" t="str">
        <f t="shared" si="95"/>
        <v>-</v>
      </c>
      <c r="AG607" s="312" t="str">
        <f t="shared" si="96"/>
        <v>-</v>
      </c>
      <c r="AH607" s="218" t="str">
        <f t="shared" si="97"/>
        <v>-</v>
      </c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5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  <c r="CM607" s="95"/>
      <c r="CN607" s="95"/>
      <c r="CO607" s="95"/>
      <c r="CP607" s="95"/>
      <c r="CQ607" s="95"/>
      <c r="CR607" s="95"/>
      <c r="CS607" s="95"/>
      <c r="CT607" s="95"/>
      <c r="CU607" s="95"/>
      <c r="CV607" s="95"/>
      <c r="CW607" s="95"/>
      <c r="CX607" s="95"/>
      <c r="CY607" s="95"/>
      <c r="CZ607" s="95"/>
      <c r="DA607" s="95"/>
      <c r="DB607" s="95"/>
      <c r="DC607" s="95"/>
      <c r="DD607" s="95"/>
      <c r="DE607" s="95"/>
      <c r="DF607" s="95"/>
      <c r="DG607" s="95"/>
      <c r="DH607" s="95"/>
      <c r="DI607" s="95"/>
      <c r="DJ607" s="95"/>
      <c r="DK607" s="95"/>
      <c r="DL607" s="95"/>
      <c r="DM607" s="95"/>
      <c r="DN607" s="95"/>
      <c r="DO607" s="95"/>
      <c r="DP607" s="95"/>
      <c r="DQ607" s="95"/>
      <c r="DR607" s="95"/>
      <c r="DS607" s="95"/>
      <c r="DT607" s="95"/>
      <c r="DU607" s="95"/>
      <c r="DV607" s="95"/>
      <c r="DW607" s="95"/>
      <c r="DX607" s="95"/>
      <c r="DY607" s="95"/>
      <c r="DZ607" s="95"/>
      <c r="EA607" s="95"/>
      <c r="EB607" s="95"/>
      <c r="EC607" s="95"/>
      <c r="ED607" s="95"/>
      <c r="EE607" s="95"/>
      <c r="EF607" s="95"/>
      <c r="EG607" s="95"/>
      <c r="EH607" s="95"/>
      <c r="EI607" s="95"/>
      <c r="EJ607" s="95"/>
      <c r="EK607" s="95"/>
      <c r="EL607" s="95"/>
      <c r="EM607" s="95"/>
      <c r="EN607" s="95"/>
      <c r="EO607" s="95"/>
      <c r="EP607" s="95"/>
      <c r="EQ607" s="95"/>
      <c r="ER607" s="95"/>
      <c r="ES607" s="95"/>
      <c r="ET607" s="95"/>
      <c r="EU607" s="95"/>
      <c r="EV607" s="95"/>
      <c r="EW607" s="95"/>
      <c r="EX607" s="95"/>
      <c r="EY607" s="95"/>
      <c r="EZ607" s="95"/>
      <c r="FA607" s="95"/>
      <c r="FB607" s="95"/>
      <c r="FC607" s="95"/>
      <c r="FD607" s="95"/>
      <c r="FE607" s="95"/>
      <c r="FF607" s="95"/>
      <c r="FG607" s="95"/>
      <c r="FH607" s="95"/>
      <c r="FI607" s="95"/>
      <c r="FJ607" s="95"/>
      <c r="FK607" s="95"/>
      <c r="FL607" s="95"/>
      <c r="FM607" s="95"/>
      <c r="FN607" s="95"/>
      <c r="FO607" s="95"/>
      <c r="FP607" s="95"/>
      <c r="FQ607" s="95"/>
      <c r="FR607" s="95"/>
      <c r="FS607" s="95"/>
      <c r="FT607" s="95"/>
      <c r="FU607" s="95"/>
      <c r="FV607" s="95"/>
      <c r="FW607" s="95"/>
      <c r="FX607" s="95"/>
      <c r="FY607" s="95"/>
      <c r="FZ607" s="95"/>
      <c r="GA607" s="95"/>
      <c r="GB607" s="95"/>
      <c r="GC607" s="95"/>
      <c r="GD607" s="95"/>
      <c r="GE607" s="95"/>
      <c r="GF607" s="95"/>
      <c r="GG607" s="95"/>
      <c r="GH607" s="95"/>
      <c r="GI607" s="95"/>
      <c r="GJ607" s="95"/>
      <c r="GK607" s="95"/>
      <c r="GL607" s="95"/>
      <c r="GM607" s="95"/>
      <c r="GN607" s="95"/>
      <c r="GO607" s="95"/>
      <c r="GP607" s="95"/>
      <c r="GQ607" s="95"/>
      <c r="GR607" s="95"/>
      <c r="GS607" s="95"/>
      <c r="GT607" s="95"/>
      <c r="GU607" s="95"/>
      <c r="GV607" s="95"/>
      <c r="GW607" s="95"/>
      <c r="GX607" s="95"/>
      <c r="GY607" s="95"/>
      <c r="GZ607" s="95"/>
      <c r="HA607" s="95"/>
      <c r="HB607" s="95"/>
      <c r="HC607" s="95"/>
      <c r="HD607" s="95"/>
      <c r="HE607" s="95"/>
    </row>
    <row r="608" spans="1:213" x14ac:dyDescent="0.25">
      <c r="A608" s="212" t="str">
        <f>IF((ISBLANK('1B DonnéesActifs'!A611)=TRUE),"-",'1B DonnéesActifs'!A611)</f>
        <v>-</v>
      </c>
      <c r="B608" s="213" t="str">
        <f>IF(($A608="-"),"-",IF((ISBLANK('1B DonnéesActifs'!B611)=TRUE),"",'1B DonnéesActifs'!B611))</f>
        <v>-</v>
      </c>
      <c r="C608" s="213" t="str">
        <f>IF(($A608="-"),"-",IF((ISBLANK('1B DonnéesActifs'!C611)=TRUE),"",'1B DonnéesActifs'!C611))</f>
        <v>-</v>
      </c>
      <c r="D608" s="213" t="str">
        <f>IF(($A608="-"),"-",IF((ISBLANK('1B DonnéesActifs'!D611)=TRUE),"",'1B DonnéesActifs'!D611))</f>
        <v>-</v>
      </c>
      <c r="E608" s="213" t="str">
        <f>IF(($A608="-"),"-",IF((ISBLANK('1B DonnéesActifs'!E611)=TRUE),"",'1B DonnéesActifs'!E611))</f>
        <v>-</v>
      </c>
      <c r="F608" s="213" t="str">
        <f>IF(($A608="-"),"-",IF((ISBLANK('1B DonnéesActifs'!F611)=TRUE),"",'1B DonnéesActifs'!F611))</f>
        <v>-</v>
      </c>
      <c r="G608" s="213" t="str">
        <f>IF(($A608="-"),"-",IF((ISBLANK('1B DonnéesActifs'!G611)=TRUE),"",'1B DonnéesActifs'!G611))</f>
        <v>-</v>
      </c>
      <c r="H608" s="213" t="str">
        <f>IF(($A608="-"),"-",IF((ISBLANK('1B DonnéesActifs'!H611)=TRUE),"",'1B DonnéesActifs'!H611))</f>
        <v>-</v>
      </c>
      <c r="I608" s="213" t="str">
        <f>IF(($A608="-"),"-",IF((ISBLANK('1B DonnéesActifs'!I611)=TRUE),"",'1B DonnéesActifs'!I611))</f>
        <v>-</v>
      </c>
      <c r="J608" s="213" t="str">
        <f>IF(($A608="-"),"-",IF((ISBLANK('1B DonnéesActifs'!J611)=TRUE),"",'1B DonnéesActifs'!J611))</f>
        <v>-</v>
      </c>
      <c r="K608" s="213" t="str">
        <f>IF(($A608="-"),"-",IF((ISBLANK('1B DonnéesActifs'!K611)=TRUE),"",'1B DonnéesActifs'!K611))</f>
        <v>-</v>
      </c>
      <c r="L608" s="213" t="str">
        <f>IF(($A608="-"),"-",IF((ISBLANK('1B DonnéesActifs'!L611)=TRUE),"",'1B DonnéesActifs'!L611))</f>
        <v>-</v>
      </c>
      <c r="M608" s="213" t="str">
        <f>IF(($A608="-"),"-",IF((ISBLANK('1B DonnéesActifs'!M611)=TRUE),"",'1B DonnéesActifs'!M611))</f>
        <v>-</v>
      </c>
      <c r="N608" s="213" t="str">
        <f>IF(($A608="-"),"-",IF((ISBLANK('1B DonnéesActifs'!N611)=TRUE),"",'1B DonnéesActifs'!N611))</f>
        <v>-</v>
      </c>
      <c r="O608" s="213" t="str">
        <f>IF(($A608="-"),"-",IF((ISBLANK('1B DonnéesActifs'!O611)=TRUE),"",'1B DonnéesActifs'!O611))</f>
        <v>-</v>
      </c>
      <c r="P608" s="213" t="str">
        <f>IF(($A608="-"),"-",IF((ISBLANK('1B DonnéesActifs'!P611)=TRUE),"",'1B DonnéesActifs'!P611))</f>
        <v>-</v>
      </c>
      <c r="Q608" s="214" t="str">
        <f t="shared" si="91"/>
        <v>-</v>
      </c>
      <c r="R608" s="214" t="str">
        <f>IF($A608="-","-",(_xlfn.IFNA((VLOOKUP($D608,'2A HypothèsesRenouvellement'!$J$6:$K$10,2,FALSE)),"TypeChausséeN/D")))</f>
        <v>-</v>
      </c>
      <c r="S608" s="214" t="str">
        <f t="shared" si="92"/>
        <v>-</v>
      </c>
      <c r="T608" s="214" t="str">
        <f>IF($A608="-","-",(_xlfn.IFNA((VLOOKUP($M608,'2A HypothèsesRenouvellement'!$J$16:$K$25,2,FALSE)),"DernièreInterventionN/D")))</f>
        <v>-</v>
      </c>
      <c r="U608" s="214" t="str">
        <f t="shared" si="93"/>
        <v>-</v>
      </c>
      <c r="V608" s="215" t="str">
        <f t="shared" si="94"/>
        <v>-</v>
      </c>
      <c r="W608" s="215" t="str">
        <f>IF($A608="-","-",IF($O608="","ICG N/D",VLOOKUP($O608,'2A HypothèsesRenouvellement'!$B$33:$B$42,1,TRUE)))</f>
        <v>-</v>
      </c>
      <c r="X608" s="216" t="str">
        <f>IF($A608="-","-",(IF((ISNUMBER(W608)=TRUE),VLOOKUP(W608,'2A HypothèsesRenouvellement'!$B$33:$D$42,3,FALSE),"ICG N/D")))</f>
        <v>-</v>
      </c>
      <c r="Y608" s="216" t="str">
        <f>_xlfn.IFNA(IF($A608="-","-",(IF((P608=""),"Cote /5 N/D",VLOOKUP(P608,'2A HypothèsesRenouvellement'!$F$33:$G$37,2,FALSE)))),"%ParCote/5 Feuille2A N/D")</f>
        <v>-</v>
      </c>
      <c r="Z608" s="215" t="str">
        <f>IF($A608="-","-",IF('2A HypothèsesRenouvellement'!$F$20="  cotes d'état /100",(IF(ISNUMBER(X608)=TRUE,(X608*R608),"ICG N/D")),"N'est pas l'option choisie feuille 2A"))</f>
        <v>-</v>
      </c>
      <c r="AA608" s="215" t="str">
        <f t="shared" si="89"/>
        <v>-</v>
      </c>
      <c r="AB608" s="215" t="str">
        <f>IF($A608="-","-",IF('2A HypothèsesRenouvellement'!$F$20="  cotes d'état /5",(IF(ISNUMBER(Y608)=TRUE,(Y608*R608),"Etat/5 N/D")),"N'est pas l'option choisie feuille 2A"))</f>
        <v>-</v>
      </c>
      <c r="AC608" s="215" t="str">
        <f t="shared" si="90"/>
        <v>-</v>
      </c>
      <c r="AD608" s="217" t="str">
        <f>IF('2A HypothèsesRenouvellement'!$D$15="Option 1  ",'3A CalculsActifs'!V608,IF('2A HypothèsesRenouvellement'!$F$20="  Cotes d'état /100",'3A CalculsActifs'!AA608,IF('2A HypothèsesRenouvellement'!$F$20="  Cotes d'état /5",'3A CalculsActifs'!AC608,"ATT:ChoisirOptionFeuille2A")))</f>
        <v>ATT:ChoisirOptionFeuille2A</v>
      </c>
      <c r="AE608" s="209" t="str">
        <f>IF($A608="-","-",(H608/1000*(VLOOKUP(D608,'2A HypothèsesRenouvellement'!$J$6:$L$10,3,FALSE))))</f>
        <v>-</v>
      </c>
      <c r="AF608" s="312" t="str">
        <f t="shared" si="95"/>
        <v>-</v>
      </c>
      <c r="AG608" s="312" t="str">
        <f t="shared" si="96"/>
        <v>-</v>
      </c>
      <c r="AH608" s="218" t="str">
        <f t="shared" si="97"/>
        <v>-</v>
      </c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5"/>
      <c r="BL608" s="95"/>
      <c r="BM608" s="95"/>
      <c r="BN608" s="95"/>
      <c r="BO608" s="95"/>
      <c r="BP608" s="95"/>
      <c r="BQ608" s="95"/>
      <c r="BR608" s="95"/>
      <c r="BS608" s="95"/>
      <c r="BT608" s="95"/>
      <c r="BU608" s="95"/>
      <c r="BV608" s="95"/>
      <c r="BW608" s="95"/>
      <c r="BX608" s="95"/>
      <c r="BY608" s="95"/>
      <c r="BZ608" s="95"/>
      <c r="CA608" s="95"/>
      <c r="CB608" s="95"/>
      <c r="CC608" s="95"/>
      <c r="CD608" s="95"/>
      <c r="CE608" s="95"/>
      <c r="CF608" s="95"/>
      <c r="CG608" s="95"/>
      <c r="CH608" s="95"/>
      <c r="CI608" s="95"/>
      <c r="CJ608" s="95"/>
      <c r="CK608" s="95"/>
      <c r="CL608" s="95"/>
      <c r="CM608" s="95"/>
      <c r="CN608" s="95"/>
      <c r="CO608" s="95"/>
      <c r="CP608" s="95"/>
      <c r="CQ608" s="95"/>
      <c r="CR608" s="95"/>
      <c r="CS608" s="95"/>
      <c r="CT608" s="95"/>
      <c r="CU608" s="95"/>
      <c r="CV608" s="95"/>
      <c r="CW608" s="95"/>
      <c r="CX608" s="95"/>
      <c r="CY608" s="95"/>
      <c r="CZ608" s="95"/>
      <c r="DA608" s="95"/>
      <c r="DB608" s="95"/>
      <c r="DC608" s="95"/>
      <c r="DD608" s="95"/>
      <c r="DE608" s="95"/>
      <c r="DF608" s="95"/>
      <c r="DG608" s="95"/>
      <c r="DH608" s="95"/>
      <c r="DI608" s="95"/>
      <c r="DJ608" s="95"/>
      <c r="DK608" s="95"/>
      <c r="DL608" s="95"/>
      <c r="DM608" s="95"/>
      <c r="DN608" s="95"/>
      <c r="DO608" s="95"/>
      <c r="DP608" s="95"/>
      <c r="DQ608" s="95"/>
      <c r="DR608" s="95"/>
      <c r="DS608" s="95"/>
      <c r="DT608" s="95"/>
      <c r="DU608" s="95"/>
      <c r="DV608" s="95"/>
      <c r="DW608" s="95"/>
      <c r="DX608" s="95"/>
      <c r="DY608" s="95"/>
      <c r="DZ608" s="95"/>
      <c r="EA608" s="95"/>
      <c r="EB608" s="95"/>
      <c r="EC608" s="95"/>
      <c r="ED608" s="95"/>
      <c r="EE608" s="95"/>
      <c r="EF608" s="95"/>
      <c r="EG608" s="95"/>
      <c r="EH608" s="95"/>
      <c r="EI608" s="95"/>
      <c r="EJ608" s="95"/>
      <c r="EK608" s="95"/>
      <c r="EL608" s="95"/>
      <c r="EM608" s="95"/>
      <c r="EN608" s="95"/>
      <c r="EO608" s="95"/>
      <c r="EP608" s="95"/>
      <c r="EQ608" s="95"/>
      <c r="ER608" s="95"/>
      <c r="ES608" s="95"/>
      <c r="ET608" s="95"/>
      <c r="EU608" s="95"/>
      <c r="EV608" s="95"/>
      <c r="EW608" s="95"/>
      <c r="EX608" s="95"/>
      <c r="EY608" s="95"/>
      <c r="EZ608" s="95"/>
      <c r="FA608" s="95"/>
      <c r="FB608" s="95"/>
      <c r="FC608" s="95"/>
      <c r="FD608" s="95"/>
      <c r="FE608" s="95"/>
      <c r="FF608" s="95"/>
      <c r="FG608" s="95"/>
      <c r="FH608" s="95"/>
      <c r="FI608" s="95"/>
      <c r="FJ608" s="95"/>
      <c r="FK608" s="95"/>
      <c r="FL608" s="95"/>
      <c r="FM608" s="95"/>
      <c r="FN608" s="95"/>
      <c r="FO608" s="95"/>
      <c r="FP608" s="95"/>
      <c r="FQ608" s="95"/>
      <c r="FR608" s="95"/>
      <c r="FS608" s="95"/>
      <c r="FT608" s="95"/>
      <c r="FU608" s="95"/>
      <c r="FV608" s="95"/>
      <c r="FW608" s="95"/>
      <c r="FX608" s="95"/>
      <c r="FY608" s="95"/>
      <c r="FZ608" s="95"/>
      <c r="GA608" s="95"/>
      <c r="GB608" s="95"/>
      <c r="GC608" s="95"/>
      <c r="GD608" s="95"/>
      <c r="GE608" s="95"/>
      <c r="GF608" s="95"/>
      <c r="GG608" s="95"/>
      <c r="GH608" s="95"/>
      <c r="GI608" s="95"/>
      <c r="GJ608" s="95"/>
      <c r="GK608" s="95"/>
      <c r="GL608" s="95"/>
      <c r="GM608" s="95"/>
      <c r="GN608" s="95"/>
      <c r="GO608" s="95"/>
      <c r="GP608" s="95"/>
      <c r="GQ608" s="95"/>
      <c r="GR608" s="95"/>
      <c r="GS608" s="95"/>
      <c r="GT608" s="95"/>
      <c r="GU608" s="95"/>
      <c r="GV608" s="95"/>
      <c r="GW608" s="95"/>
      <c r="GX608" s="95"/>
      <c r="GY608" s="95"/>
      <c r="GZ608" s="95"/>
      <c r="HA608" s="95"/>
      <c r="HB608" s="95"/>
      <c r="HC608" s="95"/>
      <c r="HD608" s="95"/>
      <c r="HE608" s="95"/>
    </row>
    <row r="609" spans="1:213" x14ac:dyDescent="0.25">
      <c r="A609" s="212" t="str">
        <f>IF((ISBLANK('1B DonnéesActifs'!A612)=TRUE),"-",'1B DonnéesActifs'!A612)</f>
        <v>-</v>
      </c>
      <c r="B609" s="213" t="str">
        <f>IF(($A609="-"),"-",IF((ISBLANK('1B DonnéesActifs'!B612)=TRUE),"",'1B DonnéesActifs'!B612))</f>
        <v>-</v>
      </c>
      <c r="C609" s="213" t="str">
        <f>IF(($A609="-"),"-",IF((ISBLANK('1B DonnéesActifs'!C612)=TRUE),"",'1B DonnéesActifs'!C612))</f>
        <v>-</v>
      </c>
      <c r="D609" s="213" t="str">
        <f>IF(($A609="-"),"-",IF((ISBLANK('1B DonnéesActifs'!D612)=TRUE),"",'1B DonnéesActifs'!D612))</f>
        <v>-</v>
      </c>
      <c r="E609" s="213" t="str">
        <f>IF(($A609="-"),"-",IF((ISBLANK('1B DonnéesActifs'!E612)=TRUE),"",'1B DonnéesActifs'!E612))</f>
        <v>-</v>
      </c>
      <c r="F609" s="213" t="str">
        <f>IF(($A609="-"),"-",IF((ISBLANK('1B DonnéesActifs'!F612)=TRUE),"",'1B DonnéesActifs'!F612))</f>
        <v>-</v>
      </c>
      <c r="G609" s="213" t="str">
        <f>IF(($A609="-"),"-",IF((ISBLANK('1B DonnéesActifs'!G612)=TRUE),"",'1B DonnéesActifs'!G612))</f>
        <v>-</v>
      </c>
      <c r="H609" s="213" t="str">
        <f>IF(($A609="-"),"-",IF((ISBLANK('1B DonnéesActifs'!H612)=TRUE),"",'1B DonnéesActifs'!H612))</f>
        <v>-</v>
      </c>
      <c r="I609" s="213" t="str">
        <f>IF(($A609="-"),"-",IF((ISBLANK('1B DonnéesActifs'!I612)=TRUE),"",'1B DonnéesActifs'!I612))</f>
        <v>-</v>
      </c>
      <c r="J609" s="213" t="str">
        <f>IF(($A609="-"),"-",IF((ISBLANK('1B DonnéesActifs'!J612)=TRUE),"",'1B DonnéesActifs'!J612))</f>
        <v>-</v>
      </c>
      <c r="K609" s="213" t="str">
        <f>IF(($A609="-"),"-",IF((ISBLANK('1B DonnéesActifs'!K612)=TRUE),"",'1B DonnéesActifs'!K612))</f>
        <v>-</v>
      </c>
      <c r="L609" s="213" t="str">
        <f>IF(($A609="-"),"-",IF((ISBLANK('1B DonnéesActifs'!L612)=TRUE),"",'1B DonnéesActifs'!L612))</f>
        <v>-</v>
      </c>
      <c r="M609" s="213" t="str">
        <f>IF(($A609="-"),"-",IF((ISBLANK('1B DonnéesActifs'!M612)=TRUE),"",'1B DonnéesActifs'!M612))</f>
        <v>-</v>
      </c>
      <c r="N609" s="213" t="str">
        <f>IF(($A609="-"),"-",IF((ISBLANK('1B DonnéesActifs'!N612)=TRUE),"",'1B DonnéesActifs'!N612))</f>
        <v>-</v>
      </c>
      <c r="O609" s="213" t="str">
        <f>IF(($A609="-"),"-",IF((ISBLANK('1B DonnéesActifs'!O612)=TRUE),"",'1B DonnéesActifs'!O612))</f>
        <v>-</v>
      </c>
      <c r="P609" s="213" t="str">
        <f>IF(($A609="-"),"-",IF((ISBLANK('1B DonnéesActifs'!P612)=TRUE),"",'1B DonnéesActifs'!P612))</f>
        <v>-</v>
      </c>
      <c r="Q609" s="214" t="str">
        <f t="shared" si="91"/>
        <v>-</v>
      </c>
      <c r="R609" s="214" t="str">
        <f>IF($A609="-","-",(_xlfn.IFNA((VLOOKUP($D609,'2A HypothèsesRenouvellement'!$J$6:$K$10,2,FALSE)),"TypeChausséeN/D")))</f>
        <v>-</v>
      </c>
      <c r="S609" s="214" t="str">
        <f t="shared" si="92"/>
        <v>-</v>
      </c>
      <c r="T609" s="214" t="str">
        <f>IF($A609="-","-",(_xlfn.IFNA((VLOOKUP($M609,'2A HypothèsesRenouvellement'!$J$16:$K$25,2,FALSE)),"DernièreInterventionN/D")))</f>
        <v>-</v>
      </c>
      <c r="U609" s="214" t="str">
        <f t="shared" si="93"/>
        <v>-</v>
      </c>
      <c r="V609" s="215" t="str">
        <f t="shared" si="94"/>
        <v>-</v>
      </c>
      <c r="W609" s="215" t="str">
        <f>IF($A609="-","-",IF($O609="","ICG N/D",VLOOKUP($O609,'2A HypothèsesRenouvellement'!$B$33:$B$42,1,TRUE)))</f>
        <v>-</v>
      </c>
      <c r="X609" s="216" t="str">
        <f>IF($A609="-","-",(IF((ISNUMBER(W609)=TRUE),VLOOKUP(W609,'2A HypothèsesRenouvellement'!$B$33:$D$42,3,FALSE),"ICG N/D")))</f>
        <v>-</v>
      </c>
      <c r="Y609" s="216" t="str">
        <f>_xlfn.IFNA(IF($A609="-","-",(IF((P609=""),"Cote /5 N/D",VLOOKUP(P609,'2A HypothèsesRenouvellement'!$F$33:$G$37,2,FALSE)))),"%ParCote/5 Feuille2A N/D")</f>
        <v>-</v>
      </c>
      <c r="Z609" s="215" t="str">
        <f>IF($A609="-","-",IF('2A HypothèsesRenouvellement'!$F$20="  cotes d'état /100",(IF(ISNUMBER(X609)=TRUE,(X609*R609),"ICG N/D")),"N'est pas l'option choisie feuille 2A"))</f>
        <v>-</v>
      </c>
      <c r="AA609" s="215" t="str">
        <f t="shared" si="89"/>
        <v>-</v>
      </c>
      <c r="AB609" s="215" t="str">
        <f>IF($A609="-","-",IF('2A HypothèsesRenouvellement'!$F$20="  cotes d'état /5",(IF(ISNUMBER(Y609)=TRUE,(Y609*R609),"Etat/5 N/D")),"N'est pas l'option choisie feuille 2A"))</f>
        <v>-</v>
      </c>
      <c r="AC609" s="215" t="str">
        <f t="shared" si="90"/>
        <v>-</v>
      </c>
      <c r="AD609" s="217" t="str">
        <f>IF('2A HypothèsesRenouvellement'!$D$15="Option 1  ",'3A CalculsActifs'!V609,IF('2A HypothèsesRenouvellement'!$F$20="  Cotes d'état /100",'3A CalculsActifs'!AA609,IF('2A HypothèsesRenouvellement'!$F$20="  Cotes d'état /5",'3A CalculsActifs'!AC609,"ATT:ChoisirOptionFeuille2A")))</f>
        <v>ATT:ChoisirOptionFeuille2A</v>
      </c>
      <c r="AE609" s="209" t="str">
        <f>IF($A609="-","-",(H609/1000*(VLOOKUP(D609,'2A HypothèsesRenouvellement'!$J$6:$L$10,3,FALSE))))</f>
        <v>-</v>
      </c>
      <c r="AF609" s="312" t="str">
        <f t="shared" si="95"/>
        <v>-</v>
      </c>
      <c r="AG609" s="312" t="str">
        <f t="shared" si="96"/>
        <v>-</v>
      </c>
      <c r="AH609" s="218" t="str">
        <f t="shared" si="97"/>
        <v>-</v>
      </c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5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  <c r="CM609" s="95"/>
      <c r="CN609" s="95"/>
      <c r="CO609" s="95"/>
      <c r="CP609" s="95"/>
      <c r="CQ609" s="95"/>
      <c r="CR609" s="95"/>
      <c r="CS609" s="95"/>
      <c r="CT609" s="95"/>
      <c r="CU609" s="95"/>
      <c r="CV609" s="95"/>
      <c r="CW609" s="95"/>
      <c r="CX609" s="95"/>
      <c r="CY609" s="95"/>
      <c r="CZ609" s="95"/>
      <c r="DA609" s="95"/>
      <c r="DB609" s="95"/>
      <c r="DC609" s="95"/>
      <c r="DD609" s="95"/>
      <c r="DE609" s="95"/>
      <c r="DF609" s="95"/>
      <c r="DG609" s="95"/>
      <c r="DH609" s="95"/>
      <c r="DI609" s="95"/>
      <c r="DJ609" s="95"/>
      <c r="DK609" s="95"/>
      <c r="DL609" s="95"/>
      <c r="DM609" s="95"/>
      <c r="DN609" s="95"/>
      <c r="DO609" s="95"/>
      <c r="DP609" s="95"/>
      <c r="DQ609" s="95"/>
      <c r="DR609" s="95"/>
      <c r="DS609" s="95"/>
      <c r="DT609" s="95"/>
      <c r="DU609" s="95"/>
      <c r="DV609" s="95"/>
      <c r="DW609" s="95"/>
      <c r="DX609" s="95"/>
      <c r="DY609" s="95"/>
      <c r="DZ609" s="95"/>
      <c r="EA609" s="95"/>
      <c r="EB609" s="95"/>
      <c r="EC609" s="95"/>
      <c r="ED609" s="95"/>
      <c r="EE609" s="95"/>
      <c r="EF609" s="95"/>
      <c r="EG609" s="95"/>
      <c r="EH609" s="95"/>
      <c r="EI609" s="95"/>
      <c r="EJ609" s="95"/>
      <c r="EK609" s="95"/>
      <c r="EL609" s="95"/>
      <c r="EM609" s="95"/>
      <c r="EN609" s="95"/>
      <c r="EO609" s="95"/>
      <c r="EP609" s="95"/>
      <c r="EQ609" s="95"/>
      <c r="ER609" s="95"/>
      <c r="ES609" s="95"/>
      <c r="ET609" s="95"/>
      <c r="EU609" s="95"/>
      <c r="EV609" s="95"/>
      <c r="EW609" s="95"/>
      <c r="EX609" s="95"/>
      <c r="EY609" s="95"/>
      <c r="EZ609" s="95"/>
      <c r="FA609" s="95"/>
      <c r="FB609" s="95"/>
      <c r="FC609" s="95"/>
      <c r="FD609" s="95"/>
      <c r="FE609" s="95"/>
      <c r="FF609" s="95"/>
      <c r="FG609" s="95"/>
      <c r="FH609" s="95"/>
      <c r="FI609" s="95"/>
      <c r="FJ609" s="95"/>
      <c r="FK609" s="95"/>
      <c r="FL609" s="95"/>
      <c r="FM609" s="95"/>
      <c r="FN609" s="95"/>
      <c r="FO609" s="95"/>
      <c r="FP609" s="95"/>
      <c r="FQ609" s="95"/>
      <c r="FR609" s="95"/>
      <c r="FS609" s="95"/>
      <c r="FT609" s="95"/>
      <c r="FU609" s="95"/>
      <c r="FV609" s="95"/>
      <c r="FW609" s="95"/>
      <c r="FX609" s="95"/>
      <c r="FY609" s="95"/>
      <c r="FZ609" s="95"/>
      <c r="GA609" s="95"/>
      <c r="GB609" s="95"/>
      <c r="GC609" s="95"/>
      <c r="GD609" s="95"/>
      <c r="GE609" s="95"/>
      <c r="GF609" s="95"/>
      <c r="GG609" s="95"/>
      <c r="GH609" s="95"/>
      <c r="GI609" s="95"/>
      <c r="GJ609" s="95"/>
      <c r="GK609" s="95"/>
      <c r="GL609" s="95"/>
      <c r="GM609" s="95"/>
      <c r="GN609" s="95"/>
      <c r="GO609" s="95"/>
      <c r="GP609" s="95"/>
      <c r="GQ609" s="95"/>
      <c r="GR609" s="95"/>
      <c r="GS609" s="95"/>
      <c r="GT609" s="95"/>
      <c r="GU609" s="95"/>
      <c r="GV609" s="95"/>
      <c r="GW609" s="95"/>
      <c r="GX609" s="95"/>
      <c r="GY609" s="95"/>
      <c r="GZ609" s="95"/>
      <c r="HA609" s="95"/>
      <c r="HB609" s="95"/>
      <c r="HC609" s="95"/>
      <c r="HD609" s="95"/>
      <c r="HE609" s="95"/>
    </row>
    <row r="610" spans="1:213" x14ac:dyDescent="0.25">
      <c r="A610" s="212" t="str">
        <f>IF((ISBLANK('1B DonnéesActifs'!A613)=TRUE),"-",'1B DonnéesActifs'!A613)</f>
        <v>-</v>
      </c>
      <c r="B610" s="213" t="str">
        <f>IF(($A610="-"),"-",IF((ISBLANK('1B DonnéesActifs'!B613)=TRUE),"",'1B DonnéesActifs'!B613))</f>
        <v>-</v>
      </c>
      <c r="C610" s="213" t="str">
        <f>IF(($A610="-"),"-",IF((ISBLANK('1B DonnéesActifs'!C613)=TRUE),"",'1B DonnéesActifs'!C613))</f>
        <v>-</v>
      </c>
      <c r="D610" s="213" t="str">
        <f>IF(($A610="-"),"-",IF((ISBLANK('1B DonnéesActifs'!D613)=TRUE),"",'1B DonnéesActifs'!D613))</f>
        <v>-</v>
      </c>
      <c r="E610" s="213" t="str">
        <f>IF(($A610="-"),"-",IF((ISBLANK('1B DonnéesActifs'!E613)=TRUE),"",'1B DonnéesActifs'!E613))</f>
        <v>-</v>
      </c>
      <c r="F610" s="213" t="str">
        <f>IF(($A610="-"),"-",IF((ISBLANK('1B DonnéesActifs'!F613)=TRUE),"",'1B DonnéesActifs'!F613))</f>
        <v>-</v>
      </c>
      <c r="G610" s="213" t="str">
        <f>IF(($A610="-"),"-",IF((ISBLANK('1B DonnéesActifs'!G613)=TRUE),"",'1B DonnéesActifs'!G613))</f>
        <v>-</v>
      </c>
      <c r="H610" s="213" t="str">
        <f>IF(($A610="-"),"-",IF((ISBLANK('1B DonnéesActifs'!H613)=TRUE),"",'1B DonnéesActifs'!H613))</f>
        <v>-</v>
      </c>
      <c r="I610" s="213" t="str">
        <f>IF(($A610="-"),"-",IF((ISBLANK('1B DonnéesActifs'!I613)=TRUE),"",'1B DonnéesActifs'!I613))</f>
        <v>-</v>
      </c>
      <c r="J610" s="213" t="str">
        <f>IF(($A610="-"),"-",IF((ISBLANK('1B DonnéesActifs'!J613)=TRUE),"",'1B DonnéesActifs'!J613))</f>
        <v>-</v>
      </c>
      <c r="K610" s="213" t="str">
        <f>IF(($A610="-"),"-",IF((ISBLANK('1B DonnéesActifs'!K613)=TRUE),"",'1B DonnéesActifs'!K613))</f>
        <v>-</v>
      </c>
      <c r="L610" s="213" t="str">
        <f>IF(($A610="-"),"-",IF((ISBLANK('1B DonnéesActifs'!L613)=TRUE),"",'1B DonnéesActifs'!L613))</f>
        <v>-</v>
      </c>
      <c r="M610" s="213" t="str">
        <f>IF(($A610="-"),"-",IF((ISBLANK('1B DonnéesActifs'!M613)=TRUE),"",'1B DonnéesActifs'!M613))</f>
        <v>-</v>
      </c>
      <c r="N610" s="213" t="str">
        <f>IF(($A610="-"),"-",IF((ISBLANK('1B DonnéesActifs'!N613)=TRUE),"",'1B DonnéesActifs'!N613))</f>
        <v>-</v>
      </c>
      <c r="O610" s="213" t="str">
        <f>IF(($A610="-"),"-",IF((ISBLANK('1B DonnéesActifs'!O613)=TRUE),"",'1B DonnéesActifs'!O613))</f>
        <v>-</v>
      </c>
      <c r="P610" s="213" t="str">
        <f>IF(($A610="-"),"-",IF((ISBLANK('1B DonnéesActifs'!P613)=TRUE),"",'1B DonnéesActifs'!P613))</f>
        <v>-</v>
      </c>
      <c r="Q610" s="214" t="str">
        <f t="shared" si="91"/>
        <v>-</v>
      </c>
      <c r="R610" s="214" t="str">
        <f>IF($A610="-","-",(_xlfn.IFNA((VLOOKUP($D610,'2A HypothèsesRenouvellement'!$J$6:$K$10,2,FALSE)),"TypeChausséeN/D")))</f>
        <v>-</v>
      </c>
      <c r="S610" s="214" t="str">
        <f t="shared" si="92"/>
        <v>-</v>
      </c>
      <c r="T610" s="214" t="str">
        <f>IF($A610="-","-",(_xlfn.IFNA((VLOOKUP($M610,'2A HypothèsesRenouvellement'!$J$16:$K$25,2,FALSE)),"DernièreInterventionN/D")))</f>
        <v>-</v>
      </c>
      <c r="U610" s="214" t="str">
        <f t="shared" si="93"/>
        <v>-</v>
      </c>
      <c r="V610" s="215" t="str">
        <f t="shared" si="94"/>
        <v>-</v>
      </c>
      <c r="W610" s="215" t="str">
        <f>IF($A610="-","-",IF($O610="","ICG N/D",VLOOKUP($O610,'2A HypothèsesRenouvellement'!$B$33:$B$42,1,TRUE)))</f>
        <v>-</v>
      </c>
      <c r="X610" s="216" t="str">
        <f>IF($A610="-","-",(IF((ISNUMBER(W610)=TRUE),VLOOKUP(W610,'2A HypothèsesRenouvellement'!$B$33:$D$42,3,FALSE),"ICG N/D")))</f>
        <v>-</v>
      </c>
      <c r="Y610" s="216" t="str">
        <f>_xlfn.IFNA(IF($A610="-","-",(IF((P610=""),"Cote /5 N/D",VLOOKUP(P610,'2A HypothèsesRenouvellement'!$F$33:$G$37,2,FALSE)))),"%ParCote/5 Feuille2A N/D")</f>
        <v>-</v>
      </c>
      <c r="Z610" s="215" t="str">
        <f>IF($A610="-","-",IF('2A HypothèsesRenouvellement'!$F$20="  cotes d'état /100",(IF(ISNUMBER(X610)=TRUE,(X610*R610),"ICG N/D")),"N'est pas l'option choisie feuille 2A"))</f>
        <v>-</v>
      </c>
      <c r="AA610" s="215" t="str">
        <f t="shared" si="89"/>
        <v>-</v>
      </c>
      <c r="AB610" s="215" t="str">
        <f>IF($A610="-","-",IF('2A HypothèsesRenouvellement'!$F$20="  cotes d'état /5",(IF(ISNUMBER(Y610)=TRUE,(Y610*R610),"Etat/5 N/D")),"N'est pas l'option choisie feuille 2A"))</f>
        <v>-</v>
      </c>
      <c r="AC610" s="215" t="str">
        <f t="shared" si="90"/>
        <v>-</v>
      </c>
      <c r="AD610" s="217" t="str">
        <f>IF('2A HypothèsesRenouvellement'!$D$15="Option 1  ",'3A CalculsActifs'!V610,IF('2A HypothèsesRenouvellement'!$F$20="  Cotes d'état /100",'3A CalculsActifs'!AA610,IF('2A HypothèsesRenouvellement'!$F$20="  Cotes d'état /5",'3A CalculsActifs'!AC610,"ATT:ChoisirOptionFeuille2A")))</f>
        <v>ATT:ChoisirOptionFeuille2A</v>
      </c>
      <c r="AE610" s="209" t="str">
        <f>IF($A610="-","-",(H610/1000*(VLOOKUP(D610,'2A HypothèsesRenouvellement'!$J$6:$L$10,3,FALSE))))</f>
        <v>-</v>
      </c>
      <c r="AF610" s="312" t="str">
        <f t="shared" si="95"/>
        <v>-</v>
      </c>
      <c r="AG610" s="312" t="str">
        <f t="shared" si="96"/>
        <v>-</v>
      </c>
      <c r="AH610" s="218" t="str">
        <f t="shared" si="97"/>
        <v>-</v>
      </c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5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  <c r="CM610" s="95"/>
      <c r="CN610" s="95"/>
      <c r="CO610" s="95"/>
      <c r="CP610" s="95"/>
      <c r="CQ610" s="95"/>
      <c r="CR610" s="95"/>
      <c r="CS610" s="95"/>
      <c r="CT610" s="95"/>
      <c r="CU610" s="95"/>
      <c r="CV610" s="95"/>
      <c r="CW610" s="95"/>
      <c r="CX610" s="95"/>
      <c r="CY610" s="95"/>
      <c r="CZ610" s="95"/>
      <c r="DA610" s="95"/>
      <c r="DB610" s="95"/>
      <c r="DC610" s="95"/>
      <c r="DD610" s="95"/>
      <c r="DE610" s="95"/>
      <c r="DF610" s="95"/>
      <c r="DG610" s="95"/>
      <c r="DH610" s="95"/>
      <c r="DI610" s="95"/>
      <c r="DJ610" s="95"/>
      <c r="DK610" s="95"/>
      <c r="DL610" s="95"/>
      <c r="DM610" s="95"/>
      <c r="DN610" s="95"/>
      <c r="DO610" s="95"/>
      <c r="DP610" s="95"/>
      <c r="DQ610" s="95"/>
      <c r="DR610" s="95"/>
      <c r="DS610" s="95"/>
      <c r="DT610" s="95"/>
      <c r="DU610" s="95"/>
      <c r="DV610" s="95"/>
      <c r="DW610" s="95"/>
      <c r="DX610" s="95"/>
      <c r="DY610" s="95"/>
      <c r="DZ610" s="95"/>
      <c r="EA610" s="95"/>
      <c r="EB610" s="95"/>
      <c r="EC610" s="95"/>
      <c r="ED610" s="95"/>
      <c r="EE610" s="95"/>
      <c r="EF610" s="95"/>
      <c r="EG610" s="95"/>
      <c r="EH610" s="95"/>
      <c r="EI610" s="95"/>
      <c r="EJ610" s="95"/>
      <c r="EK610" s="95"/>
      <c r="EL610" s="95"/>
      <c r="EM610" s="95"/>
      <c r="EN610" s="95"/>
      <c r="EO610" s="95"/>
      <c r="EP610" s="95"/>
      <c r="EQ610" s="95"/>
      <c r="ER610" s="95"/>
      <c r="ES610" s="95"/>
      <c r="ET610" s="95"/>
      <c r="EU610" s="95"/>
      <c r="EV610" s="95"/>
      <c r="EW610" s="95"/>
      <c r="EX610" s="95"/>
      <c r="EY610" s="95"/>
      <c r="EZ610" s="95"/>
      <c r="FA610" s="95"/>
      <c r="FB610" s="95"/>
      <c r="FC610" s="95"/>
      <c r="FD610" s="95"/>
      <c r="FE610" s="95"/>
      <c r="FF610" s="95"/>
      <c r="FG610" s="95"/>
      <c r="FH610" s="95"/>
      <c r="FI610" s="95"/>
      <c r="FJ610" s="95"/>
      <c r="FK610" s="95"/>
      <c r="FL610" s="95"/>
      <c r="FM610" s="95"/>
      <c r="FN610" s="95"/>
      <c r="FO610" s="95"/>
      <c r="FP610" s="95"/>
      <c r="FQ610" s="95"/>
      <c r="FR610" s="95"/>
      <c r="FS610" s="95"/>
      <c r="FT610" s="95"/>
      <c r="FU610" s="95"/>
      <c r="FV610" s="95"/>
      <c r="FW610" s="95"/>
      <c r="FX610" s="95"/>
      <c r="FY610" s="95"/>
      <c r="FZ610" s="95"/>
      <c r="GA610" s="95"/>
      <c r="GB610" s="95"/>
      <c r="GC610" s="95"/>
      <c r="GD610" s="95"/>
      <c r="GE610" s="95"/>
      <c r="GF610" s="95"/>
      <c r="GG610" s="95"/>
      <c r="GH610" s="95"/>
      <c r="GI610" s="95"/>
      <c r="GJ610" s="95"/>
      <c r="GK610" s="95"/>
      <c r="GL610" s="95"/>
      <c r="GM610" s="95"/>
      <c r="GN610" s="95"/>
      <c r="GO610" s="95"/>
      <c r="GP610" s="95"/>
      <c r="GQ610" s="95"/>
      <c r="GR610" s="95"/>
      <c r="GS610" s="95"/>
      <c r="GT610" s="95"/>
      <c r="GU610" s="95"/>
      <c r="GV610" s="95"/>
      <c r="GW610" s="95"/>
      <c r="GX610" s="95"/>
      <c r="GY610" s="95"/>
      <c r="GZ610" s="95"/>
      <c r="HA610" s="95"/>
      <c r="HB610" s="95"/>
      <c r="HC610" s="95"/>
      <c r="HD610" s="95"/>
      <c r="HE610" s="95"/>
    </row>
    <row r="611" spans="1:213" x14ac:dyDescent="0.25">
      <c r="A611" s="212" t="str">
        <f>IF((ISBLANK('1B DonnéesActifs'!A614)=TRUE),"-",'1B DonnéesActifs'!A614)</f>
        <v>-</v>
      </c>
      <c r="B611" s="213" t="str">
        <f>IF(($A611="-"),"-",IF((ISBLANK('1B DonnéesActifs'!B614)=TRUE),"",'1B DonnéesActifs'!B614))</f>
        <v>-</v>
      </c>
      <c r="C611" s="213" t="str">
        <f>IF(($A611="-"),"-",IF((ISBLANK('1B DonnéesActifs'!C614)=TRUE),"",'1B DonnéesActifs'!C614))</f>
        <v>-</v>
      </c>
      <c r="D611" s="213" t="str">
        <f>IF(($A611="-"),"-",IF((ISBLANK('1B DonnéesActifs'!D614)=TRUE),"",'1B DonnéesActifs'!D614))</f>
        <v>-</v>
      </c>
      <c r="E611" s="213" t="str">
        <f>IF(($A611="-"),"-",IF((ISBLANK('1B DonnéesActifs'!E614)=TRUE),"",'1B DonnéesActifs'!E614))</f>
        <v>-</v>
      </c>
      <c r="F611" s="213" t="str">
        <f>IF(($A611="-"),"-",IF((ISBLANK('1B DonnéesActifs'!F614)=TRUE),"",'1B DonnéesActifs'!F614))</f>
        <v>-</v>
      </c>
      <c r="G611" s="213" t="str">
        <f>IF(($A611="-"),"-",IF((ISBLANK('1B DonnéesActifs'!G614)=TRUE),"",'1B DonnéesActifs'!G614))</f>
        <v>-</v>
      </c>
      <c r="H611" s="213" t="str">
        <f>IF(($A611="-"),"-",IF((ISBLANK('1B DonnéesActifs'!H614)=TRUE),"",'1B DonnéesActifs'!H614))</f>
        <v>-</v>
      </c>
      <c r="I611" s="213" t="str">
        <f>IF(($A611="-"),"-",IF((ISBLANK('1B DonnéesActifs'!I614)=TRUE),"",'1B DonnéesActifs'!I614))</f>
        <v>-</v>
      </c>
      <c r="J611" s="213" t="str">
        <f>IF(($A611="-"),"-",IF((ISBLANK('1B DonnéesActifs'!J614)=TRUE),"",'1B DonnéesActifs'!J614))</f>
        <v>-</v>
      </c>
      <c r="K611" s="213" t="str">
        <f>IF(($A611="-"),"-",IF((ISBLANK('1B DonnéesActifs'!K614)=TRUE),"",'1B DonnéesActifs'!K614))</f>
        <v>-</v>
      </c>
      <c r="L611" s="213" t="str">
        <f>IF(($A611="-"),"-",IF((ISBLANK('1B DonnéesActifs'!L614)=TRUE),"",'1B DonnéesActifs'!L614))</f>
        <v>-</v>
      </c>
      <c r="M611" s="213" t="str">
        <f>IF(($A611="-"),"-",IF((ISBLANK('1B DonnéesActifs'!M614)=TRUE),"",'1B DonnéesActifs'!M614))</f>
        <v>-</v>
      </c>
      <c r="N611" s="213" t="str">
        <f>IF(($A611="-"),"-",IF((ISBLANK('1B DonnéesActifs'!N614)=TRUE),"",'1B DonnéesActifs'!N614))</f>
        <v>-</v>
      </c>
      <c r="O611" s="213" t="str">
        <f>IF(($A611="-"),"-",IF((ISBLANK('1B DonnéesActifs'!O614)=TRUE),"",'1B DonnéesActifs'!O614))</f>
        <v>-</v>
      </c>
      <c r="P611" s="213" t="str">
        <f>IF(($A611="-"),"-",IF((ISBLANK('1B DonnéesActifs'!P614)=TRUE),"",'1B DonnéesActifs'!P614))</f>
        <v>-</v>
      </c>
      <c r="Q611" s="214" t="str">
        <f t="shared" si="91"/>
        <v>-</v>
      </c>
      <c r="R611" s="214" t="str">
        <f>IF($A611="-","-",(_xlfn.IFNA((VLOOKUP($D611,'2A HypothèsesRenouvellement'!$J$6:$K$10,2,FALSE)),"TypeChausséeN/D")))</f>
        <v>-</v>
      </c>
      <c r="S611" s="214" t="str">
        <f t="shared" si="92"/>
        <v>-</v>
      </c>
      <c r="T611" s="214" t="str">
        <f>IF($A611="-","-",(_xlfn.IFNA((VLOOKUP($M611,'2A HypothèsesRenouvellement'!$J$16:$K$25,2,FALSE)),"DernièreInterventionN/D")))</f>
        <v>-</v>
      </c>
      <c r="U611" s="214" t="str">
        <f t="shared" si="93"/>
        <v>-</v>
      </c>
      <c r="V611" s="215" t="str">
        <f t="shared" si="94"/>
        <v>-</v>
      </c>
      <c r="W611" s="215" t="str">
        <f>IF($A611="-","-",IF($O611="","ICG N/D",VLOOKUP($O611,'2A HypothèsesRenouvellement'!$B$33:$B$42,1,TRUE)))</f>
        <v>-</v>
      </c>
      <c r="X611" s="216" t="str">
        <f>IF($A611="-","-",(IF((ISNUMBER(W611)=TRUE),VLOOKUP(W611,'2A HypothèsesRenouvellement'!$B$33:$D$42,3,FALSE),"ICG N/D")))</f>
        <v>-</v>
      </c>
      <c r="Y611" s="216" t="str">
        <f>_xlfn.IFNA(IF($A611="-","-",(IF((P611=""),"Cote /5 N/D",VLOOKUP(P611,'2A HypothèsesRenouvellement'!$F$33:$G$37,2,FALSE)))),"%ParCote/5 Feuille2A N/D")</f>
        <v>-</v>
      </c>
      <c r="Z611" s="215" t="str">
        <f>IF($A611="-","-",IF('2A HypothèsesRenouvellement'!$F$20="  cotes d'état /100",(IF(ISNUMBER(X611)=TRUE,(X611*R611),"ICG N/D")),"N'est pas l'option choisie feuille 2A"))</f>
        <v>-</v>
      </c>
      <c r="AA611" s="215" t="str">
        <f t="shared" si="89"/>
        <v>-</v>
      </c>
      <c r="AB611" s="215" t="str">
        <f>IF($A611="-","-",IF('2A HypothèsesRenouvellement'!$F$20="  cotes d'état /5",(IF(ISNUMBER(Y611)=TRUE,(Y611*R611),"Etat/5 N/D")),"N'est pas l'option choisie feuille 2A"))</f>
        <v>-</v>
      </c>
      <c r="AC611" s="215" t="str">
        <f t="shared" si="90"/>
        <v>-</v>
      </c>
      <c r="AD611" s="217" t="str">
        <f>IF('2A HypothèsesRenouvellement'!$D$15="Option 1  ",'3A CalculsActifs'!V611,IF('2A HypothèsesRenouvellement'!$F$20="  Cotes d'état /100",'3A CalculsActifs'!AA611,IF('2A HypothèsesRenouvellement'!$F$20="  Cotes d'état /5",'3A CalculsActifs'!AC611,"ATT:ChoisirOptionFeuille2A")))</f>
        <v>ATT:ChoisirOptionFeuille2A</v>
      </c>
      <c r="AE611" s="209" t="str">
        <f>IF($A611="-","-",(H611/1000*(VLOOKUP(D611,'2A HypothèsesRenouvellement'!$J$6:$L$10,3,FALSE))))</f>
        <v>-</v>
      </c>
      <c r="AF611" s="312" t="str">
        <f t="shared" si="95"/>
        <v>-</v>
      </c>
      <c r="AG611" s="312" t="str">
        <f t="shared" si="96"/>
        <v>-</v>
      </c>
      <c r="AH611" s="218" t="str">
        <f t="shared" si="97"/>
        <v>-</v>
      </c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  <c r="CM611" s="95"/>
      <c r="CN611" s="95"/>
      <c r="CO611" s="95"/>
      <c r="CP611" s="95"/>
      <c r="CQ611" s="95"/>
      <c r="CR611" s="95"/>
      <c r="CS611" s="95"/>
      <c r="CT611" s="95"/>
      <c r="CU611" s="95"/>
      <c r="CV611" s="95"/>
      <c r="CW611" s="95"/>
      <c r="CX611" s="95"/>
      <c r="CY611" s="95"/>
      <c r="CZ611" s="95"/>
      <c r="DA611" s="95"/>
      <c r="DB611" s="95"/>
      <c r="DC611" s="95"/>
      <c r="DD611" s="95"/>
      <c r="DE611" s="95"/>
      <c r="DF611" s="95"/>
      <c r="DG611" s="95"/>
      <c r="DH611" s="95"/>
      <c r="DI611" s="95"/>
      <c r="DJ611" s="95"/>
      <c r="DK611" s="95"/>
      <c r="DL611" s="95"/>
      <c r="DM611" s="95"/>
      <c r="DN611" s="95"/>
      <c r="DO611" s="95"/>
      <c r="DP611" s="95"/>
      <c r="DQ611" s="95"/>
      <c r="DR611" s="95"/>
      <c r="DS611" s="95"/>
      <c r="DT611" s="95"/>
      <c r="DU611" s="95"/>
      <c r="DV611" s="95"/>
      <c r="DW611" s="95"/>
      <c r="DX611" s="95"/>
      <c r="DY611" s="95"/>
      <c r="DZ611" s="95"/>
      <c r="EA611" s="95"/>
      <c r="EB611" s="95"/>
      <c r="EC611" s="95"/>
      <c r="ED611" s="95"/>
      <c r="EE611" s="95"/>
      <c r="EF611" s="95"/>
      <c r="EG611" s="95"/>
      <c r="EH611" s="95"/>
      <c r="EI611" s="95"/>
      <c r="EJ611" s="95"/>
      <c r="EK611" s="95"/>
      <c r="EL611" s="95"/>
      <c r="EM611" s="95"/>
      <c r="EN611" s="95"/>
      <c r="EO611" s="95"/>
      <c r="EP611" s="95"/>
      <c r="EQ611" s="95"/>
      <c r="ER611" s="95"/>
      <c r="ES611" s="95"/>
      <c r="ET611" s="95"/>
      <c r="EU611" s="95"/>
      <c r="EV611" s="95"/>
      <c r="EW611" s="95"/>
      <c r="EX611" s="95"/>
      <c r="EY611" s="95"/>
      <c r="EZ611" s="95"/>
      <c r="FA611" s="95"/>
      <c r="FB611" s="95"/>
      <c r="FC611" s="95"/>
      <c r="FD611" s="95"/>
      <c r="FE611" s="95"/>
      <c r="FF611" s="95"/>
      <c r="FG611" s="95"/>
      <c r="FH611" s="95"/>
      <c r="FI611" s="95"/>
      <c r="FJ611" s="95"/>
      <c r="FK611" s="95"/>
      <c r="FL611" s="95"/>
      <c r="FM611" s="95"/>
      <c r="FN611" s="95"/>
      <c r="FO611" s="95"/>
      <c r="FP611" s="95"/>
      <c r="FQ611" s="95"/>
      <c r="FR611" s="95"/>
      <c r="FS611" s="95"/>
      <c r="FT611" s="95"/>
      <c r="FU611" s="95"/>
      <c r="FV611" s="95"/>
      <c r="FW611" s="95"/>
      <c r="FX611" s="95"/>
      <c r="FY611" s="95"/>
      <c r="FZ611" s="95"/>
      <c r="GA611" s="95"/>
      <c r="GB611" s="95"/>
      <c r="GC611" s="95"/>
      <c r="GD611" s="95"/>
      <c r="GE611" s="95"/>
      <c r="GF611" s="95"/>
      <c r="GG611" s="95"/>
      <c r="GH611" s="95"/>
      <c r="GI611" s="95"/>
      <c r="GJ611" s="95"/>
      <c r="GK611" s="95"/>
      <c r="GL611" s="95"/>
      <c r="GM611" s="95"/>
      <c r="GN611" s="95"/>
      <c r="GO611" s="95"/>
      <c r="GP611" s="95"/>
      <c r="GQ611" s="95"/>
      <c r="GR611" s="95"/>
      <c r="GS611" s="95"/>
      <c r="GT611" s="95"/>
      <c r="GU611" s="95"/>
      <c r="GV611" s="95"/>
      <c r="GW611" s="95"/>
      <c r="GX611" s="95"/>
      <c r="GY611" s="95"/>
      <c r="GZ611" s="95"/>
      <c r="HA611" s="95"/>
      <c r="HB611" s="95"/>
      <c r="HC611" s="95"/>
      <c r="HD611" s="95"/>
      <c r="HE611" s="95"/>
    </row>
    <row r="612" spans="1:213" x14ac:dyDescent="0.25">
      <c r="A612" s="212" t="str">
        <f>IF((ISBLANK('1B DonnéesActifs'!A615)=TRUE),"-",'1B DonnéesActifs'!A615)</f>
        <v>-</v>
      </c>
      <c r="B612" s="213" t="str">
        <f>IF(($A612="-"),"-",IF((ISBLANK('1B DonnéesActifs'!B615)=TRUE),"",'1B DonnéesActifs'!B615))</f>
        <v>-</v>
      </c>
      <c r="C612" s="213" t="str">
        <f>IF(($A612="-"),"-",IF((ISBLANK('1B DonnéesActifs'!C615)=TRUE),"",'1B DonnéesActifs'!C615))</f>
        <v>-</v>
      </c>
      <c r="D612" s="213" t="str">
        <f>IF(($A612="-"),"-",IF((ISBLANK('1B DonnéesActifs'!D615)=TRUE),"",'1B DonnéesActifs'!D615))</f>
        <v>-</v>
      </c>
      <c r="E612" s="213" t="str">
        <f>IF(($A612="-"),"-",IF((ISBLANK('1B DonnéesActifs'!E615)=TRUE),"",'1B DonnéesActifs'!E615))</f>
        <v>-</v>
      </c>
      <c r="F612" s="213" t="str">
        <f>IF(($A612="-"),"-",IF((ISBLANK('1B DonnéesActifs'!F615)=TRUE),"",'1B DonnéesActifs'!F615))</f>
        <v>-</v>
      </c>
      <c r="G612" s="213" t="str">
        <f>IF(($A612="-"),"-",IF((ISBLANK('1B DonnéesActifs'!G615)=TRUE),"",'1B DonnéesActifs'!G615))</f>
        <v>-</v>
      </c>
      <c r="H612" s="213" t="str">
        <f>IF(($A612="-"),"-",IF((ISBLANK('1B DonnéesActifs'!H615)=TRUE),"",'1B DonnéesActifs'!H615))</f>
        <v>-</v>
      </c>
      <c r="I612" s="213" t="str">
        <f>IF(($A612="-"),"-",IF((ISBLANK('1B DonnéesActifs'!I615)=TRUE),"",'1B DonnéesActifs'!I615))</f>
        <v>-</v>
      </c>
      <c r="J612" s="213" t="str">
        <f>IF(($A612="-"),"-",IF((ISBLANK('1B DonnéesActifs'!J615)=TRUE),"",'1B DonnéesActifs'!J615))</f>
        <v>-</v>
      </c>
      <c r="K612" s="213" t="str">
        <f>IF(($A612="-"),"-",IF((ISBLANK('1B DonnéesActifs'!K615)=TRUE),"",'1B DonnéesActifs'!K615))</f>
        <v>-</v>
      </c>
      <c r="L612" s="213" t="str">
        <f>IF(($A612="-"),"-",IF((ISBLANK('1B DonnéesActifs'!L615)=TRUE),"",'1B DonnéesActifs'!L615))</f>
        <v>-</v>
      </c>
      <c r="M612" s="213" t="str">
        <f>IF(($A612="-"),"-",IF((ISBLANK('1B DonnéesActifs'!M615)=TRUE),"",'1B DonnéesActifs'!M615))</f>
        <v>-</v>
      </c>
      <c r="N612" s="213" t="str">
        <f>IF(($A612="-"),"-",IF((ISBLANK('1B DonnéesActifs'!N615)=TRUE),"",'1B DonnéesActifs'!N615))</f>
        <v>-</v>
      </c>
      <c r="O612" s="213" t="str">
        <f>IF(($A612="-"),"-",IF((ISBLANK('1B DonnéesActifs'!O615)=TRUE),"",'1B DonnéesActifs'!O615))</f>
        <v>-</v>
      </c>
      <c r="P612" s="213" t="str">
        <f>IF(($A612="-"),"-",IF((ISBLANK('1B DonnéesActifs'!P615)=TRUE),"",'1B DonnéesActifs'!P615))</f>
        <v>-</v>
      </c>
      <c r="Q612" s="214" t="str">
        <f t="shared" si="91"/>
        <v>-</v>
      </c>
      <c r="R612" s="214" t="str">
        <f>IF($A612="-","-",(_xlfn.IFNA((VLOOKUP($D612,'2A HypothèsesRenouvellement'!$J$6:$K$10,2,FALSE)),"TypeChausséeN/D")))</f>
        <v>-</v>
      </c>
      <c r="S612" s="214" t="str">
        <f t="shared" si="92"/>
        <v>-</v>
      </c>
      <c r="T612" s="214" t="str">
        <f>IF($A612="-","-",(_xlfn.IFNA((VLOOKUP($M612,'2A HypothèsesRenouvellement'!$J$16:$K$25,2,FALSE)),"DernièreInterventionN/D")))</f>
        <v>-</v>
      </c>
      <c r="U612" s="214" t="str">
        <f t="shared" si="93"/>
        <v>-</v>
      </c>
      <c r="V612" s="215" t="str">
        <f t="shared" si="94"/>
        <v>-</v>
      </c>
      <c r="W612" s="215" t="str">
        <f>IF($A612="-","-",IF($O612="","ICG N/D",VLOOKUP($O612,'2A HypothèsesRenouvellement'!$B$33:$B$42,1,TRUE)))</f>
        <v>-</v>
      </c>
      <c r="X612" s="216" t="str">
        <f>IF($A612="-","-",(IF((ISNUMBER(W612)=TRUE),VLOOKUP(W612,'2A HypothèsesRenouvellement'!$B$33:$D$42,3,FALSE),"ICG N/D")))</f>
        <v>-</v>
      </c>
      <c r="Y612" s="216" t="str">
        <f>_xlfn.IFNA(IF($A612="-","-",(IF((P612=""),"Cote /5 N/D",VLOOKUP(P612,'2A HypothèsesRenouvellement'!$F$33:$G$37,2,FALSE)))),"%ParCote/5 Feuille2A N/D")</f>
        <v>-</v>
      </c>
      <c r="Z612" s="215" t="str">
        <f>IF($A612="-","-",IF('2A HypothèsesRenouvellement'!$F$20="  cotes d'état /100",(IF(ISNUMBER(X612)=TRUE,(X612*R612),"ICG N/D")),"N'est pas l'option choisie feuille 2A"))</f>
        <v>-</v>
      </c>
      <c r="AA612" s="215" t="str">
        <f t="shared" si="89"/>
        <v>-</v>
      </c>
      <c r="AB612" s="215" t="str">
        <f>IF($A612="-","-",IF('2A HypothèsesRenouvellement'!$F$20="  cotes d'état /5",(IF(ISNUMBER(Y612)=TRUE,(Y612*R612),"Etat/5 N/D")),"N'est pas l'option choisie feuille 2A"))</f>
        <v>-</v>
      </c>
      <c r="AC612" s="215" t="str">
        <f t="shared" si="90"/>
        <v>-</v>
      </c>
      <c r="AD612" s="217" t="str">
        <f>IF('2A HypothèsesRenouvellement'!$D$15="Option 1  ",'3A CalculsActifs'!V612,IF('2A HypothèsesRenouvellement'!$F$20="  Cotes d'état /100",'3A CalculsActifs'!AA612,IF('2A HypothèsesRenouvellement'!$F$20="  Cotes d'état /5",'3A CalculsActifs'!AC612,"ATT:ChoisirOptionFeuille2A")))</f>
        <v>ATT:ChoisirOptionFeuille2A</v>
      </c>
      <c r="AE612" s="209" t="str">
        <f>IF($A612="-","-",(H612/1000*(VLOOKUP(D612,'2A HypothèsesRenouvellement'!$J$6:$L$10,3,FALSE))))</f>
        <v>-</v>
      </c>
      <c r="AF612" s="312" t="str">
        <f t="shared" si="95"/>
        <v>-</v>
      </c>
      <c r="AG612" s="312" t="str">
        <f t="shared" si="96"/>
        <v>-</v>
      </c>
      <c r="AH612" s="218" t="str">
        <f t="shared" si="97"/>
        <v>-</v>
      </c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5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  <c r="CM612" s="95"/>
      <c r="CN612" s="95"/>
      <c r="CO612" s="95"/>
      <c r="CP612" s="95"/>
      <c r="CQ612" s="95"/>
      <c r="CR612" s="95"/>
      <c r="CS612" s="95"/>
      <c r="CT612" s="95"/>
      <c r="CU612" s="95"/>
      <c r="CV612" s="95"/>
      <c r="CW612" s="95"/>
      <c r="CX612" s="95"/>
      <c r="CY612" s="95"/>
      <c r="CZ612" s="95"/>
      <c r="DA612" s="95"/>
      <c r="DB612" s="95"/>
      <c r="DC612" s="95"/>
      <c r="DD612" s="95"/>
      <c r="DE612" s="95"/>
      <c r="DF612" s="95"/>
      <c r="DG612" s="95"/>
      <c r="DH612" s="95"/>
      <c r="DI612" s="95"/>
      <c r="DJ612" s="95"/>
      <c r="DK612" s="95"/>
      <c r="DL612" s="95"/>
      <c r="DM612" s="95"/>
      <c r="DN612" s="95"/>
      <c r="DO612" s="95"/>
      <c r="DP612" s="95"/>
      <c r="DQ612" s="95"/>
      <c r="DR612" s="95"/>
      <c r="DS612" s="95"/>
      <c r="DT612" s="95"/>
      <c r="DU612" s="95"/>
      <c r="DV612" s="95"/>
      <c r="DW612" s="95"/>
      <c r="DX612" s="95"/>
      <c r="DY612" s="95"/>
      <c r="DZ612" s="95"/>
      <c r="EA612" s="95"/>
      <c r="EB612" s="95"/>
      <c r="EC612" s="95"/>
      <c r="ED612" s="95"/>
      <c r="EE612" s="95"/>
      <c r="EF612" s="95"/>
      <c r="EG612" s="95"/>
      <c r="EH612" s="95"/>
      <c r="EI612" s="95"/>
      <c r="EJ612" s="95"/>
      <c r="EK612" s="95"/>
      <c r="EL612" s="95"/>
      <c r="EM612" s="95"/>
      <c r="EN612" s="95"/>
      <c r="EO612" s="95"/>
      <c r="EP612" s="95"/>
      <c r="EQ612" s="95"/>
      <c r="ER612" s="95"/>
      <c r="ES612" s="95"/>
      <c r="ET612" s="95"/>
      <c r="EU612" s="95"/>
      <c r="EV612" s="95"/>
      <c r="EW612" s="95"/>
      <c r="EX612" s="95"/>
      <c r="EY612" s="95"/>
      <c r="EZ612" s="95"/>
      <c r="FA612" s="95"/>
      <c r="FB612" s="95"/>
      <c r="FC612" s="95"/>
      <c r="FD612" s="95"/>
      <c r="FE612" s="95"/>
      <c r="FF612" s="95"/>
      <c r="FG612" s="95"/>
      <c r="FH612" s="95"/>
      <c r="FI612" s="95"/>
      <c r="FJ612" s="95"/>
      <c r="FK612" s="95"/>
      <c r="FL612" s="95"/>
      <c r="FM612" s="95"/>
      <c r="FN612" s="95"/>
      <c r="FO612" s="95"/>
      <c r="FP612" s="95"/>
      <c r="FQ612" s="95"/>
      <c r="FR612" s="95"/>
      <c r="FS612" s="95"/>
      <c r="FT612" s="95"/>
      <c r="FU612" s="95"/>
      <c r="FV612" s="95"/>
      <c r="FW612" s="95"/>
      <c r="FX612" s="95"/>
      <c r="FY612" s="95"/>
      <c r="FZ612" s="95"/>
      <c r="GA612" s="95"/>
      <c r="GB612" s="95"/>
      <c r="GC612" s="95"/>
      <c r="GD612" s="95"/>
      <c r="GE612" s="95"/>
      <c r="GF612" s="95"/>
      <c r="GG612" s="95"/>
      <c r="GH612" s="95"/>
      <c r="GI612" s="95"/>
      <c r="GJ612" s="95"/>
      <c r="GK612" s="95"/>
      <c r="GL612" s="95"/>
      <c r="GM612" s="95"/>
      <c r="GN612" s="95"/>
      <c r="GO612" s="95"/>
      <c r="GP612" s="95"/>
      <c r="GQ612" s="95"/>
      <c r="GR612" s="95"/>
      <c r="GS612" s="95"/>
      <c r="GT612" s="95"/>
      <c r="GU612" s="95"/>
      <c r="GV612" s="95"/>
      <c r="GW612" s="95"/>
      <c r="GX612" s="95"/>
      <c r="GY612" s="95"/>
      <c r="GZ612" s="95"/>
      <c r="HA612" s="95"/>
      <c r="HB612" s="95"/>
      <c r="HC612" s="95"/>
      <c r="HD612" s="95"/>
      <c r="HE612" s="95"/>
    </row>
    <row r="613" spans="1:213" x14ac:dyDescent="0.25">
      <c r="A613" s="212" t="str">
        <f>IF((ISBLANK('1B DonnéesActifs'!A616)=TRUE),"-",'1B DonnéesActifs'!A616)</f>
        <v>-</v>
      </c>
      <c r="B613" s="213" t="str">
        <f>IF(($A613="-"),"-",IF((ISBLANK('1B DonnéesActifs'!B616)=TRUE),"",'1B DonnéesActifs'!B616))</f>
        <v>-</v>
      </c>
      <c r="C613" s="213" t="str">
        <f>IF(($A613="-"),"-",IF((ISBLANK('1B DonnéesActifs'!C616)=TRUE),"",'1B DonnéesActifs'!C616))</f>
        <v>-</v>
      </c>
      <c r="D613" s="213" t="str">
        <f>IF(($A613="-"),"-",IF((ISBLANK('1B DonnéesActifs'!D616)=TRUE),"",'1B DonnéesActifs'!D616))</f>
        <v>-</v>
      </c>
      <c r="E613" s="213" t="str">
        <f>IF(($A613="-"),"-",IF((ISBLANK('1B DonnéesActifs'!E616)=TRUE),"",'1B DonnéesActifs'!E616))</f>
        <v>-</v>
      </c>
      <c r="F613" s="213" t="str">
        <f>IF(($A613="-"),"-",IF((ISBLANK('1B DonnéesActifs'!F616)=TRUE),"",'1B DonnéesActifs'!F616))</f>
        <v>-</v>
      </c>
      <c r="G613" s="213" t="str">
        <f>IF(($A613="-"),"-",IF((ISBLANK('1B DonnéesActifs'!G616)=TRUE),"",'1B DonnéesActifs'!G616))</f>
        <v>-</v>
      </c>
      <c r="H613" s="213" t="str">
        <f>IF(($A613="-"),"-",IF((ISBLANK('1B DonnéesActifs'!H616)=TRUE),"",'1B DonnéesActifs'!H616))</f>
        <v>-</v>
      </c>
      <c r="I613" s="213" t="str">
        <f>IF(($A613="-"),"-",IF((ISBLANK('1B DonnéesActifs'!I616)=TRUE),"",'1B DonnéesActifs'!I616))</f>
        <v>-</v>
      </c>
      <c r="J613" s="213" t="str">
        <f>IF(($A613="-"),"-",IF((ISBLANK('1B DonnéesActifs'!J616)=TRUE),"",'1B DonnéesActifs'!J616))</f>
        <v>-</v>
      </c>
      <c r="K613" s="213" t="str">
        <f>IF(($A613="-"),"-",IF((ISBLANK('1B DonnéesActifs'!K616)=TRUE),"",'1B DonnéesActifs'!K616))</f>
        <v>-</v>
      </c>
      <c r="L613" s="213" t="str">
        <f>IF(($A613="-"),"-",IF((ISBLANK('1B DonnéesActifs'!L616)=TRUE),"",'1B DonnéesActifs'!L616))</f>
        <v>-</v>
      </c>
      <c r="M613" s="213" t="str">
        <f>IF(($A613="-"),"-",IF((ISBLANK('1B DonnéesActifs'!M616)=TRUE),"",'1B DonnéesActifs'!M616))</f>
        <v>-</v>
      </c>
      <c r="N613" s="213" t="str">
        <f>IF(($A613="-"),"-",IF((ISBLANK('1B DonnéesActifs'!N616)=TRUE),"",'1B DonnéesActifs'!N616))</f>
        <v>-</v>
      </c>
      <c r="O613" s="213" t="str">
        <f>IF(($A613="-"),"-",IF((ISBLANK('1B DonnéesActifs'!O616)=TRUE),"",'1B DonnéesActifs'!O616))</f>
        <v>-</v>
      </c>
      <c r="P613" s="213" t="str">
        <f>IF(($A613="-"),"-",IF((ISBLANK('1B DonnéesActifs'!P616)=TRUE),"",'1B DonnéesActifs'!P616))</f>
        <v>-</v>
      </c>
      <c r="Q613" s="214" t="str">
        <f t="shared" si="91"/>
        <v>-</v>
      </c>
      <c r="R613" s="214" t="str">
        <f>IF($A613="-","-",(_xlfn.IFNA((VLOOKUP($D613,'2A HypothèsesRenouvellement'!$J$6:$K$10,2,FALSE)),"TypeChausséeN/D")))</f>
        <v>-</v>
      </c>
      <c r="S613" s="214" t="str">
        <f t="shared" si="92"/>
        <v>-</v>
      </c>
      <c r="T613" s="214" t="str">
        <f>IF($A613="-","-",(_xlfn.IFNA((VLOOKUP($M613,'2A HypothèsesRenouvellement'!$J$16:$K$25,2,FALSE)),"DernièreInterventionN/D")))</f>
        <v>-</v>
      </c>
      <c r="U613" s="214" t="str">
        <f t="shared" si="93"/>
        <v>-</v>
      </c>
      <c r="V613" s="215" t="str">
        <f t="shared" si="94"/>
        <v>-</v>
      </c>
      <c r="W613" s="215" t="str">
        <f>IF($A613="-","-",IF($O613="","ICG N/D",VLOOKUP($O613,'2A HypothèsesRenouvellement'!$B$33:$B$42,1,TRUE)))</f>
        <v>-</v>
      </c>
      <c r="X613" s="216" t="str">
        <f>IF($A613="-","-",(IF((ISNUMBER(W613)=TRUE),VLOOKUP(W613,'2A HypothèsesRenouvellement'!$B$33:$D$42,3,FALSE),"ICG N/D")))</f>
        <v>-</v>
      </c>
      <c r="Y613" s="216" t="str">
        <f>_xlfn.IFNA(IF($A613="-","-",(IF((P613=""),"Cote /5 N/D",VLOOKUP(P613,'2A HypothèsesRenouvellement'!$F$33:$G$37,2,FALSE)))),"%ParCote/5 Feuille2A N/D")</f>
        <v>-</v>
      </c>
      <c r="Z613" s="215" t="str">
        <f>IF($A613="-","-",IF('2A HypothèsesRenouvellement'!$F$20="  cotes d'état /100",(IF(ISNUMBER(X613)=TRUE,(X613*R613),"ICG N/D")),"N'est pas l'option choisie feuille 2A"))</f>
        <v>-</v>
      </c>
      <c r="AA613" s="215" t="str">
        <f t="shared" si="89"/>
        <v>-</v>
      </c>
      <c r="AB613" s="215" t="str">
        <f>IF($A613="-","-",IF('2A HypothèsesRenouvellement'!$F$20="  cotes d'état /5",(IF(ISNUMBER(Y613)=TRUE,(Y613*R613),"Etat/5 N/D")),"N'est pas l'option choisie feuille 2A"))</f>
        <v>-</v>
      </c>
      <c r="AC613" s="215" t="str">
        <f t="shared" si="90"/>
        <v>-</v>
      </c>
      <c r="AD613" s="217" t="str">
        <f>IF('2A HypothèsesRenouvellement'!$D$15="Option 1  ",'3A CalculsActifs'!V613,IF('2A HypothèsesRenouvellement'!$F$20="  Cotes d'état /100",'3A CalculsActifs'!AA613,IF('2A HypothèsesRenouvellement'!$F$20="  Cotes d'état /5",'3A CalculsActifs'!AC613,"ATT:ChoisirOptionFeuille2A")))</f>
        <v>ATT:ChoisirOptionFeuille2A</v>
      </c>
      <c r="AE613" s="209" t="str">
        <f>IF($A613="-","-",(H613/1000*(VLOOKUP(D613,'2A HypothèsesRenouvellement'!$J$6:$L$10,3,FALSE))))</f>
        <v>-</v>
      </c>
      <c r="AF613" s="312" t="str">
        <f t="shared" si="95"/>
        <v>-</v>
      </c>
      <c r="AG613" s="312" t="str">
        <f t="shared" si="96"/>
        <v>-</v>
      </c>
      <c r="AH613" s="218" t="str">
        <f t="shared" si="97"/>
        <v>-</v>
      </c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5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  <c r="CM613" s="95"/>
      <c r="CN613" s="95"/>
      <c r="CO613" s="95"/>
      <c r="CP613" s="95"/>
      <c r="CQ613" s="95"/>
      <c r="CR613" s="95"/>
      <c r="CS613" s="95"/>
      <c r="CT613" s="95"/>
      <c r="CU613" s="95"/>
      <c r="CV613" s="95"/>
      <c r="CW613" s="95"/>
      <c r="CX613" s="95"/>
      <c r="CY613" s="95"/>
      <c r="CZ613" s="95"/>
      <c r="DA613" s="95"/>
      <c r="DB613" s="95"/>
      <c r="DC613" s="95"/>
      <c r="DD613" s="95"/>
      <c r="DE613" s="95"/>
      <c r="DF613" s="95"/>
      <c r="DG613" s="95"/>
      <c r="DH613" s="95"/>
      <c r="DI613" s="95"/>
      <c r="DJ613" s="95"/>
      <c r="DK613" s="95"/>
      <c r="DL613" s="95"/>
      <c r="DM613" s="95"/>
      <c r="DN613" s="95"/>
      <c r="DO613" s="95"/>
      <c r="DP613" s="95"/>
      <c r="DQ613" s="95"/>
      <c r="DR613" s="95"/>
      <c r="DS613" s="95"/>
      <c r="DT613" s="95"/>
      <c r="DU613" s="95"/>
      <c r="DV613" s="95"/>
      <c r="DW613" s="95"/>
      <c r="DX613" s="95"/>
      <c r="DY613" s="95"/>
      <c r="DZ613" s="95"/>
      <c r="EA613" s="95"/>
      <c r="EB613" s="95"/>
      <c r="EC613" s="95"/>
      <c r="ED613" s="95"/>
      <c r="EE613" s="95"/>
      <c r="EF613" s="95"/>
      <c r="EG613" s="95"/>
      <c r="EH613" s="95"/>
      <c r="EI613" s="95"/>
      <c r="EJ613" s="95"/>
      <c r="EK613" s="95"/>
      <c r="EL613" s="95"/>
      <c r="EM613" s="95"/>
      <c r="EN613" s="95"/>
      <c r="EO613" s="95"/>
      <c r="EP613" s="95"/>
      <c r="EQ613" s="95"/>
      <c r="ER613" s="95"/>
      <c r="ES613" s="95"/>
      <c r="ET613" s="95"/>
      <c r="EU613" s="95"/>
      <c r="EV613" s="95"/>
      <c r="EW613" s="95"/>
      <c r="EX613" s="95"/>
      <c r="EY613" s="95"/>
      <c r="EZ613" s="95"/>
      <c r="FA613" s="95"/>
      <c r="FB613" s="95"/>
      <c r="FC613" s="95"/>
      <c r="FD613" s="95"/>
      <c r="FE613" s="95"/>
      <c r="FF613" s="95"/>
      <c r="FG613" s="95"/>
      <c r="FH613" s="95"/>
      <c r="FI613" s="95"/>
      <c r="FJ613" s="95"/>
      <c r="FK613" s="95"/>
      <c r="FL613" s="95"/>
      <c r="FM613" s="95"/>
      <c r="FN613" s="95"/>
      <c r="FO613" s="95"/>
      <c r="FP613" s="95"/>
      <c r="FQ613" s="95"/>
      <c r="FR613" s="95"/>
      <c r="FS613" s="95"/>
      <c r="FT613" s="95"/>
      <c r="FU613" s="95"/>
      <c r="FV613" s="95"/>
      <c r="FW613" s="95"/>
      <c r="FX613" s="95"/>
      <c r="FY613" s="95"/>
      <c r="FZ613" s="95"/>
      <c r="GA613" s="95"/>
      <c r="GB613" s="95"/>
      <c r="GC613" s="95"/>
      <c r="GD613" s="95"/>
      <c r="GE613" s="95"/>
      <c r="GF613" s="95"/>
      <c r="GG613" s="95"/>
      <c r="GH613" s="95"/>
      <c r="GI613" s="95"/>
      <c r="GJ613" s="95"/>
      <c r="GK613" s="95"/>
      <c r="GL613" s="95"/>
      <c r="GM613" s="95"/>
      <c r="GN613" s="95"/>
      <c r="GO613" s="95"/>
      <c r="GP613" s="95"/>
      <c r="GQ613" s="95"/>
      <c r="GR613" s="95"/>
      <c r="GS613" s="95"/>
      <c r="GT613" s="95"/>
      <c r="GU613" s="95"/>
      <c r="GV613" s="95"/>
      <c r="GW613" s="95"/>
      <c r="GX613" s="95"/>
      <c r="GY613" s="95"/>
      <c r="GZ613" s="95"/>
      <c r="HA613" s="95"/>
      <c r="HB613" s="95"/>
      <c r="HC613" s="95"/>
      <c r="HD613" s="95"/>
      <c r="HE613" s="95"/>
    </row>
    <row r="614" spans="1:213" x14ac:dyDescent="0.25">
      <c r="A614" s="212" t="str">
        <f>IF((ISBLANK('1B DonnéesActifs'!A617)=TRUE),"-",'1B DonnéesActifs'!A617)</f>
        <v>-</v>
      </c>
      <c r="B614" s="213" t="str">
        <f>IF(($A614="-"),"-",IF((ISBLANK('1B DonnéesActifs'!B617)=TRUE),"",'1B DonnéesActifs'!B617))</f>
        <v>-</v>
      </c>
      <c r="C614" s="213" t="str">
        <f>IF(($A614="-"),"-",IF((ISBLANK('1B DonnéesActifs'!C617)=TRUE),"",'1B DonnéesActifs'!C617))</f>
        <v>-</v>
      </c>
      <c r="D614" s="213" t="str">
        <f>IF(($A614="-"),"-",IF((ISBLANK('1B DonnéesActifs'!D617)=TRUE),"",'1B DonnéesActifs'!D617))</f>
        <v>-</v>
      </c>
      <c r="E614" s="213" t="str">
        <f>IF(($A614="-"),"-",IF((ISBLANK('1B DonnéesActifs'!E617)=TRUE),"",'1B DonnéesActifs'!E617))</f>
        <v>-</v>
      </c>
      <c r="F614" s="213" t="str">
        <f>IF(($A614="-"),"-",IF((ISBLANK('1B DonnéesActifs'!F617)=TRUE),"",'1B DonnéesActifs'!F617))</f>
        <v>-</v>
      </c>
      <c r="G614" s="213" t="str">
        <f>IF(($A614="-"),"-",IF((ISBLANK('1B DonnéesActifs'!G617)=TRUE),"",'1B DonnéesActifs'!G617))</f>
        <v>-</v>
      </c>
      <c r="H614" s="213" t="str">
        <f>IF(($A614="-"),"-",IF((ISBLANK('1B DonnéesActifs'!H617)=TRUE),"",'1B DonnéesActifs'!H617))</f>
        <v>-</v>
      </c>
      <c r="I614" s="213" t="str">
        <f>IF(($A614="-"),"-",IF((ISBLANK('1B DonnéesActifs'!I617)=TRUE),"",'1B DonnéesActifs'!I617))</f>
        <v>-</v>
      </c>
      <c r="J614" s="213" t="str">
        <f>IF(($A614="-"),"-",IF((ISBLANK('1B DonnéesActifs'!J617)=TRUE),"",'1B DonnéesActifs'!J617))</f>
        <v>-</v>
      </c>
      <c r="K614" s="213" t="str">
        <f>IF(($A614="-"),"-",IF((ISBLANK('1B DonnéesActifs'!K617)=TRUE),"",'1B DonnéesActifs'!K617))</f>
        <v>-</v>
      </c>
      <c r="L614" s="213" t="str">
        <f>IF(($A614="-"),"-",IF((ISBLANK('1B DonnéesActifs'!L617)=TRUE),"",'1B DonnéesActifs'!L617))</f>
        <v>-</v>
      </c>
      <c r="M614" s="213" t="str">
        <f>IF(($A614="-"),"-",IF((ISBLANK('1B DonnéesActifs'!M617)=TRUE),"",'1B DonnéesActifs'!M617))</f>
        <v>-</v>
      </c>
      <c r="N614" s="213" t="str">
        <f>IF(($A614="-"),"-",IF((ISBLANK('1B DonnéesActifs'!N617)=TRUE),"",'1B DonnéesActifs'!N617))</f>
        <v>-</v>
      </c>
      <c r="O614" s="213" t="str">
        <f>IF(($A614="-"),"-",IF((ISBLANK('1B DonnéesActifs'!O617)=TRUE),"",'1B DonnéesActifs'!O617))</f>
        <v>-</v>
      </c>
      <c r="P614" s="213" t="str">
        <f>IF(($A614="-"),"-",IF((ISBLANK('1B DonnéesActifs'!P617)=TRUE),"",'1B DonnéesActifs'!P617))</f>
        <v>-</v>
      </c>
      <c r="Q614" s="214" t="str">
        <f t="shared" si="91"/>
        <v>-</v>
      </c>
      <c r="R614" s="214" t="str">
        <f>IF($A614="-","-",(_xlfn.IFNA((VLOOKUP($D614,'2A HypothèsesRenouvellement'!$J$6:$K$10,2,FALSE)),"TypeChausséeN/D")))</f>
        <v>-</v>
      </c>
      <c r="S614" s="214" t="str">
        <f t="shared" si="92"/>
        <v>-</v>
      </c>
      <c r="T614" s="214" t="str">
        <f>IF($A614="-","-",(_xlfn.IFNA((VLOOKUP($M614,'2A HypothèsesRenouvellement'!$J$16:$K$25,2,FALSE)),"DernièreInterventionN/D")))</f>
        <v>-</v>
      </c>
      <c r="U614" s="214" t="str">
        <f t="shared" si="93"/>
        <v>-</v>
      </c>
      <c r="V614" s="215" t="str">
        <f t="shared" si="94"/>
        <v>-</v>
      </c>
      <c r="W614" s="215" t="str">
        <f>IF($A614="-","-",IF($O614="","ICG N/D",VLOOKUP($O614,'2A HypothèsesRenouvellement'!$B$33:$B$42,1,TRUE)))</f>
        <v>-</v>
      </c>
      <c r="X614" s="216" t="str">
        <f>IF($A614="-","-",(IF((ISNUMBER(W614)=TRUE),VLOOKUP(W614,'2A HypothèsesRenouvellement'!$B$33:$D$42,3,FALSE),"ICG N/D")))</f>
        <v>-</v>
      </c>
      <c r="Y614" s="216" t="str">
        <f>_xlfn.IFNA(IF($A614="-","-",(IF((P614=""),"Cote /5 N/D",VLOOKUP(P614,'2A HypothèsesRenouvellement'!$F$33:$G$37,2,FALSE)))),"%ParCote/5 Feuille2A N/D")</f>
        <v>-</v>
      </c>
      <c r="Z614" s="215" t="str">
        <f>IF($A614="-","-",IF('2A HypothèsesRenouvellement'!$F$20="  cotes d'état /100",(IF(ISNUMBER(X614)=TRUE,(X614*R614),"ICG N/D")),"N'est pas l'option choisie feuille 2A"))</f>
        <v>-</v>
      </c>
      <c r="AA614" s="215" t="str">
        <f t="shared" si="89"/>
        <v>-</v>
      </c>
      <c r="AB614" s="215" t="str">
        <f>IF($A614="-","-",IF('2A HypothèsesRenouvellement'!$F$20="  cotes d'état /5",(IF(ISNUMBER(Y614)=TRUE,(Y614*R614),"Etat/5 N/D")),"N'est pas l'option choisie feuille 2A"))</f>
        <v>-</v>
      </c>
      <c r="AC614" s="215" t="str">
        <f t="shared" si="90"/>
        <v>-</v>
      </c>
      <c r="AD614" s="217" t="str">
        <f>IF('2A HypothèsesRenouvellement'!$D$15="Option 1  ",'3A CalculsActifs'!V614,IF('2A HypothèsesRenouvellement'!$F$20="  Cotes d'état /100",'3A CalculsActifs'!AA614,IF('2A HypothèsesRenouvellement'!$F$20="  Cotes d'état /5",'3A CalculsActifs'!AC614,"ATT:ChoisirOptionFeuille2A")))</f>
        <v>ATT:ChoisirOptionFeuille2A</v>
      </c>
      <c r="AE614" s="209" t="str">
        <f>IF($A614="-","-",(H614/1000*(VLOOKUP(D614,'2A HypothèsesRenouvellement'!$J$6:$L$10,3,FALSE))))</f>
        <v>-</v>
      </c>
      <c r="AF614" s="312" t="str">
        <f t="shared" si="95"/>
        <v>-</v>
      </c>
      <c r="AG614" s="312" t="str">
        <f t="shared" si="96"/>
        <v>-</v>
      </c>
      <c r="AH614" s="218" t="str">
        <f t="shared" si="97"/>
        <v>-</v>
      </c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  <c r="CM614" s="95"/>
      <c r="CN614" s="95"/>
      <c r="CO614" s="95"/>
      <c r="CP614" s="95"/>
      <c r="CQ614" s="95"/>
      <c r="CR614" s="95"/>
      <c r="CS614" s="95"/>
      <c r="CT614" s="95"/>
      <c r="CU614" s="95"/>
      <c r="CV614" s="95"/>
      <c r="CW614" s="95"/>
      <c r="CX614" s="95"/>
      <c r="CY614" s="95"/>
      <c r="CZ614" s="95"/>
      <c r="DA614" s="95"/>
      <c r="DB614" s="95"/>
      <c r="DC614" s="95"/>
      <c r="DD614" s="95"/>
      <c r="DE614" s="95"/>
      <c r="DF614" s="95"/>
      <c r="DG614" s="95"/>
      <c r="DH614" s="95"/>
      <c r="DI614" s="95"/>
      <c r="DJ614" s="95"/>
      <c r="DK614" s="95"/>
      <c r="DL614" s="95"/>
      <c r="DM614" s="95"/>
      <c r="DN614" s="95"/>
      <c r="DO614" s="95"/>
      <c r="DP614" s="95"/>
      <c r="DQ614" s="95"/>
      <c r="DR614" s="95"/>
      <c r="DS614" s="95"/>
      <c r="DT614" s="95"/>
      <c r="DU614" s="95"/>
      <c r="DV614" s="95"/>
      <c r="DW614" s="95"/>
      <c r="DX614" s="95"/>
      <c r="DY614" s="95"/>
      <c r="DZ614" s="95"/>
      <c r="EA614" s="95"/>
      <c r="EB614" s="95"/>
      <c r="EC614" s="95"/>
      <c r="ED614" s="95"/>
      <c r="EE614" s="95"/>
      <c r="EF614" s="95"/>
      <c r="EG614" s="95"/>
      <c r="EH614" s="95"/>
      <c r="EI614" s="95"/>
      <c r="EJ614" s="95"/>
      <c r="EK614" s="95"/>
      <c r="EL614" s="95"/>
      <c r="EM614" s="95"/>
      <c r="EN614" s="95"/>
      <c r="EO614" s="95"/>
      <c r="EP614" s="95"/>
      <c r="EQ614" s="95"/>
      <c r="ER614" s="95"/>
      <c r="ES614" s="95"/>
      <c r="ET614" s="95"/>
      <c r="EU614" s="95"/>
      <c r="EV614" s="95"/>
      <c r="EW614" s="95"/>
      <c r="EX614" s="95"/>
      <c r="EY614" s="95"/>
      <c r="EZ614" s="95"/>
      <c r="FA614" s="95"/>
      <c r="FB614" s="95"/>
      <c r="FC614" s="95"/>
      <c r="FD614" s="95"/>
      <c r="FE614" s="95"/>
      <c r="FF614" s="95"/>
      <c r="FG614" s="95"/>
      <c r="FH614" s="95"/>
      <c r="FI614" s="95"/>
      <c r="FJ614" s="95"/>
      <c r="FK614" s="95"/>
      <c r="FL614" s="95"/>
      <c r="FM614" s="95"/>
      <c r="FN614" s="95"/>
      <c r="FO614" s="95"/>
      <c r="FP614" s="95"/>
      <c r="FQ614" s="95"/>
      <c r="FR614" s="95"/>
      <c r="FS614" s="95"/>
      <c r="FT614" s="95"/>
      <c r="FU614" s="95"/>
      <c r="FV614" s="95"/>
      <c r="FW614" s="95"/>
      <c r="FX614" s="95"/>
      <c r="FY614" s="95"/>
      <c r="FZ614" s="95"/>
      <c r="GA614" s="95"/>
      <c r="GB614" s="95"/>
      <c r="GC614" s="95"/>
      <c r="GD614" s="95"/>
      <c r="GE614" s="95"/>
      <c r="GF614" s="95"/>
      <c r="GG614" s="95"/>
      <c r="GH614" s="95"/>
      <c r="GI614" s="95"/>
      <c r="GJ614" s="95"/>
      <c r="GK614" s="95"/>
      <c r="GL614" s="95"/>
      <c r="GM614" s="95"/>
      <c r="GN614" s="95"/>
      <c r="GO614" s="95"/>
      <c r="GP614" s="95"/>
      <c r="GQ614" s="95"/>
      <c r="GR614" s="95"/>
      <c r="GS614" s="95"/>
      <c r="GT614" s="95"/>
      <c r="GU614" s="95"/>
      <c r="GV614" s="95"/>
      <c r="GW614" s="95"/>
      <c r="GX614" s="95"/>
      <c r="GY614" s="95"/>
      <c r="GZ614" s="95"/>
      <c r="HA614" s="95"/>
      <c r="HB614" s="95"/>
      <c r="HC614" s="95"/>
      <c r="HD614" s="95"/>
      <c r="HE614" s="95"/>
    </row>
    <row r="615" spans="1:213" x14ac:dyDescent="0.25">
      <c r="A615" s="212" t="str">
        <f>IF((ISBLANK('1B DonnéesActifs'!A618)=TRUE),"-",'1B DonnéesActifs'!A618)</f>
        <v>-</v>
      </c>
      <c r="B615" s="213" t="str">
        <f>IF(($A615="-"),"-",IF((ISBLANK('1B DonnéesActifs'!B618)=TRUE),"",'1B DonnéesActifs'!B618))</f>
        <v>-</v>
      </c>
      <c r="C615" s="213" t="str">
        <f>IF(($A615="-"),"-",IF((ISBLANK('1B DonnéesActifs'!C618)=TRUE),"",'1B DonnéesActifs'!C618))</f>
        <v>-</v>
      </c>
      <c r="D615" s="213" t="str">
        <f>IF(($A615="-"),"-",IF((ISBLANK('1B DonnéesActifs'!D618)=TRUE),"",'1B DonnéesActifs'!D618))</f>
        <v>-</v>
      </c>
      <c r="E615" s="213" t="str">
        <f>IF(($A615="-"),"-",IF((ISBLANK('1B DonnéesActifs'!E618)=TRUE),"",'1B DonnéesActifs'!E618))</f>
        <v>-</v>
      </c>
      <c r="F615" s="213" t="str">
        <f>IF(($A615="-"),"-",IF((ISBLANK('1B DonnéesActifs'!F618)=TRUE),"",'1B DonnéesActifs'!F618))</f>
        <v>-</v>
      </c>
      <c r="G615" s="213" t="str">
        <f>IF(($A615="-"),"-",IF((ISBLANK('1B DonnéesActifs'!G618)=TRUE),"",'1B DonnéesActifs'!G618))</f>
        <v>-</v>
      </c>
      <c r="H615" s="213" t="str">
        <f>IF(($A615="-"),"-",IF((ISBLANK('1B DonnéesActifs'!H618)=TRUE),"",'1B DonnéesActifs'!H618))</f>
        <v>-</v>
      </c>
      <c r="I615" s="213" t="str">
        <f>IF(($A615="-"),"-",IF((ISBLANK('1B DonnéesActifs'!I618)=TRUE),"",'1B DonnéesActifs'!I618))</f>
        <v>-</v>
      </c>
      <c r="J615" s="213" t="str">
        <f>IF(($A615="-"),"-",IF((ISBLANK('1B DonnéesActifs'!J618)=TRUE),"",'1B DonnéesActifs'!J618))</f>
        <v>-</v>
      </c>
      <c r="K615" s="213" t="str">
        <f>IF(($A615="-"),"-",IF((ISBLANK('1B DonnéesActifs'!K618)=TRUE),"",'1B DonnéesActifs'!K618))</f>
        <v>-</v>
      </c>
      <c r="L615" s="213" t="str">
        <f>IF(($A615="-"),"-",IF((ISBLANK('1B DonnéesActifs'!L618)=TRUE),"",'1B DonnéesActifs'!L618))</f>
        <v>-</v>
      </c>
      <c r="M615" s="213" t="str">
        <f>IF(($A615="-"),"-",IF((ISBLANK('1B DonnéesActifs'!M618)=TRUE),"",'1B DonnéesActifs'!M618))</f>
        <v>-</v>
      </c>
      <c r="N615" s="213" t="str">
        <f>IF(($A615="-"),"-",IF((ISBLANK('1B DonnéesActifs'!N618)=TRUE),"",'1B DonnéesActifs'!N618))</f>
        <v>-</v>
      </c>
      <c r="O615" s="213" t="str">
        <f>IF(($A615="-"),"-",IF((ISBLANK('1B DonnéesActifs'!O618)=TRUE),"",'1B DonnéesActifs'!O618))</f>
        <v>-</v>
      </c>
      <c r="P615" s="213" t="str">
        <f>IF(($A615="-"),"-",IF((ISBLANK('1B DonnéesActifs'!P618)=TRUE),"",'1B DonnéesActifs'!P618))</f>
        <v>-</v>
      </c>
      <c r="Q615" s="214" t="str">
        <f t="shared" si="91"/>
        <v>-</v>
      </c>
      <c r="R615" s="214" t="str">
        <f>IF($A615="-","-",(_xlfn.IFNA((VLOOKUP($D615,'2A HypothèsesRenouvellement'!$J$6:$K$10,2,FALSE)),"TypeChausséeN/D")))</f>
        <v>-</v>
      </c>
      <c r="S615" s="214" t="str">
        <f t="shared" si="92"/>
        <v>-</v>
      </c>
      <c r="T615" s="214" t="str">
        <f>IF($A615="-","-",(_xlfn.IFNA((VLOOKUP($M615,'2A HypothèsesRenouvellement'!$J$16:$K$25,2,FALSE)),"DernièreInterventionN/D")))</f>
        <v>-</v>
      </c>
      <c r="U615" s="214" t="str">
        <f t="shared" si="93"/>
        <v>-</v>
      </c>
      <c r="V615" s="215" t="str">
        <f t="shared" si="94"/>
        <v>-</v>
      </c>
      <c r="W615" s="215" t="str">
        <f>IF($A615="-","-",IF($O615="","ICG N/D",VLOOKUP($O615,'2A HypothèsesRenouvellement'!$B$33:$B$42,1,TRUE)))</f>
        <v>-</v>
      </c>
      <c r="X615" s="216" t="str">
        <f>IF($A615="-","-",(IF((ISNUMBER(W615)=TRUE),VLOOKUP(W615,'2A HypothèsesRenouvellement'!$B$33:$D$42,3,FALSE),"ICG N/D")))</f>
        <v>-</v>
      </c>
      <c r="Y615" s="216" t="str">
        <f>_xlfn.IFNA(IF($A615="-","-",(IF((P615=""),"Cote /5 N/D",VLOOKUP(P615,'2A HypothèsesRenouvellement'!$F$33:$G$37,2,FALSE)))),"%ParCote/5 Feuille2A N/D")</f>
        <v>-</v>
      </c>
      <c r="Z615" s="215" t="str">
        <f>IF($A615="-","-",IF('2A HypothèsesRenouvellement'!$F$20="  cotes d'état /100",(IF(ISNUMBER(X615)=TRUE,(X615*R615),"ICG N/D")),"N'est pas l'option choisie feuille 2A"))</f>
        <v>-</v>
      </c>
      <c r="AA615" s="215" t="str">
        <f t="shared" si="89"/>
        <v>-</v>
      </c>
      <c r="AB615" s="215" t="str">
        <f>IF($A615="-","-",IF('2A HypothèsesRenouvellement'!$F$20="  cotes d'état /5",(IF(ISNUMBER(Y615)=TRUE,(Y615*R615),"Etat/5 N/D")),"N'est pas l'option choisie feuille 2A"))</f>
        <v>-</v>
      </c>
      <c r="AC615" s="215" t="str">
        <f t="shared" si="90"/>
        <v>-</v>
      </c>
      <c r="AD615" s="217" t="str">
        <f>IF('2A HypothèsesRenouvellement'!$D$15="Option 1  ",'3A CalculsActifs'!V615,IF('2A HypothèsesRenouvellement'!$F$20="  Cotes d'état /100",'3A CalculsActifs'!AA615,IF('2A HypothèsesRenouvellement'!$F$20="  Cotes d'état /5",'3A CalculsActifs'!AC615,"ATT:ChoisirOptionFeuille2A")))</f>
        <v>ATT:ChoisirOptionFeuille2A</v>
      </c>
      <c r="AE615" s="209" t="str">
        <f>IF($A615="-","-",(H615/1000*(VLOOKUP(D615,'2A HypothèsesRenouvellement'!$J$6:$L$10,3,FALSE))))</f>
        <v>-</v>
      </c>
      <c r="AF615" s="312" t="str">
        <f t="shared" si="95"/>
        <v>-</v>
      </c>
      <c r="AG615" s="312" t="str">
        <f t="shared" si="96"/>
        <v>-</v>
      </c>
      <c r="AH615" s="218" t="str">
        <f t="shared" si="97"/>
        <v>-</v>
      </c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5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  <c r="CM615" s="95"/>
      <c r="CN615" s="95"/>
      <c r="CO615" s="95"/>
      <c r="CP615" s="95"/>
      <c r="CQ615" s="95"/>
      <c r="CR615" s="95"/>
      <c r="CS615" s="95"/>
      <c r="CT615" s="95"/>
      <c r="CU615" s="95"/>
      <c r="CV615" s="95"/>
      <c r="CW615" s="95"/>
      <c r="CX615" s="95"/>
      <c r="CY615" s="95"/>
      <c r="CZ615" s="95"/>
      <c r="DA615" s="95"/>
      <c r="DB615" s="95"/>
      <c r="DC615" s="95"/>
      <c r="DD615" s="95"/>
      <c r="DE615" s="95"/>
      <c r="DF615" s="95"/>
      <c r="DG615" s="95"/>
      <c r="DH615" s="95"/>
      <c r="DI615" s="95"/>
      <c r="DJ615" s="95"/>
      <c r="DK615" s="95"/>
      <c r="DL615" s="95"/>
      <c r="DM615" s="95"/>
      <c r="DN615" s="95"/>
      <c r="DO615" s="95"/>
      <c r="DP615" s="95"/>
      <c r="DQ615" s="95"/>
      <c r="DR615" s="95"/>
      <c r="DS615" s="95"/>
      <c r="DT615" s="95"/>
      <c r="DU615" s="95"/>
      <c r="DV615" s="95"/>
      <c r="DW615" s="95"/>
      <c r="DX615" s="95"/>
      <c r="DY615" s="95"/>
      <c r="DZ615" s="95"/>
      <c r="EA615" s="95"/>
      <c r="EB615" s="95"/>
      <c r="EC615" s="95"/>
      <c r="ED615" s="95"/>
      <c r="EE615" s="95"/>
      <c r="EF615" s="95"/>
      <c r="EG615" s="95"/>
      <c r="EH615" s="95"/>
      <c r="EI615" s="95"/>
      <c r="EJ615" s="95"/>
      <c r="EK615" s="95"/>
      <c r="EL615" s="95"/>
      <c r="EM615" s="95"/>
      <c r="EN615" s="95"/>
      <c r="EO615" s="95"/>
      <c r="EP615" s="95"/>
      <c r="EQ615" s="95"/>
      <c r="ER615" s="95"/>
      <c r="ES615" s="95"/>
      <c r="ET615" s="95"/>
      <c r="EU615" s="95"/>
      <c r="EV615" s="95"/>
      <c r="EW615" s="95"/>
      <c r="EX615" s="95"/>
      <c r="EY615" s="95"/>
      <c r="EZ615" s="95"/>
      <c r="FA615" s="95"/>
      <c r="FB615" s="95"/>
      <c r="FC615" s="95"/>
      <c r="FD615" s="95"/>
      <c r="FE615" s="95"/>
      <c r="FF615" s="95"/>
      <c r="FG615" s="95"/>
      <c r="FH615" s="95"/>
      <c r="FI615" s="95"/>
      <c r="FJ615" s="95"/>
      <c r="FK615" s="95"/>
      <c r="FL615" s="95"/>
      <c r="FM615" s="95"/>
      <c r="FN615" s="95"/>
      <c r="FO615" s="95"/>
      <c r="FP615" s="95"/>
      <c r="FQ615" s="95"/>
      <c r="FR615" s="95"/>
      <c r="FS615" s="95"/>
      <c r="FT615" s="95"/>
      <c r="FU615" s="95"/>
      <c r="FV615" s="95"/>
      <c r="FW615" s="95"/>
      <c r="FX615" s="95"/>
      <c r="FY615" s="95"/>
      <c r="FZ615" s="95"/>
      <c r="GA615" s="95"/>
      <c r="GB615" s="95"/>
      <c r="GC615" s="95"/>
      <c r="GD615" s="95"/>
      <c r="GE615" s="95"/>
      <c r="GF615" s="95"/>
      <c r="GG615" s="95"/>
      <c r="GH615" s="95"/>
      <c r="GI615" s="95"/>
      <c r="GJ615" s="95"/>
      <c r="GK615" s="95"/>
      <c r="GL615" s="95"/>
      <c r="GM615" s="95"/>
      <c r="GN615" s="95"/>
      <c r="GO615" s="95"/>
      <c r="GP615" s="95"/>
      <c r="GQ615" s="95"/>
      <c r="GR615" s="95"/>
      <c r="GS615" s="95"/>
      <c r="GT615" s="95"/>
      <c r="GU615" s="95"/>
      <c r="GV615" s="95"/>
      <c r="GW615" s="95"/>
      <c r="GX615" s="95"/>
      <c r="GY615" s="95"/>
      <c r="GZ615" s="95"/>
      <c r="HA615" s="95"/>
      <c r="HB615" s="95"/>
      <c r="HC615" s="95"/>
      <c r="HD615" s="95"/>
      <c r="HE615" s="95"/>
    </row>
    <row r="616" spans="1:213" x14ac:dyDescent="0.25">
      <c r="A616" s="212" t="str">
        <f>IF((ISBLANK('1B DonnéesActifs'!A619)=TRUE),"-",'1B DonnéesActifs'!A619)</f>
        <v>-</v>
      </c>
      <c r="B616" s="213" t="str">
        <f>IF(($A616="-"),"-",IF((ISBLANK('1B DonnéesActifs'!B619)=TRUE),"",'1B DonnéesActifs'!B619))</f>
        <v>-</v>
      </c>
      <c r="C616" s="213" t="str">
        <f>IF(($A616="-"),"-",IF((ISBLANK('1B DonnéesActifs'!C619)=TRUE),"",'1B DonnéesActifs'!C619))</f>
        <v>-</v>
      </c>
      <c r="D616" s="213" t="str">
        <f>IF(($A616="-"),"-",IF((ISBLANK('1B DonnéesActifs'!D619)=TRUE),"",'1B DonnéesActifs'!D619))</f>
        <v>-</v>
      </c>
      <c r="E616" s="213" t="str">
        <f>IF(($A616="-"),"-",IF((ISBLANK('1B DonnéesActifs'!E619)=TRUE),"",'1B DonnéesActifs'!E619))</f>
        <v>-</v>
      </c>
      <c r="F616" s="213" t="str">
        <f>IF(($A616="-"),"-",IF((ISBLANK('1B DonnéesActifs'!F619)=TRUE),"",'1B DonnéesActifs'!F619))</f>
        <v>-</v>
      </c>
      <c r="G616" s="213" t="str">
        <f>IF(($A616="-"),"-",IF((ISBLANK('1B DonnéesActifs'!G619)=TRUE),"",'1B DonnéesActifs'!G619))</f>
        <v>-</v>
      </c>
      <c r="H616" s="213" t="str">
        <f>IF(($A616="-"),"-",IF((ISBLANK('1B DonnéesActifs'!H619)=TRUE),"",'1B DonnéesActifs'!H619))</f>
        <v>-</v>
      </c>
      <c r="I616" s="213" t="str">
        <f>IF(($A616="-"),"-",IF((ISBLANK('1B DonnéesActifs'!I619)=TRUE),"",'1B DonnéesActifs'!I619))</f>
        <v>-</v>
      </c>
      <c r="J616" s="213" t="str">
        <f>IF(($A616="-"),"-",IF((ISBLANK('1B DonnéesActifs'!J619)=TRUE),"",'1B DonnéesActifs'!J619))</f>
        <v>-</v>
      </c>
      <c r="K616" s="213" t="str">
        <f>IF(($A616="-"),"-",IF((ISBLANK('1B DonnéesActifs'!K619)=TRUE),"",'1B DonnéesActifs'!K619))</f>
        <v>-</v>
      </c>
      <c r="L616" s="213" t="str">
        <f>IF(($A616="-"),"-",IF((ISBLANK('1B DonnéesActifs'!L619)=TRUE),"",'1B DonnéesActifs'!L619))</f>
        <v>-</v>
      </c>
      <c r="M616" s="213" t="str">
        <f>IF(($A616="-"),"-",IF((ISBLANK('1B DonnéesActifs'!M619)=TRUE),"",'1B DonnéesActifs'!M619))</f>
        <v>-</v>
      </c>
      <c r="N616" s="213" t="str">
        <f>IF(($A616="-"),"-",IF((ISBLANK('1B DonnéesActifs'!N619)=TRUE),"",'1B DonnéesActifs'!N619))</f>
        <v>-</v>
      </c>
      <c r="O616" s="213" t="str">
        <f>IF(($A616="-"),"-",IF((ISBLANK('1B DonnéesActifs'!O619)=TRUE),"",'1B DonnéesActifs'!O619))</f>
        <v>-</v>
      </c>
      <c r="P616" s="213" t="str">
        <f>IF(($A616="-"),"-",IF((ISBLANK('1B DonnéesActifs'!P619)=TRUE),"",'1B DonnéesActifs'!P619))</f>
        <v>-</v>
      </c>
      <c r="Q616" s="214" t="str">
        <f t="shared" si="91"/>
        <v>-</v>
      </c>
      <c r="R616" s="214" t="str">
        <f>IF($A616="-","-",(_xlfn.IFNA((VLOOKUP($D616,'2A HypothèsesRenouvellement'!$J$6:$K$10,2,FALSE)),"TypeChausséeN/D")))</f>
        <v>-</v>
      </c>
      <c r="S616" s="214" t="str">
        <f t="shared" si="92"/>
        <v>-</v>
      </c>
      <c r="T616" s="214" t="str">
        <f>IF($A616="-","-",(_xlfn.IFNA((VLOOKUP($M616,'2A HypothèsesRenouvellement'!$J$16:$K$25,2,FALSE)),"DernièreInterventionN/D")))</f>
        <v>-</v>
      </c>
      <c r="U616" s="214" t="str">
        <f t="shared" si="93"/>
        <v>-</v>
      </c>
      <c r="V616" s="215" t="str">
        <f t="shared" si="94"/>
        <v>-</v>
      </c>
      <c r="W616" s="215" t="str">
        <f>IF($A616="-","-",IF($O616="","ICG N/D",VLOOKUP($O616,'2A HypothèsesRenouvellement'!$B$33:$B$42,1,TRUE)))</f>
        <v>-</v>
      </c>
      <c r="X616" s="216" t="str">
        <f>IF($A616="-","-",(IF((ISNUMBER(W616)=TRUE),VLOOKUP(W616,'2A HypothèsesRenouvellement'!$B$33:$D$42,3,FALSE),"ICG N/D")))</f>
        <v>-</v>
      </c>
      <c r="Y616" s="216" t="str">
        <f>_xlfn.IFNA(IF($A616="-","-",(IF((P616=""),"Cote /5 N/D",VLOOKUP(P616,'2A HypothèsesRenouvellement'!$F$33:$G$37,2,FALSE)))),"%ParCote/5 Feuille2A N/D")</f>
        <v>-</v>
      </c>
      <c r="Z616" s="215" t="str">
        <f>IF($A616="-","-",IF('2A HypothèsesRenouvellement'!$F$20="  cotes d'état /100",(IF(ISNUMBER(X616)=TRUE,(X616*R616),"ICG N/D")),"N'est pas l'option choisie feuille 2A"))</f>
        <v>-</v>
      </c>
      <c r="AA616" s="215" t="str">
        <f t="shared" si="89"/>
        <v>-</v>
      </c>
      <c r="AB616" s="215" t="str">
        <f>IF($A616="-","-",IF('2A HypothèsesRenouvellement'!$F$20="  cotes d'état /5",(IF(ISNUMBER(Y616)=TRUE,(Y616*R616),"Etat/5 N/D")),"N'est pas l'option choisie feuille 2A"))</f>
        <v>-</v>
      </c>
      <c r="AC616" s="215" t="str">
        <f t="shared" si="90"/>
        <v>-</v>
      </c>
      <c r="AD616" s="217" t="str">
        <f>IF('2A HypothèsesRenouvellement'!$D$15="Option 1  ",'3A CalculsActifs'!V616,IF('2A HypothèsesRenouvellement'!$F$20="  Cotes d'état /100",'3A CalculsActifs'!AA616,IF('2A HypothèsesRenouvellement'!$F$20="  Cotes d'état /5",'3A CalculsActifs'!AC616,"ATT:ChoisirOptionFeuille2A")))</f>
        <v>ATT:ChoisirOptionFeuille2A</v>
      </c>
      <c r="AE616" s="209" t="str">
        <f>IF($A616="-","-",(H616/1000*(VLOOKUP(D616,'2A HypothèsesRenouvellement'!$J$6:$L$10,3,FALSE))))</f>
        <v>-</v>
      </c>
      <c r="AF616" s="312" t="str">
        <f t="shared" si="95"/>
        <v>-</v>
      </c>
      <c r="AG616" s="312" t="str">
        <f t="shared" si="96"/>
        <v>-</v>
      </c>
      <c r="AH616" s="218" t="str">
        <f t="shared" si="97"/>
        <v>-</v>
      </c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5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  <c r="CM616" s="95"/>
      <c r="CN616" s="95"/>
      <c r="CO616" s="95"/>
      <c r="CP616" s="95"/>
      <c r="CQ616" s="95"/>
      <c r="CR616" s="95"/>
      <c r="CS616" s="95"/>
      <c r="CT616" s="95"/>
      <c r="CU616" s="95"/>
      <c r="CV616" s="95"/>
      <c r="CW616" s="95"/>
      <c r="CX616" s="95"/>
      <c r="CY616" s="95"/>
      <c r="CZ616" s="95"/>
      <c r="DA616" s="95"/>
      <c r="DB616" s="95"/>
      <c r="DC616" s="95"/>
      <c r="DD616" s="95"/>
      <c r="DE616" s="95"/>
      <c r="DF616" s="95"/>
      <c r="DG616" s="95"/>
      <c r="DH616" s="95"/>
      <c r="DI616" s="95"/>
      <c r="DJ616" s="95"/>
      <c r="DK616" s="95"/>
      <c r="DL616" s="95"/>
      <c r="DM616" s="95"/>
      <c r="DN616" s="95"/>
      <c r="DO616" s="95"/>
      <c r="DP616" s="95"/>
      <c r="DQ616" s="95"/>
      <c r="DR616" s="95"/>
      <c r="DS616" s="95"/>
      <c r="DT616" s="95"/>
      <c r="DU616" s="95"/>
      <c r="DV616" s="95"/>
      <c r="DW616" s="95"/>
      <c r="DX616" s="95"/>
      <c r="DY616" s="95"/>
      <c r="DZ616" s="95"/>
      <c r="EA616" s="95"/>
      <c r="EB616" s="95"/>
      <c r="EC616" s="95"/>
      <c r="ED616" s="95"/>
      <c r="EE616" s="95"/>
      <c r="EF616" s="95"/>
      <c r="EG616" s="95"/>
      <c r="EH616" s="95"/>
      <c r="EI616" s="95"/>
      <c r="EJ616" s="95"/>
      <c r="EK616" s="95"/>
      <c r="EL616" s="95"/>
      <c r="EM616" s="95"/>
      <c r="EN616" s="95"/>
      <c r="EO616" s="95"/>
      <c r="EP616" s="95"/>
      <c r="EQ616" s="95"/>
      <c r="ER616" s="95"/>
      <c r="ES616" s="95"/>
      <c r="ET616" s="95"/>
      <c r="EU616" s="95"/>
      <c r="EV616" s="95"/>
      <c r="EW616" s="95"/>
      <c r="EX616" s="95"/>
      <c r="EY616" s="95"/>
      <c r="EZ616" s="95"/>
      <c r="FA616" s="95"/>
      <c r="FB616" s="95"/>
      <c r="FC616" s="95"/>
      <c r="FD616" s="95"/>
      <c r="FE616" s="95"/>
      <c r="FF616" s="95"/>
      <c r="FG616" s="95"/>
      <c r="FH616" s="95"/>
      <c r="FI616" s="95"/>
      <c r="FJ616" s="95"/>
      <c r="FK616" s="95"/>
      <c r="FL616" s="95"/>
      <c r="FM616" s="95"/>
      <c r="FN616" s="95"/>
      <c r="FO616" s="95"/>
      <c r="FP616" s="95"/>
      <c r="FQ616" s="95"/>
      <c r="FR616" s="95"/>
      <c r="FS616" s="95"/>
      <c r="FT616" s="95"/>
      <c r="FU616" s="95"/>
      <c r="FV616" s="95"/>
      <c r="FW616" s="95"/>
      <c r="FX616" s="95"/>
      <c r="FY616" s="95"/>
      <c r="FZ616" s="95"/>
      <c r="GA616" s="95"/>
      <c r="GB616" s="95"/>
      <c r="GC616" s="95"/>
      <c r="GD616" s="95"/>
      <c r="GE616" s="95"/>
      <c r="GF616" s="95"/>
      <c r="GG616" s="95"/>
      <c r="GH616" s="95"/>
      <c r="GI616" s="95"/>
      <c r="GJ616" s="95"/>
      <c r="GK616" s="95"/>
      <c r="GL616" s="95"/>
      <c r="GM616" s="95"/>
      <c r="GN616" s="95"/>
      <c r="GO616" s="95"/>
      <c r="GP616" s="95"/>
      <c r="GQ616" s="95"/>
      <c r="GR616" s="95"/>
      <c r="GS616" s="95"/>
      <c r="GT616" s="95"/>
      <c r="GU616" s="95"/>
      <c r="GV616" s="95"/>
      <c r="GW616" s="95"/>
      <c r="GX616" s="95"/>
      <c r="GY616" s="95"/>
      <c r="GZ616" s="95"/>
      <c r="HA616" s="95"/>
      <c r="HB616" s="95"/>
      <c r="HC616" s="95"/>
      <c r="HD616" s="95"/>
      <c r="HE616" s="95"/>
    </row>
    <row r="617" spans="1:213" x14ac:dyDescent="0.25">
      <c r="A617" s="212" t="str">
        <f>IF((ISBLANK('1B DonnéesActifs'!A620)=TRUE),"-",'1B DonnéesActifs'!A620)</f>
        <v>-</v>
      </c>
      <c r="B617" s="213" t="str">
        <f>IF(($A617="-"),"-",IF((ISBLANK('1B DonnéesActifs'!B620)=TRUE),"",'1B DonnéesActifs'!B620))</f>
        <v>-</v>
      </c>
      <c r="C617" s="213" t="str">
        <f>IF(($A617="-"),"-",IF((ISBLANK('1B DonnéesActifs'!C620)=TRUE),"",'1B DonnéesActifs'!C620))</f>
        <v>-</v>
      </c>
      <c r="D617" s="213" t="str">
        <f>IF(($A617="-"),"-",IF((ISBLANK('1B DonnéesActifs'!D620)=TRUE),"",'1B DonnéesActifs'!D620))</f>
        <v>-</v>
      </c>
      <c r="E617" s="213" t="str">
        <f>IF(($A617="-"),"-",IF((ISBLANK('1B DonnéesActifs'!E620)=TRUE),"",'1B DonnéesActifs'!E620))</f>
        <v>-</v>
      </c>
      <c r="F617" s="213" t="str">
        <f>IF(($A617="-"),"-",IF((ISBLANK('1B DonnéesActifs'!F620)=TRUE),"",'1B DonnéesActifs'!F620))</f>
        <v>-</v>
      </c>
      <c r="G617" s="213" t="str">
        <f>IF(($A617="-"),"-",IF((ISBLANK('1B DonnéesActifs'!G620)=TRUE),"",'1B DonnéesActifs'!G620))</f>
        <v>-</v>
      </c>
      <c r="H617" s="213" t="str">
        <f>IF(($A617="-"),"-",IF((ISBLANK('1B DonnéesActifs'!H620)=TRUE),"",'1B DonnéesActifs'!H620))</f>
        <v>-</v>
      </c>
      <c r="I617" s="213" t="str">
        <f>IF(($A617="-"),"-",IF((ISBLANK('1B DonnéesActifs'!I620)=TRUE),"",'1B DonnéesActifs'!I620))</f>
        <v>-</v>
      </c>
      <c r="J617" s="213" t="str">
        <f>IF(($A617="-"),"-",IF((ISBLANK('1B DonnéesActifs'!J620)=TRUE),"",'1B DonnéesActifs'!J620))</f>
        <v>-</v>
      </c>
      <c r="K617" s="213" t="str">
        <f>IF(($A617="-"),"-",IF((ISBLANK('1B DonnéesActifs'!K620)=TRUE),"",'1B DonnéesActifs'!K620))</f>
        <v>-</v>
      </c>
      <c r="L617" s="213" t="str">
        <f>IF(($A617="-"),"-",IF((ISBLANK('1B DonnéesActifs'!L620)=TRUE),"",'1B DonnéesActifs'!L620))</f>
        <v>-</v>
      </c>
      <c r="M617" s="213" t="str">
        <f>IF(($A617="-"),"-",IF((ISBLANK('1B DonnéesActifs'!M620)=TRUE),"",'1B DonnéesActifs'!M620))</f>
        <v>-</v>
      </c>
      <c r="N617" s="213" t="str">
        <f>IF(($A617="-"),"-",IF((ISBLANK('1B DonnéesActifs'!N620)=TRUE),"",'1B DonnéesActifs'!N620))</f>
        <v>-</v>
      </c>
      <c r="O617" s="213" t="str">
        <f>IF(($A617="-"),"-",IF((ISBLANK('1B DonnéesActifs'!O620)=TRUE),"",'1B DonnéesActifs'!O620))</f>
        <v>-</v>
      </c>
      <c r="P617" s="213" t="str">
        <f>IF(($A617="-"),"-",IF((ISBLANK('1B DonnéesActifs'!P620)=TRUE),"",'1B DonnéesActifs'!P620))</f>
        <v>-</v>
      </c>
      <c r="Q617" s="214" t="str">
        <f t="shared" si="91"/>
        <v>-</v>
      </c>
      <c r="R617" s="214" t="str">
        <f>IF($A617="-","-",(_xlfn.IFNA((VLOOKUP($D617,'2A HypothèsesRenouvellement'!$J$6:$K$10,2,FALSE)),"TypeChausséeN/D")))</f>
        <v>-</v>
      </c>
      <c r="S617" s="214" t="str">
        <f t="shared" si="92"/>
        <v>-</v>
      </c>
      <c r="T617" s="214" t="str">
        <f>IF($A617="-","-",(_xlfn.IFNA((VLOOKUP($M617,'2A HypothèsesRenouvellement'!$J$16:$K$25,2,FALSE)),"DernièreInterventionN/D")))</f>
        <v>-</v>
      </c>
      <c r="U617" s="214" t="str">
        <f t="shared" si="93"/>
        <v>-</v>
      </c>
      <c r="V617" s="215" t="str">
        <f t="shared" si="94"/>
        <v>-</v>
      </c>
      <c r="W617" s="215" t="str">
        <f>IF($A617="-","-",IF($O617="","ICG N/D",VLOOKUP($O617,'2A HypothèsesRenouvellement'!$B$33:$B$42,1,TRUE)))</f>
        <v>-</v>
      </c>
      <c r="X617" s="216" t="str">
        <f>IF($A617="-","-",(IF((ISNUMBER(W617)=TRUE),VLOOKUP(W617,'2A HypothèsesRenouvellement'!$B$33:$D$42,3,FALSE),"ICG N/D")))</f>
        <v>-</v>
      </c>
      <c r="Y617" s="216" t="str">
        <f>_xlfn.IFNA(IF($A617="-","-",(IF((P617=""),"Cote /5 N/D",VLOOKUP(P617,'2A HypothèsesRenouvellement'!$F$33:$G$37,2,FALSE)))),"%ParCote/5 Feuille2A N/D")</f>
        <v>-</v>
      </c>
      <c r="Z617" s="215" t="str">
        <f>IF($A617="-","-",IF('2A HypothèsesRenouvellement'!$F$20="  cotes d'état /100",(IF(ISNUMBER(X617)=TRUE,(X617*R617),"ICG N/D")),"N'est pas l'option choisie feuille 2A"))</f>
        <v>-</v>
      </c>
      <c r="AA617" s="215" t="str">
        <f t="shared" si="89"/>
        <v>-</v>
      </c>
      <c r="AB617" s="215" t="str">
        <f>IF($A617="-","-",IF('2A HypothèsesRenouvellement'!$F$20="  cotes d'état /5",(IF(ISNUMBER(Y617)=TRUE,(Y617*R617),"Etat/5 N/D")),"N'est pas l'option choisie feuille 2A"))</f>
        <v>-</v>
      </c>
      <c r="AC617" s="215" t="str">
        <f t="shared" si="90"/>
        <v>-</v>
      </c>
      <c r="AD617" s="217" t="str">
        <f>IF('2A HypothèsesRenouvellement'!$D$15="Option 1  ",'3A CalculsActifs'!V617,IF('2A HypothèsesRenouvellement'!$F$20="  Cotes d'état /100",'3A CalculsActifs'!AA617,IF('2A HypothèsesRenouvellement'!$F$20="  Cotes d'état /5",'3A CalculsActifs'!AC617,"ATT:ChoisirOptionFeuille2A")))</f>
        <v>ATT:ChoisirOptionFeuille2A</v>
      </c>
      <c r="AE617" s="209" t="str">
        <f>IF($A617="-","-",(H617/1000*(VLOOKUP(D617,'2A HypothèsesRenouvellement'!$J$6:$L$10,3,FALSE))))</f>
        <v>-</v>
      </c>
      <c r="AF617" s="312" t="str">
        <f t="shared" si="95"/>
        <v>-</v>
      </c>
      <c r="AG617" s="312" t="str">
        <f t="shared" si="96"/>
        <v>-</v>
      </c>
      <c r="AH617" s="218" t="str">
        <f t="shared" si="97"/>
        <v>-</v>
      </c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5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  <c r="CM617" s="95"/>
      <c r="CN617" s="95"/>
      <c r="CO617" s="95"/>
      <c r="CP617" s="95"/>
      <c r="CQ617" s="95"/>
      <c r="CR617" s="95"/>
      <c r="CS617" s="95"/>
      <c r="CT617" s="95"/>
      <c r="CU617" s="95"/>
      <c r="CV617" s="95"/>
      <c r="CW617" s="95"/>
      <c r="CX617" s="95"/>
      <c r="CY617" s="95"/>
      <c r="CZ617" s="95"/>
      <c r="DA617" s="95"/>
      <c r="DB617" s="95"/>
      <c r="DC617" s="95"/>
      <c r="DD617" s="95"/>
      <c r="DE617" s="95"/>
      <c r="DF617" s="95"/>
      <c r="DG617" s="95"/>
      <c r="DH617" s="95"/>
      <c r="DI617" s="95"/>
      <c r="DJ617" s="95"/>
      <c r="DK617" s="95"/>
      <c r="DL617" s="95"/>
      <c r="DM617" s="95"/>
      <c r="DN617" s="95"/>
      <c r="DO617" s="95"/>
      <c r="DP617" s="95"/>
      <c r="DQ617" s="95"/>
      <c r="DR617" s="95"/>
      <c r="DS617" s="95"/>
      <c r="DT617" s="95"/>
      <c r="DU617" s="95"/>
      <c r="DV617" s="95"/>
      <c r="DW617" s="95"/>
      <c r="DX617" s="95"/>
      <c r="DY617" s="95"/>
      <c r="DZ617" s="95"/>
      <c r="EA617" s="95"/>
      <c r="EB617" s="95"/>
      <c r="EC617" s="95"/>
      <c r="ED617" s="95"/>
      <c r="EE617" s="95"/>
      <c r="EF617" s="95"/>
      <c r="EG617" s="95"/>
      <c r="EH617" s="95"/>
      <c r="EI617" s="95"/>
      <c r="EJ617" s="95"/>
      <c r="EK617" s="95"/>
      <c r="EL617" s="95"/>
      <c r="EM617" s="95"/>
      <c r="EN617" s="95"/>
      <c r="EO617" s="95"/>
      <c r="EP617" s="95"/>
      <c r="EQ617" s="95"/>
      <c r="ER617" s="95"/>
      <c r="ES617" s="95"/>
      <c r="ET617" s="95"/>
      <c r="EU617" s="95"/>
      <c r="EV617" s="95"/>
      <c r="EW617" s="95"/>
      <c r="EX617" s="95"/>
      <c r="EY617" s="95"/>
      <c r="EZ617" s="95"/>
      <c r="FA617" s="95"/>
      <c r="FB617" s="95"/>
      <c r="FC617" s="95"/>
      <c r="FD617" s="95"/>
      <c r="FE617" s="95"/>
      <c r="FF617" s="95"/>
      <c r="FG617" s="95"/>
      <c r="FH617" s="95"/>
      <c r="FI617" s="95"/>
      <c r="FJ617" s="95"/>
      <c r="FK617" s="95"/>
      <c r="FL617" s="95"/>
      <c r="FM617" s="95"/>
      <c r="FN617" s="95"/>
      <c r="FO617" s="95"/>
      <c r="FP617" s="95"/>
      <c r="FQ617" s="95"/>
      <c r="FR617" s="95"/>
      <c r="FS617" s="95"/>
      <c r="FT617" s="95"/>
      <c r="FU617" s="95"/>
      <c r="FV617" s="95"/>
      <c r="FW617" s="95"/>
      <c r="FX617" s="95"/>
      <c r="FY617" s="95"/>
      <c r="FZ617" s="95"/>
      <c r="GA617" s="95"/>
      <c r="GB617" s="95"/>
      <c r="GC617" s="95"/>
      <c r="GD617" s="95"/>
      <c r="GE617" s="95"/>
      <c r="GF617" s="95"/>
      <c r="GG617" s="95"/>
      <c r="GH617" s="95"/>
      <c r="GI617" s="95"/>
      <c r="GJ617" s="95"/>
      <c r="GK617" s="95"/>
      <c r="GL617" s="95"/>
      <c r="GM617" s="95"/>
      <c r="GN617" s="95"/>
      <c r="GO617" s="95"/>
      <c r="GP617" s="95"/>
      <c r="GQ617" s="95"/>
      <c r="GR617" s="95"/>
      <c r="GS617" s="95"/>
      <c r="GT617" s="95"/>
      <c r="GU617" s="95"/>
      <c r="GV617" s="95"/>
      <c r="GW617" s="95"/>
      <c r="GX617" s="95"/>
      <c r="GY617" s="95"/>
      <c r="GZ617" s="95"/>
      <c r="HA617" s="95"/>
      <c r="HB617" s="95"/>
      <c r="HC617" s="95"/>
      <c r="HD617" s="95"/>
      <c r="HE617" s="95"/>
    </row>
    <row r="618" spans="1:213" x14ac:dyDescent="0.25">
      <c r="A618" s="212" t="str">
        <f>IF((ISBLANK('1B DonnéesActifs'!A621)=TRUE),"-",'1B DonnéesActifs'!A621)</f>
        <v>-</v>
      </c>
      <c r="B618" s="213" t="str">
        <f>IF(($A618="-"),"-",IF((ISBLANK('1B DonnéesActifs'!B621)=TRUE),"",'1B DonnéesActifs'!B621))</f>
        <v>-</v>
      </c>
      <c r="C618" s="213" t="str">
        <f>IF(($A618="-"),"-",IF((ISBLANK('1B DonnéesActifs'!C621)=TRUE),"",'1B DonnéesActifs'!C621))</f>
        <v>-</v>
      </c>
      <c r="D618" s="213" t="str">
        <f>IF(($A618="-"),"-",IF((ISBLANK('1B DonnéesActifs'!D621)=TRUE),"",'1B DonnéesActifs'!D621))</f>
        <v>-</v>
      </c>
      <c r="E618" s="213" t="str">
        <f>IF(($A618="-"),"-",IF((ISBLANK('1B DonnéesActifs'!E621)=TRUE),"",'1B DonnéesActifs'!E621))</f>
        <v>-</v>
      </c>
      <c r="F618" s="213" t="str">
        <f>IF(($A618="-"),"-",IF((ISBLANK('1B DonnéesActifs'!F621)=TRUE),"",'1B DonnéesActifs'!F621))</f>
        <v>-</v>
      </c>
      <c r="G618" s="213" t="str">
        <f>IF(($A618="-"),"-",IF((ISBLANK('1B DonnéesActifs'!G621)=TRUE),"",'1B DonnéesActifs'!G621))</f>
        <v>-</v>
      </c>
      <c r="H618" s="213" t="str">
        <f>IF(($A618="-"),"-",IF((ISBLANK('1B DonnéesActifs'!H621)=TRUE),"",'1B DonnéesActifs'!H621))</f>
        <v>-</v>
      </c>
      <c r="I618" s="213" t="str">
        <f>IF(($A618="-"),"-",IF((ISBLANK('1B DonnéesActifs'!I621)=TRUE),"",'1B DonnéesActifs'!I621))</f>
        <v>-</v>
      </c>
      <c r="J618" s="213" t="str">
        <f>IF(($A618="-"),"-",IF((ISBLANK('1B DonnéesActifs'!J621)=TRUE),"",'1B DonnéesActifs'!J621))</f>
        <v>-</v>
      </c>
      <c r="K618" s="213" t="str">
        <f>IF(($A618="-"),"-",IF((ISBLANK('1B DonnéesActifs'!K621)=TRUE),"",'1B DonnéesActifs'!K621))</f>
        <v>-</v>
      </c>
      <c r="L618" s="213" t="str">
        <f>IF(($A618="-"),"-",IF((ISBLANK('1B DonnéesActifs'!L621)=TRUE),"",'1B DonnéesActifs'!L621))</f>
        <v>-</v>
      </c>
      <c r="M618" s="213" t="str">
        <f>IF(($A618="-"),"-",IF((ISBLANK('1B DonnéesActifs'!M621)=TRUE),"",'1B DonnéesActifs'!M621))</f>
        <v>-</v>
      </c>
      <c r="N618" s="213" t="str">
        <f>IF(($A618="-"),"-",IF((ISBLANK('1B DonnéesActifs'!N621)=TRUE),"",'1B DonnéesActifs'!N621))</f>
        <v>-</v>
      </c>
      <c r="O618" s="213" t="str">
        <f>IF(($A618="-"),"-",IF((ISBLANK('1B DonnéesActifs'!O621)=TRUE),"",'1B DonnéesActifs'!O621))</f>
        <v>-</v>
      </c>
      <c r="P618" s="213" t="str">
        <f>IF(($A618="-"),"-",IF((ISBLANK('1B DonnéesActifs'!P621)=TRUE),"",'1B DonnéesActifs'!P621))</f>
        <v>-</v>
      </c>
      <c r="Q618" s="214" t="str">
        <f t="shared" si="91"/>
        <v>-</v>
      </c>
      <c r="R618" s="214" t="str">
        <f>IF($A618="-","-",(_xlfn.IFNA((VLOOKUP($D618,'2A HypothèsesRenouvellement'!$J$6:$K$10,2,FALSE)),"TypeChausséeN/D")))</f>
        <v>-</v>
      </c>
      <c r="S618" s="214" t="str">
        <f t="shared" si="92"/>
        <v>-</v>
      </c>
      <c r="T618" s="214" t="str">
        <f>IF($A618="-","-",(_xlfn.IFNA((VLOOKUP($M618,'2A HypothèsesRenouvellement'!$J$16:$K$25,2,FALSE)),"DernièreInterventionN/D")))</f>
        <v>-</v>
      </c>
      <c r="U618" s="214" t="str">
        <f t="shared" si="93"/>
        <v>-</v>
      </c>
      <c r="V618" s="215" t="str">
        <f t="shared" si="94"/>
        <v>-</v>
      </c>
      <c r="W618" s="215" t="str">
        <f>IF($A618="-","-",IF($O618="","ICG N/D",VLOOKUP($O618,'2A HypothèsesRenouvellement'!$B$33:$B$42,1,TRUE)))</f>
        <v>-</v>
      </c>
      <c r="X618" s="216" t="str">
        <f>IF($A618="-","-",(IF((ISNUMBER(W618)=TRUE),VLOOKUP(W618,'2A HypothèsesRenouvellement'!$B$33:$D$42,3,FALSE),"ICG N/D")))</f>
        <v>-</v>
      </c>
      <c r="Y618" s="216" t="str">
        <f>_xlfn.IFNA(IF($A618="-","-",(IF((P618=""),"Cote /5 N/D",VLOOKUP(P618,'2A HypothèsesRenouvellement'!$F$33:$G$37,2,FALSE)))),"%ParCote/5 Feuille2A N/D")</f>
        <v>-</v>
      </c>
      <c r="Z618" s="215" t="str">
        <f>IF($A618="-","-",IF('2A HypothèsesRenouvellement'!$F$20="  cotes d'état /100",(IF(ISNUMBER(X618)=TRUE,(X618*R618),"ICG N/D")),"N'est pas l'option choisie feuille 2A"))</f>
        <v>-</v>
      </c>
      <c r="AA618" s="215" t="str">
        <f t="shared" si="89"/>
        <v>-</v>
      </c>
      <c r="AB618" s="215" t="str">
        <f>IF($A618="-","-",IF('2A HypothèsesRenouvellement'!$F$20="  cotes d'état /5",(IF(ISNUMBER(Y618)=TRUE,(Y618*R618),"Etat/5 N/D")),"N'est pas l'option choisie feuille 2A"))</f>
        <v>-</v>
      </c>
      <c r="AC618" s="215" t="str">
        <f t="shared" si="90"/>
        <v>-</v>
      </c>
      <c r="AD618" s="217" t="str">
        <f>IF('2A HypothèsesRenouvellement'!$D$15="Option 1  ",'3A CalculsActifs'!V618,IF('2A HypothèsesRenouvellement'!$F$20="  Cotes d'état /100",'3A CalculsActifs'!AA618,IF('2A HypothèsesRenouvellement'!$F$20="  Cotes d'état /5",'3A CalculsActifs'!AC618,"ATT:ChoisirOptionFeuille2A")))</f>
        <v>ATT:ChoisirOptionFeuille2A</v>
      </c>
      <c r="AE618" s="209" t="str">
        <f>IF($A618="-","-",(H618/1000*(VLOOKUP(D618,'2A HypothèsesRenouvellement'!$J$6:$L$10,3,FALSE))))</f>
        <v>-</v>
      </c>
      <c r="AF618" s="312" t="str">
        <f t="shared" si="95"/>
        <v>-</v>
      </c>
      <c r="AG618" s="312" t="str">
        <f t="shared" si="96"/>
        <v>-</v>
      </c>
      <c r="AH618" s="218" t="str">
        <f t="shared" si="97"/>
        <v>-</v>
      </c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5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  <c r="CM618" s="95"/>
      <c r="CN618" s="95"/>
      <c r="CO618" s="95"/>
      <c r="CP618" s="95"/>
      <c r="CQ618" s="95"/>
      <c r="CR618" s="95"/>
      <c r="CS618" s="95"/>
      <c r="CT618" s="95"/>
      <c r="CU618" s="95"/>
      <c r="CV618" s="95"/>
      <c r="CW618" s="95"/>
      <c r="CX618" s="95"/>
      <c r="CY618" s="95"/>
      <c r="CZ618" s="95"/>
      <c r="DA618" s="95"/>
      <c r="DB618" s="95"/>
      <c r="DC618" s="95"/>
      <c r="DD618" s="95"/>
      <c r="DE618" s="95"/>
      <c r="DF618" s="95"/>
      <c r="DG618" s="95"/>
      <c r="DH618" s="95"/>
      <c r="DI618" s="95"/>
      <c r="DJ618" s="95"/>
      <c r="DK618" s="95"/>
      <c r="DL618" s="95"/>
      <c r="DM618" s="95"/>
      <c r="DN618" s="95"/>
      <c r="DO618" s="95"/>
      <c r="DP618" s="95"/>
      <c r="DQ618" s="95"/>
      <c r="DR618" s="95"/>
      <c r="DS618" s="95"/>
      <c r="DT618" s="95"/>
      <c r="DU618" s="95"/>
      <c r="DV618" s="95"/>
      <c r="DW618" s="95"/>
      <c r="DX618" s="95"/>
      <c r="DY618" s="95"/>
      <c r="DZ618" s="95"/>
      <c r="EA618" s="95"/>
      <c r="EB618" s="95"/>
      <c r="EC618" s="95"/>
      <c r="ED618" s="95"/>
      <c r="EE618" s="95"/>
      <c r="EF618" s="95"/>
      <c r="EG618" s="95"/>
      <c r="EH618" s="95"/>
      <c r="EI618" s="95"/>
      <c r="EJ618" s="95"/>
      <c r="EK618" s="95"/>
      <c r="EL618" s="95"/>
      <c r="EM618" s="95"/>
      <c r="EN618" s="95"/>
      <c r="EO618" s="95"/>
      <c r="EP618" s="95"/>
      <c r="EQ618" s="95"/>
      <c r="ER618" s="95"/>
      <c r="ES618" s="95"/>
      <c r="ET618" s="95"/>
      <c r="EU618" s="95"/>
      <c r="EV618" s="95"/>
      <c r="EW618" s="95"/>
      <c r="EX618" s="95"/>
      <c r="EY618" s="95"/>
      <c r="EZ618" s="95"/>
      <c r="FA618" s="95"/>
      <c r="FB618" s="95"/>
      <c r="FC618" s="95"/>
      <c r="FD618" s="95"/>
      <c r="FE618" s="95"/>
      <c r="FF618" s="95"/>
      <c r="FG618" s="95"/>
      <c r="FH618" s="95"/>
      <c r="FI618" s="95"/>
      <c r="FJ618" s="95"/>
      <c r="FK618" s="95"/>
      <c r="FL618" s="95"/>
      <c r="FM618" s="95"/>
      <c r="FN618" s="95"/>
      <c r="FO618" s="95"/>
      <c r="FP618" s="95"/>
      <c r="FQ618" s="95"/>
      <c r="FR618" s="95"/>
      <c r="FS618" s="95"/>
      <c r="FT618" s="95"/>
      <c r="FU618" s="95"/>
      <c r="FV618" s="95"/>
      <c r="FW618" s="95"/>
      <c r="FX618" s="95"/>
      <c r="FY618" s="95"/>
      <c r="FZ618" s="95"/>
      <c r="GA618" s="95"/>
      <c r="GB618" s="95"/>
      <c r="GC618" s="95"/>
      <c r="GD618" s="95"/>
      <c r="GE618" s="95"/>
      <c r="GF618" s="95"/>
      <c r="GG618" s="95"/>
      <c r="GH618" s="95"/>
      <c r="GI618" s="95"/>
      <c r="GJ618" s="95"/>
      <c r="GK618" s="95"/>
      <c r="GL618" s="95"/>
      <c r="GM618" s="95"/>
      <c r="GN618" s="95"/>
      <c r="GO618" s="95"/>
      <c r="GP618" s="95"/>
      <c r="GQ618" s="95"/>
      <c r="GR618" s="95"/>
      <c r="GS618" s="95"/>
      <c r="GT618" s="95"/>
      <c r="GU618" s="95"/>
      <c r="GV618" s="95"/>
      <c r="GW618" s="95"/>
      <c r="GX618" s="95"/>
      <c r="GY618" s="95"/>
      <c r="GZ618" s="95"/>
      <c r="HA618" s="95"/>
      <c r="HB618" s="95"/>
      <c r="HC618" s="95"/>
      <c r="HD618" s="95"/>
      <c r="HE618" s="95"/>
    </row>
    <row r="619" spans="1:213" x14ac:dyDescent="0.25">
      <c r="A619" s="212" t="str">
        <f>IF((ISBLANK('1B DonnéesActifs'!A622)=TRUE),"-",'1B DonnéesActifs'!A622)</f>
        <v>-</v>
      </c>
      <c r="B619" s="213" t="str">
        <f>IF(($A619="-"),"-",IF((ISBLANK('1B DonnéesActifs'!B622)=TRUE),"",'1B DonnéesActifs'!B622))</f>
        <v>-</v>
      </c>
      <c r="C619" s="213" t="str">
        <f>IF(($A619="-"),"-",IF((ISBLANK('1B DonnéesActifs'!C622)=TRUE),"",'1B DonnéesActifs'!C622))</f>
        <v>-</v>
      </c>
      <c r="D619" s="213" t="str">
        <f>IF(($A619="-"),"-",IF((ISBLANK('1B DonnéesActifs'!D622)=TRUE),"",'1B DonnéesActifs'!D622))</f>
        <v>-</v>
      </c>
      <c r="E619" s="213" t="str">
        <f>IF(($A619="-"),"-",IF((ISBLANK('1B DonnéesActifs'!E622)=TRUE),"",'1B DonnéesActifs'!E622))</f>
        <v>-</v>
      </c>
      <c r="F619" s="213" t="str">
        <f>IF(($A619="-"),"-",IF((ISBLANK('1B DonnéesActifs'!F622)=TRUE),"",'1B DonnéesActifs'!F622))</f>
        <v>-</v>
      </c>
      <c r="G619" s="213" t="str">
        <f>IF(($A619="-"),"-",IF((ISBLANK('1B DonnéesActifs'!G622)=TRUE),"",'1B DonnéesActifs'!G622))</f>
        <v>-</v>
      </c>
      <c r="H619" s="213" t="str">
        <f>IF(($A619="-"),"-",IF((ISBLANK('1B DonnéesActifs'!H622)=TRUE),"",'1B DonnéesActifs'!H622))</f>
        <v>-</v>
      </c>
      <c r="I619" s="213" t="str">
        <f>IF(($A619="-"),"-",IF((ISBLANK('1B DonnéesActifs'!I622)=TRUE),"",'1B DonnéesActifs'!I622))</f>
        <v>-</v>
      </c>
      <c r="J619" s="213" t="str">
        <f>IF(($A619="-"),"-",IF((ISBLANK('1B DonnéesActifs'!J622)=TRUE),"",'1B DonnéesActifs'!J622))</f>
        <v>-</v>
      </c>
      <c r="K619" s="213" t="str">
        <f>IF(($A619="-"),"-",IF((ISBLANK('1B DonnéesActifs'!K622)=TRUE),"",'1B DonnéesActifs'!K622))</f>
        <v>-</v>
      </c>
      <c r="L619" s="213" t="str">
        <f>IF(($A619="-"),"-",IF((ISBLANK('1B DonnéesActifs'!L622)=TRUE),"",'1B DonnéesActifs'!L622))</f>
        <v>-</v>
      </c>
      <c r="M619" s="213" t="str">
        <f>IF(($A619="-"),"-",IF((ISBLANK('1B DonnéesActifs'!M622)=TRUE),"",'1B DonnéesActifs'!M622))</f>
        <v>-</v>
      </c>
      <c r="N619" s="213" t="str">
        <f>IF(($A619="-"),"-",IF((ISBLANK('1B DonnéesActifs'!N622)=TRUE),"",'1B DonnéesActifs'!N622))</f>
        <v>-</v>
      </c>
      <c r="O619" s="213" t="str">
        <f>IF(($A619="-"),"-",IF((ISBLANK('1B DonnéesActifs'!O622)=TRUE),"",'1B DonnéesActifs'!O622))</f>
        <v>-</v>
      </c>
      <c r="P619" s="213" t="str">
        <f>IF(($A619="-"),"-",IF((ISBLANK('1B DonnéesActifs'!P622)=TRUE),"",'1B DonnéesActifs'!P622))</f>
        <v>-</v>
      </c>
      <c r="Q619" s="214" t="str">
        <f t="shared" si="91"/>
        <v>-</v>
      </c>
      <c r="R619" s="214" t="str">
        <f>IF($A619="-","-",(_xlfn.IFNA((VLOOKUP($D619,'2A HypothèsesRenouvellement'!$J$6:$K$10,2,FALSE)),"TypeChausséeN/D")))</f>
        <v>-</v>
      </c>
      <c r="S619" s="214" t="str">
        <f t="shared" si="92"/>
        <v>-</v>
      </c>
      <c r="T619" s="214" t="str">
        <f>IF($A619="-","-",(_xlfn.IFNA((VLOOKUP($M619,'2A HypothèsesRenouvellement'!$J$16:$K$25,2,FALSE)),"DernièreInterventionN/D")))</f>
        <v>-</v>
      </c>
      <c r="U619" s="214" t="str">
        <f t="shared" si="93"/>
        <v>-</v>
      </c>
      <c r="V619" s="215" t="str">
        <f t="shared" si="94"/>
        <v>-</v>
      </c>
      <c r="W619" s="215" t="str">
        <f>IF($A619="-","-",IF($O619="","ICG N/D",VLOOKUP($O619,'2A HypothèsesRenouvellement'!$B$33:$B$42,1,TRUE)))</f>
        <v>-</v>
      </c>
      <c r="X619" s="216" t="str">
        <f>IF($A619="-","-",(IF((ISNUMBER(W619)=TRUE),VLOOKUP(W619,'2A HypothèsesRenouvellement'!$B$33:$D$42,3,FALSE),"ICG N/D")))</f>
        <v>-</v>
      </c>
      <c r="Y619" s="216" t="str">
        <f>_xlfn.IFNA(IF($A619="-","-",(IF((P619=""),"Cote /5 N/D",VLOOKUP(P619,'2A HypothèsesRenouvellement'!$F$33:$G$37,2,FALSE)))),"%ParCote/5 Feuille2A N/D")</f>
        <v>-</v>
      </c>
      <c r="Z619" s="215" t="str">
        <f>IF($A619="-","-",IF('2A HypothèsesRenouvellement'!$F$20="  cotes d'état /100",(IF(ISNUMBER(X619)=TRUE,(X619*R619),"ICG N/D")),"N'est pas l'option choisie feuille 2A"))</f>
        <v>-</v>
      </c>
      <c r="AA619" s="215" t="str">
        <f t="shared" si="89"/>
        <v>-</v>
      </c>
      <c r="AB619" s="215" t="str">
        <f>IF($A619="-","-",IF('2A HypothèsesRenouvellement'!$F$20="  cotes d'état /5",(IF(ISNUMBER(Y619)=TRUE,(Y619*R619),"Etat/5 N/D")),"N'est pas l'option choisie feuille 2A"))</f>
        <v>-</v>
      </c>
      <c r="AC619" s="215" t="str">
        <f t="shared" si="90"/>
        <v>-</v>
      </c>
      <c r="AD619" s="217" t="str">
        <f>IF('2A HypothèsesRenouvellement'!$D$15="Option 1  ",'3A CalculsActifs'!V619,IF('2A HypothèsesRenouvellement'!$F$20="  Cotes d'état /100",'3A CalculsActifs'!AA619,IF('2A HypothèsesRenouvellement'!$F$20="  Cotes d'état /5",'3A CalculsActifs'!AC619,"ATT:ChoisirOptionFeuille2A")))</f>
        <v>ATT:ChoisirOptionFeuille2A</v>
      </c>
      <c r="AE619" s="209" t="str">
        <f>IF($A619="-","-",(H619/1000*(VLOOKUP(D619,'2A HypothèsesRenouvellement'!$J$6:$L$10,3,FALSE))))</f>
        <v>-</v>
      </c>
      <c r="AF619" s="312" t="str">
        <f t="shared" si="95"/>
        <v>-</v>
      </c>
      <c r="AG619" s="312" t="str">
        <f t="shared" si="96"/>
        <v>-</v>
      </c>
      <c r="AH619" s="218" t="str">
        <f t="shared" si="97"/>
        <v>-</v>
      </c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5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  <c r="CM619" s="95"/>
      <c r="CN619" s="95"/>
      <c r="CO619" s="95"/>
      <c r="CP619" s="95"/>
      <c r="CQ619" s="95"/>
      <c r="CR619" s="95"/>
      <c r="CS619" s="95"/>
      <c r="CT619" s="95"/>
      <c r="CU619" s="95"/>
      <c r="CV619" s="95"/>
      <c r="CW619" s="95"/>
      <c r="CX619" s="95"/>
      <c r="CY619" s="95"/>
      <c r="CZ619" s="95"/>
      <c r="DA619" s="95"/>
      <c r="DB619" s="95"/>
      <c r="DC619" s="95"/>
      <c r="DD619" s="95"/>
      <c r="DE619" s="95"/>
      <c r="DF619" s="95"/>
      <c r="DG619" s="95"/>
      <c r="DH619" s="95"/>
      <c r="DI619" s="95"/>
      <c r="DJ619" s="95"/>
      <c r="DK619" s="95"/>
      <c r="DL619" s="95"/>
      <c r="DM619" s="95"/>
      <c r="DN619" s="95"/>
      <c r="DO619" s="95"/>
      <c r="DP619" s="95"/>
      <c r="DQ619" s="95"/>
      <c r="DR619" s="95"/>
      <c r="DS619" s="95"/>
      <c r="DT619" s="95"/>
      <c r="DU619" s="95"/>
      <c r="DV619" s="95"/>
      <c r="DW619" s="95"/>
      <c r="DX619" s="95"/>
      <c r="DY619" s="95"/>
      <c r="DZ619" s="95"/>
      <c r="EA619" s="95"/>
      <c r="EB619" s="95"/>
      <c r="EC619" s="95"/>
      <c r="ED619" s="95"/>
      <c r="EE619" s="95"/>
      <c r="EF619" s="95"/>
      <c r="EG619" s="95"/>
      <c r="EH619" s="95"/>
      <c r="EI619" s="95"/>
      <c r="EJ619" s="95"/>
      <c r="EK619" s="95"/>
      <c r="EL619" s="95"/>
      <c r="EM619" s="95"/>
      <c r="EN619" s="95"/>
      <c r="EO619" s="95"/>
      <c r="EP619" s="95"/>
      <c r="EQ619" s="95"/>
      <c r="ER619" s="95"/>
      <c r="ES619" s="95"/>
      <c r="ET619" s="95"/>
      <c r="EU619" s="95"/>
      <c r="EV619" s="95"/>
      <c r="EW619" s="95"/>
      <c r="EX619" s="95"/>
      <c r="EY619" s="95"/>
      <c r="EZ619" s="95"/>
      <c r="FA619" s="95"/>
      <c r="FB619" s="95"/>
      <c r="FC619" s="95"/>
      <c r="FD619" s="95"/>
      <c r="FE619" s="95"/>
      <c r="FF619" s="95"/>
      <c r="FG619" s="95"/>
      <c r="FH619" s="95"/>
      <c r="FI619" s="95"/>
      <c r="FJ619" s="95"/>
      <c r="FK619" s="95"/>
      <c r="FL619" s="95"/>
      <c r="FM619" s="95"/>
      <c r="FN619" s="95"/>
      <c r="FO619" s="95"/>
      <c r="FP619" s="95"/>
      <c r="FQ619" s="95"/>
      <c r="FR619" s="95"/>
      <c r="FS619" s="95"/>
      <c r="FT619" s="95"/>
      <c r="FU619" s="95"/>
      <c r="FV619" s="95"/>
      <c r="FW619" s="95"/>
      <c r="FX619" s="95"/>
      <c r="FY619" s="95"/>
      <c r="FZ619" s="95"/>
      <c r="GA619" s="95"/>
      <c r="GB619" s="95"/>
      <c r="GC619" s="95"/>
      <c r="GD619" s="95"/>
      <c r="GE619" s="95"/>
      <c r="GF619" s="95"/>
      <c r="GG619" s="95"/>
      <c r="GH619" s="95"/>
      <c r="GI619" s="95"/>
      <c r="GJ619" s="95"/>
      <c r="GK619" s="95"/>
      <c r="GL619" s="95"/>
      <c r="GM619" s="95"/>
      <c r="GN619" s="95"/>
      <c r="GO619" s="95"/>
      <c r="GP619" s="95"/>
      <c r="GQ619" s="95"/>
      <c r="GR619" s="95"/>
      <c r="GS619" s="95"/>
      <c r="GT619" s="95"/>
      <c r="GU619" s="95"/>
      <c r="GV619" s="95"/>
      <c r="GW619" s="95"/>
      <c r="GX619" s="95"/>
      <c r="GY619" s="95"/>
      <c r="GZ619" s="95"/>
      <c r="HA619" s="95"/>
      <c r="HB619" s="95"/>
      <c r="HC619" s="95"/>
      <c r="HD619" s="95"/>
      <c r="HE619" s="95"/>
    </row>
    <row r="620" spans="1:213" x14ac:dyDescent="0.25">
      <c r="A620" s="212" t="str">
        <f>IF((ISBLANK('1B DonnéesActifs'!A623)=TRUE),"-",'1B DonnéesActifs'!A623)</f>
        <v>-</v>
      </c>
      <c r="B620" s="213" t="str">
        <f>IF(($A620="-"),"-",IF((ISBLANK('1B DonnéesActifs'!B623)=TRUE),"",'1B DonnéesActifs'!B623))</f>
        <v>-</v>
      </c>
      <c r="C620" s="213" t="str">
        <f>IF(($A620="-"),"-",IF((ISBLANK('1B DonnéesActifs'!C623)=TRUE),"",'1B DonnéesActifs'!C623))</f>
        <v>-</v>
      </c>
      <c r="D620" s="213" t="str">
        <f>IF(($A620="-"),"-",IF((ISBLANK('1B DonnéesActifs'!D623)=TRUE),"",'1B DonnéesActifs'!D623))</f>
        <v>-</v>
      </c>
      <c r="E620" s="213" t="str">
        <f>IF(($A620="-"),"-",IF((ISBLANK('1B DonnéesActifs'!E623)=TRUE),"",'1B DonnéesActifs'!E623))</f>
        <v>-</v>
      </c>
      <c r="F620" s="213" t="str">
        <f>IF(($A620="-"),"-",IF((ISBLANK('1B DonnéesActifs'!F623)=TRUE),"",'1B DonnéesActifs'!F623))</f>
        <v>-</v>
      </c>
      <c r="G620" s="213" t="str">
        <f>IF(($A620="-"),"-",IF((ISBLANK('1B DonnéesActifs'!G623)=TRUE),"",'1B DonnéesActifs'!G623))</f>
        <v>-</v>
      </c>
      <c r="H620" s="213" t="str">
        <f>IF(($A620="-"),"-",IF((ISBLANK('1B DonnéesActifs'!H623)=TRUE),"",'1B DonnéesActifs'!H623))</f>
        <v>-</v>
      </c>
      <c r="I620" s="213" t="str">
        <f>IF(($A620="-"),"-",IF((ISBLANK('1B DonnéesActifs'!I623)=TRUE),"",'1B DonnéesActifs'!I623))</f>
        <v>-</v>
      </c>
      <c r="J620" s="213" t="str">
        <f>IF(($A620="-"),"-",IF((ISBLANK('1B DonnéesActifs'!J623)=TRUE),"",'1B DonnéesActifs'!J623))</f>
        <v>-</v>
      </c>
      <c r="K620" s="213" t="str">
        <f>IF(($A620="-"),"-",IF((ISBLANK('1B DonnéesActifs'!K623)=TRUE),"",'1B DonnéesActifs'!K623))</f>
        <v>-</v>
      </c>
      <c r="L620" s="213" t="str">
        <f>IF(($A620="-"),"-",IF((ISBLANK('1B DonnéesActifs'!L623)=TRUE),"",'1B DonnéesActifs'!L623))</f>
        <v>-</v>
      </c>
      <c r="M620" s="213" t="str">
        <f>IF(($A620="-"),"-",IF((ISBLANK('1B DonnéesActifs'!M623)=TRUE),"",'1B DonnéesActifs'!M623))</f>
        <v>-</v>
      </c>
      <c r="N620" s="213" t="str">
        <f>IF(($A620="-"),"-",IF((ISBLANK('1B DonnéesActifs'!N623)=TRUE),"",'1B DonnéesActifs'!N623))</f>
        <v>-</v>
      </c>
      <c r="O620" s="213" t="str">
        <f>IF(($A620="-"),"-",IF((ISBLANK('1B DonnéesActifs'!O623)=TRUE),"",'1B DonnéesActifs'!O623))</f>
        <v>-</v>
      </c>
      <c r="P620" s="213" t="str">
        <f>IF(($A620="-"),"-",IF((ISBLANK('1B DonnéesActifs'!P623)=TRUE),"",'1B DonnéesActifs'!P623))</f>
        <v>-</v>
      </c>
      <c r="Q620" s="214" t="str">
        <f t="shared" si="91"/>
        <v>-</v>
      </c>
      <c r="R620" s="214" t="str">
        <f>IF($A620="-","-",(_xlfn.IFNA((VLOOKUP($D620,'2A HypothèsesRenouvellement'!$J$6:$K$10,2,FALSE)),"TypeChausséeN/D")))</f>
        <v>-</v>
      </c>
      <c r="S620" s="214" t="str">
        <f t="shared" si="92"/>
        <v>-</v>
      </c>
      <c r="T620" s="214" t="str">
        <f>IF($A620="-","-",(_xlfn.IFNA((VLOOKUP($M620,'2A HypothèsesRenouvellement'!$J$16:$K$25,2,FALSE)),"DernièreInterventionN/D")))</f>
        <v>-</v>
      </c>
      <c r="U620" s="214" t="str">
        <f t="shared" si="93"/>
        <v>-</v>
      </c>
      <c r="V620" s="215" t="str">
        <f t="shared" si="94"/>
        <v>-</v>
      </c>
      <c r="W620" s="215" t="str">
        <f>IF($A620="-","-",IF($O620="","ICG N/D",VLOOKUP($O620,'2A HypothèsesRenouvellement'!$B$33:$B$42,1,TRUE)))</f>
        <v>-</v>
      </c>
      <c r="X620" s="216" t="str">
        <f>IF($A620="-","-",(IF((ISNUMBER(W620)=TRUE),VLOOKUP(W620,'2A HypothèsesRenouvellement'!$B$33:$D$42,3,FALSE),"ICG N/D")))</f>
        <v>-</v>
      </c>
      <c r="Y620" s="216" t="str">
        <f>_xlfn.IFNA(IF($A620="-","-",(IF((P620=""),"Cote /5 N/D",VLOOKUP(P620,'2A HypothèsesRenouvellement'!$F$33:$G$37,2,FALSE)))),"%ParCote/5 Feuille2A N/D")</f>
        <v>-</v>
      </c>
      <c r="Z620" s="215" t="str">
        <f>IF($A620="-","-",IF('2A HypothèsesRenouvellement'!$F$20="  cotes d'état /100",(IF(ISNUMBER(X620)=TRUE,(X620*R620),"ICG N/D")),"N'est pas l'option choisie feuille 2A"))</f>
        <v>-</v>
      </c>
      <c r="AA620" s="215" t="str">
        <f t="shared" si="89"/>
        <v>-</v>
      </c>
      <c r="AB620" s="215" t="str">
        <f>IF($A620="-","-",IF('2A HypothèsesRenouvellement'!$F$20="  cotes d'état /5",(IF(ISNUMBER(Y620)=TRUE,(Y620*R620),"Etat/5 N/D")),"N'est pas l'option choisie feuille 2A"))</f>
        <v>-</v>
      </c>
      <c r="AC620" s="215" t="str">
        <f t="shared" si="90"/>
        <v>-</v>
      </c>
      <c r="AD620" s="217" t="str">
        <f>IF('2A HypothèsesRenouvellement'!$D$15="Option 1  ",'3A CalculsActifs'!V620,IF('2A HypothèsesRenouvellement'!$F$20="  Cotes d'état /100",'3A CalculsActifs'!AA620,IF('2A HypothèsesRenouvellement'!$F$20="  Cotes d'état /5",'3A CalculsActifs'!AC620,"ATT:ChoisirOptionFeuille2A")))</f>
        <v>ATT:ChoisirOptionFeuille2A</v>
      </c>
      <c r="AE620" s="209" t="str">
        <f>IF($A620="-","-",(H620/1000*(VLOOKUP(D620,'2A HypothèsesRenouvellement'!$J$6:$L$10,3,FALSE))))</f>
        <v>-</v>
      </c>
      <c r="AF620" s="312" t="str">
        <f t="shared" si="95"/>
        <v>-</v>
      </c>
      <c r="AG620" s="312" t="str">
        <f t="shared" si="96"/>
        <v>-</v>
      </c>
      <c r="AH620" s="218" t="str">
        <f t="shared" si="97"/>
        <v>-</v>
      </c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5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  <c r="CM620" s="95"/>
      <c r="CN620" s="95"/>
      <c r="CO620" s="95"/>
      <c r="CP620" s="95"/>
      <c r="CQ620" s="95"/>
      <c r="CR620" s="95"/>
      <c r="CS620" s="95"/>
      <c r="CT620" s="95"/>
      <c r="CU620" s="95"/>
      <c r="CV620" s="95"/>
      <c r="CW620" s="95"/>
      <c r="CX620" s="95"/>
      <c r="CY620" s="95"/>
      <c r="CZ620" s="95"/>
      <c r="DA620" s="95"/>
      <c r="DB620" s="95"/>
      <c r="DC620" s="95"/>
      <c r="DD620" s="95"/>
      <c r="DE620" s="95"/>
      <c r="DF620" s="95"/>
      <c r="DG620" s="95"/>
      <c r="DH620" s="95"/>
      <c r="DI620" s="95"/>
      <c r="DJ620" s="95"/>
      <c r="DK620" s="95"/>
      <c r="DL620" s="95"/>
      <c r="DM620" s="95"/>
      <c r="DN620" s="95"/>
      <c r="DO620" s="95"/>
      <c r="DP620" s="95"/>
      <c r="DQ620" s="95"/>
      <c r="DR620" s="95"/>
      <c r="DS620" s="95"/>
      <c r="DT620" s="95"/>
      <c r="DU620" s="95"/>
      <c r="DV620" s="95"/>
      <c r="DW620" s="95"/>
      <c r="DX620" s="95"/>
      <c r="DY620" s="95"/>
      <c r="DZ620" s="95"/>
      <c r="EA620" s="95"/>
      <c r="EB620" s="95"/>
      <c r="EC620" s="95"/>
      <c r="ED620" s="95"/>
      <c r="EE620" s="95"/>
      <c r="EF620" s="95"/>
      <c r="EG620" s="95"/>
      <c r="EH620" s="95"/>
      <c r="EI620" s="95"/>
      <c r="EJ620" s="95"/>
      <c r="EK620" s="95"/>
      <c r="EL620" s="95"/>
      <c r="EM620" s="95"/>
      <c r="EN620" s="95"/>
      <c r="EO620" s="95"/>
      <c r="EP620" s="95"/>
      <c r="EQ620" s="95"/>
      <c r="ER620" s="95"/>
      <c r="ES620" s="95"/>
      <c r="ET620" s="95"/>
      <c r="EU620" s="95"/>
      <c r="EV620" s="95"/>
      <c r="EW620" s="95"/>
      <c r="EX620" s="95"/>
      <c r="EY620" s="95"/>
      <c r="EZ620" s="95"/>
      <c r="FA620" s="95"/>
      <c r="FB620" s="95"/>
      <c r="FC620" s="95"/>
      <c r="FD620" s="95"/>
      <c r="FE620" s="95"/>
      <c r="FF620" s="95"/>
      <c r="FG620" s="95"/>
      <c r="FH620" s="95"/>
      <c r="FI620" s="95"/>
      <c r="FJ620" s="95"/>
      <c r="FK620" s="95"/>
      <c r="FL620" s="95"/>
      <c r="FM620" s="95"/>
      <c r="FN620" s="95"/>
      <c r="FO620" s="95"/>
      <c r="FP620" s="95"/>
      <c r="FQ620" s="95"/>
      <c r="FR620" s="95"/>
      <c r="FS620" s="95"/>
      <c r="FT620" s="95"/>
      <c r="FU620" s="95"/>
      <c r="FV620" s="95"/>
      <c r="FW620" s="95"/>
      <c r="FX620" s="95"/>
      <c r="FY620" s="95"/>
      <c r="FZ620" s="95"/>
      <c r="GA620" s="95"/>
      <c r="GB620" s="95"/>
      <c r="GC620" s="95"/>
      <c r="GD620" s="95"/>
      <c r="GE620" s="95"/>
      <c r="GF620" s="95"/>
      <c r="GG620" s="95"/>
      <c r="GH620" s="95"/>
      <c r="GI620" s="95"/>
      <c r="GJ620" s="95"/>
      <c r="GK620" s="95"/>
      <c r="GL620" s="95"/>
      <c r="GM620" s="95"/>
      <c r="GN620" s="95"/>
      <c r="GO620" s="95"/>
      <c r="GP620" s="95"/>
      <c r="GQ620" s="95"/>
      <c r="GR620" s="95"/>
      <c r="GS620" s="95"/>
      <c r="GT620" s="95"/>
      <c r="GU620" s="95"/>
      <c r="GV620" s="95"/>
      <c r="GW620" s="95"/>
      <c r="GX620" s="95"/>
      <c r="GY620" s="95"/>
      <c r="GZ620" s="95"/>
      <c r="HA620" s="95"/>
      <c r="HB620" s="95"/>
      <c r="HC620" s="95"/>
      <c r="HD620" s="95"/>
      <c r="HE620" s="95"/>
    </row>
    <row r="621" spans="1:213" x14ac:dyDescent="0.25">
      <c r="A621" s="212" t="str">
        <f>IF((ISBLANK('1B DonnéesActifs'!A624)=TRUE),"-",'1B DonnéesActifs'!A624)</f>
        <v>-</v>
      </c>
      <c r="B621" s="213" t="str">
        <f>IF(($A621="-"),"-",IF((ISBLANK('1B DonnéesActifs'!B624)=TRUE),"",'1B DonnéesActifs'!B624))</f>
        <v>-</v>
      </c>
      <c r="C621" s="213" t="str">
        <f>IF(($A621="-"),"-",IF((ISBLANK('1B DonnéesActifs'!C624)=TRUE),"",'1B DonnéesActifs'!C624))</f>
        <v>-</v>
      </c>
      <c r="D621" s="213" t="str">
        <f>IF(($A621="-"),"-",IF((ISBLANK('1B DonnéesActifs'!D624)=TRUE),"",'1B DonnéesActifs'!D624))</f>
        <v>-</v>
      </c>
      <c r="E621" s="213" t="str">
        <f>IF(($A621="-"),"-",IF((ISBLANK('1B DonnéesActifs'!E624)=TRUE),"",'1B DonnéesActifs'!E624))</f>
        <v>-</v>
      </c>
      <c r="F621" s="213" t="str">
        <f>IF(($A621="-"),"-",IF((ISBLANK('1B DonnéesActifs'!F624)=TRUE),"",'1B DonnéesActifs'!F624))</f>
        <v>-</v>
      </c>
      <c r="G621" s="213" t="str">
        <f>IF(($A621="-"),"-",IF((ISBLANK('1B DonnéesActifs'!G624)=TRUE),"",'1B DonnéesActifs'!G624))</f>
        <v>-</v>
      </c>
      <c r="H621" s="213" t="str">
        <f>IF(($A621="-"),"-",IF((ISBLANK('1B DonnéesActifs'!H624)=TRUE),"",'1B DonnéesActifs'!H624))</f>
        <v>-</v>
      </c>
      <c r="I621" s="213" t="str">
        <f>IF(($A621="-"),"-",IF((ISBLANK('1B DonnéesActifs'!I624)=TRUE),"",'1B DonnéesActifs'!I624))</f>
        <v>-</v>
      </c>
      <c r="J621" s="213" t="str">
        <f>IF(($A621="-"),"-",IF((ISBLANK('1B DonnéesActifs'!J624)=TRUE),"",'1B DonnéesActifs'!J624))</f>
        <v>-</v>
      </c>
      <c r="K621" s="213" t="str">
        <f>IF(($A621="-"),"-",IF((ISBLANK('1B DonnéesActifs'!K624)=TRUE),"",'1B DonnéesActifs'!K624))</f>
        <v>-</v>
      </c>
      <c r="L621" s="213" t="str">
        <f>IF(($A621="-"),"-",IF((ISBLANK('1B DonnéesActifs'!L624)=TRUE),"",'1B DonnéesActifs'!L624))</f>
        <v>-</v>
      </c>
      <c r="M621" s="213" t="str">
        <f>IF(($A621="-"),"-",IF((ISBLANK('1B DonnéesActifs'!M624)=TRUE),"",'1B DonnéesActifs'!M624))</f>
        <v>-</v>
      </c>
      <c r="N621" s="213" t="str">
        <f>IF(($A621="-"),"-",IF((ISBLANK('1B DonnéesActifs'!N624)=TRUE),"",'1B DonnéesActifs'!N624))</f>
        <v>-</v>
      </c>
      <c r="O621" s="213" t="str">
        <f>IF(($A621="-"),"-",IF((ISBLANK('1B DonnéesActifs'!O624)=TRUE),"",'1B DonnéesActifs'!O624))</f>
        <v>-</v>
      </c>
      <c r="P621" s="213" t="str">
        <f>IF(($A621="-"),"-",IF((ISBLANK('1B DonnéesActifs'!P624)=TRUE),"",'1B DonnéesActifs'!P624))</f>
        <v>-</v>
      </c>
      <c r="Q621" s="214" t="str">
        <f t="shared" si="91"/>
        <v>-</v>
      </c>
      <c r="R621" s="214" t="str">
        <f>IF($A621="-","-",(_xlfn.IFNA((VLOOKUP($D621,'2A HypothèsesRenouvellement'!$J$6:$K$10,2,FALSE)),"TypeChausséeN/D")))</f>
        <v>-</v>
      </c>
      <c r="S621" s="214" t="str">
        <f t="shared" si="92"/>
        <v>-</v>
      </c>
      <c r="T621" s="214" t="str">
        <f>IF($A621="-","-",(_xlfn.IFNA((VLOOKUP($M621,'2A HypothèsesRenouvellement'!$J$16:$K$25,2,FALSE)),"DernièreInterventionN/D")))</f>
        <v>-</v>
      </c>
      <c r="U621" s="214" t="str">
        <f t="shared" si="93"/>
        <v>-</v>
      </c>
      <c r="V621" s="215" t="str">
        <f t="shared" si="94"/>
        <v>-</v>
      </c>
      <c r="W621" s="215" t="str">
        <f>IF($A621="-","-",IF($O621="","ICG N/D",VLOOKUP($O621,'2A HypothèsesRenouvellement'!$B$33:$B$42,1,TRUE)))</f>
        <v>-</v>
      </c>
      <c r="X621" s="216" t="str">
        <f>IF($A621="-","-",(IF((ISNUMBER(W621)=TRUE),VLOOKUP(W621,'2A HypothèsesRenouvellement'!$B$33:$D$42,3,FALSE),"ICG N/D")))</f>
        <v>-</v>
      </c>
      <c r="Y621" s="216" t="str">
        <f>_xlfn.IFNA(IF($A621="-","-",(IF((P621=""),"Cote /5 N/D",VLOOKUP(P621,'2A HypothèsesRenouvellement'!$F$33:$G$37,2,FALSE)))),"%ParCote/5 Feuille2A N/D")</f>
        <v>-</v>
      </c>
      <c r="Z621" s="215" t="str">
        <f>IF($A621="-","-",IF('2A HypothèsesRenouvellement'!$F$20="  cotes d'état /100",(IF(ISNUMBER(X621)=TRUE,(X621*R621),"ICG N/D")),"N'est pas l'option choisie feuille 2A"))</f>
        <v>-</v>
      </c>
      <c r="AA621" s="215" t="str">
        <f t="shared" si="89"/>
        <v>-</v>
      </c>
      <c r="AB621" s="215" t="str">
        <f>IF($A621="-","-",IF('2A HypothèsesRenouvellement'!$F$20="  cotes d'état /5",(IF(ISNUMBER(Y621)=TRUE,(Y621*R621),"Etat/5 N/D")),"N'est pas l'option choisie feuille 2A"))</f>
        <v>-</v>
      </c>
      <c r="AC621" s="215" t="str">
        <f t="shared" si="90"/>
        <v>-</v>
      </c>
      <c r="AD621" s="217" t="str">
        <f>IF('2A HypothèsesRenouvellement'!$D$15="Option 1  ",'3A CalculsActifs'!V621,IF('2A HypothèsesRenouvellement'!$F$20="  Cotes d'état /100",'3A CalculsActifs'!AA621,IF('2A HypothèsesRenouvellement'!$F$20="  Cotes d'état /5",'3A CalculsActifs'!AC621,"ATT:ChoisirOptionFeuille2A")))</f>
        <v>ATT:ChoisirOptionFeuille2A</v>
      </c>
      <c r="AE621" s="209" t="str">
        <f>IF($A621="-","-",(H621/1000*(VLOOKUP(D621,'2A HypothèsesRenouvellement'!$J$6:$L$10,3,FALSE))))</f>
        <v>-</v>
      </c>
      <c r="AF621" s="312" t="str">
        <f t="shared" si="95"/>
        <v>-</v>
      </c>
      <c r="AG621" s="312" t="str">
        <f t="shared" si="96"/>
        <v>-</v>
      </c>
      <c r="AH621" s="218" t="str">
        <f t="shared" si="97"/>
        <v>-</v>
      </c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5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  <c r="CM621" s="95"/>
      <c r="CN621" s="95"/>
      <c r="CO621" s="95"/>
      <c r="CP621" s="95"/>
      <c r="CQ621" s="95"/>
      <c r="CR621" s="95"/>
      <c r="CS621" s="95"/>
      <c r="CT621" s="95"/>
      <c r="CU621" s="95"/>
      <c r="CV621" s="95"/>
      <c r="CW621" s="95"/>
      <c r="CX621" s="95"/>
      <c r="CY621" s="95"/>
      <c r="CZ621" s="95"/>
      <c r="DA621" s="95"/>
      <c r="DB621" s="95"/>
      <c r="DC621" s="95"/>
      <c r="DD621" s="95"/>
      <c r="DE621" s="95"/>
      <c r="DF621" s="95"/>
      <c r="DG621" s="95"/>
      <c r="DH621" s="95"/>
      <c r="DI621" s="95"/>
      <c r="DJ621" s="95"/>
      <c r="DK621" s="95"/>
      <c r="DL621" s="95"/>
      <c r="DM621" s="95"/>
      <c r="DN621" s="95"/>
      <c r="DO621" s="95"/>
      <c r="DP621" s="95"/>
      <c r="DQ621" s="95"/>
      <c r="DR621" s="95"/>
      <c r="DS621" s="95"/>
      <c r="DT621" s="95"/>
      <c r="DU621" s="95"/>
      <c r="DV621" s="95"/>
      <c r="DW621" s="95"/>
      <c r="DX621" s="95"/>
      <c r="DY621" s="95"/>
      <c r="DZ621" s="95"/>
      <c r="EA621" s="95"/>
      <c r="EB621" s="95"/>
      <c r="EC621" s="95"/>
      <c r="ED621" s="95"/>
      <c r="EE621" s="95"/>
      <c r="EF621" s="95"/>
      <c r="EG621" s="95"/>
      <c r="EH621" s="95"/>
      <c r="EI621" s="95"/>
      <c r="EJ621" s="95"/>
      <c r="EK621" s="95"/>
      <c r="EL621" s="95"/>
      <c r="EM621" s="95"/>
      <c r="EN621" s="95"/>
      <c r="EO621" s="95"/>
      <c r="EP621" s="95"/>
      <c r="EQ621" s="95"/>
      <c r="ER621" s="95"/>
      <c r="ES621" s="95"/>
      <c r="ET621" s="95"/>
      <c r="EU621" s="95"/>
      <c r="EV621" s="95"/>
      <c r="EW621" s="95"/>
      <c r="EX621" s="95"/>
      <c r="EY621" s="95"/>
      <c r="EZ621" s="95"/>
      <c r="FA621" s="95"/>
      <c r="FB621" s="95"/>
      <c r="FC621" s="95"/>
      <c r="FD621" s="95"/>
      <c r="FE621" s="95"/>
      <c r="FF621" s="95"/>
      <c r="FG621" s="95"/>
      <c r="FH621" s="95"/>
      <c r="FI621" s="95"/>
      <c r="FJ621" s="95"/>
      <c r="FK621" s="95"/>
      <c r="FL621" s="95"/>
      <c r="FM621" s="95"/>
      <c r="FN621" s="95"/>
      <c r="FO621" s="95"/>
      <c r="FP621" s="95"/>
      <c r="FQ621" s="95"/>
      <c r="FR621" s="95"/>
      <c r="FS621" s="95"/>
      <c r="FT621" s="95"/>
      <c r="FU621" s="95"/>
      <c r="FV621" s="95"/>
      <c r="FW621" s="95"/>
      <c r="FX621" s="95"/>
      <c r="FY621" s="95"/>
      <c r="FZ621" s="95"/>
      <c r="GA621" s="95"/>
      <c r="GB621" s="95"/>
      <c r="GC621" s="95"/>
      <c r="GD621" s="95"/>
      <c r="GE621" s="95"/>
      <c r="GF621" s="95"/>
      <c r="GG621" s="95"/>
      <c r="GH621" s="95"/>
      <c r="GI621" s="95"/>
      <c r="GJ621" s="95"/>
      <c r="GK621" s="95"/>
      <c r="GL621" s="95"/>
      <c r="GM621" s="95"/>
      <c r="GN621" s="95"/>
      <c r="GO621" s="95"/>
      <c r="GP621" s="95"/>
      <c r="GQ621" s="95"/>
      <c r="GR621" s="95"/>
      <c r="GS621" s="95"/>
      <c r="GT621" s="95"/>
      <c r="GU621" s="95"/>
      <c r="GV621" s="95"/>
      <c r="GW621" s="95"/>
      <c r="GX621" s="95"/>
      <c r="GY621" s="95"/>
      <c r="GZ621" s="95"/>
      <c r="HA621" s="95"/>
      <c r="HB621" s="95"/>
      <c r="HC621" s="95"/>
      <c r="HD621" s="95"/>
      <c r="HE621" s="95"/>
    </row>
    <row r="622" spans="1:213" x14ac:dyDescent="0.25">
      <c r="A622" s="212" t="str">
        <f>IF((ISBLANK('1B DonnéesActifs'!A625)=TRUE),"-",'1B DonnéesActifs'!A625)</f>
        <v>-</v>
      </c>
      <c r="B622" s="213" t="str">
        <f>IF(($A622="-"),"-",IF((ISBLANK('1B DonnéesActifs'!B625)=TRUE),"",'1B DonnéesActifs'!B625))</f>
        <v>-</v>
      </c>
      <c r="C622" s="213" t="str">
        <f>IF(($A622="-"),"-",IF((ISBLANK('1B DonnéesActifs'!C625)=TRUE),"",'1B DonnéesActifs'!C625))</f>
        <v>-</v>
      </c>
      <c r="D622" s="213" t="str">
        <f>IF(($A622="-"),"-",IF((ISBLANK('1B DonnéesActifs'!D625)=TRUE),"",'1B DonnéesActifs'!D625))</f>
        <v>-</v>
      </c>
      <c r="E622" s="213" t="str">
        <f>IF(($A622="-"),"-",IF((ISBLANK('1B DonnéesActifs'!E625)=TRUE),"",'1B DonnéesActifs'!E625))</f>
        <v>-</v>
      </c>
      <c r="F622" s="213" t="str">
        <f>IF(($A622="-"),"-",IF((ISBLANK('1B DonnéesActifs'!F625)=TRUE),"",'1B DonnéesActifs'!F625))</f>
        <v>-</v>
      </c>
      <c r="G622" s="213" t="str">
        <f>IF(($A622="-"),"-",IF((ISBLANK('1B DonnéesActifs'!G625)=TRUE),"",'1B DonnéesActifs'!G625))</f>
        <v>-</v>
      </c>
      <c r="H622" s="213" t="str">
        <f>IF(($A622="-"),"-",IF((ISBLANK('1B DonnéesActifs'!H625)=TRUE),"",'1B DonnéesActifs'!H625))</f>
        <v>-</v>
      </c>
      <c r="I622" s="213" t="str">
        <f>IF(($A622="-"),"-",IF((ISBLANK('1B DonnéesActifs'!I625)=TRUE),"",'1B DonnéesActifs'!I625))</f>
        <v>-</v>
      </c>
      <c r="J622" s="213" t="str">
        <f>IF(($A622="-"),"-",IF((ISBLANK('1B DonnéesActifs'!J625)=TRUE),"",'1B DonnéesActifs'!J625))</f>
        <v>-</v>
      </c>
      <c r="K622" s="213" t="str">
        <f>IF(($A622="-"),"-",IF((ISBLANK('1B DonnéesActifs'!K625)=TRUE),"",'1B DonnéesActifs'!K625))</f>
        <v>-</v>
      </c>
      <c r="L622" s="213" t="str">
        <f>IF(($A622="-"),"-",IF((ISBLANK('1B DonnéesActifs'!L625)=TRUE),"",'1B DonnéesActifs'!L625))</f>
        <v>-</v>
      </c>
      <c r="M622" s="213" t="str">
        <f>IF(($A622="-"),"-",IF((ISBLANK('1B DonnéesActifs'!M625)=TRUE),"",'1B DonnéesActifs'!M625))</f>
        <v>-</v>
      </c>
      <c r="N622" s="213" t="str">
        <f>IF(($A622="-"),"-",IF((ISBLANK('1B DonnéesActifs'!N625)=TRUE),"",'1B DonnéesActifs'!N625))</f>
        <v>-</v>
      </c>
      <c r="O622" s="213" t="str">
        <f>IF(($A622="-"),"-",IF((ISBLANK('1B DonnéesActifs'!O625)=TRUE),"",'1B DonnéesActifs'!O625))</f>
        <v>-</v>
      </c>
      <c r="P622" s="213" t="str">
        <f>IF(($A622="-"),"-",IF((ISBLANK('1B DonnéesActifs'!P625)=TRUE),"",'1B DonnéesActifs'!P625))</f>
        <v>-</v>
      </c>
      <c r="Q622" s="214" t="str">
        <f t="shared" si="91"/>
        <v>-</v>
      </c>
      <c r="R622" s="214" t="str">
        <f>IF($A622="-","-",(_xlfn.IFNA((VLOOKUP($D622,'2A HypothèsesRenouvellement'!$J$6:$K$10,2,FALSE)),"TypeChausséeN/D")))</f>
        <v>-</v>
      </c>
      <c r="S622" s="214" t="str">
        <f t="shared" si="92"/>
        <v>-</v>
      </c>
      <c r="T622" s="214" t="str">
        <f>IF($A622="-","-",(_xlfn.IFNA((VLOOKUP($M622,'2A HypothèsesRenouvellement'!$J$16:$K$25,2,FALSE)),"DernièreInterventionN/D")))</f>
        <v>-</v>
      </c>
      <c r="U622" s="214" t="str">
        <f t="shared" si="93"/>
        <v>-</v>
      </c>
      <c r="V622" s="215" t="str">
        <f t="shared" si="94"/>
        <v>-</v>
      </c>
      <c r="W622" s="215" t="str">
        <f>IF($A622="-","-",IF($O622="","ICG N/D",VLOOKUP($O622,'2A HypothèsesRenouvellement'!$B$33:$B$42,1,TRUE)))</f>
        <v>-</v>
      </c>
      <c r="X622" s="216" t="str">
        <f>IF($A622="-","-",(IF((ISNUMBER(W622)=TRUE),VLOOKUP(W622,'2A HypothèsesRenouvellement'!$B$33:$D$42,3,FALSE),"ICG N/D")))</f>
        <v>-</v>
      </c>
      <c r="Y622" s="216" t="str">
        <f>_xlfn.IFNA(IF($A622="-","-",(IF((P622=""),"Cote /5 N/D",VLOOKUP(P622,'2A HypothèsesRenouvellement'!$F$33:$G$37,2,FALSE)))),"%ParCote/5 Feuille2A N/D")</f>
        <v>-</v>
      </c>
      <c r="Z622" s="215" t="str">
        <f>IF($A622="-","-",IF('2A HypothèsesRenouvellement'!$F$20="  cotes d'état /100",(IF(ISNUMBER(X622)=TRUE,(X622*R622),"ICG N/D")),"N'est pas l'option choisie feuille 2A"))</f>
        <v>-</v>
      </c>
      <c r="AA622" s="215" t="str">
        <f t="shared" si="89"/>
        <v>-</v>
      </c>
      <c r="AB622" s="215" t="str">
        <f>IF($A622="-","-",IF('2A HypothèsesRenouvellement'!$F$20="  cotes d'état /5",(IF(ISNUMBER(Y622)=TRUE,(Y622*R622),"Etat/5 N/D")),"N'est pas l'option choisie feuille 2A"))</f>
        <v>-</v>
      </c>
      <c r="AC622" s="215" t="str">
        <f t="shared" si="90"/>
        <v>-</v>
      </c>
      <c r="AD622" s="217" t="str">
        <f>IF('2A HypothèsesRenouvellement'!$D$15="Option 1  ",'3A CalculsActifs'!V622,IF('2A HypothèsesRenouvellement'!$F$20="  Cotes d'état /100",'3A CalculsActifs'!AA622,IF('2A HypothèsesRenouvellement'!$F$20="  Cotes d'état /5",'3A CalculsActifs'!AC622,"ATT:ChoisirOptionFeuille2A")))</f>
        <v>ATT:ChoisirOptionFeuille2A</v>
      </c>
      <c r="AE622" s="209" t="str">
        <f>IF($A622="-","-",(H622/1000*(VLOOKUP(D622,'2A HypothèsesRenouvellement'!$J$6:$L$10,3,FALSE))))</f>
        <v>-</v>
      </c>
      <c r="AF622" s="312" t="str">
        <f t="shared" si="95"/>
        <v>-</v>
      </c>
      <c r="AG622" s="312" t="str">
        <f t="shared" si="96"/>
        <v>-</v>
      </c>
      <c r="AH622" s="218" t="str">
        <f t="shared" si="97"/>
        <v>-</v>
      </c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5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  <c r="CM622" s="95"/>
      <c r="CN622" s="95"/>
      <c r="CO622" s="95"/>
      <c r="CP622" s="95"/>
      <c r="CQ622" s="95"/>
      <c r="CR622" s="95"/>
      <c r="CS622" s="95"/>
      <c r="CT622" s="95"/>
      <c r="CU622" s="95"/>
      <c r="CV622" s="95"/>
      <c r="CW622" s="95"/>
      <c r="CX622" s="95"/>
      <c r="CY622" s="95"/>
      <c r="CZ622" s="95"/>
      <c r="DA622" s="95"/>
      <c r="DB622" s="95"/>
      <c r="DC622" s="95"/>
      <c r="DD622" s="95"/>
      <c r="DE622" s="95"/>
      <c r="DF622" s="95"/>
      <c r="DG622" s="95"/>
      <c r="DH622" s="95"/>
      <c r="DI622" s="95"/>
      <c r="DJ622" s="95"/>
      <c r="DK622" s="95"/>
      <c r="DL622" s="95"/>
      <c r="DM622" s="95"/>
      <c r="DN622" s="95"/>
      <c r="DO622" s="95"/>
      <c r="DP622" s="95"/>
      <c r="DQ622" s="95"/>
      <c r="DR622" s="95"/>
      <c r="DS622" s="95"/>
      <c r="DT622" s="95"/>
      <c r="DU622" s="95"/>
      <c r="DV622" s="95"/>
      <c r="DW622" s="95"/>
      <c r="DX622" s="95"/>
      <c r="DY622" s="95"/>
      <c r="DZ622" s="95"/>
      <c r="EA622" s="95"/>
      <c r="EB622" s="95"/>
      <c r="EC622" s="95"/>
      <c r="ED622" s="95"/>
      <c r="EE622" s="95"/>
      <c r="EF622" s="95"/>
      <c r="EG622" s="95"/>
      <c r="EH622" s="95"/>
      <c r="EI622" s="95"/>
      <c r="EJ622" s="95"/>
      <c r="EK622" s="95"/>
      <c r="EL622" s="95"/>
      <c r="EM622" s="95"/>
      <c r="EN622" s="95"/>
      <c r="EO622" s="95"/>
      <c r="EP622" s="95"/>
      <c r="EQ622" s="95"/>
      <c r="ER622" s="95"/>
      <c r="ES622" s="95"/>
      <c r="ET622" s="95"/>
      <c r="EU622" s="95"/>
      <c r="EV622" s="95"/>
      <c r="EW622" s="95"/>
      <c r="EX622" s="95"/>
      <c r="EY622" s="95"/>
      <c r="EZ622" s="95"/>
      <c r="FA622" s="95"/>
      <c r="FB622" s="95"/>
      <c r="FC622" s="95"/>
      <c r="FD622" s="95"/>
      <c r="FE622" s="95"/>
      <c r="FF622" s="95"/>
      <c r="FG622" s="95"/>
      <c r="FH622" s="95"/>
      <c r="FI622" s="95"/>
      <c r="FJ622" s="95"/>
      <c r="FK622" s="95"/>
      <c r="FL622" s="95"/>
      <c r="FM622" s="95"/>
      <c r="FN622" s="95"/>
      <c r="FO622" s="95"/>
      <c r="FP622" s="95"/>
      <c r="FQ622" s="95"/>
      <c r="FR622" s="95"/>
      <c r="FS622" s="95"/>
      <c r="FT622" s="95"/>
      <c r="FU622" s="95"/>
      <c r="FV622" s="95"/>
      <c r="FW622" s="95"/>
      <c r="FX622" s="95"/>
      <c r="FY622" s="95"/>
      <c r="FZ622" s="95"/>
      <c r="GA622" s="95"/>
      <c r="GB622" s="95"/>
      <c r="GC622" s="95"/>
      <c r="GD622" s="95"/>
      <c r="GE622" s="95"/>
      <c r="GF622" s="95"/>
      <c r="GG622" s="95"/>
      <c r="GH622" s="95"/>
      <c r="GI622" s="95"/>
      <c r="GJ622" s="95"/>
      <c r="GK622" s="95"/>
      <c r="GL622" s="95"/>
      <c r="GM622" s="95"/>
      <c r="GN622" s="95"/>
      <c r="GO622" s="95"/>
      <c r="GP622" s="95"/>
      <c r="GQ622" s="95"/>
      <c r="GR622" s="95"/>
      <c r="GS622" s="95"/>
      <c r="GT622" s="95"/>
      <c r="GU622" s="95"/>
      <c r="GV622" s="95"/>
      <c r="GW622" s="95"/>
      <c r="GX622" s="95"/>
      <c r="GY622" s="95"/>
      <c r="GZ622" s="95"/>
      <c r="HA622" s="95"/>
      <c r="HB622" s="95"/>
      <c r="HC622" s="95"/>
      <c r="HD622" s="95"/>
      <c r="HE622" s="95"/>
    </row>
    <row r="623" spans="1:213" x14ac:dyDescent="0.25">
      <c r="A623" s="212" t="str">
        <f>IF((ISBLANK('1B DonnéesActifs'!A626)=TRUE),"-",'1B DonnéesActifs'!A626)</f>
        <v>-</v>
      </c>
      <c r="B623" s="213" t="str">
        <f>IF(($A623="-"),"-",IF((ISBLANK('1B DonnéesActifs'!B626)=TRUE),"",'1B DonnéesActifs'!B626))</f>
        <v>-</v>
      </c>
      <c r="C623" s="213" t="str">
        <f>IF(($A623="-"),"-",IF((ISBLANK('1B DonnéesActifs'!C626)=TRUE),"",'1B DonnéesActifs'!C626))</f>
        <v>-</v>
      </c>
      <c r="D623" s="213" t="str">
        <f>IF(($A623="-"),"-",IF((ISBLANK('1B DonnéesActifs'!D626)=TRUE),"",'1B DonnéesActifs'!D626))</f>
        <v>-</v>
      </c>
      <c r="E623" s="213" t="str">
        <f>IF(($A623="-"),"-",IF((ISBLANK('1B DonnéesActifs'!E626)=TRUE),"",'1B DonnéesActifs'!E626))</f>
        <v>-</v>
      </c>
      <c r="F623" s="213" t="str">
        <f>IF(($A623="-"),"-",IF((ISBLANK('1B DonnéesActifs'!F626)=TRUE),"",'1B DonnéesActifs'!F626))</f>
        <v>-</v>
      </c>
      <c r="G623" s="213" t="str">
        <f>IF(($A623="-"),"-",IF((ISBLANK('1B DonnéesActifs'!G626)=TRUE),"",'1B DonnéesActifs'!G626))</f>
        <v>-</v>
      </c>
      <c r="H623" s="213" t="str">
        <f>IF(($A623="-"),"-",IF((ISBLANK('1B DonnéesActifs'!H626)=TRUE),"",'1B DonnéesActifs'!H626))</f>
        <v>-</v>
      </c>
      <c r="I623" s="213" t="str">
        <f>IF(($A623="-"),"-",IF((ISBLANK('1B DonnéesActifs'!I626)=TRUE),"",'1B DonnéesActifs'!I626))</f>
        <v>-</v>
      </c>
      <c r="J623" s="213" t="str">
        <f>IF(($A623="-"),"-",IF((ISBLANK('1B DonnéesActifs'!J626)=TRUE),"",'1B DonnéesActifs'!J626))</f>
        <v>-</v>
      </c>
      <c r="K623" s="213" t="str">
        <f>IF(($A623="-"),"-",IF((ISBLANK('1B DonnéesActifs'!K626)=TRUE),"",'1B DonnéesActifs'!K626))</f>
        <v>-</v>
      </c>
      <c r="L623" s="213" t="str">
        <f>IF(($A623="-"),"-",IF((ISBLANK('1B DonnéesActifs'!L626)=TRUE),"",'1B DonnéesActifs'!L626))</f>
        <v>-</v>
      </c>
      <c r="M623" s="213" t="str">
        <f>IF(($A623="-"),"-",IF((ISBLANK('1B DonnéesActifs'!M626)=TRUE),"",'1B DonnéesActifs'!M626))</f>
        <v>-</v>
      </c>
      <c r="N623" s="213" t="str">
        <f>IF(($A623="-"),"-",IF((ISBLANK('1B DonnéesActifs'!N626)=TRUE),"",'1B DonnéesActifs'!N626))</f>
        <v>-</v>
      </c>
      <c r="O623" s="213" t="str">
        <f>IF(($A623="-"),"-",IF((ISBLANK('1B DonnéesActifs'!O626)=TRUE),"",'1B DonnéesActifs'!O626))</f>
        <v>-</v>
      </c>
      <c r="P623" s="213" t="str">
        <f>IF(($A623="-"),"-",IF((ISBLANK('1B DonnéesActifs'!P626)=TRUE),"",'1B DonnéesActifs'!P626))</f>
        <v>-</v>
      </c>
      <c r="Q623" s="214" t="str">
        <f t="shared" si="91"/>
        <v>-</v>
      </c>
      <c r="R623" s="214" t="str">
        <f>IF($A623="-","-",(_xlfn.IFNA((VLOOKUP($D623,'2A HypothèsesRenouvellement'!$J$6:$K$10,2,FALSE)),"TypeChausséeN/D")))</f>
        <v>-</v>
      </c>
      <c r="S623" s="214" t="str">
        <f t="shared" si="92"/>
        <v>-</v>
      </c>
      <c r="T623" s="214" t="str">
        <f>IF($A623="-","-",(_xlfn.IFNA((VLOOKUP($M623,'2A HypothèsesRenouvellement'!$J$16:$K$25,2,FALSE)),"DernièreInterventionN/D")))</f>
        <v>-</v>
      </c>
      <c r="U623" s="214" t="str">
        <f t="shared" si="93"/>
        <v>-</v>
      </c>
      <c r="V623" s="215" t="str">
        <f t="shared" si="94"/>
        <v>-</v>
      </c>
      <c r="W623" s="215" t="str">
        <f>IF($A623="-","-",IF($O623="","ICG N/D",VLOOKUP($O623,'2A HypothèsesRenouvellement'!$B$33:$B$42,1,TRUE)))</f>
        <v>-</v>
      </c>
      <c r="X623" s="216" t="str">
        <f>IF($A623="-","-",(IF((ISNUMBER(W623)=TRUE),VLOOKUP(W623,'2A HypothèsesRenouvellement'!$B$33:$D$42,3,FALSE),"ICG N/D")))</f>
        <v>-</v>
      </c>
      <c r="Y623" s="216" t="str">
        <f>_xlfn.IFNA(IF($A623="-","-",(IF((P623=""),"Cote /5 N/D",VLOOKUP(P623,'2A HypothèsesRenouvellement'!$F$33:$G$37,2,FALSE)))),"%ParCote/5 Feuille2A N/D")</f>
        <v>-</v>
      </c>
      <c r="Z623" s="215" t="str">
        <f>IF($A623="-","-",IF('2A HypothèsesRenouvellement'!$F$20="  cotes d'état /100",(IF(ISNUMBER(X623)=TRUE,(X623*R623),"ICG N/D")),"N'est pas l'option choisie feuille 2A"))</f>
        <v>-</v>
      </c>
      <c r="AA623" s="215" t="str">
        <f t="shared" si="89"/>
        <v>-</v>
      </c>
      <c r="AB623" s="215" t="str">
        <f>IF($A623="-","-",IF('2A HypothèsesRenouvellement'!$F$20="  cotes d'état /5",(IF(ISNUMBER(Y623)=TRUE,(Y623*R623),"Etat/5 N/D")),"N'est pas l'option choisie feuille 2A"))</f>
        <v>-</v>
      </c>
      <c r="AC623" s="215" t="str">
        <f t="shared" si="90"/>
        <v>-</v>
      </c>
      <c r="AD623" s="217" t="str">
        <f>IF('2A HypothèsesRenouvellement'!$D$15="Option 1  ",'3A CalculsActifs'!V623,IF('2A HypothèsesRenouvellement'!$F$20="  Cotes d'état /100",'3A CalculsActifs'!AA623,IF('2A HypothèsesRenouvellement'!$F$20="  Cotes d'état /5",'3A CalculsActifs'!AC623,"ATT:ChoisirOptionFeuille2A")))</f>
        <v>ATT:ChoisirOptionFeuille2A</v>
      </c>
      <c r="AE623" s="209" t="str">
        <f>IF($A623="-","-",(H623/1000*(VLOOKUP(D623,'2A HypothèsesRenouvellement'!$J$6:$L$10,3,FALSE))))</f>
        <v>-</v>
      </c>
      <c r="AF623" s="312" t="str">
        <f t="shared" si="95"/>
        <v>-</v>
      </c>
      <c r="AG623" s="312" t="str">
        <f t="shared" si="96"/>
        <v>-</v>
      </c>
      <c r="AH623" s="218" t="str">
        <f t="shared" si="97"/>
        <v>-</v>
      </c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5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  <c r="CM623" s="95"/>
      <c r="CN623" s="95"/>
      <c r="CO623" s="95"/>
      <c r="CP623" s="95"/>
      <c r="CQ623" s="95"/>
      <c r="CR623" s="95"/>
      <c r="CS623" s="95"/>
      <c r="CT623" s="95"/>
      <c r="CU623" s="95"/>
      <c r="CV623" s="95"/>
      <c r="CW623" s="95"/>
      <c r="CX623" s="95"/>
      <c r="CY623" s="95"/>
      <c r="CZ623" s="95"/>
      <c r="DA623" s="95"/>
      <c r="DB623" s="95"/>
      <c r="DC623" s="95"/>
      <c r="DD623" s="95"/>
      <c r="DE623" s="95"/>
      <c r="DF623" s="95"/>
      <c r="DG623" s="95"/>
      <c r="DH623" s="95"/>
      <c r="DI623" s="95"/>
      <c r="DJ623" s="95"/>
      <c r="DK623" s="95"/>
      <c r="DL623" s="95"/>
      <c r="DM623" s="95"/>
      <c r="DN623" s="95"/>
      <c r="DO623" s="95"/>
      <c r="DP623" s="95"/>
      <c r="DQ623" s="95"/>
      <c r="DR623" s="95"/>
      <c r="DS623" s="95"/>
      <c r="DT623" s="95"/>
      <c r="DU623" s="95"/>
      <c r="DV623" s="95"/>
      <c r="DW623" s="95"/>
      <c r="DX623" s="95"/>
      <c r="DY623" s="95"/>
      <c r="DZ623" s="95"/>
      <c r="EA623" s="95"/>
      <c r="EB623" s="95"/>
      <c r="EC623" s="95"/>
      <c r="ED623" s="95"/>
      <c r="EE623" s="95"/>
      <c r="EF623" s="95"/>
      <c r="EG623" s="95"/>
      <c r="EH623" s="95"/>
      <c r="EI623" s="95"/>
      <c r="EJ623" s="95"/>
      <c r="EK623" s="95"/>
      <c r="EL623" s="95"/>
      <c r="EM623" s="95"/>
      <c r="EN623" s="95"/>
      <c r="EO623" s="95"/>
      <c r="EP623" s="95"/>
      <c r="EQ623" s="95"/>
      <c r="ER623" s="95"/>
      <c r="ES623" s="95"/>
      <c r="ET623" s="95"/>
      <c r="EU623" s="95"/>
      <c r="EV623" s="95"/>
      <c r="EW623" s="95"/>
      <c r="EX623" s="95"/>
      <c r="EY623" s="95"/>
      <c r="EZ623" s="95"/>
      <c r="FA623" s="95"/>
      <c r="FB623" s="95"/>
      <c r="FC623" s="95"/>
      <c r="FD623" s="95"/>
      <c r="FE623" s="95"/>
      <c r="FF623" s="95"/>
      <c r="FG623" s="95"/>
      <c r="FH623" s="95"/>
      <c r="FI623" s="95"/>
      <c r="FJ623" s="95"/>
      <c r="FK623" s="95"/>
      <c r="FL623" s="95"/>
      <c r="FM623" s="95"/>
      <c r="FN623" s="95"/>
      <c r="FO623" s="95"/>
      <c r="FP623" s="95"/>
      <c r="FQ623" s="95"/>
      <c r="FR623" s="95"/>
      <c r="FS623" s="95"/>
      <c r="FT623" s="95"/>
      <c r="FU623" s="95"/>
      <c r="FV623" s="95"/>
      <c r="FW623" s="95"/>
      <c r="FX623" s="95"/>
      <c r="FY623" s="95"/>
      <c r="FZ623" s="95"/>
      <c r="GA623" s="95"/>
      <c r="GB623" s="95"/>
      <c r="GC623" s="95"/>
      <c r="GD623" s="95"/>
      <c r="GE623" s="95"/>
      <c r="GF623" s="95"/>
      <c r="GG623" s="95"/>
      <c r="GH623" s="95"/>
      <c r="GI623" s="95"/>
      <c r="GJ623" s="95"/>
      <c r="GK623" s="95"/>
      <c r="GL623" s="95"/>
      <c r="GM623" s="95"/>
      <c r="GN623" s="95"/>
      <c r="GO623" s="95"/>
      <c r="GP623" s="95"/>
      <c r="GQ623" s="95"/>
      <c r="GR623" s="95"/>
      <c r="GS623" s="95"/>
      <c r="GT623" s="95"/>
      <c r="GU623" s="95"/>
      <c r="GV623" s="95"/>
      <c r="GW623" s="95"/>
      <c r="GX623" s="95"/>
      <c r="GY623" s="95"/>
      <c r="GZ623" s="95"/>
      <c r="HA623" s="95"/>
      <c r="HB623" s="95"/>
      <c r="HC623" s="95"/>
      <c r="HD623" s="95"/>
      <c r="HE623" s="95"/>
    </row>
    <row r="624" spans="1:213" x14ac:dyDescent="0.25">
      <c r="A624" s="212" t="str">
        <f>IF((ISBLANK('1B DonnéesActifs'!A627)=TRUE),"-",'1B DonnéesActifs'!A627)</f>
        <v>-</v>
      </c>
      <c r="B624" s="213" t="str">
        <f>IF(($A624="-"),"-",IF((ISBLANK('1B DonnéesActifs'!B627)=TRUE),"",'1B DonnéesActifs'!B627))</f>
        <v>-</v>
      </c>
      <c r="C624" s="213" t="str">
        <f>IF(($A624="-"),"-",IF((ISBLANK('1B DonnéesActifs'!C627)=TRUE),"",'1B DonnéesActifs'!C627))</f>
        <v>-</v>
      </c>
      <c r="D624" s="213" t="str">
        <f>IF(($A624="-"),"-",IF((ISBLANK('1B DonnéesActifs'!D627)=TRUE),"",'1B DonnéesActifs'!D627))</f>
        <v>-</v>
      </c>
      <c r="E624" s="213" t="str">
        <f>IF(($A624="-"),"-",IF((ISBLANK('1B DonnéesActifs'!E627)=TRUE),"",'1B DonnéesActifs'!E627))</f>
        <v>-</v>
      </c>
      <c r="F624" s="213" t="str">
        <f>IF(($A624="-"),"-",IF((ISBLANK('1B DonnéesActifs'!F627)=TRUE),"",'1B DonnéesActifs'!F627))</f>
        <v>-</v>
      </c>
      <c r="G624" s="213" t="str">
        <f>IF(($A624="-"),"-",IF((ISBLANK('1B DonnéesActifs'!G627)=TRUE),"",'1B DonnéesActifs'!G627))</f>
        <v>-</v>
      </c>
      <c r="H624" s="213" t="str">
        <f>IF(($A624="-"),"-",IF((ISBLANK('1B DonnéesActifs'!H627)=TRUE),"",'1B DonnéesActifs'!H627))</f>
        <v>-</v>
      </c>
      <c r="I624" s="213" t="str">
        <f>IF(($A624="-"),"-",IF((ISBLANK('1B DonnéesActifs'!I627)=TRUE),"",'1B DonnéesActifs'!I627))</f>
        <v>-</v>
      </c>
      <c r="J624" s="213" t="str">
        <f>IF(($A624="-"),"-",IF((ISBLANK('1B DonnéesActifs'!J627)=TRUE),"",'1B DonnéesActifs'!J627))</f>
        <v>-</v>
      </c>
      <c r="K624" s="213" t="str">
        <f>IF(($A624="-"),"-",IF((ISBLANK('1B DonnéesActifs'!K627)=TRUE),"",'1B DonnéesActifs'!K627))</f>
        <v>-</v>
      </c>
      <c r="L624" s="213" t="str">
        <f>IF(($A624="-"),"-",IF((ISBLANK('1B DonnéesActifs'!L627)=TRUE),"",'1B DonnéesActifs'!L627))</f>
        <v>-</v>
      </c>
      <c r="M624" s="213" t="str">
        <f>IF(($A624="-"),"-",IF((ISBLANK('1B DonnéesActifs'!M627)=TRUE),"",'1B DonnéesActifs'!M627))</f>
        <v>-</v>
      </c>
      <c r="N624" s="213" t="str">
        <f>IF(($A624="-"),"-",IF((ISBLANK('1B DonnéesActifs'!N627)=TRUE),"",'1B DonnéesActifs'!N627))</f>
        <v>-</v>
      </c>
      <c r="O624" s="213" t="str">
        <f>IF(($A624="-"),"-",IF((ISBLANK('1B DonnéesActifs'!O627)=TRUE),"",'1B DonnéesActifs'!O627))</f>
        <v>-</v>
      </c>
      <c r="P624" s="213" t="str">
        <f>IF(($A624="-"),"-",IF((ISBLANK('1B DonnéesActifs'!P627)=TRUE),"",'1B DonnéesActifs'!P627))</f>
        <v>-</v>
      </c>
      <c r="Q624" s="214" t="str">
        <f t="shared" si="91"/>
        <v>-</v>
      </c>
      <c r="R624" s="214" t="str">
        <f>IF($A624="-","-",(_xlfn.IFNA((VLOOKUP($D624,'2A HypothèsesRenouvellement'!$J$6:$K$10,2,FALSE)),"TypeChausséeN/D")))</f>
        <v>-</v>
      </c>
      <c r="S624" s="214" t="str">
        <f t="shared" si="92"/>
        <v>-</v>
      </c>
      <c r="T624" s="214" t="str">
        <f>IF($A624="-","-",(_xlfn.IFNA((VLOOKUP($M624,'2A HypothèsesRenouvellement'!$J$16:$K$25,2,FALSE)),"DernièreInterventionN/D")))</f>
        <v>-</v>
      </c>
      <c r="U624" s="214" t="str">
        <f t="shared" si="93"/>
        <v>-</v>
      </c>
      <c r="V624" s="215" t="str">
        <f t="shared" si="94"/>
        <v>-</v>
      </c>
      <c r="W624" s="215" t="str">
        <f>IF($A624="-","-",IF($O624="","ICG N/D",VLOOKUP($O624,'2A HypothèsesRenouvellement'!$B$33:$B$42,1,TRUE)))</f>
        <v>-</v>
      </c>
      <c r="X624" s="216" t="str">
        <f>IF($A624="-","-",(IF((ISNUMBER(W624)=TRUE),VLOOKUP(W624,'2A HypothèsesRenouvellement'!$B$33:$D$42,3,FALSE),"ICG N/D")))</f>
        <v>-</v>
      </c>
      <c r="Y624" s="216" t="str">
        <f>_xlfn.IFNA(IF($A624="-","-",(IF((P624=""),"Cote /5 N/D",VLOOKUP(P624,'2A HypothèsesRenouvellement'!$F$33:$G$37,2,FALSE)))),"%ParCote/5 Feuille2A N/D")</f>
        <v>-</v>
      </c>
      <c r="Z624" s="215" t="str">
        <f>IF($A624="-","-",IF('2A HypothèsesRenouvellement'!$F$20="  cotes d'état /100",(IF(ISNUMBER(X624)=TRUE,(X624*R624),"ICG N/D")),"N'est pas l'option choisie feuille 2A"))</f>
        <v>-</v>
      </c>
      <c r="AA624" s="215" t="str">
        <f t="shared" si="89"/>
        <v>-</v>
      </c>
      <c r="AB624" s="215" t="str">
        <f>IF($A624="-","-",IF('2A HypothèsesRenouvellement'!$F$20="  cotes d'état /5",(IF(ISNUMBER(Y624)=TRUE,(Y624*R624),"Etat/5 N/D")),"N'est pas l'option choisie feuille 2A"))</f>
        <v>-</v>
      </c>
      <c r="AC624" s="215" t="str">
        <f t="shared" si="90"/>
        <v>-</v>
      </c>
      <c r="AD624" s="217" t="str">
        <f>IF('2A HypothèsesRenouvellement'!$D$15="Option 1  ",'3A CalculsActifs'!V624,IF('2A HypothèsesRenouvellement'!$F$20="  Cotes d'état /100",'3A CalculsActifs'!AA624,IF('2A HypothèsesRenouvellement'!$F$20="  Cotes d'état /5",'3A CalculsActifs'!AC624,"ATT:ChoisirOptionFeuille2A")))</f>
        <v>ATT:ChoisirOptionFeuille2A</v>
      </c>
      <c r="AE624" s="209" t="str">
        <f>IF($A624="-","-",(H624/1000*(VLOOKUP(D624,'2A HypothèsesRenouvellement'!$J$6:$L$10,3,FALSE))))</f>
        <v>-</v>
      </c>
      <c r="AF624" s="312" t="str">
        <f t="shared" si="95"/>
        <v>-</v>
      </c>
      <c r="AG624" s="312" t="str">
        <f t="shared" si="96"/>
        <v>-</v>
      </c>
      <c r="AH624" s="218" t="str">
        <f t="shared" si="97"/>
        <v>-</v>
      </c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5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  <c r="CM624" s="95"/>
      <c r="CN624" s="95"/>
      <c r="CO624" s="95"/>
      <c r="CP624" s="95"/>
      <c r="CQ624" s="95"/>
      <c r="CR624" s="95"/>
      <c r="CS624" s="95"/>
      <c r="CT624" s="95"/>
      <c r="CU624" s="95"/>
      <c r="CV624" s="95"/>
      <c r="CW624" s="95"/>
      <c r="CX624" s="95"/>
      <c r="CY624" s="95"/>
      <c r="CZ624" s="95"/>
      <c r="DA624" s="95"/>
      <c r="DB624" s="95"/>
      <c r="DC624" s="95"/>
      <c r="DD624" s="95"/>
      <c r="DE624" s="95"/>
      <c r="DF624" s="95"/>
      <c r="DG624" s="95"/>
      <c r="DH624" s="95"/>
      <c r="DI624" s="95"/>
      <c r="DJ624" s="95"/>
      <c r="DK624" s="95"/>
      <c r="DL624" s="95"/>
      <c r="DM624" s="95"/>
      <c r="DN624" s="95"/>
      <c r="DO624" s="95"/>
      <c r="DP624" s="95"/>
      <c r="DQ624" s="95"/>
      <c r="DR624" s="95"/>
      <c r="DS624" s="95"/>
      <c r="DT624" s="95"/>
      <c r="DU624" s="95"/>
      <c r="DV624" s="95"/>
      <c r="DW624" s="95"/>
      <c r="DX624" s="95"/>
      <c r="DY624" s="95"/>
      <c r="DZ624" s="95"/>
      <c r="EA624" s="95"/>
      <c r="EB624" s="95"/>
      <c r="EC624" s="95"/>
      <c r="ED624" s="95"/>
      <c r="EE624" s="95"/>
      <c r="EF624" s="95"/>
      <c r="EG624" s="95"/>
      <c r="EH624" s="95"/>
      <c r="EI624" s="95"/>
      <c r="EJ624" s="95"/>
      <c r="EK624" s="95"/>
      <c r="EL624" s="95"/>
      <c r="EM624" s="95"/>
      <c r="EN624" s="95"/>
      <c r="EO624" s="95"/>
      <c r="EP624" s="95"/>
      <c r="EQ624" s="95"/>
      <c r="ER624" s="95"/>
      <c r="ES624" s="95"/>
      <c r="ET624" s="95"/>
      <c r="EU624" s="95"/>
      <c r="EV624" s="95"/>
      <c r="EW624" s="95"/>
      <c r="EX624" s="95"/>
      <c r="EY624" s="95"/>
      <c r="EZ624" s="95"/>
      <c r="FA624" s="95"/>
      <c r="FB624" s="95"/>
      <c r="FC624" s="95"/>
      <c r="FD624" s="95"/>
      <c r="FE624" s="95"/>
      <c r="FF624" s="95"/>
      <c r="FG624" s="95"/>
      <c r="FH624" s="95"/>
      <c r="FI624" s="95"/>
      <c r="FJ624" s="95"/>
      <c r="FK624" s="95"/>
      <c r="FL624" s="95"/>
      <c r="FM624" s="95"/>
      <c r="FN624" s="95"/>
      <c r="FO624" s="95"/>
      <c r="FP624" s="95"/>
      <c r="FQ624" s="95"/>
      <c r="FR624" s="95"/>
      <c r="FS624" s="95"/>
      <c r="FT624" s="95"/>
      <c r="FU624" s="95"/>
      <c r="FV624" s="95"/>
      <c r="FW624" s="95"/>
      <c r="FX624" s="95"/>
      <c r="FY624" s="95"/>
      <c r="FZ624" s="95"/>
      <c r="GA624" s="95"/>
      <c r="GB624" s="95"/>
      <c r="GC624" s="95"/>
      <c r="GD624" s="95"/>
      <c r="GE624" s="95"/>
      <c r="GF624" s="95"/>
      <c r="GG624" s="95"/>
      <c r="GH624" s="95"/>
      <c r="GI624" s="95"/>
      <c r="GJ624" s="95"/>
      <c r="GK624" s="95"/>
      <c r="GL624" s="95"/>
      <c r="GM624" s="95"/>
      <c r="GN624" s="95"/>
      <c r="GO624" s="95"/>
      <c r="GP624" s="95"/>
      <c r="GQ624" s="95"/>
      <c r="GR624" s="95"/>
      <c r="GS624" s="95"/>
      <c r="GT624" s="95"/>
      <c r="GU624" s="95"/>
      <c r="GV624" s="95"/>
      <c r="GW624" s="95"/>
      <c r="GX624" s="95"/>
      <c r="GY624" s="95"/>
      <c r="GZ624" s="95"/>
      <c r="HA624" s="95"/>
      <c r="HB624" s="95"/>
      <c r="HC624" s="95"/>
      <c r="HD624" s="95"/>
      <c r="HE624" s="95"/>
    </row>
    <row r="625" spans="1:213" x14ac:dyDescent="0.25">
      <c r="A625" s="212" t="str">
        <f>IF((ISBLANK('1B DonnéesActifs'!A628)=TRUE),"-",'1B DonnéesActifs'!A628)</f>
        <v>-</v>
      </c>
      <c r="B625" s="213" t="str">
        <f>IF(($A625="-"),"-",IF((ISBLANK('1B DonnéesActifs'!B628)=TRUE),"",'1B DonnéesActifs'!B628))</f>
        <v>-</v>
      </c>
      <c r="C625" s="213" t="str">
        <f>IF(($A625="-"),"-",IF((ISBLANK('1B DonnéesActifs'!C628)=TRUE),"",'1B DonnéesActifs'!C628))</f>
        <v>-</v>
      </c>
      <c r="D625" s="213" t="str">
        <f>IF(($A625="-"),"-",IF((ISBLANK('1B DonnéesActifs'!D628)=TRUE),"",'1B DonnéesActifs'!D628))</f>
        <v>-</v>
      </c>
      <c r="E625" s="213" t="str">
        <f>IF(($A625="-"),"-",IF((ISBLANK('1B DonnéesActifs'!E628)=TRUE),"",'1B DonnéesActifs'!E628))</f>
        <v>-</v>
      </c>
      <c r="F625" s="213" t="str">
        <f>IF(($A625="-"),"-",IF((ISBLANK('1B DonnéesActifs'!F628)=TRUE),"",'1B DonnéesActifs'!F628))</f>
        <v>-</v>
      </c>
      <c r="G625" s="213" t="str">
        <f>IF(($A625="-"),"-",IF((ISBLANK('1B DonnéesActifs'!G628)=TRUE),"",'1B DonnéesActifs'!G628))</f>
        <v>-</v>
      </c>
      <c r="H625" s="213" t="str">
        <f>IF(($A625="-"),"-",IF((ISBLANK('1B DonnéesActifs'!H628)=TRUE),"",'1B DonnéesActifs'!H628))</f>
        <v>-</v>
      </c>
      <c r="I625" s="213" t="str">
        <f>IF(($A625="-"),"-",IF((ISBLANK('1B DonnéesActifs'!I628)=TRUE),"",'1B DonnéesActifs'!I628))</f>
        <v>-</v>
      </c>
      <c r="J625" s="213" t="str">
        <f>IF(($A625="-"),"-",IF((ISBLANK('1B DonnéesActifs'!J628)=TRUE),"",'1B DonnéesActifs'!J628))</f>
        <v>-</v>
      </c>
      <c r="K625" s="213" t="str">
        <f>IF(($A625="-"),"-",IF((ISBLANK('1B DonnéesActifs'!K628)=TRUE),"",'1B DonnéesActifs'!K628))</f>
        <v>-</v>
      </c>
      <c r="L625" s="213" t="str">
        <f>IF(($A625="-"),"-",IF((ISBLANK('1B DonnéesActifs'!L628)=TRUE),"",'1B DonnéesActifs'!L628))</f>
        <v>-</v>
      </c>
      <c r="M625" s="213" t="str">
        <f>IF(($A625="-"),"-",IF((ISBLANK('1B DonnéesActifs'!M628)=TRUE),"",'1B DonnéesActifs'!M628))</f>
        <v>-</v>
      </c>
      <c r="N625" s="213" t="str">
        <f>IF(($A625="-"),"-",IF((ISBLANK('1B DonnéesActifs'!N628)=TRUE),"",'1B DonnéesActifs'!N628))</f>
        <v>-</v>
      </c>
      <c r="O625" s="213" t="str">
        <f>IF(($A625="-"),"-",IF((ISBLANK('1B DonnéesActifs'!O628)=TRUE),"",'1B DonnéesActifs'!O628))</f>
        <v>-</v>
      </c>
      <c r="P625" s="213" t="str">
        <f>IF(($A625="-"),"-",IF((ISBLANK('1B DonnéesActifs'!P628)=TRUE),"",'1B DonnéesActifs'!P628))</f>
        <v>-</v>
      </c>
      <c r="Q625" s="214" t="str">
        <f t="shared" si="91"/>
        <v>-</v>
      </c>
      <c r="R625" s="214" t="str">
        <f>IF($A625="-","-",(_xlfn.IFNA((VLOOKUP($D625,'2A HypothèsesRenouvellement'!$J$6:$K$10,2,FALSE)),"TypeChausséeN/D")))</f>
        <v>-</v>
      </c>
      <c r="S625" s="214" t="str">
        <f t="shared" si="92"/>
        <v>-</v>
      </c>
      <c r="T625" s="214" t="str">
        <f>IF($A625="-","-",(_xlfn.IFNA((VLOOKUP($M625,'2A HypothèsesRenouvellement'!$J$16:$K$25,2,FALSE)),"DernièreInterventionN/D")))</f>
        <v>-</v>
      </c>
      <c r="U625" s="214" t="str">
        <f t="shared" si="93"/>
        <v>-</v>
      </c>
      <c r="V625" s="215" t="str">
        <f t="shared" si="94"/>
        <v>-</v>
      </c>
      <c r="W625" s="215" t="str">
        <f>IF($A625="-","-",IF($O625="","ICG N/D",VLOOKUP($O625,'2A HypothèsesRenouvellement'!$B$33:$B$42,1,TRUE)))</f>
        <v>-</v>
      </c>
      <c r="X625" s="216" t="str">
        <f>IF($A625="-","-",(IF((ISNUMBER(W625)=TRUE),VLOOKUP(W625,'2A HypothèsesRenouvellement'!$B$33:$D$42,3,FALSE),"ICG N/D")))</f>
        <v>-</v>
      </c>
      <c r="Y625" s="216" t="str">
        <f>_xlfn.IFNA(IF($A625="-","-",(IF((P625=""),"Cote /5 N/D",VLOOKUP(P625,'2A HypothèsesRenouvellement'!$F$33:$G$37,2,FALSE)))),"%ParCote/5 Feuille2A N/D")</f>
        <v>-</v>
      </c>
      <c r="Z625" s="215" t="str">
        <f>IF($A625="-","-",IF('2A HypothèsesRenouvellement'!$F$20="  cotes d'état /100",(IF(ISNUMBER(X625)=TRUE,(X625*R625),"ICG N/D")),"N'est pas l'option choisie feuille 2A"))</f>
        <v>-</v>
      </c>
      <c r="AA625" s="215" t="str">
        <f t="shared" si="89"/>
        <v>-</v>
      </c>
      <c r="AB625" s="215" t="str">
        <f>IF($A625="-","-",IF('2A HypothèsesRenouvellement'!$F$20="  cotes d'état /5",(IF(ISNUMBER(Y625)=TRUE,(Y625*R625),"Etat/5 N/D")),"N'est pas l'option choisie feuille 2A"))</f>
        <v>-</v>
      </c>
      <c r="AC625" s="215" t="str">
        <f t="shared" si="90"/>
        <v>-</v>
      </c>
      <c r="AD625" s="217" t="str">
        <f>IF('2A HypothèsesRenouvellement'!$D$15="Option 1  ",'3A CalculsActifs'!V625,IF('2A HypothèsesRenouvellement'!$F$20="  Cotes d'état /100",'3A CalculsActifs'!AA625,IF('2A HypothèsesRenouvellement'!$F$20="  Cotes d'état /5",'3A CalculsActifs'!AC625,"ATT:ChoisirOptionFeuille2A")))</f>
        <v>ATT:ChoisirOptionFeuille2A</v>
      </c>
      <c r="AE625" s="209" t="str">
        <f>IF($A625="-","-",(H625/1000*(VLOOKUP(D625,'2A HypothèsesRenouvellement'!$J$6:$L$10,3,FALSE))))</f>
        <v>-</v>
      </c>
      <c r="AF625" s="312" t="str">
        <f t="shared" si="95"/>
        <v>-</v>
      </c>
      <c r="AG625" s="312" t="str">
        <f t="shared" si="96"/>
        <v>-</v>
      </c>
      <c r="AH625" s="218" t="str">
        <f t="shared" si="97"/>
        <v>-</v>
      </c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  <c r="CM625" s="95"/>
      <c r="CN625" s="95"/>
      <c r="CO625" s="95"/>
      <c r="CP625" s="95"/>
      <c r="CQ625" s="95"/>
      <c r="CR625" s="95"/>
      <c r="CS625" s="95"/>
      <c r="CT625" s="95"/>
      <c r="CU625" s="95"/>
      <c r="CV625" s="95"/>
      <c r="CW625" s="95"/>
      <c r="CX625" s="95"/>
      <c r="CY625" s="95"/>
      <c r="CZ625" s="95"/>
      <c r="DA625" s="95"/>
      <c r="DB625" s="95"/>
      <c r="DC625" s="95"/>
      <c r="DD625" s="95"/>
      <c r="DE625" s="95"/>
      <c r="DF625" s="95"/>
      <c r="DG625" s="95"/>
      <c r="DH625" s="95"/>
      <c r="DI625" s="95"/>
      <c r="DJ625" s="95"/>
      <c r="DK625" s="95"/>
      <c r="DL625" s="95"/>
      <c r="DM625" s="95"/>
      <c r="DN625" s="95"/>
      <c r="DO625" s="95"/>
      <c r="DP625" s="95"/>
      <c r="DQ625" s="95"/>
      <c r="DR625" s="95"/>
      <c r="DS625" s="95"/>
      <c r="DT625" s="95"/>
      <c r="DU625" s="95"/>
      <c r="DV625" s="95"/>
      <c r="DW625" s="95"/>
      <c r="DX625" s="95"/>
      <c r="DY625" s="95"/>
      <c r="DZ625" s="95"/>
      <c r="EA625" s="95"/>
      <c r="EB625" s="95"/>
      <c r="EC625" s="95"/>
      <c r="ED625" s="95"/>
      <c r="EE625" s="95"/>
      <c r="EF625" s="95"/>
      <c r="EG625" s="95"/>
      <c r="EH625" s="95"/>
      <c r="EI625" s="95"/>
      <c r="EJ625" s="95"/>
      <c r="EK625" s="95"/>
      <c r="EL625" s="95"/>
      <c r="EM625" s="95"/>
      <c r="EN625" s="95"/>
      <c r="EO625" s="95"/>
      <c r="EP625" s="95"/>
      <c r="EQ625" s="95"/>
      <c r="ER625" s="95"/>
      <c r="ES625" s="95"/>
      <c r="ET625" s="95"/>
      <c r="EU625" s="95"/>
      <c r="EV625" s="95"/>
      <c r="EW625" s="95"/>
      <c r="EX625" s="95"/>
      <c r="EY625" s="95"/>
      <c r="EZ625" s="95"/>
      <c r="FA625" s="95"/>
      <c r="FB625" s="95"/>
      <c r="FC625" s="95"/>
      <c r="FD625" s="95"/>
      <c r="FE625" s="95"/>
      <c r="FF625" s="95"/>
      <c r="FG625" s="95"/>
      <c r="FH625" s="95"/>
      <c r="FI625" s="95"/>
      <c r="FJ625" s="95"/>
      <c r="FK625" s="95"/>
      <c r="FL625" s="95"/>
      <c r="FM625" s="95"/>
      <c r="FN625" s="95"/>
      <c r="FO625" s="95"/>
      <c r="FP625" s="95"/>
      <c r="FQ625" s="95"/>
      <c r="FR625" s="95"/>
      <c r="FS625" s="95"/>
      <c r="FT625" s="95"/>
      <c r="FU625" s="95"/>
      <c r="FV625" s="95"/>
      <c r="FW625" s="95"/>
      <c r="FX625" s="95"/>
      <c r="FY625" s="95"/>
      <c r="FZ625" s="95"/>
      <c r="GA625" s="95"/>
      <c r="GB625" s="95"/>
      <c r="GC625" s="95"/>
      <c r="GD625" s="95"/>
      <c r="GE625" s="95"/>
      <c r="GF625" s="95"/>
      <c r="GG625" s="95"/>
      <c r="GH625" s="95"/>
      <c r="GI625" s="95"/>
      <c r="GJ625" s="95"/>
      <c r="GK625" s="95"/>
      <c r="GL625" s="95"/>
      <c r="GM625" s="95"/>
      <c r="GN625" s="95"/>
      <c r="GO625" s="95"/>
      <c r="GP625" s="95"/>
      <c r="GQ625" s="95"/>
      <c r="GR625" s="95"/>
      <c r="GS625" s="95"/>
      <c r="GT625" s="95"/>
      <c r="GU625" s="95"/>
      <c r="GV625" s="95"/>
      <c r="GW625" s="95"/>
      <c r="GX625" s="95"/>
      <c r="GY625" s="95"/>
      <c r="GZ625" s="95"/>
      <c r="HA625" s="95"/>
      <c r="HB625" s="95"/>
      <c r="HC625" s="95"/>
      <c r="HD625" s="95"/>
      <c r="HE625" s="95"/>
    </row>
    <row r="626" spans="1:213" x14ac:dyDescent="0.25">
      <c r="A626" s="212" t="str">
        <f>IF((ISBLANK('1B DonnéesActifs'!A629)=TRUE),"-",'1B DonnéesActifs'!A629)</f>
        <v>-</v>
      </c>
      <c r="B626" s="213" t="str">
        <f>IF(($A626="-"),"-",IF((ISBLANK('1B DonnéesActifs'!B629)=TRUE),"",'1B DonnéesActifs'!B629))</f>
        <v>-</v>
      </c>
      <c r="C626" s="213" t="str">
        <f>IF(($A626="-"),"-",IF((ISBLANK('1B DonnéesActifs'!C629)=TRUE),"",'1B DonnéesActifs'!C629))</f>
        <v>-</v>
      </c>
      <c r="D626" s="213" t="str">
        <f>IF(($A626="-"),"-",IF((ISBLANK('1B DonnéesActifs'!D629)=TRUE),"",'1B DonnéesActifs'!D629))</f>
        <v>-</v>
      </c>
      <c r="E626" s="213" t="str">
        <f>IF(($A626="-"),"-",IF((ISBLANK('1B DonnéesActifs'!E629)=TRUE),"",'1B DonnéesActifs'!E629))</f>
        <v>-</v>
      </c>
      <c r="F626" s="213" t="str">
        <f>IF(($A626="-"),"-",IF((ISBLANK('1B DonnéesActifs'!F629)=TRUE),"",'1B DonnéesActifs'!F629))</f>
        <v>-</v>
      </c>
      <c r="G626" s="213" t="str">
        <f>IF(($A626="-"),"-",IF((ISBLANK('1B DonnéesActifs'!G629)=TRUE),"",'1B DonnéesActifs'!G629))</f>
        <v>-</v>
      </c>
      <c r="H626" s="213" t="str">
        <f>IF(($A626="-"),"-",IF((ISBLANK('1B DonnéesActifs'!H629)=TRUE),"",'1B DonnéesActifs'!H629))</f>
        <v>-</v>
      </c>
      <c r="I626" s="213" t="str">
        <f>IF(($A626="-"),"-",IF((ISBLANK('1B DonnéesActifs'!I629)=TRUE),"",'1B DonnéesActifs'!I629))</f>
        <v>-</v>
      </c>
      <c r="J626" s="213" t="str">
        <f>IF(($A626="-"),"-",IF((ISBLANK('1B DonnéesActifs'!J629)=TRUE),"",'1B DonnéesActifs'!J629))</f>
        <v>-</v>
      </c>
      <c r="K626" s="213" t="str">
        <f>IF(($A626="-"),"-",IF((ISBLANK('1B DonnéesActifs'!K629)=TRUE),"",'1B DonnéesActifs'!K629))</f>
        <v>-</v>
      </c>
      <c r="L626" s="213" t="str">
        <f>IF(($A626="-"),"-",IF((ISBLANK('1B DonnéesActifs'!L629)=TRUE),"",'1B DonnéesActifs'!L629))</f>
        <v>-</v>
      </c>
      <c r="M626" s="213" t="str">
        <f>IF(($A626="-"),"-",IF((ISBLANK('1B DonnéesActifs'!M629)=TRUE),"",'1B DonnéesActifs'!M629))</f>
        <v>-</v>
      </c>
      <c r="N626" s="213" t="str">
        <f>IF(($A626="-"),"-",IF((ISBLANK('1B DonnéesActifs'!N629)=TRUE),"",'1B DonnéesActifs'!N629))</f>
        <v>-</v>
      </c>
      <c r="O626" s="213" t="str">
        <f>IF(($A626="-"),"-",IF((ISBLANK('1B DonnéesActifs'!O629)=TRUE),"",'1B DonnéesActifs'!O629))</f>
        <v>-</v>
      </c>
      <c r="P626" s="213" t="str">
        <f>IF(($A626="-"),"-",IF((ISBLANK('1B DonnéesActifs'!P629)=TRUE),"",'1B DonnéesActifs'!P629))</f>
        <v>-</v>
      </c>
      <c r="Q626" s="214" t="str">
        <f t="shared" si="91"/>
        <v>-</v>
      </c>
      <c r="R626" s="214" t="str">
        <f>IF($A626="-","-",(_xlfn.IFNA((VLOOKUP($D626,'2A HypothèsesRenouvellement'!$J$6:$K$10,2,FALSE)),"TypeChausséeN/D")))</f>
        <v>-</v>
      </c>
      <c r="S626" s="214" t="str">
        <f t="shared" si="92"/>
        <v>-</v>
      </c>
      <c r="T626" s="214" t="str">
        <f>IF($A626="-","-",(_xlfn.IFNA((VLOOKUP($M626,'2A HypothèsesRenouvellement'!$J$16:$K$25,2,FALSE)),"DernièreInterventionN/D")))</f>
        <v>-</v>
      </c>
      <c r="U626" s="214" t="str">
        <f t="shared" si="93"/>
        <v>-</v>
      </c>
      <c r="V626" s="215" t="str">
        <f t="shared" si="94"/>
        <v>-</v>
      </c>
      <c r="W626" s="215" t="str">
        <f>IF($A626="-","-",IF($O626="","ICG N/D",VLOOKUP($O626,'2A HypothèsesRenouvellement'!$B$33:$B$42,1,TRUE)))</f>
        <v>-</v>
      </c>
      <c r="X626" s="216" t="str">
        <f>IF($A626="-","-",(IF((ISNUMBER(W626)=TRUE),VLOOKUP(W626,'2A HypothèsesRenouvellement'!$B$33:$D$42,3,FALSE),"ICG N/D")))</f>
        <v>-</v>
      </c>
      <c r="Y626" s="216" t="str">
        <f>_xlfn.IFNA(IF($A626="-","-",(IF((P626=""),"Cote /5 N/D",VLOOKUP(P626,'2A HypothèsesRenouvellement'!$F$33:$G$37,2,FALSE)))),"%ParCote/5 Feuille2A N/D")</f>
        <v>-</v>
      </c>
      <c r="Z626" s="215" t="str">
        <f>IF($A626="-","-",IF('2A HypothèsesRenouvellement'!$F$20="  cotes d'état /100",(IF(ISNUMBER(X626)=TRUE,(X626*R626),"ICG N/D")),"N'est pas l'option choisie feuille 2A"))</f>
        <v>-</v>
      </c>
      <c r="AA626" s="215" t="str">
        <f t="shared" si="89"/>
        <v>-</v>
      </c>
      <c r="AB626" s="215" t="str">
        <f>IF($A626="-","-",IF('2A HypothèsesRenouvellement'!$F$20="  cotes d'état /5",(IF(ISNUMBER(Y626)=TRUE,(Y626*R626),"Etat/5 N/D")),"N'est pas l'option choisie feuille 2A"))</f>
        <v>-</v>
      </c>
      <c r="AC626" s="215" t="str">
        <f t="shared" si="90"/>
        <v>-</v>
      </c>
      <c r="AD626" s="217" t="str">
        <f>IF('2A HypothèsesRenouvellement'!$D$15="Option 1  ",'3A CalculsActifs'!V626,IF('2A HypothèsesRenouvellement'!$F$20="  Cotes d'état /100",'3A CalculsActifs'!AA626,IF('2A HypothèsesRenouvellement'!$F$20="  Cotes d'état /5",'3A CalculsActifs'!AC626,"ATT:ChoisirOptionFeuille2A")))</f>
        <v>ATT:ChoisirOptionFeuille2A</v>
      </c>
      <c r="AE626" s="209" t="str">
        <f>IF($A626="-","-",(H626/1000*(VLOOKUP(D626,'2A HypothèsesRenouvellement'!$J$6:$L$10,3,FALSE))))</f>
        <v>-</v>
      </c>
      <c r="AF626" s="312" t="str">
        <f t="shared" si="95"/>
        <v>-</v>
      </c>
      <c r="AG626" s="312" t="str">
        <f t="shared" si="96"/>
        <v>-</v>
      </c>
      <c r="AH626" s="218" t="str">
        <f t="shared" si="97"/>
        <v>-</v>
      </c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5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  <c r="CM626" s="95"/>
      <c r="CN626" s="95"/>
      <c r="CO626" s="95"/>
      <c r="CP626" s="95"/>
      <c r="CQ626" s="95"/>
      <c r="CR626" s="95"/>
      <c r="CS626" s="95"/>
      <c r="CT626" s="95"/>
      <c r="CU626" s="95"/>
      <c r="CV626" s="95"/>
      <c r="CW626" s="95"/>
      <c r="CX626" s="95"/>
      <c r="CY626" s="95"/>
      <c r="CZ626" s="95"/>
      <c r="DA626" s="95"/>
      <c r="DB626" s="95"/>
      <c r="DC626" s="95"/>
      <c r="DD626" s="95"/>
      <c r="DE626" s="95"/>
      <c r="DF626" s="95"/>
      <c r="DG626" s="95"/>
      <c r="DH626" s="95"/>
      <c r="DI626" s="95"/>
      <c r="DJ626" s="95"/>
      <c r="DK626" s="95"/>
      <c r="DL626" s="95"/>
      <c r="DM626" s="95"/>
      <c r="DN626" s="95"/>
      <c r="DO626" s="95"/>
      <c r="DP626" s="95"/>
      <c r="DQ626" s="95"/>
      <c r="DR626" s="95"/>
      <c r="DS626" s="95"/>
      <c r="DT626" s="95"/>
      <c r="DU626" s="95"/>
      <c r="DV626" s="95"/>
      <c r="DW626" s="95"/>
      <c r="DX626" s="95"/>
      <c r="DY626" s="95"/>
      <c r="DZ626" s="95"/>
      <c r="EA626" s="95"/>
      <c r="EB626" s="95"/>
      <c r="EC626" s="95"/>
      <c r="ED626" s="95"/>
      <c r="EE626" s="95"/>
      <c r="EF626" s="95"/>
      <c r="EG626" s="95"/>
      <c r="EH626" s="95"/>
      <c r="EI626" s="95"/>
      <c r="EJ626" s="95"/>
      <c r="EK626" s="95"/>
      <c r="EL626" s="95"/>
      <c r="EM626" s="95"/>
      <c r="EN626" s="95"/>
      <c r="EO626" s="95"/>
      <c r="EP626" s="95"/>
      <c r="EQ626" s="95"/>
      <c r="ER626" s="95"/>
      <c r="ES626" s="95"/>
      <c r="ET626" s="95"/>
      <c r="EU626" s="95"/>
      <c r="EV626" s="95"/>
      <c r="EW626" s="95"/>
      <c r="EX626" s="95"/>
      <c r="EY626" s="95"/>
      <c r="EZ626" s="95"/>
      <c r="FA626" s="95"/>
      <c r="FB626" s="95"/>
      <c r="FC626" s="95"/>
      <c r="FD626" s="95"/>
      <c r="FE626" s="95"/>
      <c r="FF626" s="95"/>
      <c r="FG626" s="95"/>
      <c r="FH626" s="95"/>
      <c r="FI626" s="95"/>
      <c r="FJ626" s="95"/>
      <c r="FK626" s="95"/>
      <c r="FL626" s="95"/>
      <c r="FM626" s="95"/>
      <c r="FN626" s="95"/>
      <c r="FO626" s="95"/>
      <c r="FP626" s="95"/>
      <c r="FQ626" s="95"/>
      <c r="FR626" s="95"/>
      <c r="FS626" s="95"/>
      <c r="FT626" s="95"/>
      <c r="FU626" s="95"/>
      <c r="FV626" s="95"/>
      <c r="FW626" s="95"/>
      <c r="FX626" s="95"/>
      <c r="FY626" s="95"/>
      <c r="FZ626" s="95"/>
      <c r="GA626" s="95"/>
      <c r="GB626" s="95"/>
      <c r="GC626" s="95"/>
      <c r="GD626" s="95"/>
      <c r="GE626" s="95"/>
      <c r="GF626" s="95"/>
      <c r="GG626" s="95"/>
      <c r="GH626" s="95"/>
      <c r="GI626" s="95"/>
      <c r="GJ626" s="95"/>
      <c r="GK626" s="95"/>
      <c r="GL626" s="95"/>
      <c r="GM626" s="95"/>
      <c r="GN626" s="95"/>
      <c r="GO626" s="95"/>
      <c r="GP626" s="95"/>
      <c r="GQ626" s="95"/>
      <c r="GR626" s="95"/>
      <c r="GS626" s="95"/>
      <c r="GT626" s="95"/>
      <c r="GU626" s="95"/>
      <c r="GV626" s="95"/>
      <c r="GW626" s="95"/>
      <c r="GX626" s="95"/>
      <c r="GY626" s="95"/>
      <c r="GZ626" s="95"/>
      <c r="HA626" s="95"/>
      <c r="HB626" s="95"/>
      <c r="HC626" s="95"/>
      <c r="HD626" s="95"/>
      <c r="HE626" s="95"/>
    </row>
    <row r="627" spans="1:213" x14ac:dyDescent="0.25">
      <c r="A627" s="212" t="str">
        <f>IF((ISBLANK('1B DonnéesActifs'!A630)=TRUE),"-",'1B DonnéesActifs'!A630)</f>
        <v>-</v>
      </c>
      <c r="B627" s="213" t="str">
        <f>IF(($A627="-"),"-",IF((ISBLANK('1B DonnéesActifs'!B630)=TRUE),"",'1B DonnéesActifs'!B630))</f>
        <v>-</v>
      </c>
      <c r="C627" s="213" t="str">
        <f>IF(($A627="-"),"-",IF((ISBLANK('1B DonnéesActifs'!C630)=TRUE),"",'1B DonnéesActifs'!C630))</f>
        <v>-</v>
      </c>
      <c r="D627" s="213" t="str">
        <f>IF(($A627="-"),"-",IF((ISBLANK('1B DonnéesActifs'!D630)=TRUE),"",'1B DonnéesActifs'!D630))</f>
        <v>-</v>
      </c>
      <c r="E627" s="213" t="str">
        <f>IF(($A627="-"),"-",IF((ISBLANK('1B DonnéesActifs'!E630)=TRUE),"",'1B DonnéesActifs'!E630))</f>
        <v>-</v>
      </c>
      <c r="F627" s="213" t="str">
        <f>IF(($A627="-"),"-",IF((ISBLANK('1B DonnéesActifs'!F630)=TRUE),"",'1B DonnéesActifs'!F630))</f>
        <v>-</v>
      </c>
      <c r="G627" s="213" t="str">
        <f>IF(($A627="-"),"-",IF((ISBLANK('1B DonnéesActifs'!G630)=TRUE),"",'1B DonnéesActifs'!G630))</f>
        <v>-</v>
      </c>
      <c r="H627" s="213" t="str">
        <f>IF(($A627="-"),"-",IF((ISBLANK('1B DonnéesActifs'!H630)=TRUE),"",'1B DonnéesActifs'!H630))</f>
        <v>-</v>
      </c>
      <c r="I627" s="213" t="str">
        <f>IF(($A627="-"),"-",IF((ISBLANK('1B DonnéesActifs'!I630)=TRUE),"",'1B DonnéesActifs'!I630))</f>
        <v>-</v>
      </c>
      <c r="J627" s="213" t="str">
        <f>IF(($A627="-"),"-",IF((ISBLANK('1B DonnéesActifs'!J630)=TRUE),"",'1B DonnéesActifs'!J630))</f>
        <v>-</v>
      </c>
      <c r="K627" s="213" t="str">
        <f>IF(($A627="-"),"-",IF((ISBLANK('1B DonnéesActifs'!K630)=TRUE),"",'1B DonnéesActifs'!K630))</f>
        <v>-</v>
      </c>
      <c r="L627" s="213" t="str">
        <f>IF(($A627="-"),"-",IF((ISBLANK('1B DonnéesActifs'!L630)=TRUE),"",'1B DonnéesActifs'!L630))</f>
        <v>-</v>
      </c>
      <c r="M627" s="213" t="str">
        <f>IF(($A627="-"),"-",IF((ISBLANK('1B DonnéesActifs'!M630)=TRUE),"",'1B DonnéesActifs'!M630))</f>
        <v>-</v>
      </c>
      <c r="N627" s="213" t="str">
        <f>IF(($A627="-"),"-",IF((ISBLANK('1B DonnéesActifs'!N630)=TRUE),"",'1B DonnéesActifs'!N630))</f>
        <v>-</v>
      </c>
      <c r="O627" s="213" t="str">
        <f>IF(($A627="-"),"-",IF((ISBLANK('1B DonnéesActifs'!O630)=TRUE),"",'1B DonnéesActifs'!O630))</f>
        <v>-</v>
      </c>
      <c r="P627" s="213" t="str">
        <f>IF(($A627="-"),"-",IF((ISBLANK('1B DonnéesActifs'!P630)=TRUE),"",'1B DonnéesActifs'!P630))</f>
        <v>-</v>
      </c>
      <c r="Q627" s="214" t="str">
        <f t="shared" si="91"/>
        <v>-</v>
      </c>
      <c r="R627" s="214" t="str">
        <f>IF($A627="-","-",(_xlfn.IFNA((VLOOKUP($D627,'2A HypothèsesRenouvellement'!$J$6:$K$10,2,FALSE)),"TypeChausséeN/D")))</f>
        <v>-</v>
      </c>
      <c r="S627" s="214" t="str">
        <f t="shared" si="92"/>
        <v>-</v>
      </c>
      <c r="T627" s="214" t="str">
        <f>IF($A627="-","-",(_xlfn.IFNA((VLOOKUP($M627,'2A HypothèsesRenouvellement'!$J$16:$K$25,2,FALSE)),"DernièreInterventionN/D")))</f>
        <v>-</v>
      </c>
      <c r="U627" s="214" t="str">
        <f t="shared" si="93"/>
        <v>-</v>
      </c>
      <c r="V627" s="215" t="str">
        <f t="shared" si="94"/>
        <v>-</v>
      </c>
      <c r="W627" s="215" t="str">
        <f>IF($A627="-","-",IF($O627="","ICG N/D",VLOOKUP($O627,'2A HypothèsesRenouvellement'!$B$33:$B$42,1,TRUE)))</f>
        <v>-</v>
      </c>
      <c r="X627" s="216" t="str">
        <f>IF($A627="-","-",(IF((ISNUMBER(W627)=TRUE),VLOOKUP(W627,'2A HypothèsesRenouvellement'!$B$33:$D$42,3,FALSE),"ICG N/D")))</f>
        <v>-</v>
      </c>
      <c r="Y627" s="216" t="str">
        <f>_xlfn.IFNA(IF($A627="-","-",(IF((P627=""),"Cote /5 N/D",VLOOKUP(P627,'2A HypothèsesRenouvellement'!$F$33:$G$37,2,FALSE)))),"%ParCote/5 Feuille2A N/D")</f>
        <v>-</v>
      </c>
      <c r="Z627" s="215" t="str">
        <f>IF($A627="-","-",IF('2A HypothèsesRenouvellement'!$F$20="  cotes d'état /100",(IF(ISNUMBER(X627)=TRUE,(X627*R627),"ICG N/D")),"N'est pas l'option choisie feuille 2A"))</f>
        <v>-</v>
      </c>
      <c r="AA627" s="215" t="str">
        <f t="shared" si="89"/>
        <v>-</v>
      </c>
      <c r="AB627" s="215" t="str">
        <f>IF($A627="-","-",IF('2A HypothèsesRenouvellement'!$F$20="  cotes d'état /5",(IF(ISNUMBER(Y627)=TRUE,(Y627*R627),"Etat/5 N/D")),"N'est pas l'option choisie feuille 2A"))</f>
        <v>-</v>
      </c>
      <c r="AC627" s="215" t="str">
        <f t="shared" si="90"/>
        <v>-</v>
      </c>
      <c r="AD627" s="217" t="str">
        <f>IF('2A HypothèsesRenouvellement'!$D$15="Option 1  ",'3A CalculsActifs'!V627,IF('2A HypothèsesRenouvellement'!$F$20="  Cotes d'état /100",'3A CalculsActifs'!AA627,IF('2A HypothèsesRenouvellement'!$F$20="  Cotes d'état /5",'3A CalculsActifs'!AC627,"ATT:ChoisirOptionFeuille2A")))</f>
        <v>ATT:ChoisirOptionFeuille2A</v>
      </c>
      <c r="AE627" s="209" t="str">
        <f>IF($A627="-","-",(H627/1000*(VLOOKUP(D627,'2A HypothèsesRenouvellement'!$J$6:$L$10,3,FALSE))))</f>
        <v>-</v>
      </c>
      <c r="AF627" s="312" t="str">
        <f t="shared" si="95"/>
        <v>-</v>
      </c>
      <c r="AG627" s="312" t="str">
        <f t="shared" si="96"/>
        <v>-</v>
      </c>
      <c r="AH627" s="218" t="str">
        <f t="shared" si="97"/>
        <v>-</v>
      </c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5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  <c r="CM627" s="95"/>
      <c r="CN627" s="95"/>
      <c r="CO627" s="95"/>
      <c r="CP627" s="95"/>
      <c r="CQ627" s="95"/>
      <c r="CR627" s="95"/>
      <c r="CS627" s="95"/>
      <c r="CT627" s="95"/>
      <c r="CU627" s="95"/>
      <c r="CV627" s="95"/>
      <c r="CW627" s="95"/>
      <c r="CX627" s="95"/>
      <c r="CY627" s="95"/>
      <c r="CZ627" s="95"/>
      <c r="DA627" s="95"/>
      <c r="DB627" s="95"/>
      <c r="DC627" s="95"/>
      <c r="DD627" s="95"/>
      <c r="DE627" s="95"/>
      <c r="DF627" s="95"/>
      <c r="DG627" s="95"/>
      <c r="DH627" s="95"/>
      <c r="DI627" s="95"/>
      <c r="DJ627" s="95"/>
      <c r="DK627" s="95"/>
      <c r="DL627" s="95"/>
      <c r="DM627" s="95"/>
      <c r="DN627" s="95"/>
      <c r="DO627" s="95"/>
      <c r="DP627" s="95"/>
      <c r="DQ627" s="95"/>
      <c r="DR627" s="95"/>
      <c r="DS627" s="95"/>
      <c r="DT627" s="95"/>
      <c r="DU627" s="95"/>
      <c r="DV627" s="95"/>
      <c r="DW627" s="95"/>
      <c r="DX627" s="95"/>
      <c r="DY627" s="95"/>
      <c r="DZ627" s="95"/>
      <c r="EA627" s="95"/>
      <c r="EB627" s="95"/>
      <c r="EC627" s="95"/>
      <c r="ED627" s="95"/>
      <c r="EE627" s="95"/>
      <c r="EF627" s="95"/>
      <c r="EG627" s="95"/>
      <c r="EH627" s="95"/>
      <c r="EI627" s="95"/>
      <c r="EJ627" s="95"/>
      <c r="EK627" s="95"/>
      <c r="EL627" s="95"/>
      <c r="EM627" s="95"/>
      <c r="EN627" s="95"/>
      <c r="EO627" s="95"/>
      <c r="EP627" s="95"/>
      <c r="EQ627" s="95"/>
      <c r="ER627" s="95"/>
      <c r="ES627" s="95"/>
      <c r="ET627" s="95"/>
      <c r="EU627" s="95"/>
      <c r="EV627" s="95"/>
      <c r="EW627" s="95"/>
      <c r="EX627" s="95"/>
      <c r="EY627" s="95"/>
      <c r="EZ627" s="95"/>
      <c r="FA627" s="95"/>
      <c r="FB627" s="95"/>
      <c r="FC627" s="95"/>
      <c r="FD627" s="95"/>
      <c r="FE627" s="95"/>
      <c r="FF627" s="95"/>
      <c r="FG627" s="95"/>
      <c r="FH627" s="95"/>
      <c r="FI627" s="95"/>
      <c r="FJ627" s="95"/>
      <c r="FK627" s="95"/>
      <c r="FL627" s="95"/>
      <c r="FM627" s="95"/>
      <c r="FN627" s="95"/>
      <c r="FO627" s="95"/>
      <c r="FP627" s="95"/>
      <c r="FQ627" s="95"/>
      <c r="FR627" s="95"/>
      <c r="FS627" s="95"/>
      <c r="FT627" s="95"/>
      <c r="FU627" s="95"/>
      <c r="FV627" s="95"/>
      <c r="FW627" s="95"/>
      <c r="FX627" s="95"/>
      <c r="FY627" s="95"/>
      <c r="FZ627" s="95"/>
      <c r="GA627" s="95"/>
      <c r="GB627" s="95"/>
      <c r="GC627" s="95"/>
      <c r="GD627" s="95"/>
      <c r="GE627" s="95"/>
      <c r="GF627" s="95"/>
      <c r="GG627" s="95"/>
      <c r="GH627" s="95"/>
      <c r="GI627" s="95"/>
      <c r="GJ627" s="95"/>
      <c r="GK627" s="95"/>
      <c r="GL627" s="95"/>
      <c r="GM627" s="95"/>
      <c r="GN627" s="95"/>
      <c r="GO627" s="95"/>
      <c r="GP627" s="95"/>
      <c r="GQ627" s="95"/>
      <c r="GR627" s="95"/>
      <c r="GS627" s="95"/>
      <c r="GT627" s="95"/>
      <c r="GU627" s="95"/>
      <c r="GV627" s="95"/>
      <c r="GW627" s="95"/>
      <c r="GX627" s="95"/>
      <c r="GY627" s="95"/>
      <c r="GZ627" s="95"/>
      <c r="HA627" s="95"/>
      <c r="HB627" s="95"/>
      <c r="HC627" s="95"/>
      <c r="HD627" s="95"/>
      <c r="HE627" s="95"/>
    </row>
    <row r="628" spans="1:213" x14ac:dyDescent="0.25">
      <c r="A628" s="212" t="str">
        <f>IF((ISBLANK('1B DonnéesActifs'!A631)=TRUE),"-",'1B DonnéesActifs'!A631)</f>
        <v>-</v>
      </c>
      <c r="B628" s="213" t="str">
        <f>IF(($A628="-"),"-",IF((ISBLANK('1B DonnéesActifs'!B631)=TRUE),"",'1B DonnéesActifs'!B631))</f>
        <v>-</v>
      </c>
      <c r="C628" s="213" t="str">
        <f>IF(($A628="-"),"-",IF((ISBLANK('1B DonnéesActifs'!C631)=TRUE),"",'1B DonnéesActifs'!C631))</f>
        <v>-</v>
      </c>
      <c r="D628" s="213" t="str">
        <f>IF(($A628="-"),"-",IF((ISBLANK('1B DonnéesActifs'!D631)=TRUE),"",'1B DonnéesActifs'!D631))</f>
        <v>-</v>
      </c>
      <c r="E628" s="213" t="str">
        <f>IF(($A628="-"),"-",IF((ISBLANK('1B DonnéesActifs'!E631)=TRUE),"",'1B DonnéesActifs'!E631))</f>
        <v>-</v>
      </c>
      <c r="F628" s="213" t="str">
        <f>IF(($A628="-"),"-",IF((ISBLANK('1B DonnéesActifs'!F631)=TRUE),"",'1B DonnéesActifs'!F631))</f>
        <v>-</v>
      </c>
      <c r="G628" s="213" t="str">
        <f>IF(($A628="-"),"-",IF((ISBLANK('1B DonnéesActifs'!G631)=TRUE),"",'1B DonnéesActifs'!G631))</f>
        <v>-</v>
      </c>
      <c r="H628" s="213" t="str">
        <f>IF(($A628="-"),"-",IF((ISBLANK('1B DonnéesActifs'!H631)=TRUE),"",'1B DonnéesActifs'!H631))</f>
        <v>-</v>
      </c>
      <c r="I628" s="213" t="str">
        <f>IF(($A628="-"),"-",IF((ISBLANK('1B DonnéesActifs'!I631)=TRUE),"",'1B DonnéesActifs'!I631))</f>
        <v>-</v>
      </c>
      <c r="J628" s="213" t="str">
        <f>IF(($A628="-"),"-",IF((ISBLANK('1B DonnéesActifs'!J631)=TRUE),"",'1B DonnéesActifs'!J631))</f>
        <v>-</v>
      </c>
      <c r="K628" s="213" t="str">
        <f>IF(($A628="-"),"-",IF((ISBLANK('1B DonnéesActifs'!K631)=TRUE),"",'1B DonnéesActifs'!K631))</f>
        <v>-</v>
      </c>
      <c r="L628" s="213" t="str">
        <f>IF(($A628="-"),"-",IF((ISBLANK('1B DonnéesActifs'!L631)=TRUE),"",'1B DonnéesActifs'!L631))</f>
        <v>-</v>
      </c>
      <c r="M628" s="213" t="str">
        <f>IF(($A628="-"),"-",IF((ISBLANK('1B DonnéesActifs'!M631)=TRUE),"",'1B DonnéesActifs'!M631))</f>
        <v>-</v>
      </c>
      <c r="N628" s="213" t="str">
        <f>IF(($A628="-"),"-",IF((ISBLANK('1B DonnéesActifs'!N631)=TRUE),"",'1B DonnéesActifs'!N631))</f>
        <v>-</v>
      </c>
      <c r="O628" s="213" t="str">
        <f>IF(($A628="-"),"-",IF((ISBLANK('1B DonnéesActifs'!O631)=TRUE),"",'1B DonnéesActifs'!O631))</f>
        <v>-</v>
      </c>
      <c r="P628" s="213" t="str">
        <f>IF(($A628="-"),"-",IF((ISBLANK('1B DonnéesActifs'!P631)=TRUE),"",'1B DonnéesActifs'!P631))</f>
        <v>-</v>
      </c>
      <c r="Q628" s="214" t="str">
        <f t="shared" si="91"/>
        <v>-</v>
      </c>
      <c r="R628" s="214" t="str">
        <f>IF($A628="-","-",(_xlfn.IFNA((VLOOKUP($D628,'2A HypothèsesRenouvellement'!$J$6:$K$10,2,FALSE)),"TypeChausséeN/D")))</f>
        <v>-</v>
      </c>
      <c r="S628" s="214" t="str">
        <f t="shared" si="92"/>
        <v>-</v>
      </c>
      <c r="T628" s="214" t="str">
        <f>IF($A628="-","-",(_xlfn.IFNA((VLOOKUP($M628,'2A HypothèsesRenouvellement'!$J$16:$K$25,2,FALSE)),"DernièreInterventionN/D")))</f>
        <v>-</v>
      </c>
      <c r="U628" s="214" t="str">
        <f t="shared" si="93"/>
        <v>-</v>
      </c>
      <c r="V628" s="215" t="str">
        <f t="shared" si="94"/>
        <v>-</v>
      </c>
      <c r="W628" s="215" t="str">
        <f>IF($A628="-","-",IF($O628="","ICG N/D",VLOOKUP($O628,'2A HypothèsesRenouvellement'!$B$33:$B$42,1,TRUE)))</f>
        <v>-</v>
      </c>
      <c r="X628" s="216" t="str">
        <f>IF($A628="-","-",(IF((ISNUMBER(W628)=TRUE),VLOOKUP(W628,'2A HypothèsesRenouvellement'!$B$33:$D$42,3,FALSE),"ICG N/D")))</f>
        <v>-</v>
      </c>
      <c r="Y628" s="216" t="str">
        <f>_xlfn.IFNA(IF($A628="-","-",(IF((P628=""),"Cote /5 N/D",VLOOKUP(P628,'2A HypothèsesRenouvellement'!$F$33:$G$37,2,FALSE)))),"%ParCote/5 Feuille2A N/D")</f>
        <v>-</v>
      </c>
      <c r="Z628" s="215" t="str">
        <f>IF($A628="-","-",IF('2A HypothèsesRenouvellement'!$F$20="  cotes d'état /100",(IF(ISNUMBER(X628)=TRUE,(X628*R628),"ICG N/D")),"N'est pas l'option choisie feuille 2A"))</f>
        <v>-</v>
      </c>
      <c r="AA628" s="215" t="str">
        <f t="shared" si="89"/>
        <v>-</v>
      </c>
      <c r="AB628" s="215" t="str">
        <f>IF($A628="-","-",IF('2A HypothèsesRenouvellement'!$F$20="  cotes d'état /5",(IF(ISNUMBER(Y628)=TRUE,(Y628*R628),"Etat/5 N/D")),"N'est pas l'option choisie feuille 2A"))</f>
        <v>-</v>
      </c>
      <c r="AC628" s="215" t="str">
        <f t="shared" si="90"/>
        <v>-</v>
      </c>
      <c r="AD628" s="217" t="str">
        <f>IF('2A HypothèsesRenouvellement'!$D$15="Option 1  ",'3A CalculsActifs'!V628,IF('2A HypothèsesRenouvellement'!$F$20="  Cotes d'état /100",'3A CalculsActifs'!AA628,IF('2A HypothèsesRenouvellement'!$F$20="  Cotes d'état /5",'3A CalculsActifs'!AC628,"ATT:ChoisirOptionFeuille2A")))</f>
        <v>ATT:ChoisirOptionFeuille2A</v>
      </c>
      <c r="AE628" s="209" t="str">
        <f>IF($A628="-","-",(H628/1000*(VLOOKUP(D628,'2A HypothèsesRenouvellement'!$J$6:$L$10,3,FALSE))))</f>
        <v>-</v>
      </c>
      <c r="AF628" s="312" t="str">
        <f t="shared" si="95"/>
        <v>-</v>
      </c>
      <c r="AG628" s="312" t="str">
        <f t="shared" si="96"/>
        <v>-</v>
      </c>
      <c r="AH628" s="218" t="str">
        <f t="shared" si="97"/>
        <v>-</v>
      </c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5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  <c r="CM628" s="95"/>
      <c r="CN628" s="95"/>
      <c r="CO628" s="95"/>
      <c r="CP628" s="95"/>
      <c r="CQ628" s="95"/>
      <c r="CR628" s="95"/>
      <c r="CS628" s="95"/>
      <c r="CT628" s="95"/>
      <c r="CU628" s="95"/>
      <c r="CV628" s="95"/>
      <c r="CW628" s="95"/>
      <c r="CX628" s="95"/>
      <c r="CY628" s="95"/>
      <c r="CZ628" s="95"/>
      <c r="DA628" s="95"/>
      <c r="DB628" s="95"/>
      <c r="DC628" s="95"/>
      <c r="DD628" s="95"/>
      <c r="DE628" s="95"/>
      <c r="DF628" s="95"/>
      <c r="DG628" s="95"/>
      <c r="DH628" s="95"/>
      <c r="DI628" s="95"/>
      <c r="DJ628" s="95"/>
      <c r="DK628" s="95"/>
      <c r="DL628" s="95"/>
      <c r="DM628" s="95"/>
      <c r="DN628" s="95"/>
      <c r="DO628" s="95"/>
      <c r="DP628" s="95"/>
      <c r="DQ628" s="95"/>
      <c r="DR628" s="95"/>
      <c r="DS628" s="95"/>
      <c r="DT628" s="95"/>
      <c r="DU628" s="95"/>
      <c r="DV628" s="95"/>
      <c r="DW628" s="95"/>
      <c r="DX628" s="95"/>
      <c r="DY628" s="95"/>
      <c r="DZ628" s="95"/>
      <c r="EA628" s="95"/>
      <c r="EB628" s="95"/>
      <c r="EC628" s="95"/>
      <c r="ED628" s="95"/>
      <c r="EE628" s="95"/>
      <c r="EF628" s="95"/>
      <c r="EG628" s="95"/>
      <c r="EH628" s="95"/>
      <c r="EI628" s="95"/>
      <c r="EJ628" s="95"/>
      <c r="EK628" s="95"/>
      <c r="EL628" s="95"/>
      <c r="EM628" s="95"/>
      <c r="EN628" s="95"/>
      <c r="EO628" s="95"/>
      <c r="EP628" s="95"/>
      <c r="EQ628" s="95"/>
      <c r="ER628" s="95"/>
      <c r="ES628" s="95"/>
      <c r="ET628" s="95"/>
      <c r="EU628" s="95"/>
      <c r="EV628" s="95"/>
      <c r="EW628" s="95"/>
      <c r="EX628" s="95"/>
      <c r="EY628" s="95"/>
      <c r="EZ628" s="95"/>
      <c r="FA628" s="95"/>
      <c r="FB628" s="95"/>
      <c r="FC628" s="95"/>
      <c r="FD628" s="95"/>
      <c r="FE628" s="95"/>
      <c r="FF628" s="95"/>
      <c r="FG628" s="95"/>
      <c r="FH628" s="95"/>
      <c r="FI628" s="95"/>
      <c r="FJ628" s="95"/>
      <c r="FK628" s="95"/>
      <c r="FL628" s="95"/>
      <c r="FM628" s="95"/>
      <c r="FN628" s="95"/>
      <c r="FO628" s="95"/>
      <c r="FP628" s="95"/>
      <c r="FQ628" s="95"/>
      <c r="FR628" s="95"/>
      <c r="FS628" s="95"/>
      <c r="FT628" s="95"/>
      <c r="FU628" s="95"/>
      <c r="FV628" s="95"/>
      <c r="FW628" s="95"/>
      <c r="FX628" s="95"/>
      <c r="FY628" s="95"/>
      <c r="FZ628" s="95"/>
      <c r="GA628" s="95"/>
      <c r="GB628" s="95"/>
      <c r="GC628" s="95"/>
      <c r="GD628" s="95"/>
      <c r="GE628" s="95"/>
      <c r="GF628" s="95"/>
      <c r="GG628" s="95"/>
      <c r="GH628" s="95"/>
      <c r="GI628" s="95"/>
      <c r="GJ628" s="95"/>
      <c r="GK628" s="95"/>
      <c r="GL628" s="95"/>
      <c r="GM628" s="95"/>
      <c r="GN628" s="95"/>
      <c r="GO628" s="95"/>
      <c r="GP628" s="95"/>
      <c r="GQ628" s="95"/>
      <c r="GR628" s="95"/>
      <c r="GS628" s="95"/>
      <c r="GT628" s="95"/>
      <c r="GU628" s="95"/>
      <c r="GV628" s="95"/>
      <c r="GW628" s="95"/>
      <c r="GX628" s="95"/>
      <c r="GY628" s="95"/>
      <c r="GZ628" s="95"/>
      <c r="HA628" s="95"/>
      <c r="HB628" s="95"/>
      <c r="HC628" s="95"/>
      <c r="HD628" s="95"/>
      <c r="HE628" s="95"/>
    </row>
    <row r="629" spans="1:213" x14ac:dyDescent="0.25">
      <c r="A629" s="212" t="str">
        <f>IF((ISBLANK('1B DonnéesActifs'!A632)=TRUE),"-",'1B DonnéesActifs'!A632)</f>
        <v>-</v>
      </c>
      <c r="B629" s="213" t="str">
        <f>IF(($A629="-"),"-",IF((ISBLANK('1B DonnéesActifs'!B632)=TRUE),"",'1B DonnéesActifs'!B632))</f>
        <v>-</v>
      </c>
      <c r="C629" s="213" t="str">
        <f>IF(($A629="-"),"-",IF((ISBLANK('1B DonnéesActifs'!C632)=TRUE),"",'1B DonnéesActifs'!C632))</f>
        <v>-</v>
      </c>
      <c r="D629" s="213" t="str">
        <f>IF(($A629="-"),"-",IF((ISBLANK('1B DonnéesActifs'!D632)=TRUE),"",'1B DonnéesActifs'!D632))</f>
        <v>-</v>
      </c>
      <c r="E629" s="213" t="str">
        <f>IF(($A629="-"),"-",IF((ISBLANK('1B DonnéesActifs'!E632)=TRUE),"",'1B DonnéesActifs'!E632))</f>
        <v>-</v>
      </c>
      <c r="F629" s="213" t="str">
        <f>IF(($A629="-"),"-",IF((ISBLANK('1B DonnéesActifs'!F632)=TRUE),"",'1B DonnéesActifs'!F632))</f>
        <v>-</v>
      </c>
      <c r="G629" s="213" t="str">
        <f>IF(($A629="-"),"-",IF((ISBLANK('1B DonnéesActifs'!G632)=TRUE),"",'1B DonnéesActifs'!G632))</f>
        <v>-</v>
      </c>
      <c r="H629" s="213" t="str">
        <f>IF(($A629="-"),"-",IF((ISBLANK('1B DonnéesActifs'!H632)=TRUE),"",'1B DonnéesActifs'!H632))</f>
        <v>-</v>
      </c>
      <c r="I629" s="213" t="str">
        <f>IF(($A629="-"),"-",IF((ISBLANK('1B DonnéesActifs'!I632)=TRUE),"",'1B DonnéesActifs'!I632))</f>
        <v>-</v>
      </c>
      <c r="J629" s="213" t="str">
        <f>IF(($A629="-"),"-",IF((ISBLANK('1B DonnéesActifs'!J632)=TRUE),"",'1B DonnéesActifs'!J632))</f>
        <v>-</v>
      </c>
      <c r="K629" s="213" t="str">
        <f>IF(($A629="-"),"-",IF((ISBLANK('1B DonnéesActifs'!K632)=TRUE),"",'1B DonnéesActifs'!K632))</f>
        <v>-</v>
      </c>
      <c r="L629" s="213" t="str">
        <f>IF(($A629="-"),"-",IF((ISBLANK('1B DonnéesActifs'!L632)=TRUE),"",'1B DonnéesActifs'!L632))</f>
        <v>-</v>
      </c>
      <c r="M629" s="213" t="str">
        <f>IF(($A629="-"),"-",IF((ISBLANK('1B DonnéesActifs'!M632)=TRUE),"",'1B DonnéesActifs'!M632))</f>
        <v>-</v>
      </c>
      <c r="N629" s="213" t="str">
        <f>IF(($A629="-"),"-",IF((ISBLANK('1B DonnéesActifs'!N632)=TRUE),"",'1B DonnéesActifs'!N632))</f>
        <v>-</v>
      </c>
      <c r="O629" s="213" t="str">
        <f>IF(($A629="-"),"-",IF((ISBLANK('1B DonnéesActifs'!O632)=TRUE),"",'1B DonnéesActifs'!O632))</f>
        <v>-</v>
      </c>
      <c r="P629" s="213" t="str">
        <f>IF(($A629="-"),"-",IF((ISBLANK('1B DonnéesActifs'!P632)=TRUE),"",'1B DonnéesActifs'!P632))</f>
        <v>-</v>
      </c>
      <c r="Q629" s="214" t="str">
        <f t="shared" si="91"/>
        <v>-</v>
      </c>
      <c r="R629" s="214" t="str">
        <f>IF($A629="-","-",(_xlfn.IFNA((VLOOKUP($D629,'2A HypothèsesRenouvellement'!$J$6:$K$10,2,FALSE)),"TypeChausséeN/D")))</f>
        <v>-</v>
      </c>
      <c r="S629" s="214" t="str">
        <f t="shared" si="92"/>
        <v>-</v>
      </c>
      <c r="T629" s="214" t="str">
        <f>IF($A629="-","-",(_xlfn.IFNA((VLOOKUP($M629,'2A HypothèsesRenouvellement'!$J$16:$K$25,2,FALSE)),"DernièreInterventionN/D")))</f>
        <v>-</v>
      </c>
      <c r="U629" s="214" t="str">
        <f t="shared" si="93"/>
        <v>-</v>
      </c>
      <c r="V629" s="215" t="str">
        <f t="shared" si="94"/>
        <v>-</v>
      </c>
      <c r="W629" s="215" t="str">
        <f>IF($A629="-","-",IF($O629="","ICG N/D",VLOOKUP($O629,'2A HypothèsesRenouvellement'!$B$33:$B$42,1,TRUE)))</f>
        <v>-</v>
      </c>
      <c r="X629" s="216" t="str">
        <f>IF($A629="-","-",(IF((ISNUMBER(W629)=TRUE),VLOOKUP(W629,'2A HypothèsesRenouvellement'!$B$33:$D$42,3,FALSE),"ICG N/D")))</f>
        <v>-</v>
      </c>
      <c r="Y629" s="216" t="str">
        <f>_xlfn.IFNA(IF($A629="-","-",(IF((P629=""),"Cote /5 N/D",VLOOKUP(P629,'2A HypothèsesRenouvellement'!$F$33:$G$37,2,FALSE)))),"%ParCote/5 Feuille2A N/D")</f>
        <v>-</v>
      </c>
      <c r="Z629" s="215" t="str">
        <f>IF($A629="-","-",IF('2A HypothèsesRenouvellement'!$F$20="  cotes d'état /100",(IF(ISNUMBER(X629)=TRUE,(X629*R629),"ICG N/D")),"N'est pas l'option choisie feuille 2A"))</f>
        <v>-</v>
      </c>
      <c r="AA629" s="215" t="str">
        <f t="shared" si="89"/>
        <v>-</v>
      </c>
      <c r="AB629" s="215" t="str">
        <f>IF($A629="-","-",IF('2A HypothèsesRenouvellement'!$F$20="  cotes d'état /5",(IF(ISNUMBER(Y629)=TRUE,(Y629*R629),"Etat/5 N/D")),"N'est pas l'option choisie feuille 2A"))</f>
        <v>-</v>
      </c>
      <c r="AC629" s="215" t="str">
        <f t="shared" si="90"/>
        <v>-</v>
      </c>
      <c r="AD629" s="217" t="str">
        <f>IF('2A HypothèsesRenouvellement'!$D$15="Option 1  ",'3A CalculsActifs'!V629,IF('2A HypothèsesRenouvellement'!$F$20="  Cotes d'état /100",'3A CalculsActifs'!AA629,IF('2A HypothèsesRenouvellement'!$F$20="  Cotes d'état /5",'3A CalculsActifs'!AC629,"ATT:ChoisirOptionFeuille2A")))</f>
        <v>ATT:ChoisirOptionFeuille2A</v>
      </c>
      <c r="AE629" s="209" t="str">
        <f>IF($A629="-","-",(H629/1000*(VLOOKUP(D629,'2A HypothèsesRenouvellement'!$J$6:$L$10,3,FALSE))))</f>
        <v>-</v>
      </c>
      <c r="AF629" s="312" t="str">
        <f t="shared" si="95"/>
        <v>-</v>
      </c>
      <c r="AG629" s="312" t="str">
        <f t="shared" si="96"/>
        <v>-</v>
      </c>
      <c r="AH629" s="218" t="str">
        <f t="shared" si="97"/>
        <v>-</v>
      </c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  <c r="CM629" s="95"/>
      <c r="CN629" s="95"/>
      <c r="CO629" s="95"/>
      <c r="CP629" s="95"/>
      <c r="CQ629" s="95"/>
      <c r="CR629" s="95"/>
      <c r="CS629" s="95"/>
      <c r="CT629" s="95"/>
      <c r="CU629" s="95"/>
      <c r="CV629" s="95"/>
      <c r="CW629" s="95"/>
      <c r="CX629" s="95"/>
      <c r="CY629" s="95"/>
      <c r="CZ629" s="95"/>
      <c r="DA629" s="95"/>
      <c r="DB629" s="95"/>
      <c r="DC629" s="95"/>
      <c r="DD629" s="95"/>
      <c r="DE629" s="95"/>
      <c r="DF629" s="95"/>
      <c r="DG629" s="95"/>
      <c r="DH629" s="95"/>
      <c r="DI629" s="95"/>
      <c r="DJ629" s="95"/>
      <c r="DK629" s="95"/>
      <c r="DL629" s="95"/>
      <c r="DM629" s="95"/>
      <c r="DN629" s="95"/>
      <c r="DO629" s="95"/>
      <c r="DP629" s="95"/>
      <c r="DQ629" s="95"/>
      <c r="DR629" s="95"/>
      <c r="DS629" s="95"/>
      <c r="DT629" s="95"/>
      <c r="DU629" s="95"/>
      <c r="DV629" s="95"/>
      <c r="DW629" s="95"/>
      <c r="DX629" s="95"/>
      <c r="DY629" s="95"/>
      <c r="DZ629" s="95"/>
      <c r="EA629" s="95"/>
      <c r="EB629" s="95"/>
      <c r="EC629" s="95"/>
      <c r="ED629" s="95"/>
      <c r="EE629" s="95"/>
      <c r="EF629" s="95"/>
      <c r="EG629" s="95"/>
      <c r="EH629" s="95"/>
      <c r="EI629" s="95"/>
      <c r="EJ629" s="95"/>
      <c r="EK629" s="95"/>
      <c r="EL629" s="95"/>
      <c r="EM629" s="95"/>
      <c r="EN629" s="95"/>
      <c r="EO629" s="95"/>
      <c r="EP629" s="95"/>
      <c r="EQ629" s="95"/>
      <c r="ER629" s="95"/>
      <c r="ES629" s="95"/>
      <c r="ET629" s="95"/>
      <c r="EU629" s="95"/>
      <c r="EV629" s="95"/>
      <c r="EW629" s="95"/>
      <c r="EX629" s="95"/>
      <c r="EY629" s="95"/>
      <c r="EZ629" s="95"/>
      <c r="FA629" s="95"/>
      <c r="FB629" s="95"/>
      <c r="FC629" s="95"/>
      <c r="FD629" s="95"/>
      <c r="FE629" s="95"/>
      <c r="FF629" s="95"/>
      <c r="FG629" s="95"/>
      <c r="FH629" s="95"/>
      <c r="FI629" s="95"/>
      <c r="FJ629" s="95"/>
      <c r="FK629" s="95"/>
      <c r="FL629" s="95"/>
      <c r="FM629" s="95"/>
      <c r="FN629" s="95"/>
      <c r="FO629" s="95"/>
      <c r="FP629" s="95"/>
      <c r="FQ629" s="95"/>
      <c r="FR629" s="95"/>
      <c r="FS629" s="95"/>
      <c r="FT629" s="95"/>
      <c r="FU629" s="95"/>
      <c r="FV629" s="95"/>
      <c r="FW629" s="95"/>
      <c r="FX629" s="95"/>
      <c r="FY629" s="95"/>
      <c r="FZ629" s="95"/>
      <c r="GA629" s="95"/>
      <c r="GB629" s="95"/>
      <c r="GC629" s="95"/>
      <c r="GD629" s="95"/>
      <c r="GE629" s="95"/>
      <c r="GF629" s="95"/>
      <c r="GG629" s="95"/>
      <c r="GH629" s="95"/>
      <c r="GI629" s="95"/>
      <c r="GJ629" s="95"/>
      <c r="GK629" s="95"/>
      <c r="GL629" s="95"/>
      <c r="GM629" s="95"/>
      <c r="GN629" s="95"/>
      <c r="GO629" s="95"/>
      <c r="GP629" s="95"/>
      <c r="GQ629" s="95"/>
      <c r="GR629" s="95"/>
      <c r="GS629" s="95"/>
      <c r="GT629" s="95"/>
      <c r="GU629" s="95"/>
      <c r="GV629" s="95"/>
      <c r="GW629" s="95"/>
      <c r="GX629" s="95"/>
      <c r="GY629" s="95"/>
      <c r="GZ629" s="95"/>
      <c r="HA629" s="95"/>
      <c r="HB629" s="95"/>
      <c r="HC629" s="95"/>
      <c r="HD629" s="95"/>
      <c r="HE629" s="95"/>
    </row>
    <row r="630" spans="1:213" x14ac:dyDescent="0.25">
      <c r="A630" s="212" t="str">
        <f>IF((ISBLANK('1B DonnéesActifs'!A633)=TRUE),"-",'1B DonnéesActifs'!A633)</f>
        <v>-</v>
      </c>
      <c r="B630" s="213" t="str">
        <f>IF(($A630="-"),"-",IF((ISBLANK('1B DonnéesActifs'!B633)=TRUE),"",'1B DonnéesActifs'!B633))</f>
        <v>-</v>
      </c>
      <c r="C630" s="213" t="str">
        <f>IF(($A630="-"),"-",IF((ISBLANK('1B DonnéesActifs'!C633)=TRUE),"",'1B DonnéesActifs'!C633))</f>
        <v>-</v>
      </c>
      <c r="D630" s="213" t="str">
        <f>IF(($A630="-"),"-",IF((ISBLANK('1B DonnéesActifs'!D633)=TRUE),"",'1B DonnéesActifs'!D633))</f>
        <v>-</v>
      </c>
      <c r="E630" s="213" t="str">
        <f>IF(($A630="-"),"-",IF((ISBLANK('1B DonnéesActifs'!E633)=TRUE),"",'1B DonnéesActifs'!E633))</f>
        <v>-</v>
      </c>
      <c r="F630" s="213" t="str">
        <f>IF(($A630="-"),"-",IF((ISBLANK('1B DonnéesActifs'!F633)=TRUE),"",'1B DonnéesActifs'!F633))</f>
        <v>-</v>
      </c>
      <c r="G630" s="213" t="str">
        <f>IF(($A630="-"),"-",IF((ISBLANK('1B DonnéesActifs'!G633)=TRUE),"",'1B DonnéesActifs'!G633))</f>
        <v>-</v>
      </c>
      <c r="H630" s="213" t="str">
        <f>IF(($A630="-"),"-",IF((ISBLANK('1B DonnéesActifs'!H633)=TRUE),"",'1B DonnéesActifs'!H633))</f>
        <v>-</v>
      </c>
      <c r="I630" s="213" t="str">
        <f>IF(($A630="-"),"-",IF((ISBLANK('1B DonnéesActifs'!I633)=TRUE),"",'1B DonnéesActifs'!I633))</f>
        <v>-</v>
      </c>
      <c r="J630" s="213" t="str">
        <f>IF(($A630="-"),"-",IF((ISBLANK('1B DonnéesActifs'!J633)=TRUE),"",'1B DonnéesActifs'!J633))</f>
        <v>-</v>
      </c>
      <c r="K630" s="213" t="str">
        <f>IF(($A630="-"),"-",IF((ISBLANK('1B DonnéesActifs'!K633)=TRUE),"",'1B DonnéesActifs'!K633))</f>
        <v>-</v>
      </c>
      <c r="L630" s="213" t="str">
        <f>IF(($A630="-"),"-",IF((ISBLANK('1B DonnéesActifs'!L633)=TRUE),"",'1B DonnéesActifs'!L633))</f>
        <v>-</v>
      </c>
      <c r="M630" s="213" t="str">
        <f>IF(($A630="-"),"-",IF((ISBLANK('1B DonnéesActifs'!M633)=TRUE),"",'1B DonnéesActifs'!M633))</f>
        <v>-</v>
      </c>
      <c r="N630" s="213" t="str">
        <f>IF(($A630="-"),"-",IF((ISBLANK('1B DonnéesActifs'!N633)=TRUE),"",'1B DonnéesActifs'!N633))</f>
        <v>-</v>
      </c>
      <c r="O630" s="213" t="str">
        <f>IF(($A630="-"),"-",IF((ISBLANK('1B DonnéesActifs'!O633)=TRUE),"",'1B DonnéesActifs'!O633))</f>
        <v>-</v>
      </c>
      <c r="P630" s="213" t="str">
        <f>IF(($A630="-"),"-",IF((ISBLANK('1B DonnéesActifs'!P633)=TRUE),"",'1B DonnéesActifs'!P633))</f>
        <v>-</v>
      </c>
      <c r="Q630" s="214" t="str">
        <f t="shared" si="91"/>
        <v>-</v>
      </c>
      <c r="R630" s="214" t="str">
        <f>IF($A630="-","-",(_xlfn.IFNA((VLOOKUP($D630,'2A HypothèsesRenouvellement'!$J$6:$K$10,2,FALSE)),"TypeChausséeN/D")))</f>
        <v>-</v>
      </c>
      <c r="S630" s="214" t="str">
        <f t="shared" si="92"/>
        <v>-</v>
      </c>
      <c r="T630" s="214" t="str">
        <f>IF($A630="-","-",(_xlfn.IFNA((VLOOKUP($M630,'2A HypothèsesRenouvellement'!$J$16:$K$25,2,FALSE)),"DernièreInterventionN/D")))</f>
        <v>-</v>
      </c>
      <c r="U630" s="214" t="str">
        <f t="shared" si="93"/>
        <v>-</v>
      </c>
      <c r="V630" s="215" t="str">
        <f t="shared" si="94"/>
        <v>-</v>
      </c>
      <c r="W630" s="215" t="str">
        <f>IF($A630="-","-",IF($O630="","ICG N/D",VLOOKUP($O630,'2A HypothèsesRenouvellement'!$B$33:$B$42,1,TRUE)))</f>
        <v>-</v>
      </c>
      <c r="X630" s="216" t="str">
        <f>IF($A630="-","-",(IF((ISNUMBER(W630)=TRUE),VLOOKUP(W630,'2A HypothèsesRenouvellement'!$B$33:$D$42,3,FALSE),"ICG N/D")))</f>
        <v>-</v>
      </c>
      <c r="Y630" s="216" t="str">
        <f>_xlfn.IFNA(IF($A630="-","-",(IF((P630=""),"Cote /5 N/D",VLOOKUP(P630,'2A HypothèsesRenouvellement'!$F$33:$G$37,2,FALSE)))),"%ParCote/5 Feuille2A N/D")</f>
        <v>-</v>
      </c>
      <c r="Z630" s="215" t="str">
        <f>IF($A630="-","-",IF('2A HypothèsesRenouvellement'!$F$20="  cotes d'état /100",(IF(ISNUMBER(X630)=TRUE,(X630*R630),"ICG N/D")),"N'est pas l'option choisie feuille 2A"))</f>
        <v>-</v>
      </c>
      <c r="AA630" s="215" t="str">
        <f t="shared" si="89"/>
        <v>-</v>
      </c>
      <c r="AB630" s="215" t="str">
        <f>IF($A630="-","-",IF('2A HypothèsesRenouvellement'!$F$20="  cotes d'état /5",(IF(ISNUMBER(Y630)=TRUE,(Y630*R630),"Etat/5 N/D")),"N'est pas l'option choisie feuille 2A"))</f>
        <v>-</v>
      </c>
      <c r="AC630" s="215" t="str">
        <f t="shared" si="90"/>
        <v>-</v>
      </c>
      <c r="AD630" s="217" t="str">
        <f>IF('2A HypothèsesRenouvellement'!$D$15="Option 1  ",'3A CalculsActifs'!V630,IF('2A HypothèsesRenouvellement'!$F$20="  Cotes d'état /100",'3A CalculsActifs'!AA630,IF('2A HypothèsesRenouvellement'!$F$20="  Cotes d'état /5",'3A CalculsActifs'!AC630,"ATT:ChoisirOptionFeuille2A")))</f>
        <v>ATT:ChoisirOptionFeuille2A</v>
      </c>
      <c r="AE630" s="209" t="str">
        <f>IF($A630="-","-",(H630/1000*(VLOOKUP(D630,'2A HypothèsesRenouvellement'!$J$6:$L$10,3,FALSE))))</f>
        <v>-</v>
      </c>
      <c r="AF630" s="312" t="str">
        <f t="shared" si="95"/>
        <v>-</v>
      </c>
      <c r="AG630" s="312" t="str">
        <f t="shared" si="96"/>
        <v>-</v>
      </c>
      <c r="AH630" s="218" t="str">
        <f t="shared" si="97"/>
        <v>-</v>
      </c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5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  <c r="CM630" s="95"/>
      <c r="CN630" s="95"/>
      <c r="CO630" s="95"/>
      <c r="CP630" s="95"/>
      <c r="CQ630" s="95"/>
      <c r="CR630" s="95"/>
      <c r="CS630" s="95"/>
      <c r="CT630" s="95"/>
      <c r="CU630" s="95"/>
      <c r="CV630" s="95"/>
      <c r="CW630" s="95"/>
      <c r="CX630" s="95"/>
      <c r="CY630" s="95"/>
      <c r="CZ630" s="95"/>
      <c r="DA630" s="95"/>
      <c r="DB630" s="95"/>
      <c r="DC630" s="95"/>
      <c r="DD630" s="95"/>
      <c r="DE630" s="95"/>
      <c r="DF630" s="95"/>
      <c r="DG630" s="95"/>
      <c r="DH630" s="95"/>
      <c r="DI630" s="95"/>
      <c r="DJ630" s="95"/>
      <c r="DK630" s="95"/>
      <c r="DL630" s="95"/>
      <c r="DM630" s="95"/>
      <c r="DN630" s="95"/>
      <c r="DO630" s="95"/>
      <c r="DP630" s="95"/>
      <c r="DQ630" s="95"/>
      <c r="DR630" s="95"/>
      <c r="DS630" s="95"/>
      <c r="DT630" s="95"/>
      <c r="DU630" s="95"/>
      <c r="DV630" s="95"/>
      <c r="DW630" s="95"/>
      <c r="DX630" s="95"/>
      <c r="DY630" s="95"/>
      <c r="DZ630" s="95"/>
      <c r="EA630" s="95"/>
      <c r="EB630" s="95"/>
      <c r="EC630" s="95"/>
      <c r="ED630" s="95"/>
      <c r="EE630" s="95"/>
      <c r="EF630" s="95"/>
      <c r="EG630" s="95"/>
      <c r="EH630" s="95"/>
      <c r="EI630" s="95"/>
      <c r="EJ630" s="95"/>
      <c r="EK630" s="95"/>
      <c r="EL630" s="95"/>
      <c r="EM630" s="95"/>
      <c r="EN630" s="95"/>
      <c r="EO630" s="95"/>
      <c r="EP630" s="95"/>
      <c r="EQ630" s="95"/>
      <c r="ER630" s="95"/>
      <c r="ES630" s="95"/>
      <c r="ET630" s="95"/>
      <c r="EU630" s="95"/>
      <c r="EV630" s="95"/>
      <c r="EW630" s="95"/>
      <c r="EX630" s="95"/>
      <c r="EY630" s="95"/>
      <c r="EZ630" s="95"/>
      <c r="FA630" s="95"/>
      <c r="FB630" s="95"/>
      <c r="FC630" s="95"/>
      <c r="FD630" s="95"/>
      <c r="FE630" s="95"/>
      <c r="FF630" s="95"/>
      <c r="FG630" s="95"/>
      <c r="FH630" s="95"/>
      <c r="FI630" s="95"/>
      <c r="FJ630" s="95"/>
      <c r="FK630" s="95"/>
      <c r="FL630" s="95"/>
      <c r="FM630" s="95"/>
      <c r="FN630" s="95"/>
      <c r="FO630" s="95"/>
      <c r="FP630" s="95"/>
      <c r="FQ630" s="95"/>
      <c r="FR630" s="95"/>
      <c r="FS630" s="95"/>
      <c r="FT630" s="95"/>
      <c r="FU630" s="95"/>
      <c r="FV630" s="95"/>
      <c r="FW630" s="95"/>
      <c r="FX630" s="95"/>
      <c r="FY630" s="95"/>
      <c r="FZ630" s="95"/>
      <c r="GA630" s="95"/>
      <c r="GB630" s="95"/>
      <c r="GC630" s="95"/>
      <c r="GD630" s="95"/>
      <c r="GE630" s="95"/>
      <c r="GF630" s="95"/>
      <c r="GG630" s="95"/>
      <c r="GH630" s="95"/>
      <c r="GI630" s="95"/>
      <c r="GJ630" s="95"/>
      <c r="GK630" s="95"/>
      <c r="GL630" s="95"/>
      <c r="GM630" s="95"/>
      <c r="GN630" s="95"/>
      <c r="GO630" s="95"/>
      <c r="GP630" s="95"/>
      <c r="GQ630" s="95"/>
      <c r="GR630" s="95"/>
      <c r="GS630" s="95"/>
      <c r="GT630" s="95"/>
      <c r="GU630" s="95"/>
      <c r="GV630" s="95"/>
      <c r="GW630" s="95"/>
      <c r="GX630" s="95"/>
      <c r="GY630" s="95"/>
      <c r="GZ630" s="95"/>
      <c r="HA630" s="95"/>
      <c r="HB630" s="95"/>
      <c r="HC630" s="95"/>
      <c r="HD630" s="95"/>
      <c r="HE630" s="95"/>
    </row>
    <row r="631" spans="1:213" x14ac:dyDescent="0.25">
      <c r="A631" s="212" t="str">
        <f>IF((ISBLANK('1B DonnéesActifs'!A634)=TRUE),"-",'1B DonnéesActifs'!A634)</f>
        <v>-</v>
      </c>
      <c r="B631" s="213" t="str">
        <f>IF(($A631="-"),"-",IF((ISBLANK('1B DonnéesActifs'!B634)=TRUE),"",'1B DonnéesActifs'!B634))</f>
        <v>-</v>
      </c>
      <c r="C631" s="213" t="str">
        <f>IF(($A631="-"),"-",IF((ISBLANK('1B DonnéesActifs'!C634)=TRUE),"",'1B DonnéesActifs'!C634))</f>
        <v>-</v>
      </c>
      <c r="D631" s="213" t="str">
        <f>IF(($A631="-"),"-",IF((ISBLANK('1B DonnéesActifs'!D634)=TRUE),"",'1B DonnéesActifs'!D634))</f>
        <v>-</v>
      </c>
      <c r="E631" s="213" t="str">
        <f>IF(($A631="-"),"-",IF((ISBLANK('1B DonnéesActifs'!E634)=TRUE),"",'1B DonnéesActifs'!E634))</f>
        <v>-</v>
      </c>
      <c r="F631" s="213" t="str">
        <f>IF(($A631="-"),"-",IF((ISBLANK('1B DonnéesActifs'!F634)=TRUE),"",'1B DonnéesActifs'!F634))</f>
        <v>-</v>
      </c>
      <c r="G631" s="213" t="str">
        <f>IF(($A631="-"),"-",IF((ISBLANK('1B DonnéesActifs'!G634)=TRUE),"",'1B DonnéesActifs'!G634))</f>
        <v>-</v>
      </c>
      <c r="H631" s="213" t="str">
        <f>IF(($A631="-"),"-",IF((ISBLANK('1B DonnéesActifs'!H634)=TRUE),"",'1B DonnéesActifs'!H634))</f>
        <v>-</v>
      </c>
      <c r="I631" s="213" t="str">
        <f>IF(($A631="-"),"-",IF((ISBLANK('1B DonnéesActifs'!I634)=TRUE),"",'1B DonnéesActifs'!I634))</f>
        <v>-</v>
      </c>
      <c r="J631" s="213" t="str">
        <f>IF(($A631="-"),"-",IF((ISBLANK('1B DonnéesActifs'!J634)=TRUE),"",'1B DonnéesActifs'!J634))</f>
        <v>-</v>
      </c>
      <c r="K631" s="213" t="str">
        <f>IF(($A631="-"),"-",IF((ISBLANK('1B DonnéesActifs'!K634)=TRUE),"",'1B DonnéesActifs'!K634))</f>
        <v>-</v>
      </c>
      <c r="L631" s="213" t="str">
        <f>IF(($A631="-"),"-",IF((ISBLANK('1B DonnéesActifs'!L634)=TRUE),"",'1B DonnéesActifs'!L634))</f>
        <v>-</v>
      </c>
      <c r="M631" s="213" t="str">
        <f>IF(($A631="-"),"-",IF((ISBLANK('1B DonnéesActifs'!M634)=TRUE),"",'1B DonnéesActifs'!M634))</f>
        <v>-</v>
      </c>
      <c r="N631" s="213" t="str">
        <f>IF(($A631="-"),"-",IF((ISBLANK('1B DonnéesActifs'!N634)=TRUE),"",'1B DonnéesActifs'!N634))</f>
        <v>-</v>
      </c>
      <c r="O631" s="213" t="str">
        <f>IF(($A631="-"),"-",IF((ISBLANK('1B DonnéesActifs'!O634)=TRUE),"",'1B DonnéesActifs'!O634))</f>
        <v>-</v>
      </c>
      <c r="P631" s="213" t="str">
        <f>IF(($A631="-"),"-",IF((ISBLANK('1B DonnéesActifs'!P634)=TRUE),"",'1B DonnéesActifs'!P634))</f>
        <v>-</v>
      </c>
      <c r="Q631" s="214" t="str">
        <f t="shared" si="91"/>
        <v>-</v>
      </c>
      <c r="R631" s="214" t="str">
        <f>IF($A631="-","-",(_xlfn.IFNA((VLOOKUP($D631,'2A HypothèsesRenouvellement'!$J$6:$K$10,2,FALSE)),"TypeChausséeN/D")))</f>
        <v>-</v>
      </c>
      <c r="S631" s="214" t="str">
        <f t="shared" si="92"/>
        <v>-</v>
      </c>
      <c r="T631" s="214" t="str">
        <f>IF($A631="-","-",(_xlfn.IFNA((VLOOKUP($M631,'2A HypothèsesRenouvellement'!$J$16:$K$25,2,FALSE)),"DernièreInterventionN/D")))</f>
        <v>-</v>
      </c>
      <c r="U631" s="214" t="str">
        <f t="shared" si="93"/>
        <v>-</v>
      </c>
      <c r="V631" s="215" t="str">
        <f t="shared" si="94"/>
        <v>-</v>
      </c>
      <c r="W631" s="215" t="str">
        <f>IF($A631="-","-",IF($O631="","ICG N/D",VLOOKUP($O631,'2A HypothèsesRenouvellement'!$B$33:$B$42,1,TRUE)))</f>
        <v>-</v>
      </c>
      <c r="X631" s="216" t="str">
        <f>IF($A631="-","-",(IF((ISNUMBER(W631)=TRUE),VLOOKUP(W631,'2A HypothèsesRenouvellement'!$B$33:$D$42,3,FALSE),"ICG N/D")))</f>
        <v>-</v>
      </c>
      <c r="Y631" s="216" t="str">
        <f>_xlfn.IFNA(IF($A631="-","-",(IF((P631=""),"Cote /5 N/D",VLOOKUP(P631,'2A HypothèsesRenouvellement'!$F$33:$G$37,2,FALSE)))),"%ParCote/5 Feuille2A N/D")</f>
        <v>-</v>
      </c>
      <c r="Z631" s="215" t="str">
        <f>IF($A631="-","-",IF('2A HypothèsesRenouvellement'!$F$20="  cotes d'état /100",(IF(ISNUMBER(X631)=TRUE,(X631*R631),"ICG N/D")),"N'est pas l'option choisie feuille 2A"))</f>
        <v>-</v>
      </c>
      <c r="AA631" s="215" t="str">
        <f t="shared" si="89"/>
        <v>-</v>
      </c>
      <c r="AB631" s="215" t="str">
        <f>IF($A631="-","-",IF('2A HypothèsesRenouvellement'!$F$20="  cotes d'état /5",(IF(ISNUMBER(Y631)=TRUE,(Y631*R631),"Etat/5 N/D")),"N'est pas l'option choisie feuille 2A"))</f>
        <v>-</v>
      </c>
      <c r="AC631" s="215" t="str">
        <f t="shared" si="90"/>
        <v>-</v>
      </c>
      <c r="AD631" s="217" t="str">
        <f>IF('2A HypothèsesRenouvellement'!$D$15="Option 1  ",'3A CalculsActifs'!V631,IF('2A HypothèsesRenouvellement'!$F$20="  Cotes d'état /100",'3A CalculsActifs'!AA631,IF('2A HypothèsesRenouvellement'!$F$20="  Cotes d'état /5",'3A CalculsActifs'!AC631,"ATT:ChoisirOptionFeuille2A")))</f>
        <v>ATT:ChoisirOptionFeuille2A</v>
      </c>
      <c r="AE631" s="209" t="str">
        <f>IF($A631="-","-",(H631/1000*(VLOOKUP(D631,'2A HypothèsesRenouvellement'!$J$6:$L$10,3,FALSE))))</f>
        <v>-</v>
      </c>
      <c r="AF631" s="312" t="str">
        <f t="shared" si="95"/>
        <v>-</v>
      </c>
      <c r="AG631" s="312" t="str">
        <f t="shared" si="96"/>
        <v>-</v>
      </c>
      <c r="AH631" s="218" t="str">
        <f t="shared" si="97"/>
        <v>-</v>
      </c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5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  <c r="CM631" s="95"/>
      <c r="CN631" s="95"/>
      <c r="CO631" s="95"/>
      <c r="CP631" s="95"/>
      <c r="CQ631" s="95"/>
      <c r="CR631" s="95"/>
      <c r="CS631" s="95"/>
      <c r="CT631" s="95"/>
      <c r="CU631" s="95"/>
      <c r="CV631" s="95"/>
      <c r="CW631" s="95"/>
      <c r="CX631" s="95"/>
      <c r="CY631" s="95"/>
      <c r="CZ631" s="95"/>
      <c r="DA631" s="95"/>
      <c r="DB631" s="95"/>
      <c r="DC631" s="95"/>
      <c r="DD631" s="95"/>
      <c r="DE631" s="95"/>
      <c r="DF631" s="95"/>
      <c r="DG631" s="95"/>
      <c r="DH631" s="95"/>
      <c r="DI631" s="95"/>
      <c r="DJ631" s="95"/>
      <c r="DK631" s="95"/>
      <c r="DL631" s="95"/>
      <c r="DM631" s="95"/>
      <c r="DN631" s="95"/>
      <c r="DO631" s="95"/>
      <c r="DP631" s="95"/>
      <c r="DQ631" s="95"/>
      <c r="DR631" s="95"/>
      <c r="DS631" s="95"/>
      <c r="DT631" s="95"/>
      <c r="DU631" s="95"/>
      <c r="DV631" s="95"/>
      <c r="DW631" s="95"/>
      <c r="DX631" s="95"/>
      <c r="DY631" s="95"/>
      <c r="DZ631" s="95"/>
      <c r="EA631" s="95"/>
      <c r="EB631" s="95"/>
      <c r="EC631" s="95"/>
      <c r="ED631" s="95"/>
      <c r="EE631" s="95"/>
      <c r="EF631" s="95"/>
      <c r="EG631" s="95"/>
      <c r="EH631" s="95"/>
      <c r="EI631" s="95"/>
      <c r="EJ631" s="95"/>
      <c r="EK631" s="95"/>
      <c r="EL631" s="95"/>
      <c r="EM631" s="95"/>
      <c r="EN631" s="95"/>
      <c r="EO631" s="95"/>
      <c r="EP631" s="95"/>
      <c r="EQ631" s="95"/>
      <c r="ER631" s="95"/>
      <c r="ES631" s="95"/>
      <c r="ET631" s="95"/>
      <c r="EU631" s="95"/>
      <c r="EV631" s="95"/>
      <c r="EW631" s="95"/>
      <c r="EX631" s="95"/>
      <c r="EY631" s="95"/>
      <c r="EZ631" s="95"/>
      <c r="FA631" s="95"/>
      <c r="FB631" s="95"/>
      <c r="FC631" s="95"/>
      <c r="FD631" s="95"/>
      <c r="FE631" s="95"/>
      <c r="FF631" s="95"/>
      <c r="FG631" s="95"/>
      <c r="FH631" s="95"/>
      <c r="FI631" s="95"/>
      <c r="FJ631" s="95"/>
      <c r="FK631" s="95"/>
      <c r="FL631" s="95"/>
      <c r="FM631" s="95"/>
      <c r="FN631" s="95"/>
      <c r="FO631" s="95"/>
      <c r="FP631" s="95"/>
      <c r="FQ631" s="95"/>
      <c r="FR631" s="95"/>
      <c r="FS631" s="95"/>
      <c r="FT631" s="95"/>
      <c r="FU631" s="95"/>
      <c r="FV631" s="95"/>
      <c r="FW631" s="95"/>
      <c r="FX631" s="95"/>
      <c r="FY631" s="95"/>
      <c r="FZ631" s="95"/>
      <c r="GA631" s="95"/>
      <c r="GB631" s="95"/>
      <c r="GC631" s="95"/>
      <c r="GD631" s="95"/>
      <c r="GE631" s="95"/>
      <c r="GF631" s="95"/>
      <c r="GG631" s="95"/>
      <c r="GH631" s="95"/>
      <c r="GI631" s="95"/>
      <c r="GJ631" s="95"/>
      <c r="GK631" s="95"/>
      <c r="GL631" s="95"/>
      <c r="GM631" s="95"/>
      <c r="GN631" s="95"/>
      <c r="GO631" s="95"/>
      <c r="GP631" s="95"/>
      <c r="GQ631" s="95"/>
      <c r="GR631" s="95"/>
      <c r="GS631" s="95"/>
      <c r="GT631" s="95"/>
      <c r="GU631" s="95"/>
      <c r="GV631" s="95"/>
      <c r="GW631" s="95"/>
      <c r="GX631" s="95"/>
      <c r="GY631" s="95"/>
      <c r="GZ631" s="95"/>
      <c r="HA631" s="95"/>
      <c r="HB631" s="95"/>
      <c r="HC631" s="95"/>
      <c r="HD631" s="95"/>
      <c r="HE631" s="95"/>
    </row>
    <row r="632" spans="1:213" x14ac:dyDescent="0.25">
      <c r="A632" s="212" t="str">
        <f>IF((ISBLANK('1B DonnéesActifs'!A635)=TRUE),"-",'1B DonnéesActifs'!A635)</f>
        <v>-</v>
      </c>
      <c r="B632" s="213" t="str">
        <f>IF(($A632="-"),"-",IF((ISBLANK('1B DonnéesActifs'!B635)=TRUE),"",'1B DonnéesActifs'!B635))</f>
        <v>-</v>
      </c>
      <c r="C632" s="213" t="str">
        <f>IF(($A632="-"),"-",IF((ISBLANK('1B DonnéesActifs'!C635)=TRUE),"",'1B DonnéesActifs'!C635))</f>
        <v>-</v>
      </c>
      <c r="D632" s="213" t="str">
        <f>IF(($A632="-"),"-",IF((ISBLANK('1B DonnéesActifs'!D635)=TRUE),"",'1B DonnéesActifs'!D635))</f>
        <v>-</v>
      </c>
      <c r="E632" s="213" t="str">
        <f>IF(($A632="-"),"-",IF((ISBLANK('1B DonnéesActifs'!E635)=TRUE),"",'1B DonnéesActifs'!E635))</f>
        <v>-</v>
      </c>
      <c r="F632" s="213" t="str">
        <f>IF(($A632="-"),"-",IF((ISBLANK('1B DonnéesActifs'!F635)=TRUE),"",'1B DonnéesActifs'!F635))</f>
        <v>-</v>
      </c>
      <c r="G632" s="213" t="str">
        <f>IF(($A632="-"),"-",IF((ISBLANK('1B DonnéesActifs'!G635)=TRUE),"",'1B DonnéesActifs'!G635))</f>
        <v>-</v>
      </c>
      <c r="H632" s="213" t="str">
        <f>IF(($A632="-"),"-",IF((ISBLANK('1B DonnéesActifs'!H635)=TRUE),"",'1B DonnéesActifs'!H635))</f>
        <v>-</v>
      </c>
      <c r="I632" s="213" t="str">
        <f>IF(($A632="-"),"-",IF((ISBLANK('1B DonnéesActifs'!I635)=TRUE),"",'1B DonnéesActifs'!I635))</f>
        <v>-</v>
      </c>
      <c r="J632" s="213" t="str">
        <f>IF(($A632="-"),"-",IF((ISBLANK('1B DonnéesActifs'!J635)=TRUE),"",'1B DonnéesActifs'!J635))</f>
        <v>-</v>
      </c>
      <c r="K632" s="213" t="str">
        <f>IF(($A632="-"),"-",IF((ISBLANK('1B DonnéesActifs'!K635)=TRUE),"",'1B DonnéesActifs'!K635))</f>
        <v>-</v>
      </c>
      <c r="L632" s="213" t="str">
        <f>IF(($A632="-"),"-",IF((ISBLANK('1B DonnéesActifs'!L635)=TRUE),"",'1B DonnéesActifs'!L635))</f>
        <v>-</v>
      </c>
      <c r="M632" s="213" t="str">
        <f>IF(($A632="-"),"-",IF((ISBLANK('1B DonnéesActifs'!M635)=TRUE),"",'1B DonnéesActifs'!M635))</f>
        <v>-</v>
      </c>
      <c r="N632" s="213" t="str">
        <f>IF(($A632="-"),"-",IF((ISBLANK('1B DonnéesActifs'!N635)=TRUE),"",'1B DonnéesActifs'!N635))</f>
        <v>-</v>
      </c>
      <c r="O632" s="213" t="str">
        <f>IF(($A632="-"),"-",IF((ISBLANK('1B DonnéesActifs'!O635)=TRUE),"",'1B DonnéesActifs'!O635))</f>
        <v>-</v>
      </c>
      <c r="P632" s="213" t="str">
        <f>IF(($A632="-"),"-",IF((ISBLANK('1B DonnéesActifs'!P635)=TRUE),"",'1B DonnéesActifs'!P635))</f>
        <v>-</v>
      </c>
      <c r="Q632" s="214" t="str">
        <f t="shared" si="91"/>
        <v>-</v>
      </c>
      <c r="R632" s="214" t="str">
        <f>IF($A632="-","-",(_xlfn.IFNA((VLOOKUP($D632,'2A HypothèsesRenouvellement'!$J$6:$K$10,2,FALSE)),"TypeChausséeN/D")))</f>
        <v>-</v>
      </c>
      <c r="S632" s="214" t="str">
        <f t="shared" si="92"/>
        <v>-</v>
      </c>
      <c r="T632" s="214" t="str">
        <f>IF($A632="-","-",(_xlfn.IFNA((VLOOKUP($M632,'2A HypothèsesRenouvellement'!$J$16:$K$25,2,FALSE)),"DernièreInterventionN/D")))</f>
        <v>-</v>
      </c>
      <c r="U632" s="214" t="str">
        <f t="shared" si="93"/>
        <v>-</v>
      </c>
      <c r="V632" s="215" t="str">
        <f t="shared" si="94"/>
        <v>-</v>
      </c>
      <c r="W632" s="215" t="str">
        <f>IF($A632="-","-",IF($O632="","ICG N/D",VLOOKUP($O632,'2A HypothèsesRenouvellement'!$B$33:$B$42,1,TRUE)))</f>
        <v>-</v>
      </c>
      <c r="X632" s="216" t="str">
        <f>IF($A632="-","-",(IF((ISNUMBER(W632)=TRUE),VLOOKUP(W632,'2A HypothèsesRenouvellement'!$B$33:$D$42,3,FALSE),"ICG N/D")))</f>
        <v>-</v>
      </c>
      <c r="Y632" s="216" t="str">
        <f>_xlfn.IFNA(IF($A632="-","-",(IF((P632=""),"Cote /5 N/D",VLOOKUP(P632,'2A HypothèsesRenouvellement'!$F$33:$G$37,2,FALSE)))),"%ParCote/5 Feuille2A N/D")</f>
        <v>-</v>
      </c>
      <c r="Z632" s="215" t="str">
        <f>IF($A632="-","-",IF('2A HypothèsesRenouvellement'!$F$20="  cotes d'état /100",(IF(ISNUMBER(X632)=TRUE,(X632*R632),"ICG N/D")),"N'est pas l'option choisie feuille 2A"))</f>
        <v>-</v>
      </c>
      <c r="AA632" s="215" t="str">
        <f t="shared" si="89"/>
        <v>-</v>
      </c>
      <c r="AB632" s="215" t="str">
        <f>IF($A632="-","-",IF('2A HypothèsesRenouvellement'!$F$20="  cotes d'état /5",(IF(ISNUMBER(Y632)=TRUE,(Y632*R632),"Etat/5 N/D")),"N'est pas l'option choisie feuille 2A"))</f>
        <v>-</v>
      </c>
      <c r="AC632" s="215" t="str">
        <f t="shared" si="90"/>
        <v>-</v>
      </c>
      <c r="AD632" s="217" t="str">
        <f>IF('2A HypothèsesRenouvellement'!$D$15="Option 1  ",'3A CalculsActifs'!V632,IF('2A HypothèsesRenouvellement'!$F$20="  Cotes d'état /100",'3A CalculsActifs'!AA632,IF('2A HypothèsesRenouvellement'!$F$20="  Cotes d'état /5",'3A CalculsActifs'!AC632,"ATT:ChoisirOptionFeuille2A")))</f>
        <v>ATT:ChoisirOptionFeuille2A</v>
      </c>
      <c r="AE632" s="209" t="str">
        <f>IF($A632="-","-",(H632/1000*(VLOOKUP(D632,'2A HypothèsesRenouvellement'!$J$6:$L$10,3,FALSE))))</f>
        <v>-</v>
      </c>
      <c r="AF632" s="312" t="str">
        <f t="shared" si="95"/>
        <v>-</v>
      </c>
      <c r="AG632" s="312" t="str">
        <f t="shared" si="96"/>
        <v>-</v>
      </c>
      <c r="AH632" s="218" t="str">
        <f t="shared" si="97"/>
        <v>-</v>
      </c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5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  <c r="CM632" s="95"/>
      <c r="CN632" s="95"/>
      <c r="CO632" s="95"/>
      <c r="CP632" s="95"/>
      <c r="CQ632" s="95"/>
      <c r="CR632" s="95"/>
      <c r="CS632" s="95"/>
      <c r="CT632" s="95"/>
      <c r="CU632" s="95"/>
      <c r="CV632" s="95"/>
      <c r="CW632" s="95"/>
      <c r="CX632" s="95"/>
      <c r="CY632" s="95"/>
      <c r="CZ632" s="95"/>
      <c r="DA632" s="95"/>
      <c r="DB632" s="95"/>
      <c r="DC632" s="95"/>
      <c r="DD632" s="95"/>
      <c r="DE632" s="95"/>
      <c r="DF632" s="95"/>
      <c r="DG632" s="95"/>
      <c r="DH632" s="95"/>
      <c r="DI632" s="95"/>
      <c r="DJ632" s="95"/>
      <c r="DK632" s="95"/>
      <c r="DL632" s="95"/>
      <c r="DM632" s="95"/>
      <c r="DN632" s="95"/>
      <c r="DO632" s="95"/>
      <c r="DP632" s="95"/>
      <c r="DQ632" s="95"/>
      <c r="DR632" s="95"/>
      <c r="DS632" s="95"/>
      <c r="DT632" s="95"/>
      <c r="DU632" s="95"/>
      <c r="DV632" s="95"/>
      <c r="DW632" s="95"/>
      <c r="DX632" s="95"/>
      <c r="DY632" s="95"/>
      <c r="DZ632" s="95"/>
      <c r="EA632" s="95"/>
      <c r="EB632" s="95"/>
      <c r="EC632" s="95"/>
      <c r="ED632" s="95"/>
      <c r="EE632" s="95"/>
      <c r="EF632" s="95"/>
      <c r="EG632" s="95"/>
      <c r="EH632" s="95"/>
      <c r="EI632" s="95"/>
      <c r="EJ632" s="95"/>
      <c r="EK632" s="95"/>
      <c r="EL632" s="95"/>
      <c r="EM632" s="95"/>
      <c r="EN632" s="95"/>
      <c r="EO632" s="95"/>
      <c r="EP632" s="95"/>
      <c r="EQ632" s="95"/>
      <c r="ER632" s="95"/>
      <c r="ES632" s="95"/>
      <c r="ET632" s="95"/>
      <c r="EU632" s="95"/>
      <c r="EV632" s="95"/>
      <c r="EW632" s="95"/>
      <c r="EX632" s="95"/>
      <c r="EY632" s="95"/>
      <c r="EZ632" s="95"/>
      <c r="FA632" s="95"/>
      <c r="FB632" s="95"/>
      <c r="FC632" s="95"/>
      <c r="FD632" s="95"/>
      <c r="FE632" s="95"/>
      <c r="FF632" s="95"/>
      <c r="FG632" s="95"/>
      <c r="FH632" s="95"/>
      <c r="FI632" s="95"/>
      <c r="FJ632" s="95"/>
      <c r="FK632" s="95"/>
      <c r="FL632" s="95"/>
      <c r="FM632" s="95"/>
      <c r="FN632" s="95"/>
      <c r="FO632" s="95"/>
      <c r="FP632" s="95"/>
      <c r="FQ632" s="95"/>
      <c r="FR632" s="95"/>
      <c r="FS632" s="95"/>
      <c r="FT632" s="95"/>
      <c r="FU632" s="95"/>
      <c r="FV632" s="95"/>
      <c r="FW632" s="95"/>
      <c r="FX632" s="95"/>
      <c r="FY632" s="95"/>
      <c r="FZ632" s="95"/>
      <c r="GA632" s="95"/>
      <c r="GB632" s="95"/>
      <c r="GC632" s="95"/>
      <c r="GD632" s="95"/>
      <c r="GE632" s="95"/>
      <c r="GF632" s="95"/>
      <c r="GG632" s="95"/>
      <c r="GH632" s="95"/>
      <c r="GI632" s="95"/>
      <c r="GJ632" s="95"/>
      <c r="GK632" s="95"/>
      <c r="GL632" s="95"/>
      <c r="GM632" s="95"/>
      <c r="GN632" s="95"/>
      <c r="GO632" s="95"/>
      <c r="GP632" s="95"/>
      <c r="GQ632" s="95"/>
      <c r="GR632" s="95"/>
      <c r="GS632" s="95"/>
      <c r="GT632" s="95"/>
      <c r="GU632" s="95"/>
      <c r="GV632" s="95"/>
      <c r="GW632" s="95"/>
      <c r="GX632" s="95"/>
      <c r="GY632" s="95"/>
      <c r="GZ632" s="95"/>
      <c r="HA632" s="95"/>
      <c r="HB632" s="95"/>
      <c r="HC632" s="95"/>
      <c r="HD632" s="95"/>
      <c r="HE632" s="95"/>
    </row>
    <row r="633" spans="1:213" x14ac:dyDescent="0.25">
      <c r="A633" s="212" t="str">
        <f>IF((ISBLANK('1B DonnéesActifs'!A636)=TRUE),"-",'1B DonnéesActifs'!A636)</f>
        <v>-</v>
      </c>
      <c r="B633" s="213" t="str">
        <f>IF(($A633="-"),"-",IF((ISBLANK('1B DonnéesActifs'!B636)=TRUE),"",'1B DonnéesActifs'!B636))</f>
        <v>-</v>
      </c>
      <c r="C633" s="213" t="str">
        <f>IF(($A633="-"),"-",IF((ISBLANK('1B DonnéesActifs'!C636)=TRUE),"",'1B DonnéesActifs'!C636))</f>
        <v>-</v>
      </c>
      <c r="D633" s="213" t="str">
        <f>IF(($A633="-"),"-",IF((ISBLANK('1B DonnéesActifs'!D636)=TRUE),"",'1B DonnéesActifs'!D636))</f>
        <v>-</v>
      </c>
      <c r="E633" s="213" t="str">
        <f>IF(($A633="-"),"-",IF((ISBLANK('1B DonnéesActifs'!E636)=TRUE),"",'1B DonnéesActifs'!E636))</f>
        <v>-</v>
      </c>
      <c r="F633" s="213" t="str">
        <f>IF(($A633="-"),"-",IF((ISBLANK('1B DonnéesActifs'!F636)=TRUE),"",'1B DonnéesActifs'!F636))</f>
        <v>-</v>
      </c>
      <c r="G633" s="213" t="str">
        <f>IF(($A633="-"),"-",IF((ISBLANK('1B DonnéesActifs'!G636)=TRUE),"",'1B DonnéesActifs'!G636))</f>
        <v>-</v>
      </c>
      <c r="H633" s="213" t="str">
        <f>IF(($A633="-"),"-",IF((ISBLANK('1B DonnéesActifs'!H636)=TRUE),"",'1B DonnéesActifs'!H636))</f>
        <v>-</v>
      </c>
      <c r="I633" s="213" t="str">
        <f>IF(($A633="-"),"-",IF((ISBLANK('1B DonnéesActifs'!I636)=TRUE),"",'1B DonnéesActifs'!I636))</f>
        <v>-</v>
      </c>
      <c r="J633" s="213" t="str">
        <f>IF(($A633="-"),"-",IF((ISBLANK('1B DonnéesActifs'!J636)=TRUE),"",'1B DonnéesActifs'!J636))</f>
        <v>-</v>
      </c>
      <c r="K633" s="213" t="str">
        <f>IF(($A633="-"),"-",IF((ISBLANK('1B DonnéesActifs'!K636)=TRUE),"",'1B DonnéesActifs'!K636))</f>
        <v>-</v>
      </c>
      <c r="L633" s="213" t="str">
        <f>IF(($A633="-"),"-",IF((ISBLANK('1B DonnéesActifs'!L636)=TRUE),"",'1B DonnéesActifs'!L636))</f>
        <v>-</v>
      </c>
      <c r="M633" s="213" t="str">
        <f>IF(($A633="-"),"-",IF((ISBLANK('1B DonnéesActifs'!M636)=TRUE),"",'1B DonnéesActifs'!M636))</f>
        <v>-</v>
      </c>
      <c r="N633" s="213" t="str">
        <f>IF(($A633="-"),"-",IF((ISBLANK('1B DonnéesActifs'!N636)=TRUE),"",'1B DonnéesActifs'!N636))</f>
        <v>-</v>
      </c>
      <c r="O633" s="213" t="str">
        <f>IF(($A633="-"),"-",IF((ISBLANK('1B DonnéesActifs'!O636)=TRUE),"",'1B DonnéesActifs'!O636))</f>
        <v>-</v>
      </c>
      <c r="P633" s="213" t="str">
        <f>IF(($A633="-"),"-",IF((ISBLANK('1B DonnéesActifs'!P636)=TRUE),"",'1B DonnéesActifs'!P636))</f>
        <v>-</v>
      </c>
      <c r="Q633" s="214" t="str">
        <f t="shared" si="91"/>
        <v>-</v>
      </c>
      <c r="R633" s="214" t="str">
        <f>IF($A633="-","-",(_xlfn.IFNA((VLOOKUP($D633,'2A HypothèsesRenouvellement'!$J$6:$K$10,2,FALSE)),"TypeChausséeN/D")))</f>
        <v>-</v>
      </c>
      <c r="S633" s="214" t="str">
        <f t="shared" si="92"/>
        <v>-</v>
      </c>
      <c r="T633" s="214" t="str">
        <f>IF($A633="-","-",(_xlfn.IFNA((VLOOKUP($M633,'2A HypothèsesRenouvellement'!$J$16:$K$25,2,FALSE)),"DernièreInterventionN/D")))</f>
        <v>-</v>
      </c>
      <c r="U633" s="214" t="str">
        <f t="shared" si="93"/>
        <v>-</v>
      </c>
      <c r="V633" s="215" t="str">
        <f t="shared" si="94"/>
        <v>-</v>
      </c>
      <c r="W633" s="215" t="str">
        <f>IF($A633="-","-",IF($O633="","ICG N/D",VLOOKUP($O633,'2A HypothèsesRenouvellement'!$B$33:$B$42,1,TRUE)))</f>
        <v>-</v>
      </c>
      <c r="X633" s="216" t="str">
        <f>IF($A633="-","-",(IF((ISNUMBER(W633)=TRUE),VLOOKUP(W633,'2A HypothèsesRenouvellement'!$B$33:$D$42,3,FALSE),"ICG N/D")))</f>
        <v>-</v>
      </c>
      <c r="Y633" s="216" t="str">
        <f>_xlfn.IFNA(IF($A633="-","-",(IF((P633=""),"Cote /5 N/D",VLOOKUP(P633,'2A HypothèsesRenouvellement'!$F$33:$G$37,2,FALSE)))),"%ParCote/5 Feuille2A N/D")</f>
        <v>-</v>
      </c>
      <c r="Z633" s="215" t="str">
        <f>IF($A633="-","-",IF('2A HypothèsesRenouvellement'!$F$20="  cotes d'état /100",(IF(ISNUMBER(X633)=TRUE,(X633*R633),"ICG N/D")),"N'est pas l'option choisie feuille 2A"))</f>
        <v>-</v>
      </c>
      <c r="AA633" s="215" t="str">
        <f t="shared" si="89"/>
        <v>-</v>
      </c>
      <c r="AB633" s="215" t="str">
        <f>IF($A633="-","-",IF('2A HypothèsesRenouvellement'!$F$20="  cotes d'état /5",(IF(ISNUMBER(Y633)=TRUE,(Y633*R633),"Etat/5 N/D")),"N'est pas l'option choisie feuille 2A"))</f>
        <v>-</v>
      </c>
      <c r="AC633" s="215" t="str">
        <f t="shared" si="90"/>
        <v>-</v>
      </c>
      <c r="AD633" s="217" t="str">
        <f>IF('2A HypothèsesRenouvellement'!$D$15="Option 1  ",'3A CalculsActifs'!V633,IF('2A HypothèsesRenouvellement'!$F$20="  Cotes d'état /100",'3A CalculsActifs'!AA633,IF('2A HypothèsesRenouvellement'!$F$20="  Cotes d'état /5",'3A CalculsActifs'!AC633,"ATT:ChoisirOptionFeuille2A")))</f>
        <v>ATT:ChoisirOptionFeuille2A</v>
      </c>
      <c r="AE633" s="209" t="str">
        <f>IF($A633="-","-",(H633/1000*(VLOOKUP(D633,'2A HypothèsesRenouvellement'!$J$6:$L$10,3,FALSE))))</f>
        <v>-</v>
      </c>
      <c r="AF633" s="312" t="str">
        <f t="shared" si="95"/>
        <v>-</v>
      </c>
      <c r="AG633" s="312" t="str">
        <f t="shared" si="96"/>
        <v>-</v>
      </c>
      <c r="AH633" s="218" t="str">
        <f t="shared" si="97"/>
        <v>-</v>
      </c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5"/>
      <c r="BL633" s="95"/>
      <c r="BM633" s="95"/>
      <c r="BN633" s="95"/>
      <c r="BO633" s="95"/>
      <c r="BP633" s="95"/>
      <c r="BQ633" s="95"/>
      <c r="BR633" s="95"/>
      <c r="BS633" s="95"/>
      <c r="BT633" s="95"/>
      <c r="BU633" s="95"/>
      <c r="BV633" s="95"/>
      <c r="BW633" s="95"/>
      <c r="BX633" s="95"/>
      <c r="BY633" s="95"/>
      <c r="BZ633" s="95"/>
      <c r="CA633" s="95"/>
      <c r="CB633" s="95"/>
      <c r="CC633" s="95"/>
      <c r="CD633" s="95"/>
      <c r="CE633" s="95"/>
      <c r="CF633" s="95"/>
      <c r="CG633" s="95"/>
      <c r="CH633" s="95"/>
      <c r="CI633" s="95"/>
      <c r="CJ633" s="95"/>
      <c r="CK633" s="95"/>
      <c r="CL633" s="95"/>
      <c r="CM633" s="95"/>
      <c r="CN633" s="95"/>
      <c r="CO633" s="95"/>
      <c r="CP633" s="95"/>
      <c r="CQ633" s="95"/>
      <c r="CR633" s="95"/>
      <c r="CS633" s="95"/>
      <c r="CT633" s="95"/>
      <c r="CU633" s="95"/>
      <c r="CV633" s="95"/>
      <c r="CW633" s="95"/>
      <c r="CX633" s="95"/>
      <c r="CY633" s="95"/>
      <c r="CZ633" s="95"/>
      <c r="DA633" s="95"/>
      <c r="DB633" s="95"/>
      <c r="DC633" s="95"/>
      <c r="DD633" s="95"/>
      <c r="DE633" s="95"/>
      <c r="DF633" s="95"/>
      <c r="DG633" s="95"/>
      <c r="DH633" s="95"/>
      <c r="DI633" s="95"/>
      <c r="DJ633" s="95"/>
      <c r="DK633" s="95"/>
      <c r="DL633" s="95"/>
      <c r="DM633" s="95"/>
      <c r="DN633" s="95"/>
      <c r="DO633" s="95"/>
      <c r="DP633" s="95"/>
      <c r="DQ633" s="95"/>
      <c r="DR633" s="95"/>
      <c r="DS633" s="95"/>
      <c r="DT633" s="95"/>
      <c r="DU633" s="95"/>
      <c r="DV633" s="95"/>
      <c r="DW633" s="95"/>
      <c r="DX633" s="95"/>
      <c r="DY633" s="95"/>
      <c r="DZ633" s="95"/>
      <c r="EA633" s="95"/>
      <c r="EB633" s="95"/>
      <c r="EC633" s="95"/>
      <c r="ED633" s="95"/>
      <c r="EE633" s="95"/>
      <c r="EF633" s="95"/>
      <c r="EG633" s="95"/>
      <c r="EH633" s="95"/>
      <c r="EI633" s="95"/>
      <c r="EJ633" s="95"/>
      <c r="EK633" s="95"/>
      <c r="EL633" s="95"/>
      <c r="EM633" s="95"/>
      <c r="EN633" s="95"/>
      <c r="EO633" s="95"/>
      <c r="EP633" s="95"/>
      <c r="EQ633" s="95"/>
      <c r="ER633" s="95"/>
      <c r="ES633" s="95"/>
      <c r="ET633" s="95"/>
      <c r="EU633" s="95"/>
      <c r="EV633" s="95"/>
      <c r="EW633" s="95"/>
      <c r="EX633" s="95"/>
      <c r="EY633" s="95"/>
      <c r="EZ633" s="95"/>
      <c r="FA633" s="95"/>
      <c r="FB633" s="95"/>
      <c r="FC633" s="95"/>
      <c r="FD633" s="95"/>
      <c r="FE633" s="95"/>
      <c r="FF633" s="95"/>
      <c r="FG633" s="95"/>
      <c r="FH633" s="95"/>
      <c r="FI633" s="95"/>
      <c r="FJ633" s="95"/>
      <c r="FK633" s="95"/>
      <c r="FL633" s="95"/>
      <c r="FM633" s="95"/>
      <c r="FN633" s="95"/>
      <c r="FO633" s="95"/>
      <c r="FP633" s="95"/>
      <c r="FQ633" s="95"/>
      <c r="FR633" s="95"/>
      <c r="FS633" s="95"/>
      <c r="FT633" s="95"/>
      <c r="FU633" s="95"/>
      <c r="FV633" s="95"/>
      <c r="FW633" s="95"/>
      <c r="FX633" s="95"/>
      <c r="FY633" s="95"/>
      <c r="FZ633" s="95"/>
      <c r="GA633" s="95"/>
      <c r="GB633" s="95"/>
      <c r="GC633" s="95"/>
      <c r="GD633" s="95"/>
      <c r="GE633" s="95"/>
      <c r="GF633" s="95"/>
      <c r="GG633" s="95"/>
      <c r="GH633" s="95"/>
      <c r="GI633" s="95"/>
      <c r="GJ633" s="95"/>
      <c r="GK633" s="95"/>
      <c r="GL633" s="95"/>
      <c r="GM633" s="95"/>
      <c r="GN633" s="95"/>
      <c r="GO633" s="95"/>
      <c r="GP633" s="95"/>
      <c r="GQ633" s="95"/>
      <c r="GR633" s="95"/>
      <c r="GS633" s="95"/>
      <c r="GT633" s="95"/>
      <c r="GU633" s="95"/>
      <c r="GV633" s="95"/>
      <c r="GW633" s="95"/>
      <c r="GX633" s="95"/>
      <c r="GY633" s="95"/>
      <c r="GZ633" s="95"/>
      <c r="HA633" s="95"/>
      <c r="HB633" s="95"/>
      <c r="HC633" s="95"/>
      <c r="HD633" s="95"/>
      <c r="HE633" s="95"/>
    </row>
    <row r="634" spans="1:213" x14ac:dyDescent="0.25">
      <c r="A634" s="212" t="str">
        <f>IF((ISBLANK('1B DonnéesActifs'!A637)=TRUE),"-",'1B DonnéesActifs'!A637)</f>
        <v>-</v>
      </c>
      <c r="B634" s="213" t="str">
        <f>IF(($A634="-"),"-",IF((ISBLANK('1B DonnéesActifs'!B637)=TRUE),"",'1B DonnéesActifs'!B637))</f>
        <v>-</v>
      </c>
      <c r="C634" s="213" t="str">
        <f>IF(($A634="-"),"-",IF((ISBLANK('1B DonnéesActifs'!C637)=TRUE),"",'1B DonnéesActifs'!C637))</f>
        <v>-</v>
      </c>
      <c r="D634" s="213" t="str">
        <f>IF(($A634="-"),"-",IF((ISBLANK('1B DonnéesActifs'!D637)=TRUE),"",'1B DonnéesActifs'!D637))</f>
        <v>-</v>
      </c>
      <c r="E634" s="213" t="str">
        <f>IF(($A634="-"),"-",IF((ISBLANK('1B DonnéesActifs'!E637)=TRUE),"",'1B DonnéesActifs'!E637))</f>
        <v>-</v>
      </c>
      <c r="F634" s="213" t="str">
        <f>IF(($A634="-"),"-",IF((ISBLANK('1B DonnéesActifs'!F637)=TRUE),"",'1B DonnéesActifs'!F637))</f>
        <v>-</v>
      </c>
      <c r="G634" s="213" t="str">
        <f>IF(($A634="-"),"-",IF((ISBLANK('1B DonnéesActifs'!G637)=TRUE),"",'1B DonnéesActifs'!G637))</f>
        <v>-</v>
      </c>
      <c r="H634" s="213" t="str">
        <f>IF(($A634="-"),"-",IF((ISBLANK('1B DonnéesActifs'!H637)=TRUE),"",'1B DonnéesActifs'!H637))</f>
        <v>-</v>
      </c>
      <c r="I634" s="213" t="str">
        <f>IF(($A634="-"),"-",IF((ISBLANK('1B DonnéesActifs'!I637)=TRUE),"",'1B DonnéesActifs'!I637))</f>
        <v>-</v>
      </c>
      <c r="J634" s="213" t="str">
        <f>IF(($A634="-"),"-",IF((ISBLANK('1B DonnéesActifs'!J637)=TRUE),"",'1B DonnéesActifs'!J637))</f>
        <v>-</v>
      </c>
      <c r="K634" s="213" t="str">
        <f>IF(($A634="-"),"-",IF((ISBLANK('1B DonnéesActifs'!K637)=TRUE),"",'1B DonnéesActifs'!K637))</f>
        <v>-</v>
      </c>
      <c r="L634" s="213" t="str">
        <f>IF(($A634="-"),"-",IF((ISBLANK('1B DonnéesActifs'!L637)=TRUE),"",'1B DonnéesActifs'!L637))</f>
        <v>-</v>
      </c>
      <c r="M634" s="213" t="str">
        <f>IF(($A634="-"),"-",IF((ISBLANK('1B DonnéesActifs'!M637)=TRUE),"",'1B DonnéesActifs'!M637))</f>
        <v>-</v>
      </c>
      <c r="N634" s="213" t="str">
        <f>IF(($A634="-"),"-",IF((ISBLANK('1B DonnéesActifs'!N637)=TRUE),"",'1B DonnéesActifs'!N637))</f>
        <v>-</v>
      </c>
      <c r="O634" s="213" t="str">
        <f>IF(($A634="-"),"-",IF((ISBLANK('1B DonnéesActifs'!O637)=TRUE),"",'1B DonnéesActifs'!O637))</f>
        <v>-</v>
      </c>
      <c r="P634" s="213" t="str">
        <f>IF(($A634="-"),"-",IF((ISBLANK('1B DonnéesActifs'!P637)=TRUE),"",'1B DonnéesActifs'!P637))</f>
        <v>-</v>
      </c>
      <c r="Q634" s="214" t="str">
        <f t="shared" si="91"/>
        <v>-</v>
      </c>
      <c r="R634" s="214" t="str">
        <f>IF($A634="-","-",(_xlfn.IFNA((VLOOKUP($D634,'2A HypothèsesRenouvellement'!$J$6:$K$10,2,FALSE)),"TypeChausséeN/D")))</f>
        <v>-</v>
      </c>
      <c r="S634" s="214" t="str">
        <f t="shared" si="92"/>
        <v>-</v>
      </c>
      <c r="T634" s="214" t="str">
        <f>IF($A634="-","-",(_xlfn.IFNA((VLOOKUP($M634,'2A HypothèsesRenouvellement'!$J$16:$K$25,2,FALSE)),"DernièreInterventionN/D")))</f>
        <v>-</v>
      </c>
      <c r="U634" s="214" t="str">
        <f t="shared" si="93"/>
        <v>-</v>
      </c>
      <c r="V634" s="215" t="str">
        <f t="shared" si="94"/>
        <v>-</v>
      </c>
      <c r="W634" s="215" t="str">
        <f>IF($A634="-","-",IF($O634="","ICG N/D",VLOOKUP($O634,'2A HypothèsesRenouvellement'!$B$33:$B$42,1,TRUE)))</f>
        <v>-</v>
      </c>
      <c r="X634" s="216" t="str">
        <f>IF($A634="-","-",(IF((ISNUMBER(W634)=TRUE),VLOOKUP(W634,'2A HypothèsesRenouvellement'!$B$33:$D$42,3,FALSE),"ICG N/D")))</f>
        <v>-</v>
      </c>
      <c r="Y634" s="216" t="str">
        <f>_xlfn.IFNA(IF($A634="-","-",(IF((P634=""),"Cote /5 N/D",VLOOKUP(P634,'2A HypothèsesRenouvellement'!$F$33:$G$37,2,FALSE)))),"%ParCote/5 Feuille2A N/D")</f>
        <v>-</v>
      </c>
      <c r="Z634" s="215" t="str">
        <f>IF($A634="-","-",IF('2A HypothèsesRenouvellement'!$F$20="  cotes d'état /100",(IF(ISNUMBER(X634)=TRUE,(X634*R634),"ICG N/D")),"N'est pas l'option choisie feuille 2A"))</f>
        <v>-</v>
      </c>
      <c r="AA634" s="215" t="str">
        <f t="shared" si="89"/>
        <v>-</v>
      </c>
      <c r="AB634" s="215" t="str">
        <f>IF($A634="-","-",IF('2A HypothèsesRenouvellement'!$F$20="  cotes d'état /5",(IF(ISNUMBER(Y634)=TRUE,(Y634*R634),"Etat/5 N/D")),"N'est pas l'option choisie feuille 2A"))</f>
        <v>-</v>
      </c>
      <c r="AC634" s="215" t="str">
        <f t="shared" si="90"/>
        <v>-</v>
      </c>
      <c r="AD634" s="217" t="str">
        <f>IF('2A HypothèsesRenouvellement'!$D$15="Option 1  ",'3A CalculsActifs'!V634,IF('2A HypothèsesRenouvellement'!$F$20="  Cotes d'état /100",'3A CalculsActifs'!AA634,IF('2A HypothèsesRenouvellement'!$F$20="  Cotes d'état /5",'3A CalculsActifs'!AC634,"ATT:ChoisirOptionFeuille2A")))</f>
        <v>ATT:ChoisirOptionFeuille2A</v>
      </c>
      <c r="AE634" s="209" t="str">
        <f>IF($A634="-","-",(H634/1000*(VLOOKUP(D634,'2A HypothèsesRenouvellement'!$J$6:$L$10,3,FALSE))))</f>
        <v>-</v>
      </c>
      <c r="AF634" s="312" t="str">
        <f t="shared" si="95"/>
        <v>-</v>
      </c>
      <c r="AG634" s="312" t="str">
        <f t="shared" si="96"/>
        <v>-</v>
      </c>
      <c r="AH634" s="218" t="str">
        <f t="shared" si="97"/>
        <v>-</v>
      </c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5"/>
      <c r="BL634" s="95"/>
      <c r="BM634" s="95"/>
      <c r="BN634" s="95"/>
      <c r="BO634" s="95"/>
      <c r="BP634" s="95"/>
      <c r="BQ634" s="95"/>
      <c r="BR634" s="95"/>
      <c r="BS634" s="95"/>
      <c r="BT634" s="95"/>
      <c r="BU634" s="95"/>
      <c r="BV634" s="95"/>
      <c r="BW634" s="95"/>
      <c r="BX634" s="95"/>
      <c r="BY634" s="95"/>
      <c r="BZ634" s="95"/>
      <c r="CA634" s="95"/>
      <c r="CB634" s="95"/>
      <c r="CC634" s="95"/>
      <c r="CD634" s="95"/>
      <c r="CE634" s="95"/>
      <c r="CF634" s="95"/>
      <c r="CG634" s="95"/>
      <c r="CH634" s="95"/>
      <c r="CI634" s="95"/>
      <c r="CJ634" s="95"/>
      <c r="CK634" s="95"/>
      <c r="CL634" s="95"/>
      <c r="CM634" s="95"/>
      <c r="CN634" s="95"/>
      <c r="CO634" s="95"/>
      <c r="CP634" s="95"/>
      <c r="CQ634" s="95"/>
      <c r="CR634" s="95"/>
      <c r="CS634" s="95"/>
      <c r="CT634" s="95"/>
      <c r="CU634" s="95"/>
      <c r="CV634" s="95"/>
      <c r="CW634" s="95"/>
      <c r="CX634" s="95"/>
      <c r="CY634" s="95"/>
      <c r="CZ634" s="95"/>
      <c r="DA634" s="95"/>
      <c r="DB634" s="95"/>
      <c r="DC634" s="95"/>
      <c r="DD634" s="95"/>
      <c r="DE634" s="95"/>
      <c r="DF634" s="95"/>
      <c r="DG634" s="95"/>
      <c r="DH634" s="95"/>
      <c r="DI634" s="95"/>
      <c r="DJ634" s="95"/>
      <c r="DK634" s="95"/>
      <c r="DL634" s="95"/>
      <c r="DM634" s="95"/>
      <c r="DN634" s="95"/>
      <c r="DO634" s="95"/>
      <c r="DP634" s="95"/>
      <c r="DQ634" s="95"/>
      <c r="DR634" s="95"/>
      <c r="DS634" s="95"/>
      <c r="DT634" s="95"/>
      <c r="DU634" s="95"/>
      <c r="DV634" s="95"/>
      <c r="DW634" s="95"/>
      <c r="DX634" s="95"/>
      <c r="DY634" s="95"/>
      <c r="DZ634" s="95"/>
      <c r="EA634" s="95"/>
      <c r="EB634" s="95"/>
      <c r="EC634" s="95"/>
      <c r="ED634" s="95"/>
      <c r="EE634" s="95"/>
      <c r="EF634" s="95"/>
      <c r="EG634" s="95"/>
      <c r="EH634" s="95"/>
      <c r="EI634" s="95"/>
      <c r="EJ634" s="95"/>
      <c r="EK634" s="95"/>
      <c r="EL634" s="95"/>
      <c r="EM634" s="95"/>
      <c r="EN634" s="95"/>
      <c r="EO634" s="95"/>
      <c r="EP634" s="95"/>
      <c r="EQ634" s="95"/>
      <c r="ER634" s="95"/>
      <c r="ES634" s="95"/>
      <c r="ET634" s="95"/>
      <c r="EU634" s="95"/>
      <c r="EV634" s="95"/>
      <c r="EW634" s="95"/>
      <c r="EX634" s="95"/>
      <c r="EY634" s="95"/>
      <c r="EZ634" s="95"/>
      <c r="FA634" s="95"/>
      <c r="FB634" s="95"/>
      <c r="FC634" s="95"/>
      <c r="FD634" s="95"/>
      <c r="FE634" s="95"/>
      <c r="FF634" s="95"/>
      <c r="FG634" s="95"/>
      <c r="FH634" s="95"/>
      <c r="FI634" s="95"/>
      <c r="FJ634" s="95"/>
      <c r="FK634" s="95"/>
      <c r="FL634" s="95"/>
      <c r="FM634" s="95"/>
      <c r="FN634" s="95"/>
      <c r="FO634" s="95"/>
      <c r="FP634" s="95"/>
      <c r="FQ634" s="95"/>
      <c r="FR634" s="95"/>
      <c r="FS634" s="95"/>
      <c r="FT634" s="95"/>
      <c r="FU634" s="95"/>
      <c r="FV634" s="95"/>
      <c r="FW634" s="95"/>
      <c r="FX634" s="95"/>
      <c r="FY634" s="95"/>
      <c r="FZ634" s="95"/>
      <c r="GA634" s="95"/>
      <c r="GB634" s="95"/>
      <c r="GC634" s="95"/>
      <c r="GD634" s="95"/>
      <c r="GE634" s="95"/>
      <c r="GF634" s="95"/>
      <c r="GG634" s="95"/>
      <c r="GH634" s="95"/>
      <c r="GI634" s="95"/>
      <c r="GJ634" s="95"/>
      <c r="GK634" s="95"/>
      <c r="GL634" s="95"/>
      <c r="GM634" s="95"/>
      <c r="GN634" s="95"/>
      <c r="GO634" s="95"/>
      <c r="GP634" s="95"/>
      <c r="GQ634" s="95"/>
      <c r="GR634" s="95"/>
      <c r="GS634" s="95"/>
      <c r="GT634" s="95"/>
      <c r="GU634" s="95"/>
      <c r="GV634" s="95"/>
      <c r="GW634" s="95"/>
      <c r="GX634" s="95"/>
      <c r="GY634" s="95"/>
      <c r="GZ634" s="95"/>
      <c r="HA634" s="95"/>
      <c r="HB634" s="95"/>
      <c r="HC634" s="95"/>
      <c r="HD634" s="95"/>
      <c r="HE634" s="95"/>
    </row>
    <row r="635" spans="1:213" x14ac:dyDescent="0.25">
      <c r="A635" s="212" t="str">
        <f>IF((ISBLANK('1B DonnéesActifs'!A638)=TRUE),"-",'1B DonnéesActifs'!A638)</f>
        <v>-</v>
      </c>
      <c r="B635" s="213" t="str">
        <f>IF(($A635="-"),"-",IF((ISBLANK('1B DonnéesActifs'!B638)=TRUE),"",'1B DonnéesActifs'!B638))</f>
        <v>-</v>
      </c>
      <c r="C635" s="213" t="str">
        <f>IF(($A635="-"),"-",IF((ISBLANK('1B DonnéesActifs'!C638)=TRUE),"",'1B DonnéesActifs'!C638))</f>
        <v>-</v>
      </c>
      <c r="D635" s="213" t="str">
        <f>IF(($A635="-"),"-",IF((ISBLANK('1B DonnéesActifs'!D638)=TRUE),"",'1B DonnéesActifs'!D638))</f>
        <v>-</v>
      </c>
      <c r="E635" s="213" t="str">
        <f>IF(($A635="-"),"-",IF((ISBLANK('1B DonnéesActifs'!E638)=TRUE),"",'1B DonnéesActifs'!E638))</f>
        <v>-</v>
      </c>
      <c r="F635" s="213" t="str">
        <f>IF(($A635="-"),"-",IF((ISBLANK('1B DonnéesActifs'!F638)=TRUE),"",'1B DonnéesActifs'!F638))</f>
        <v>-</v>
      </c>
      <c r="G635" s="213" t="str">
        <f>IF(($A635="-"),"-",IF((ISBLANK('1B DonnéesActifs'!G638)=TRUE),"",'1B DonnéesActifs'!G638))</f>
        <v>-</v>
      </c>
      <c r="H635" s="213" t="str">
        <f>IF(($A635="-"),"-",IF((ISBLANK('1B DonnéesActifs'!H638)=TRUE),"",'1B DonnéesActifs'!H638))</f>
        <v>-</v>
      </c>
      <c r="I635" s="213" t="str">
        <f>IF(($A635="-"),"-",IF((ISBLANK('1B DonnéesActifs'!I638)=TRUE),"",'1B DonnéesActifs'!I638))</f>
        <v>-</v>
      </c>
      <c r="J635" s="213" t="str">
        <f>IF(($A635="-"),"-",IF((ISBLANK('1B DonnéesActifs'!J638)=TRUE),"",'1B DonnéesActifs'!J638))</f>
        <v>-</v>
      </c>
      <c r="K635" s="213" t="str">
        <f>IF(($A635="-"),"-",IF((ISBLANK('1B DonnéesActifs'!K638)=TRUE),"",'1B DonnéesActifs'!K638))</f>
        <v>-</v>
      </c>
      <c r="L635" s="213" t="str">
        <f>IF(($A635="-"),"-",IF((ISBLANK('1B DonnéesActifs'!L638)=TRUE),"",'1B DonnéesActifs'!L638))</f>
        <v>-</v>
      </c>
      <c r="M635" s="213" t="str">
        <f>IF(($A635="-"),"-",IF((ISBLANK('1B DonnéesActifs'!M638)=TRUE),"",'1B DonnéesActifs'!M638))</f>
        <v>-</v>
      </c>
      <c r="N635" s="213" t="str">
        <f>IF(($A635="-"),"-",IF((ISBLANK('1B DonnéesActifs'!N638)=TRUE),"",'1B DonnéesActifs'!N638))</f>
        <v>-</v>
      </c>
      <c r="O635" s="213" t="str">
        <f>IF(($A635="-"),"-",IF((ISBLANK('1B DonnéesActifs'!O638)=TRUE),"",'1B DonnéesActifs'!O638))</f>
        <v>-</v>
      </c>
      <c r="P635" s="213" t="str">
        <f>IF(($A635="-"),"-",IF((ISBLANK('1B DonnéesActifs'!P638)=TRUE),"",'1B DonnéesActifs'!P638))</f>
        <v>-</v>
      </c>
      <c r="Q635" s="214" t="str">
        <f t="shared" si="91"/>
        <v>-</v>
      </c>
      <c r="R635" s="214" t="str">
        <f>IF($A635="-","-",(_xlfn.IFNA((VLOOKUP($D635,'2A HypothèsesRenouvellement'!$J$6:$K$10,2,FALSE)),"TypeChausséeN/D")))</f>
        <v>-</v>
      </c>
      <c r="S635" s="214" t="str">
        <f t="shared" si="92"/>
        <v>-</v>
      </c>
      <c r="T635" s="214" t="str">
        <f>IF($A635="-","-",(_xlfn.IFNA((VLOOKUP($M635,'2A HypothèsesRenouvellement'!$J$16:$K$25,2,FALSE)),"DernièreInterventionN/D")))</f>
        <v>-</v>
      </c>
      <c r="U635" s="214" t="str">
        <f t="shared" si="93"/>
        <v>-</v>
      </c>
      <c r="V635" s="215" t="str">
        <f t="shared" si="94"/>
        <v>-</v>
      </c>
      <c r="W635" s="215" t="str">
        <f>IF($A635="-","-",IF($O635="","ICG N/D",VLOOKUP($O635,'2A HypothèsesRenouvellement'!$B$33:$B$42,1,TRUE)))</f>
        <v>-</v>
      </c>
      <c r="X635" s="216" t="str">
        <f>IF($A635="-","-",(IF((ISNUMBER(W635)=TRUE),VLOOKUP(W635,'2A HypothèsesRenouvellement'!$B$33:$D$42,3,FALSE),"ICG N/D")))</f>
        <v>-</v>
      </c>
      <c r="Y635" s="216" t="str">
        <f>_xlfn.IFNA(IF($A635="-","-",(IF((P635=""),"Cote /5 N/D",VLOOKUP(P635,'2A HypothèsesRenouvellement'!$F$33:$G$37,2,FALSE)))),"%ParCote/5 Feuille2A N/D")</f>
        <v>-</v>
      </c>
      <c r="Z635" s="215" t="str">
        <f>IF($A635="-","-",IF('2A HypothèsesRenouvellement'!$F$20="  cotes d'état /100",(IF(ISNUMBER(X635)=TRUE,(X635*R635),"ICG N/D")),"N'est pas l'option choisie feuille 2A"))</f>
        <v>-</v>
      </c>
      <c r="AA635" s="215" t="str">
        <f t="shared" si="89"/>
        <v>-</v>
      </c>
      <c r="AB635" s="215" t="str">
        <f>IF($A635="-","-",IF('2A HypothèsesRenouvellement'!$F$20="  cotes d'état /5",(IF(ISNUMBER(Y635)=TRUE,(Y635*R635),"Etat/5 N/D")),"N'est pas l'option choisie feuille 2A"))</f>
        <v>-</v>
      </c>
      <c r="AC635" s="215" t="str">
        <f t="shared" si="90"/>
        <v>-</v>
      </c>
      <c r="AD635" s="217" t="str">
        <f>IF('2A HypothèsesRenouvellement'!$D$15="Option 1  ",'3A CalculsActifs'!V635,IF('2A HypothèsesRenouvellement'!$F$20="  Cotes d'état /100",'3A CalculsActifs'!AA635,IF('2A HypothèsesRenouvellement'!$F$20="  Cotes d'état /5",'3A CalculsActifs'!AC635,"ATT:ChoisirOptionFeuille2A")))</f>
        <v>ATT:ChoisirOptionFeuille2A</v>
      </c>
      <c r="AE635" s="209" t="str">
        <f>IF($A635="-","-",(H635/1000*(VLOOKUP(D635,'2A HypothèsesRenouvellement'!$J$6:$L$10,3,FALSE))))</f>
        <v>-</v>
      </c>
      <c r="AF635" s="312" t="str">
        <f t="shared" si="95"/>
        <v>-</v>
      </c>
      <c r="AG635" s="312" t="str">
        <f t="shared" si="96"/>
        <v>-</v>
      </c>
      <c r="AH635" s="218" t="str">
        <f t="shared" si="97"/>
        <v>-</v>
      </c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5"/>
      <c r="BL635" s="95"/>
      <c r="BM635" s="95"/>
      <c r="BN635" s="95"/>
      <c r="BO635" s="95"/>
      <c r="BP635" s="95"/>
      <c r="BQ635" s="95"/>
      <c r="BR635" s="95"/>
      <c r="BS635" s="95"/>
      <c r="BT635" s="95"/>
      <c r="BU635" s="95"/>
      <c r="BV635" s="95"/>
      <c r="BW635" s="95"/>
      <c r="BX635" s="95"/>
      <c r="BY635" s="95"/>
      <c r="BZ635" s="95"/>
      <c r="CA635" s="95"/>
      <c r="CB635" s="95"/>
      <c r="CC635" s="95"/>
      <c r="CD635" s="95"/>
      <c r="CE635" s="95"/>
      <c r="CF635" s="95"/>
      <c r="CG635" s="95"/>
      <c r="CH635" s="95"/>
      <c r="CI635" s="95"/>
      <c r="CJ635" s="95"/>
      <c r="CK635" s="95"/>
      <c r="CL635" s="95"/>
      <c r="CM635" s="95"/>
      <c r="CN635" s="95"/>
      <c r="CO635" s="95"/>
      <c r="CP635" s="95"/>
      <c r="CQ635" s="95"/>
      <c r="CR635" s="95"/>
      <c r="CS635" s="95"/>
      <c r="CT635" s="95"/>
      <c r="CU635" s="95"/>
      <c r="CV635" s="95"/>
      <c r="CW635" s="95"/>
      <c r="CX635" s="95"/>
      <c r="CY635" s="95"/>
      <c r="CZ635" s="95"/>
      <c r="DA635" s="95"/>
      <c r="DB635" s="95"/>
      <c r="DC635" s="95"/>
      <c r="DD635" s="95"/>
      <c r="DE635" s="95"/>
      <c r="DF635" s="95"/>
      <c r="DG635" s="95"/>
      <c r="DH635" s="95"/>
      <c r="DI635" s="95"/>
      <c r="DJ635" s="95"/>
      <c r="DK635" s="95"/>
      <c r="DL635" s="95"/>
      <c r="DM635" s="95"/>
      <c r="DN635" s="95"/>
      <c r="DO635" s="95"/>
      <c r="DP635" s="95"/>
      <c r="DQ635" s="95"/>
      <c r="DR635" s="95"/>
      <c r="DS635" s="95"/>
      <c r="DT635" s="95"/>
      <c r="DU635" s="95"/>
      <c r="DV635" s="95"/>
      <c r="DW635" s="95"/>
      <c r="DX635" s="95"/>
      <c r="DY635" s="95"/>
      <c r="DZ635" s="95"/>
      <c r="EA635" s="95"/>
      <c r="EB635" s="95"/>
      <c r="EC635" s="95"/>
      <c r="ED635" s="95"/>
      <c r="EE635" s="95"/>
      <c r="EF635" s="95"/>
      <c r="EG635" s="95"/>
      <c r="EH635" s="95"/>
      <c r="EI635" s="95"/>
      <c r="EJ635" s="95"/>
      <c r="EK635" s="95"/>
      <c r="EL635" s="95"/>
      <c r="EM635" s="95"/>
      <c r="EN635" s="95"/>
      <c r="EO635" s="95"/>
      <c r="EP635" s="95"/>
      <c r="EQ635" s="95"/>
      <c r="ER635" s="95"/>
      <c r="ES635" s="95"/>
      <c r="ET635" s="95"/>
      <c r="EU635" s="95"/>
      <c r="EV635" s="95"/>
      <c r="EW635" s="95"/>
      <c r="EX635" s="95"/>
      <c r="EY635" s="95"/>
      <c r="EZ635" s="95"/>
      <c r="FA635" s="95"/>
      <c r="FB635" s="95"/>
      <c r="FC635" s="95"/>
      <c r="FD635" s="95"/>
      <c r="FE635" s="95"/>
      <c r="FF635" s="95"/>
      <c r="FG635" s="95"/>
      <c r="FH635" s="95"/>
      <c r="FI635" s="95"/>
      <c r="FJ635" s="95"/>
      <c r="FK635" s="95"/>
      <c r="FL635" s="95"/>
      <c r="FM635" s="95"/>
      <c r="FN635" s="95"/>
      <c r="FO635" s="95"/>
      <c r="FP635" s="95"/>
      <c r="FQ635" s="95"/>
      <c r="FR635" s="95"/>
      <c r="FS635" s="95"/>
      <c r="FT635" s="95"/>
      <c r="FU635" s="95"/>
      <c r="FV635" s="95"/>
      <c r="FW635" s="95"/>
      <c r="FX635" s="95"/>
      <c r="FY635" s="95"/>
      <c r="FZ635" s="95"/>
      <c r="GA635" s="95"/>
      <c r="GB635" s="95"/>
      <c r="GC635" s="95"/>
      <c r="GD635" s="95"/>
      <c r="GE635" s="95"/>
      <c r="GF635" s="95"/>
      <c r="GG635" s="95"/>
      <c r="GH635" s="95"/>
      <c r="GI635" s="95"/>
      <c r="GJ635" s="95"/>
      <c r="GK635" s="95"/>
      <c r="GL635" s="95"/>
      <c r="GM635" s="95"/>
      <c r="GN635" s="95"/>
      <c r="GO635" s="95"/>
      <c r="GP635" s="95"/>
      <c r="GQ635" s="95"/>
      <c r="GR635" s="95"/>
      <c r="GS635" s="95"/>
      <c r="GT635" s="95"/>
      <c r="GU635" s="95"/>
      <c r="GV635" s="95"/>
      <c r="GW635" s="95"/>
      <c r="GX635" s="95"/>
      <c r="GY635" s="95"/>
      <c r="GZ635" s="95"/>
      <c r="HA635" s="95"/>
      <c r="HB635" s="95"/>
      <c r="HC635" s="95"/>
      <c r="HD635" s="95"/>
      <c r="HE635" s="95"/>
    </row>
    <row r="636" spans="1:213" x14ac:dyDescent="0.25">
      <c r="A636" s="212" t="str">
        <f>IF((ISBLANK('1B DonnéesActifs'!A639)=TRUE),"-",'1B DonnéesActifs'!A639)</f>
        <v>-</v>
      </c>
      <c r="B636" s="213" t="str">
        <f>IF(($A636="-"),"-",IF((ISBLANK('1B DonnéesActifs'!B639)=TRUE),"",'1B DonnéesActifs'!B639))</f>
        <v>-</v>
      </c>
      <c r="C636" s="213" t="str">
        <f>IF(($A636="-"),"-",IF((ISBLANK('1B DonnéesActifs'!C639)=TRUE),"",'1B DonnéesActifs'!C639))</f>
        <v>-</v>
      </c>
      <c r="D636" s="213" t="str">
        <f>IF(($A636="-"),"-",IF((ISBLANK('1B DonnéesActifs'!D639)=TRUE),"",'1B DonnéesActifs'!D639))</f>
        <v>-</v>
      </c>
      <c r="E636" s="213" t="str">
        <f>IF(($A636="-"),"-",IF((ISBLANK('1B DonnéesActifs'!E639)=TRUE),"",'1B DonnéesActifs'!E639))</f>
        <v>-</v>
      </c>
      <c r="F636" s="213" t="str">
        <f>IF(($A636="-"),"-",IF((ISBLANK('1B DonnéesActifs'!F639)=TRUE),"",'1B DonnéesActifs'!F639))</f>
        <v>-</v>
      </c>
      <c r="G636" s="213" t="str">
        <f>IF(($A636="-"),"-",IF((ISBLANK('1B DonnéesActifs'!G639)=TRUE),"",'1B DonnéesActifs'!G639))</f>
        <v>-</v>
      </c>
      <c r="H636" s="213" t="str">
        <f>IF(($A636="-"),"-",IF((ISBLANK('1B DonnéesActifs'!H639)=TRUE),"",'1B DonnéesActifs'!H639))</f>
        <v>-</v>
      </c>
      <c r="I636" s="213" t="str">
        <f>IF(($A636="-"),"-",IF((ISBLANK('1B DonnéesActifs'!I639)=TRUE),"",'1B DonnéesActifs'!I639))</f>
        <v>-</v>
      </c>
      <c r="J636" s="213" t="str">
        <f>IF(($A636="-"),"-",IF((ISBLANK('1B DonnéesActifs'!J639)=TRUE),"",'1B DonnéesActifs'!J639))</f>
        <v>-</v>
      </c>
      <c r="K636" s="213" t="str">
        <f>IF(($A636="-"),"-",IF((ISBLANK('1B DonnéesActifs'!K639)=TRUE),"",'1B DonnéesActifs'!K639))</f>
        <v>-</v>
      </c>
      <c r="L636" s="213" t="str">
        <f>IF(($A636="-"),"-",IF((ISBLANK('1B DonnéesActifs'!L639)=TRUE),"",'1B DonnéesActifs'!L639))</f>
        <v>-</v>
      </c>
      <c r="M636" s="213" t="str">
        <f>IF(($A636="-"),"-",IF((ISBLANK('1B DonnéesActifs'!M639)=TRUE),"",'1B DonnéesActifs'!M639))</f>
        <v>-</v>
      </c>
      <c r="N636" s="213" t="str">
        <f>IF(($A636="-"),"-",IF((ISBLANK('1B DonnéesActifs'!N639)=TRUE),"",'1B DonnéesActifs'!N639))</f>
        <v>-</v>
      </c>
      <c r="O636" s="213" t="str">
        <f>IF(($A636="-"),"-",IF((ISBLANK('1B DonnéesActifs'!O639)=TRUE),"",'1B DonnéesActifs'!O639))</f>
        <v>-</v>
      </c>
      <c r="P636" s="213" t="str">
        <f>IF(($A636="-"),"-",IF((ISBLANK('1B DonnéesActifs'!P639)=TRUE),"",'1B DonnéesActifs'!P639))</f>
        <v>-</v>
      </c>
      <c r="Q636" s="214" t="str">
        <f t="shared" si="91"/>
        <v>-</v>
      </c>
      <c r="R636" s="214" t="str">
        <f>IF($A636="-","-",(_xlfn.IFNA((VLOOKUP($D636,'2A HypothèsesRenouvellement'!$J$6:$K$10,2,FALSE)),"TypeChausséeN/D")))</f>
        <v>-</v>
      </c>
      <c r="S636" s="214" t="str">
        <f t="shared" si="92"/>
        <v>-</v>
      </c>
      <c r="T636" s="214" t="str">
        <f>IF($A636="-","-",(_xlfn.IFNA((VLOOKUP($M636,'2A HypothèsesRenouvellement'!$J$16:$K$25,2,FALSE)),"DernièreInterventionN/D")))</f>
        <v>-</v>
      </c>
      <c r="U636" s="214" t="str">
        <f t="shared" si="93"/>
        <v>-</v>
      </c>
      <c r="V636" s="215" t="str">
        <f t="shared" si="94"/>
        <v>-</v>
      </c>
      <c r="W636" s="215" t="str">
        <f>IF($A636="-","-",IF($O636="","ICG N/D",VLOOKUP($O636,'2A HypothèsesRenouvellement'!$B$33:$B$42,1,TRUE)))</f>
        <v>-</v>
      </c>
      <c r="X636" s="216" t="str">
        <f>IF($A636="-","-",(IF((ISNUMBER(W636)=TRUE),VLOOKUP(W636,'2A HypothèsesRenouvellement'!$B$33:$D$42,3,FALSE),"ICG N/D")))</f>
        <v>-</v>
      </c>
      <c r="Y636" s="216" t="str">
        <f>_xlfn.IFNA(IF($A636="-","-",(IF((P636=""),"Cote /5 N/D",VLOOKUP(P636,'2A HypothèsesRenouvellement'!$F$33:$G$37,2,FALSE)))),"%ParCote/5 Feuille2A N/D")</f>
        <v>-</v>
      </c>
      <c r="Z636" s="215" t="str">
        <f>IF($A636="-","-",IF('2A HypothèsesRenouvellement'!$F$20="  cotes d'état /100",(IF(ISNUMBER(X636)=TRUE,(X636*R636),"ICG N/D")),"N'est pas l'option choisie feuille 2A"))</f>
        <v>-</v>
      </c>
      <c r="AA636" s="215" t="str">
        <f t="shared" si="89"/>
        <v>-</v>
      </c>
      <c r="AB636" s="215" t="str">
        <f>IF($A636="-","-",IF('2A HypothèsesRenouvellement'!$F$20="  cotes d'état /5",(IF(ISNUMBER(Y636)=TRUE,(Y636*R636),"Etat/5 N/D")),"N'est pas l'option choisie feuille 2A"))</f>
        <v>-</v>
      </c>
      <c r="AC636" s="215" t="str">
        <f t="shared" si="90"/>
        <v>-</v>
      </c>
      <c r="AD636" s="217" t="str">
        <f>IF('2A HypothèsesRenouvellement'!$D$15="Option 1  ",'3A CalculsActifs'!V636,IF('2A HypothèsesRenouvellement'!$F$20="  Cotes d'état /100",'3A CalculsActifs'!AA636,IF('2A HypothèsesRenouvellement'!$F$20="  Cotes d'état /5",'3A CalculsActifs'!AC636,"ATT:ChoisirOptionFeuille2A")))</f>
        <v>ATT:ChoisirOptionFeuille2A</v>
      </c>
      <c r="AE636" s="209" t="str">
        <f>IF($A636="-","-",(H636/1000*(VLOOKUP(D636,'2A HypothèsesRenouvellement'!$J$6:$L$10,3,FALSE))))</f>
        <v>-</v>
      </c>
      <c r="AF636" s="312" t="str">
        <f t="shared" si="95"/>
        <v>-</v>
      </c>
      <c r="AG636" s="312" t="str">
        <f t="shared" si="96"/>
        <v>-</v>
      </c>
      <c r="AH636" s="218" t="str">
        <f t="shared" si="97"/>
        <v>-</v>
      </c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5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  <c r="CM636" s="95"/>
      <c r="CN636" s="95"/>
      <c r="CO636" s="95"/>
      <c r="CP636" s="95"/>
      <c r="CQ636" s="95"/>
      <c r="CR636" s="95"/>
      <c r="CS636" s="95"/>
      <c r="CT636" s="95"/>
      <c r="CU636" s="95"/>
      <c r="CV636" s="95"/>
      <c r="CW636" s="95"/>
      <c r="CX636" s="95"/>
      <c r="CY636" s="95"/>
      <c r="CZ636" s="95"/>
      <c r="DA636" s="95"/>
      <c r="DB636" s="95"/>
      <c r="DC636" s="95"/>
      <c r="DD636" s="95"/>
      <c r="DE636" s="95"/>
      <c r="DF636" s="95"/>
      <c r="DG636" s="95"/>
      <c r="DH636" s="95"/>
      <c r="DI636" s="95"/>
      <c r="DJ636" s="95"/>
      <c r="DK636" s="95"/>
      <c r="DL636" s="95"/>
      <c r="DM636" s="95"/>
      <c r="DN636" s="95"/>
      <c r="DO636" s="95"/>
      <c r="DP636" s="95"/>
      <c r="DQ636" s="95"/>
      <c r="DR636" s="95"/>
      <c r="DS636" s="95"/>
      <c r="DT636" s="95"/>
      <c r="DU636" s="95"/>
      <c r="DV636" s="95"/>
      <c r="DW636" s="95"/>
      <c r="DX636" s="95"/>
      <c r="DY636" s="95"/>
      <c r="DZ636" s="95"/>
      <c r="EA636" s="95"/>
      <c r="EB636" s="95"/>
      <c r="EC636" s="95"/>
      <c r="ED636" s="95"/>
      <c r="EE636" s="95"/>
      <c r="EF636" s="95"/>
      <c r="EG636" s="95"/>
      <c r="EH636" s="95"/>
      <c r="EI636" s="95"/>
      <c r="EJ636" s="95"/>
      <c r="EK636" s="95"/>
      <c r="EL636" s="95"/>
      <c r="EM636" s="95"/>
      <c r="EN636" s="95"/>
      <c r="EO636" s="95"/>
      <c r="EP636" s="95"/>
      <c r="EQ636" s="95"/>
      <c r="ER636" s="95"/>
      <c r="ES636" s="95"/>
      <c r="ET636" s="95"/>
      <c r="EU636" s="95"/>
      <c r="EV636" s="95"/>
      <c r="EW636" s="95"/>
      <c r="EX636" s="95"/>
      <c r="EY636" s="95"/>
      <c r="EZ636" s="95"/>
      <c r="FA636" s="95"/>
      <c r="FB636" s="95"/>
      <c r="FC636" s="95"/>
      <c r="FD636" s="95"/>
      <c r="FE636" s="95"/>
      <c r="FF636" s="95"/>
      <c r="FG636" s="95"/>
      <c r="FH636" s="95"/>
      <c r="FI636" s="95"/>
      <c r="FJ636" s="95"/>
      <c r="FK636" s="95"/>
      <c r="FL636" s="95"/>
      <c r="FM636" s="95"/>
      <c r="FN636" s="95"/>
      <c r="FO636" s="95"/>
      <c r="FP636" s="95"/>
      <c r="FQ636" s="95"/>
      <c r="FR636" s="95"/>
      <c r="FS636" s="95"/>
      <c r="FT636" s="95"/>
      <c r="FU636" s="95"/>
      <c r="FV636" s="95"/>
      <c r="FW636" s="95"/>
      <c r="FX636" s="95"/>
      <c r="FY636" s="95"/>
      <c r="FZ636" s="95"/>
      <c r="GA636" s="95"/>
      <c r="GB636" s="95"/>
      <c r="GC636" s="95"/>
      <c r="GD636" s="95"/>
      <c r="GE636" s="95"/>
      <c r="GF636" s="95"/>
      <c r="GG636" s="95"/>
      <c r="GH636" s="95"/>
      <c r="GI636" s="95"/>
      <c r="GJ636" s="95"/>
      <c r="GK636" s="95"/>
      <c r="GL636" s="95"/>
      <c r="GM636" s="95"/>
      <c r="GN636" s="95"/>
      <c r="GO636" s="95"/>
      <c r="GP636" s="95"/>
      <c r="GQ636" s="95"/>
      <c r="GR636" s="95"/>
      <c r="GS636" s="95"/>
      <c r="GT636" s="95"/>
      <c r="GU636" s="95"/>
      <c r="GV636" s="95"/>
      <c r="GW636" s="95"/>
      <c r="GX636" s="95"/>
      <c r="GY636" s="95"/>
      <c r="GZ636" s="95"/>
      <c r="HA636" s="95"/>
      <c r="HB636" s="95"/>
      <c r="HC636" s="95"/>
      <c r="HD636" s="95"/>
      <c r="HE636" s="95"/>
    </row>
    <row r="637" spans="1:213" x14ac:dyDescent="0.25">
      <c r="A637" s="212" t="str">
        <f>IF((ISBLANK('1B DonnéesActifs'!A640)=TRUE),"-",'1B DonnéesActifs'!A640)</f>
        <v>-</v>
      </c>
      <c r="B637" s="213" t="str">
        <f>IF(($A637="-"),"-",IF((ISBLANK('1B DonnéesActifs'!B640)=TRUE),"",'1B DonnéesActifs'!B640))</f>
        <v>-</v>
      </c>
      <c r="C637" s="213" t="str">
        <f>IF(($A637="-"),"-",IF((ISBLANK('1B DonnéesActifs'!C640)=TRUE),"",'1B DonnéesActifs'!C640))</f>
        <v>-</v>
      </c>
      <c r="D637" s="213" t="str">
        <f>IF(($A637="-"),"-",IF((ISBLANK('1B DonnéesActifs'!D640)=TRUE),"",'1B DonnéesActifs'!D640))</f>
        <v>-</v>
      </c>
      <c r="E637" s="213" t="str">
        <f>IF(($A637="-"),"-",IF((ISBLANK('1B DonnéesActifs'!E640)=TRUE),"",'1B DonnéesActifs'!E640))</f>
        <v>-</v>
      </c>
      <c r="F637" s="213" t="str">
        <f>IF(($A637="-"),"-",IF((ISBLANK('1B DonnéesActifs'!F640)=TRUE),"",'1B DonnéesActifs'!F640))</f>
        <v>-</v>
      </c>
      <c r="G637" s="213" t="str">
        <f>IF(($A637="-"),"-",IF((ISBLANK('1B DonnéesActifs'!G640)=TRUE),"",'1B DonnéesActifs'!G640))</f>
        <v>-</v>
      </c>
      <c r="H637" s="213" t="str">
        <f>IF(($A637="-"),"-",IF((ISBLANK('1B DonnéesActifs'!H640)=TRUE),"",'1B DonnéesActifs'!H640))</f>
        <v>-</v>
      </c>
      <c r="I637" s="213" t="str">
        <f>IF(($A637="-"),"-",IF((ISBLANK('1B DonnéesActifs'!I640)=TRUE),"",'1B DonnéesActifs'!I640))</f>
        <v>-</v>
      </c>
      <c r="J637" s="213" t="str">
        <f>IF(($A637="-"),"-",IF((ISBLANK('1B DonnéesActifs'!J640)=TRUE),"",'1B DonnéesActifs'!J640))</f>
        <v>-</v>
      </c>
      <c r="K637" s="213" t="str">
        <f>IF(($A637="-"),"-",IF((ISBLANK('1B DonnéesActifs'!K640)=TRUE),"",'1B DonnéesActifs'!K640))</f>
        <v>-</v>
      </c>
      <c r="L637" s="213" t="str">
        <f>IF(($A637="-"),"-",IF((ISBLANK('1B DonnéesActifs'!L640)=TRUE),"",'1B DonnéesActifs'!L640))</f>
        <v>-</v>
      </c>
      <c r="M637" s="213" t="str">
        <f>IF(($A637="-"),"-",IF((ISBLANK('1B DonnéesActifs'!M640)=TRUE),"",'1B DonnéesActifs'!M640))</f>
        <v>-</v>
      </c>
      <c r="N637" s="213" t="str">
        <f>IF(($A637="-"),"-",IF((ISBLANK('1B DonnéesActifs'!N640)=TRUE),"",'1B DonnéesActifs'!N640))</f>
        <v>-</v>
      </c>
      <c r="O637" s="213" t="str">
        <f>IF(($A637="-"),"-",IF((ISBLANK('1B DonnéesActifs'!O640)=TRUE),"",'1B DonnéesActifs'!O640))</f>
        <v>-</v>
      </c>
      <c r="P637" s="213" t="str">
        <f>IF(($A637="-"),"-",IF((ISBLANK('1B DonnéesActifs'!P640)=TRUE),"",'1B DonnéesActifs'!P640))</f>
        <v>-</v>
      </c>
      <c r="Q637" s="214" t="str">
        <f t="shared" si="91"/>
        <v>-</v>
      </c>
      <c r="R637" s="214" t="str">
        <f>IF($A637="-","-",(_xlfn.IFNA((VLOOKUP($D637,'2A HypothèsesRenouvellement'!$J$6:$K$10,2,FALSE)),"TypeChausséeN/D")))</f>
        <v>-</v>
      </c>
      <c r="S637" s="214" t="str">
        <f t="shared" si="92"/>
        <v>-</v>
      </c>
      <c r="T637" s="214" t="str">
        <f>IF($A637="-","-",(_xlfn.IFNA((VLOOKUP($M637,'2A HypothèsesRenouvellement'!$J$16:$K$25,2,FALSE)),"DernièreInterventionN/D")))</f>
        <v>-</v>
      </c>
      <c r="U637" s="214" t="str">
        <f t="shared" si="93"/>
        <v>-</v>
      </c>
      <c r="V637" s="215" t="str">
        <f t="shared" si="94"/>
        <v>-</v>
      </c>
      <c r="W637" s="215" t="str">
        <f>IF($A637="-","-",IF($O637="","ICG N/D",VLOOKUP($O637,'2A HypothèsesRenouvellement'!$B$33:$B$42,1,TRUE)))</f>
        <v>-</v>
      </c>
      <c r="X637" s="216" t="str">
        <f>IF($A637="-","-",(IF((ISNUMBER(W637)=TRUE),VLOOKUP(W637,'2A HypothèsesRenouvellement'!$B$33:$D$42,3,FALSE),"ICG N/D")))</f>
        <v>-</v>
      </c>
      <c r="Y637" s="216" t="str">
        <f>_xlfn.IFNA(IF($A637="-","-",(IF((P637=""),"Cote /5 N/D",VLOOKUP(P637,'2A HypothèsesRenouvellement'!$F$33:$G$37,2,FALSE)))),"%ParCote/5 Feuille2A N/D")</f>
        <v>-</v>
      </c>
      <c r="Z637" s="215" t="str">
        <f>IF($A637="-","-",IF('2A HypothèsesRenouvellement'!$F$20="  cotes d'état /100",(IF(ISNUMBER(X637)=TRUE,(X637*R637),"ICG N/D")),"N'est pas l'option choisie feuille 2A"))</f>
        <v>-</v>
      </c>
      <c r="AA637" s="215" t="str">
        <f t="shared" si="89"/>
        <v>-</v>
      </c>
      <c r="AB637" s="215" t="str">
        <f>IF($A637="-","-",IF('2A HypothèsesRenouvellement'!$F$20="  cotes d'état /5",(IF(ISNUMBER(Y637)=TRUE,(Y637*R637),"Etat/5 N/D")),"N'est pas l'option choisie feuille 2A"))</f>
        <v>-</v>
      </c>
      <c r="AC637" s="215" t="str">
        <f t="shared" si="90"/>
        <v>-</v>
      </c>
      <c r="AD637" s="217" t="str">
        <f>IF('2A HypothèsesRenouvellement'!$D$15="Option 1  ",'3A CalculsActifs'!V637,IF('2A HypothèsesRenouvellement'!$F$20="  Cotes d'état /100",'3A CalculsActifs'!AA637,IF('2A HypothèsesRenouvellement'!$F$20="  Cotes d'état /5",'3A CalculsActifs'!AC637,"ATT:ChoisirOptionFeuille2A")))</f>
        <v>ATT:ChoisirOptionFeuille2A</v>
      </c>
      <c r="AE637" s="209" t="str">
        <f>IF($A637="-","-",(H637/1000*(VLOOKUP(D637,'2A HypothèsesRenouvellement'!$J$6:$L$10,3,FALSE))))</f>
        <v>-</v>
      </c>
      <c r="AF637" s="312" t="str">
        <f t="shared" si="95"/>
        <v>-</v>
      </c>
      <c r="AG637" s="312" t="str">
        <f t="shared" si="96"/>
        <v>-</v>
      </c>
      <c r="AH637" s="218" t="str">
        <f t="shared" si="97"/>
        <v>-</v>
      </c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5"/>
      <c r="BL637" s="95"/>
      <c r="BM637" s="95"/>
      <c r="BN637" s="95"/>
      <c r="BO637" s="95"/>
      <c r="BP637" s="95"/>
      <c r="BQ637" s="95"/>
      <c r="BR637" s="95"/>
      <c r="BS637" s="95"/>
      <c r="BT637" s="95"/>
      <c r="BU637" s="95"/>
      <c r="BV637" s="95"/>
      <c r="BW637" s="95"/>
      <c r="BX637" s="95"/>
      <c r="BY637" s="95"/>
      <c r="BZ637" s="95"/>
      <c r="CA637" s="95"/>
      <c r="CB637" s="95"/>
      <c r="CC637" s="95"/>
      <c r="CD637" s="95"/>
      <c r="CE637" s="95"/>
      <c r="CF637" s="95"/>
      <c r="CG637" s="95"/>
      <c r="CH637" s="95"/>
      <c r="CI637" s="95"/>
      <c r="CJ637" s="95"/>
      <c r="CK637" s="95"/>
      <c r="CL637" s="95"/>
      <c r="CM637" s="95"/>
      <c r="CN637" s="95"/>
      <c r="CO637" s="95"/>
      <c r="CP637" s="95"/>
      <c r="CQ637" s="95"/>
      <c r="CR637" s="95"/>
      <c r="CS637" s="95"/>
      <c r="CT637" s="95"/>
      <c r="CU637" s="95"/>
      <c r="CV637" s="95"/>
      <c r="CW637" s="95"/>
      <c r="CX637" s="95"/>
      <c r="CY637" s="95"/>
      <c r="CZ637" s="95"/>
      <c r="DA637" s="95"/>
      <c r="DB637" s="95"/>
      <c r="DC637" s="95"/>
      <c r="DD637" s="95"/>
      <c r="DE637" s="95"/>
      <c r="DF637" s="95"/>
      <c r="DG637" s="95"/>
      <c r="DH637" s="95"/>
      <c r="DI637" s="95"/>
      <c r="DJ637" s="95"/>
      <c r="DK637" s="95"/>
      <c r="DL637" s="95"/>
      <c r="DM637" s="95"/>
      <c r="DN637" s="95"/>
      <c r="DO637" s="95"/>
      <c r="DP637" s="95"/>
      <c r="DQ637" s="95"/>
      <c r="DR637" s="95"/>
      <c r="DS637" s="95"/>
      <c r="DT637" s="95"/>
      <c r="DU637" s="95"/>
      <c r="DV637" s="95"/>
      <c r="DW637" s="95"/>
      <c r="DX637" s="95"/>
      <c r="DY637" s="95"/>
      <c r="DZ637" s="95"/>
      <c r="EA637" s="95"/>
      <c r="EB637" s="95"/>
      <c r="EC637" s="95"/>
      <c r="ED637" s="95"/>
      <c r="EE637" s="95"/>
      <c r="EF637" s="95"/>
      <c r="EG637" s="95"/>
      <c r="EH637" s="95"/>
      <c r="EI637" s="95"/>
      <c r="EJ637" s="95"/>
      <c r="EK637" s="95"/>
      <c r="EL637" s="95"/>
      <c r="EM637" s="95"/>
      <c r="EN637" s="95"/>
      <c r="EO637" s="95"/>
      <c r="EP637" s="95"/>
      <c r="EQ637" s="95"/>
      <c r="ER637" s="95"/>
      <c r="ES637" s="95"/>
      <c r="ET637" s="95"/>
      <c r="EU637" s="95"/>
      <c r="EV637" s="95"/>
      <c r="EW637" s="95"/>
      <c r="EX637" s="95"/>
      <c r="EY637" s="95"/>
      <c r="EZ637" s="95"/>
      <c r="FA637" s="95"/>
      <c r="FB637" s="95"/>
      <c r="FC637" s="95"/>
      <c r="FD637" s="95"/>
      <c r="FE637" s="95"/>
      <c r="FF637" s="95"/>
      <c r="FG637" s="95"/>
      <c r="FH637" s="95"/>
      <c r="FI637" s="95"/>
      <c r="FJ637" s="95"/>
      <c r="FK637" s="95"/>
      <c r="FL637" s="95"/>
      <c r="FM637" s="95"/>
      <c r="FN637" s="95"/>
      <c r="FO637" s="95"/>
      <c r="FP637" s="95"/>
      <c r="FQ637" s="95"/>
      <c r="FR637" s="95"/>
      <c r="FS637" s="95"/>
      <c r="FT637" s="95"/>
      <c r="FU637" s="95"/>
      <c r="FV637" s="95"/>
      <c r="FW637" s="95"/>
      <c r="FX637" s="95"/>
      <c r="FY637" s="95"/>
      <c r="FZ637" s="95"/>
      <c r="GA637" s="95"/>
      <c r="GB637" s="95"/>
      <c r="GC637" s="95"/>
      <c r="GD637" s="95"/>
      <c r="GE637" s="95"/>
      <c r="GF637" s="95"/>
      <c r="GG637" s="95"/>
      <c r="GH637" s="95"/>
      <c r="GI637" s="95"/>
      <c r="GJ637" s="95"/>
      <c r="GK637" s="95"/>
      <c r="GL637" s="95"/>
      <c r="GM637" s="95"/>
      <c r="GN637" s="95"/>
      <c r="GO637" s="95"/>
      <c r="GP637" s="95"/>
      <c r="GQ637" s="95"/>
      <c r="GR637" s="95"/>
      <c r="GS637" s="95"/>
      <c r="GT637" s="95"/>
      <c r="GU637" s="95"/>
      <c r="GV637" s="95"/>
      <c r="GW637" s="95"/>
      <c r="GX637" s="95"/>
      <c r="GY637" s="95"/>
      <c r="GZ637" s="95"/>
      <c r="HA637" s="95"/>
      <c r="HB637" s="95"/>
      <c r="HC637" s="95"/>
      <c r="HD637" s="95"/>
      <c r="HE637" s="95"/>
    </row>
    <row r="638" spans="1:213" x14ac:dyDescent="0.25">
      <c r="A638" s="212" t="str">
        <f>IF((ISBLANK('1B DonnéesActifs'!A641)=TRUE),"-",'1B DonnéesActifs'!A641)</f>
        <v>-</v>
      </c>
      <c r="B638" s="213" t="str">
        <f>IF(($A638="-"),"-",IF((ISBLANK('1B DonnéesActifs'!B641)=TRUE),"",'1B DonnéesActifs'!B641))</f>
        <v>-</v>
      </c>
      <c r="C638" s="213" t="str">
        <f>IF(($A638="-"),"-",IF((ISBLANK('1B DonnéesActifs'!C641)=TRUE),"",'1B DonnéesActifs'!C641))</f>
        <v>-</v>
      </c>
      <c r="D638" s="213" t="str">
        <f>IF(($A638="-"),"-",IF((ISBLANK('1B DonnéesActifs'!D641)=TRUE),"",'1B DonnéesActifs'!D641))</f>
        <v>-</v>
      </c>
      <c r="E638" s="213" t="str">
        <f>IF(($A638="-"),"-",IF((ISBLANK('1B DonnéesActifs'!E641)=TRUE),"",'1B DonnéesActifs'!E641))</f>
        <v>-</v>
      </c>
      <c r="F638" s="213" t="str">
        <f>IF(($A638="-"),"-",IF((ISBLANK('1B DonnéesActifs'!F641)=TRUE),"",'1B DonnéesActifs'!F641))</f>
        <v>-</v>
      </c>
      <c r="G638" s="213" t="str">
        <f>IF(($A638="-"),"-",IF((ISBLANK('1B DonnéesActifs'!G641)=TRUE),"",'1B DonnéesActifs'!G641))</f>
        <v>-</v>
      </c>
      <c r="H638" s="213" t="str">
        <f>IF(($A638="-"),"-",IF((ISBLANK('1B DonnéesActifs'!H641)=TRUE),"",'1B DonnéesActifs'!H641))</f>
        <v>-</v>
      </c>
      <c r="I638" s="213" t="str">
        <f>IF(($A638="-"),"-",IF((ISBLANK('1B DonnéesActifs'!I641)=TRUE),"",'1B DonnéesActifs'!I641))</f>
        <v>-</v>
      </c>
      <c r="J638" s="213" t="str">
        <f>IF(($A638="-"),"-",IF((ISBLANK('1B DonnéesActifs'!J641)=TRUE),"",'1B DonnéesActifs'!J641))</f>
        <v>-</v>
      </c>
      <c r="K638" s="213" t="str">
        <f>IF(($A638="-"),"-",IF((ISBLANK('1B DonnéesActifs'!K641)=TRUE),"",'1B DonnéesActifs'!K641))</f>
        <v>-</v>
      </c>
      <c r="L638" s="213" t="str">
        <f>IF(($A638="-"),"-",IF((ISBLANK('1B DonnéesActifs'!L641)=TRUE),"",'1B DonnéesActifs'!L641))</f>
        <v>-</v>
      </c>
      <c r="M638" s="213" t="str">
        <f>IF(($A638="-"),"-",IF((ISBLANK('1B DonnéesActifs'!M641)=TRUE),"",'1B DonnéesActifs'!M641))</f>
        <v>-</v>
      </c>
      <c r="N638" s="213" t="str">
        <f>IF(($A638="-"),"-",IF((ISBLANK('1B DonnéesActifs'!N641)=TRUE),"",'1B DonnéesActifs'!N641))</f>
        <v>-</v>
      </c>
      <c r="O638" s="213" t="str">
        <f>IF(($A638="-"),"-",IF((ISBLANK('1B DonnéesActifs'!O641)=TRUE),"",'1B DonnéesActifs'!O641))</f>
        <v>-</v>
      </c>
      <c r="P638" s="213" t="str">
        <f>IF(($A638="-"),"-",IF((ISBLANK('1B DonnéesActifs'!P641)=TRUE),"",'1B DonnéesActifs'!P641))</f>
        <v>-</v>
      </c>
      <c r="Q638" s="214" t="str">
        <f t="shared" si="91"/>
        <v>-</v>
      </c>
      <c r="R638" s="214" t="str">
        <f>IF($A638="-","-",(_xlfn.IFNA((VLOOKUP($D638,'2A HypothèsesRenouvellement'!$J$6:$K$10,2,FALSE)),"TypeChausséeN/D")))</f>
        <v>-</v>
      </c>
      <c r="S638" s="214" t="str">
        <f t="shared" si="92"/>
        <v>-</v>
      </c>
      <c r="T638" s="214" t="str">
        <f>IF($A638="-","-",(_xlfn.IFNA((VLOOKUP($M638,'2A HypothèsesRenouvellement'!$J$16:$K$25,2,FALSE)),"DernièreInterventionN/D")))</f>
        <v>-</v>
      </c>
      <c r="U638" s="214" t="str">
        <f t="shared" si="93"/>
        <v>-</v>
      </c>
      <c r="V638" s="215" t="str">
        <f t="shared" si="94"/>
        <v>-</v>
      </c>
      <c r="W638" s="215" t="str">
        <f>IF($A638="-","-",IF($O638="","ICG N/D",VLOOKUP($O638,'2A HypothèsesRenouvellement'!$B$33:$B$42,1,TRUE)))</f>
        <v>-</v>
      </c>
      <c r="X638" s="216" t="str">
        <f>IF($A638="-","-",(IF((ISNUMBER(W638)=TRUE),VLOOKUP(W638,'2A HypothèsesRenouvellement'!$B$33:$D$42,3,FALSE),"ICG N/D")))</f>
        <v>-</v>
      </c>
      <c r="Y638" s="216" t="str">
        <f>_xlfn.IFNA(IF($A638="-","-",(IF((P638=""),"Cote /5 N/D",VLOOKUP(P638,'2A HypothèsesRenouvellement'!$F$33:$G$37,2,FALSE)))),"%ParCote/5 Feuille2A N/D")</f>
        <v>-</v>
      </c>
      <c r="Z638" s="215" t="str">
        <f>IF($A638="-","-",IF('2A HypothèsesRenouvellement'!$F$20="  cotes d'état /100",(IF(ISNUMBER(X638)=TRUE,(X638*R638),"ICG N/D")),"N'est pas l'option choisie feuille 2A"))</f>
        <v>-</v>
      </c>
      <c r="AA638" s="215" t="str">
        <f t="shared" si="89"/>
        <v>-</v>
      </c>
      <c r="AB638" s="215" t="str">
        <f>IF($A638="-","-",IF('2A HypothèsesRenouvellement'!$F$20="  cotes d'état /5",(IF(ISNUMBER(Y638)=TRUE,(Y638*R638),"Etat/5 N/D")),"N'est pas l'option choisie feuille 2A"))</f>
        <v>-</v>
      </c>
      <c r="AC638" s="215" t="str">
        <f t="shared" si="90"/>
        <v>-</v>
      </c>
      <c r="AD638" s="217" t="str">
        <f>IF('2A HypothèsesRenouvellement'!$D$15="Option 1  ",'3A CalculsActifs'!V638,IF('2A HypothèsesRenouvellement'!$F$20="  Cotes d'état /100",'3A CalculsActifs'!AA638,IF('2A HypothèsesRenouvellement'!$F$20="  Cotes d'état /5",'3A CalculsActifs'!AC638,"ATT:ChoisirOptionFeuille2A")))</f>
        <v>ATT:ChoisirOptionFeuille2A</v>
      </c>
      <c r="AE638" s="209" t="str">
        <f>IF($A638="-","-",(H638/1000*(VLOOKUP(D638,'2A HypothèsesRenouvellement'!$J$6:$L$10,3,FALSE))))</f>
        <v>-</v>
      </c>
      <c r="AF638" s="312" t="str">
        <f t="shared" si="95"/>
        <v>-</v>
      </c>
      <c r="AG638" s="312" t="str">
        <f t="shared" si="96"/>
        <v>-</v>
      </c>
      <c r="AH638" s="218" t="str">
        <f t="shared" si="97"/>
        <v>-</v>
      </c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5"/>
      <c r="BL638" s="95"/>
      <c r="BM638" s="95"/>
      <c r="BN638" s="95"/>
      <c r="BO638" s="95"/>
      <c r="BP638" s="95"/>
      <c r="BQ638" s="95"/>
      <c r="BR638" s="95"/>
      <c r="BS638" s="95"/>
      <c r="BT638" s="95"/>
      <c r="BU638" s="95"/>
      <c r="BV638" s="95"/>
      <c r="BW638" s="95"/>
      <c r="BX638" s="95"/>
      <c r="BY638" s="95"/>
      <c r="BZ638" s="95"/>
      <c r="CA638" s="95"/>
      <c r="CB638" s="95"/>
      <c r="CC638" s="95"/>
      <c r="CD638" s="95"/>
      <c r="CE638" s="95"/>
      <c r="CF638" s="95"/>
      <c r="CG638" s="95"/>
      <c r="CH638" s="95"/>
      <c r="CI638" s="95"/>
      <c r="CJ638" s="95"/>
      <c r="CK638" s="95"/>
      <c r="CL638" s="95"/>
      <c r="CM638" s="95"/>
      <c r="CN638" s="95"/>
      <c r="CO638" s="95"/>
      <c r="CP638" s="95"/>
      <c r="CQ638" s="95"/>
      <c r="CR638" s="95"/>
      <c r="CS638" s="95"/>
      <c r="CT638" s="95"/>
      <c r="CU638" s="95"/>
      <c r="CV638" s="95"/>
      <c r="CW638" s="95"/>
      <c r="CX638" s="95"/>
      <c r="CY638" s="95"/>
      <c r="CZ638" s="95"/>
      <c r="DA638" s="95"/>
      <c r="DB638" s="95"/>
      <c r="DC638" s="95"/>
      <c r="DD638" s="95"/>
      <c r="DE638" s="95"/>
      <c r="DF638" s="95"/>
      <c r="DG638" s="95"/>
      <c r="DH638" s="95"/>
      <c r="DI638" s="95"/>
      <c r="DJ638" s="95"/>
      <c r="DK638" s="95"/>
      <c r="DL638" s="95"/>
      <c r="DM638" s="95"/>
      <c r="DN638" s="95"/>
      <c r="DO638" s="95"/>
      <c r="DP638" s="95"/>
      <c r="DQ638" s="95"/>
      <c r="DR638" s="95"/>
      <c r="DS638" s="95"/>
      <c r="DT638" s="95"/>
      <c r="DU638" s="95"/>
      <c r="DV638" s="95"/>
      <c r="DW638" s="95"/>
      <c r="DX638" s="95"/>
      <c r="DY638" s="95"/>
      <c r="DZ638" s="95"/>
      <c r="EA638" s="95"/>
      <c r="EB638" s="95"/>
      <c r="EC638" s="95"/>
      <c r="ED638" s="95"/>
      <c r="EE638" s="95"/>
      <c r="EF638" s="95"/>
      <c r="EG638" s="95"/>
      <c r="EH638" s="95"/>
      <c r="EI638" s="95"/>
      <c r="EJ638" s="95"/>
      <c r="EK638" s="95"/>
      <c r="EL638" s="95"/>
      <c r="EM638" s="95"/>
      <c r="EN638" s="95"/>
      <c r="EO638" s="95"/>
      <c r="EP638" s="95"/>
      <c r="EQ638" s="95"/>
      <c r="ER638" s="95"/>
      <c r="ES638" s="95"/>
      <c r="ET638" s="95"/>
      <c r="EU638" s="95"/>
      <c r="EV638" s="95"/>
      <c r="EW638" s="95"/>
      <c r="EX638" s="95"/>
      <c r="EY638" s="95"/>
      <c r="EZ638" s="95"/>
      <c r="FA638" s="95"/>
      <c r="FB638" s="95"/>
      <c r="FC638" s="95"/>
      <c r="FD638" s="95"/>
      <c r="FE638" s="95"/>
      <c r="FF638" s="95"/>
      <c r="FG638" s="95"/>
      <c r="FH638" s="95"/>
      <c r="FI638" s="95"/>
      <c r="FJ638" s="95"/>
      <c r="FK638" s="95"/>
      <c r="FL638" s="95"/>
      <c r="FM638" s="95"/>
      <c r="FN638" s="95"/>
      <c r="FO638" s="95"/>
      <c r="FP638" s="95"/>
      <c r="FQ638" s="95"/>
      <c r="FR638" s="95"/>
      <c r="FS638" s="95"/>
      <c r="FT638" s="95"/>
      <c r="FU638" s="95"/>
      <c r="FV638" s="95"/>
      <c r="FW638" s="95"/>
      <c r="FX638" s="95"/>
      <c r="FY638" s="95"/>
      <c r="FZ638" s="95"/>
      <c r="GA638" s="95"/>
      <c r="GB638" s="95"/>
      <c r="GC638" s="95"/>
      <c r="GD638" s="95"/>
      <c r="GE638" s="95"/>
      <c r="GF638" s="95"/>
      <c r="GG638" s="95"/>
      <c r="GH638" s="95"/>
      <c r="GI638" s="95"/>
      <c r="GJ638" s="95"/>
      <c r="GK638" s="95"/>
      <c r="GL638" s="95"/>
      <c r="GM638" s="95"/>
      <c r="GN638" s="95"/>
      <c r="GO638" s="95"/>
      <c r="GP638" s="95"/>
      <c r="GQ638" s="95"/>
      <c r="GR638" s="95"/>
      <c r="GS638" s="95"/>
      <c r="GT638" s="95"/>
      <c r="GU638" s="95"/>
      <c r="GV638" s="95"/>
      <c r="GW638" s="95"/>
      <c r="GX638" s="95"/>
      <c r="GY638" s="95"/>
      <c r="GZ638" s="95"/>
      <c r="HA638" s="95"/>
      <c r="HB638" s="95"/>
      <c r="HC638" s="95"/>
      <c r="HD638" s="95"/>
      <c r="HE638" s="95"/>
    </row>
    <row r="639" spans="1:213" x14ac:dyDescent="0.25">
      <c r="A639" s="212" t="str">
        <f>IF((ISBLANK('1B DonnéesActifs'!A642)=TRUE),"-",'1B DonnéesActifs'!A642)</f>
        <v>-</v>
      </c>
      <c r="B639" s="213" t="str">
        <f>IF(($A639="-"),"-",IF((ISBLANK('1B DonnéesActifs'!B642)=TRUE),"",'1B DonnéesActifs'!B642))</f>
        <v>-</v>
      </c>
      <c r="C639" s="213" t="str">
        <f>IF(($A639="-"),"-",IF((ISBLANK('1B DonnéesActifs'!C642)=TRUE),"",'1B DonnéesActifs'!C642))</f>
        <v>-</v>
      </c>
      <c r="D639" s="213" t="str">
        <f>IF(($A639="-"),"-",IF((ISBLANK('1B DonnéesActifs'!D642)=TRUE),"",'1B DonnéesActifs'!D642))</f>
        <v>-</v>
      </c>
      <c r="E639" s="213" t="str">
        <f>IF(($A639="-"),"-",IF((ISBLANK('1B DonnéesActifs'!E642)=TRUE),"",'1B DonnéesActifs'!E642))</f>
        <v>-</v>
      </c>
      <c r="F639" s="213" t="str">
        <f>IF(($A639="-"),"-",IF((ISBLANK('1B DonnéesActifs'!F642)=TRUE),"",'1B DonnéesActifs'!F642))</f>
        <v>-</v>
      </c>
      <c r="G639" s="213" t="str">
        <f>IF(($A639="-"),"-",IF((ISBLANK('1B DonnéesActifs'!G642)=TRUE),"",'1B DonnéesActifs'!G642))</f>
        <v>-</v>
      </c>
      <c r="H639" s="213" t="str">
        <f>IF(($A639="-"),"-",IF((ISBLANK('1B DonnéesActifs'!H642)=TRUE),"",'1B DonnéesActifs'!H642))</f>
        <v>-</v>
      </c>
      <c r="I639" s="213" t="str">
        <f>IF(($A639="-"),"-",IF((ISBLANK('1B DonnéesActifs'!I642)=TRUE),"",'1B DonnéesActifs'!I642))</f>
        <v>-</v>
      </c>
      <c r="J639" s="213" t="str">
        <f>IF(($A639="-"),"-",IF((ISBLANK('1B DonnéesActifs'!J642)=TRUE),"",'1B DonnéesActifs'!J642))</f>
        <v>-</v>
      </c>
      <c r="K639" s="213" t="str">
        <f>IF(($A639="-"),"-",IF((ISBLANK('1B DonnéesActifs'!K642)=TRUE),"",'1B DonnéesActifs'!K642))</f>
        <v>-</v>
      </c>
      <c r="L639" s="213" t="str">
        <f>IF(($A639="-"),"-",IF((ISBLANK('1B DonnéesActifs'!L642)=TRUE),"",'1B DonnéesActifs'!L642))</f>
        <v>-</v>
      </c>
      <c r="M639" s="213" t="str">
        <f>IF(($A639="-"),"-",IF((ISBLANK('1B DonnéesActifs'!M642)=TRUE),"",'1B DonnéesActifs'!M642))</f>
        <v>-</v>
      </c>
      <c r="N639" s="213" t="str">
        <f>IF(($A639="-"),"-",IF((ISBLANK('1B DonnéesActifs'!N642)=TRUE),"",'1B DonnéesActifs'!N642))</f>
        <v>-</v>
      </c>
      <c r="O639" s="213" t="str">
        <f>IF(($A639="-"),"-",IF((ISBLANK('1B DonnéesActifs'!O642)=TRUE),"",'1B DonnéesActifs'!O642))</f>
        <v>-</v>
      </c>
      <c r="P639" s="213" t="str">
        <f>IF(($A639="-"),"-",IF((ISBLANK('1B DonnéesActifs'!P642)=TRUE),"",'1B DonnéesActifs'!P642))</f>
        <v>-</v>
      </c>
      <c r="Q639" s="214" t="str">
        <f t="shared" si="91"/>
        <v>-</v>
      </c>
      <c r="R639" s="214" t="str">
        <f>IF($A639="-","-",(_xlfn.IFNA((VLOOKUP($D639,'2A HypothèsesRenouvellement'!$J$6:$K$10,2,FALSE)),"TypeChausséeN/D")))</f>
        <v>-</v>
      </c>
      <c r="S639" s="214" t="str">
        <f t="shared" si="92"/>
        <v>-</v>
      </c>
      <c r="T639" s="214" t="str">
        <f>IF($A639="-","-",(_xlfn.IFNA((VLOOKUP($M639,'2A HypothèsesRenouvellement'!$J$16:$K$25,2,FALSE)),"DernièreInterventionN/D")))</f>
        <v>-</v>
      </c>
      <c r="U639" s="214" t="str">
        <f t="shared" si="93"/>
        <v>-</v>
      </c>
      <c r="V639" s="215" t="str">
        <f t="shared" si="94"/>
        <v>-</v>
      </c>
      <c r="W639" s="215" t="str">
        <f>IF($A639="-","-",IF($O639="","ICG N/D",VLOOKUP($O639,'2A HypothèsesRenouvellement'!$B$33:$B$42,1,TRUE)))</f>
        <v>-</v>
      </c>
      <c r="X639" s="216" t="str">
        <f>IF($A639="-","-",(IF((ISNUMBER(W639)=TRUE),VLOOKUP(W639,'2A HypothèsesRenouvellement'!$B$33:$D$42,3,FALSE),"ICG N/D")))</f>
        <v>-</v>
      </c>
      <c r="Y639" s="216" t="str">
        <f>_xlfn.IFNA(IF($A639="-","-",(IF((P639=""),"Cote /5 N/D",VLOOKUP(P639,'2A HypothèsesRenouvellement'!$F$33:$G$37,2,FALSE)))),"%ParCote/5 Feuille2A N/D")</f>
        <v>-</v>
      </c>
      <c r="Z639" s="215" t="str">
        <f>IF($A639="-","-",IF('2A HypothèsesRenouvellement'!$F$20="  cotes d'état /100",(IF(ISNUMBER(X639)=TRUE,(X639*R639),"ICG N/D")),"N'est pas l'option choisie feuille 2A"))</f>
        <v>-</v>
      </c>
      <c r="AA639" s="215" t="str">
        <f t="shared" si="89"/>
        <v>-</v>
      </c>
      <c r="AB639" s="215" t="str">
        <f>IF($A639="-","-",IF('2A HypothèsesRenouvellement'!$F$20="  cotes d'état /5",(IF(ISNUMBER(Y639)=TRUE,(Y639*R639),"Etat/5 N/D")),"N'est pas l'option choisie feuille 2A"))</f>
        <v>-</v>
      </c>
      <c r="AC639" s="215" t="str">
        <f t="shared" si="90"/>
        <v>-</v>
      </c>
      <c r="AD639" s="217" t="str">
        <f>IF('2A HypothèsesRenouvellement'!$D$15="Option 1  ",'3A CalculsActifs'!V639,IF('2A HypothèsesRenouvellement'!$F$20="  Cotes d'état /100",'3A CalculsActifs'!AA639,IF('2A HypothèsesRenouvellement'!$F$20="  Cotes d'état /5",'3A CalculsActifs'!AC639,"ATT:ChoisirOptionFeuille2A")))</f>
        <v>ATT:ChoisirOptionFeuille2A</v>
      </c>
      <c r="AE639" s="209" t="str">
        <f>IF($A639="-","-",(H639/1000*(VLOOKUP(D639,'2A HypothèsesRenouvellement'!$J$6:$L$10,3,FALSE))))</f>
        <v>-</v>
      </c>
      <c r="AF639" s="312" t="str">
        <f t="shared" si="95"/>
        <v>-</v>
      </c>
      <c r="AG639" s="312" t="str">
        <f t="shared" si="96"/>
        <v>-</v>
      </c>
      <c r="AH639" s="218" t="str">
        <f t="shared" si="97"/>
        <v>-</v>
      </c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5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  <c r="CM639" s="95"/>
      <c r="CN639" s="95"/>
      <c r="CO639" s="95"/>
      <c r="CP639" s="95"/>
      <c r="CQ639" s="95"/>
      <c r="CR639" s="95"/>
      <c r="CS639" s="95"/>
      <c r="CT639" s="95"/>
      <c r="CU639" s="95"/>
      <c r="CV639" s="95"/>
      <c r="CW639" s="95"/>
      <c r="CX639" s="95"/>
      <c r="CY639" s="95"/>
      <c r="CZ639" s="95"/>
      <c r="DA639" s="95"/>
      <c r="DB639" s="95"/>
      <c r="DC639" s="95"/>
      <c r="DD639" s="95"/>
      <c r="DE639" s="95"/>
      <c r="DF639" s="95"/>
      <c r="DG639" s="95"/>
      <c r="DH639" s="95"/>
      <c r="DI639" s="95"/>
      <c r="DJ639" s="95"/>
      <c r="DK639" s="95"/>
      <c r="DL639" s="95"/>
      <c r="DM639" s="95"/>
      <c r="DN639" s="95"/>
      <c r="DO639" s="95"/>
      <c r="DP639" s="95"/>
      <c r="DQ639" s="95"/>
      <c r="DR639" s="95"/>
      <c r="DS639" s="95"/>
      <c r="DT639" s="95"/>
      <c r="DU639" s="95"/>
      <c r="DV639" s="95"/>
      <c r="DW639" s="95"/>
      <c r="DX639" s="95"/>
      <c r="DY639" s="95"/>
      <c r="DZ639" s="95"/>
      <c r="EA639" s="95"/>
      <c r="EB639" s="95"/>
      <c r="EC639" s="95"/>
      <c r="ED639" s="95"/>
      <c r="EE639" s="95"/>
      <c r="EF639" s="95"/>
      <c r="EG639" s="95"/>
      <c r="EH639" s="95"/>
      <c r="EI639" s="95"/>
      <c r="EJ639" s="95"/>
      <c r="EK639" s="95"/>
      <c r="EL639" s="95"/>
      <c r="EM639" s="95"/>
      <c r="EN639" s="95"/>
      <c r="EO639" s="95"/>
      <c r="EP639" s="95"/>
      <c r="EQ639" s="95"/>
      <c r="ER639" s="95"/>
      <c r="ES639" s="95"/>
      <c r="ET639" s="95"/>
      <c r="EU639" s="95"/>
      <c r="EV639" s="95"/>
      <c r="EW639" s="95"/>
      <c r="EX639" s="95"/>
      <c r="EY639" s="95"/>
      <c r="EZ639" s="95"/>
      <c r="FA639" s="95"/>
      <c r="FB639" s="95"/>
      <c r="FC639" s="95"/>
      <c r="FD639" s="95"/>
      <c r="FE639" s="95"/>
      <c r="FF639" s="95"/>
      <c r="FG639" s="95"/>
      <c r="FH639" s="95"/>
      <c r="FI639" s="95"/>
      <c r="FJ639" s="95"/>
      <c r="FK639" s="95"/>
      <c r="FL639" s="95"/>
      <c r="FM639" s="95"/>
      <c r="FN639" s="95"/>
      <c r="FO639" s="95"/>
      <c r="FP639" s="95"/>
      <c r="FQ639" s="95"/>
      <c r="FR639" s="95"/>
      <c r="FS639" s="95"/>
      <c r="FT639" s="95"/>
      <c r="FU639" s="95"/>
      <c r="FV639" s="95"/>
      <c r="FW639" s="95"/>
      <c r="FX639" s="95"/>
      <c r="FY639" s="95"/>
      <c r="FZ639" s="95"/>
      <c r="GA639" s="95"/>
      <c r="GB639" s="95"/>
      <c r="GC639" s="95"/>
      <c r="GD639" s="95"/>
      <c r="GE639" s="95"/>
      <c r="GF639" s="95"/>
      <c r="GG639" s="95"/>
      <c r="GH639" s="95"/>
      <c r="GI639" s="95"/>
      <c r="GJ639" s="95"/>
      <c r="GK639" s="95"/>
      <c r="GL639" s="95"/>
      <c r="GM639" s="95"/>
      <c r="GN639" s="95"/>
      <c r="GO639" s="95"/>
      <c r="GP639" s="95"/>
      <c r="GQ639" s="95"/>
      <c r="GR639" s="95"/>
      <c r="GS639" s="95"/>
      <c r="GT639" s="95"/>
      <c r="GU639" s="95"/>
      <c r="GV639" s="95"/>
      <c r="GW639" s="95"/>
      <c r="GX639" s="95"/>
      <c r="GY639" s="95"/>
      <c r="GZ639" s="95"/>
      <c r="HA639" s="95"/>
      <c r="HB639" s="95"/>
      <c r="HC639" s="95"/>
      <c r="HD639" s="95"/>
      <c r="HE639" s="95"/>
    </row>
    <row r="640" spans="1:213" x14ac:dyDescent="0.25">
      <c r="A640" s="212" t="str">
        <f>IF((ISBLANK('1B DonnéesActifs'!A643)=TRUE),"-",'1B DonnéesActifs'!A643)</f>
        <v>-</v>
      </c>
      <c r="B640" s="213" t="str">
        <f>IF(($A640="-"),"-",IF((ISBLANK('1B DonnéesActifs'!B643)=TRUE),"",'1B DonnéesActifs'!B643))</f>
        <v>-</v>
      </c>
      <c r="C640" s="213" t="str">
        <f>IF(($A640="-"),"-",IF((ISBLANK('1B DonnéesActifs'!C643)=TRUE),"",'1B DonnéesActifs'!C643))</f>
        <v>-</v>
      </c>
      <c r="D640" s="213" t="str">
        <f>IF(($A640="-"),"-",IF((ISBLANK('1B DonnéesActifs'!D643)=TRUE),"",'1B DonnéesActifs'!D643))</f>
        <v>-</v>
      </c>
      <c r="E640" s="213" t="str">
        <f>IF(($A640="-"),"-",IF((ISBLANK('1B DonnéesActifs'!E643)=TRUE),"",'1B DonnéesActifs'!E643))</f>
        <v>-</v>
      </c>
      <c r="F640" s="213" t="str">
        <f>IF(($A640="-"),"-",IF((ISBLANK('1B DonnéesActifs'!F643)=TRUE),"",'1B DonnéesActifs'!F643))</f>
        <v>-</v>
      </c>
      <c r="G640" s="213" t="str">
        <f>IF(($A640="-"),"-",IF((ISBLANK('1B DonnéesActifs'!G643)=TRUE),"",'1B DonnéesActifs'!G643))</f>
        <v>-</v>
      </c>
      <c r="H640" s="213" t="str">
        <f>IF(($A640="-"),"-",IF((ISBLANK('1B DonnéesActifs'!H643)=TRUE),"",'1B DonnéesActifs'!H643))</f>
        <v>-</v>
      </c>
      <c r="I640" s="213" t="str">
        <f>IF(($A640="-"),"-",IF((ISBLANK('1B DonnéesActifs'!I643)=TRUE),"",'1B DonnéesActifs'!I643))</f>
        <v>-</v>
      </c>
      <c r="J640" s="213" t="str">
        <f>IF(($A640="-"),"-",IF((ISBLANK('1B DonnéesActifs'!J643)=TRUE),"",'1B DonnéesActifs'!J643))</f>
        <v>-</v>
      </c>
      <c r="K640" s="213" t="str">
        <f>IF(($A640="-"),"-",IF((ISBLANK('1B DonnéesActifs'!K643)=TRUE),"",'1B DonnéesActifs'!K643))</f>
        <v>-</v>
      </c>
      <c r="L640" s="213" t="str">
        <f>IF(($A640="-"),"-",IF((ISBLANK('1B DonnéesActifs'!L643)=TRUE),"",'1B DonnéesActifs'!L643))</f>
        <v>-</v>
      </c>
      <c r="M640" s="213" t="str">
        <f>IF(($A640="-"),"-",IF((ISBLANK('1B DonnéesActifs'!M643)=TRUE),"",'1B DonnéesActifs'!M643))</f>
        <v>-</v>
      </c>
      <c r="N640" s="213" t="str">
        <f>IF(($A640="-"),"-",IF((ISBLANK('1B DonnéesActifs'!N643)=TRUE),"",'1B DonnéesActifs'!N643))</f>
        <v>-</v>
      </c>
      <c r="O640" s="213" t="str">
        <f>IF(($A640="-"),"-",IF((ISBLANK('1B DonnéesActifs'!O643)=TRUE),"",'1B DonnéesActifs'!O643))</f>
        <v>-</v>
      </c>
      <c r="P640" s="213" t="str">
        <f>IF(($A640="-"),"-",IF((ISBLANK('1B DonnéesActifs'!P643)=TRUE),"",'1B DonnéesActifs'!P643))</f>
        <v>-</v>
      </c>
      <c r="Q640" s="214" t="str">
        <f t="shared" si="91"/>
        <v>-</v>
      </c>
      <c r="R640" s="214" t="str">
        <f>IF($A640="-","-",(_xlfn.IFNA((VLOOKUP($D640,'2A HypothèsesRenouvellement'!$J$6:$K$10,2,FALSE)),"TypeChausséeN/D")))</f>
        <v>-</v>
      </c>
      <c r="S640" s="214" t="str">
        <f t="shared" si="92"/>
        <v>-</v>
      </c>
      <c r="T640" s="214" t="str">
        <f>IF($A640="-","-",(_xlfn.IFNA((VLOOKUP($M640,'2A HypothèsesRenouvellement'!$J$16:$K$25,2,FALSE)),"DernièreInterventionN/D")))</f>
        <v>-</v>
      </c>
      <c r="U640" s="214" t="str">
        <f t="shared" si="93"/>
        <v>-</v>
      </c>
      <c r="V640" s="215" t="str">
        <f t="shared" si="94"/>
        <v>-</v>
      </c>
      <c r="W640" s="215" t="str">
        <f>IF($A640="-","-",IF($O640="","ICG N/D",VLOOKUP($O640,'2A HypothèsesRenouvellement'!$B$33:$B$42,1,TRUE)))</f>
        <v>-</v>
      </c>
      <c r="X640" s="216" t="str">
        <f>IF($A640="-","-",(IF((ISNUMBER(W640)=TRUE),VLOOKUP(W640,'2A HypothèsesRenouvellement'!$B$33:$D$42,3,FALSE),"ICG N/D")))</f>
        <v>-</v>
      </c>
      <c r="Y640" s="216" t="str">
        <f>_xlfn.IFNA(IF($A640="-","-",(IF((P640=""),"Cote /5 N/D",VLOOKUP(P640,'2A HypothèsesRenouvellement'!$F$33:$G$37,2,FALSE)))),"%ParCote/5 Feuille2A N/D")</f>
        <v>-</v>
      </c>
      <c r="Z640" s="215" t="str">
        <f>IF($A640="-","-",IF('2A HypothèsesRenouvellement'!$F$20="  cotes d'état /100",(IF(ISNUMBER(X640)=TRUE,(X640*R640),"ICG N/D")),"N'est pas l'option choisie feuille 2A"))</f>
        <v>-</v>
      </c>
      <c r="AA640" s="215" t="str">
        <f t="shared" si="89"/>
        <v>-</v>
      </c>
      <c r="AB640" s="215" t="str">
        <f>IF($A640="-","-",IF('2A HypothèsesRenouvellement'!$F$20="  cotes d'état /5",(IF(ISNUMBER(Y640)=TRUE,(Y640*R640),"Etat/5 N/D")),"N'est pas l'option choisie feuille 2A"))</f>
        <v>-</v>
      </c>
      <c r="AC640" s="215" t="str">
        <f t="shared" si="90"/>
        <v>-</v>
      </c>
      <c r="AD640" s="217" t="str">
        <f>IF('2A HypothèsesRenouvellement'!$D$15="Option 1  ",'3A CalculsActifs'!V640,IF('2A HypothèsesRenouvellement'!$F$20="  Cotes d'état /100",'3A CalculsActifs'!AA640,IF('2A HypothèsesRenouvellement'!$F$20="  Cotes d'état /5",'3A CalculsActifs'!AC640,"ATT:ChoisirOptionFeuille2A")))</f>
        <v>ATT:ChoisirOptionFeuille2A</v>
      </c>
      <c r="AE640" s="209" t="str">
        <f>IF($A640="-","-",(H640/1000*(VLOOKUP(D640,'2A HypothèsesRenouvellement'!$J$6:$L$10,3,FALSE))))</f>
        <v>-</v>
      </c>
      <c r="AF640" s="312" t="str">
        <f t="shared" si="95"/>
        <v>-</v>
      </c>
      <c r="AG640" s="312" t="str">
        <f t="shared" si="96"/>
        <v>-</v>
      </c>
      <c r="AH640" s="218" t="str">
        <f t="shared" si="97"/>
        <v>-</v>
      </c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5"/>
      <c r="BL640" s="95"/>
      <c r="BM640" s="95"/>
      <c r="BN640" s="95"/>
      <c r="BO640" s="95"/>
      <c r="BP640" s="95"/>
      <c r="BQ640" s="95"/>
      <c r="BR640" s="95"/>
      <c r="BS640" s="95"/>
      <c r="BT640" s="95"/>
      <c r="BU640" s="95"/>
      <c r="BV640" s="95"/>
      <c r="BW640" s="95"/>
      <c r="BX640" s="95"/>
      <c r="BY640" s="95"/>
      <c r="BZ640" s="95"/>
      <c r="CA640" s="95"/>
      <c r="CB640" s="95"/>
      <c r="CC640" s="95"/>
      <c r="CD640" s="95"/>
      <c r="CE640" s="95"/>
      <c r="CF640" s="95"/>
      <c r="CG640" s="95"/>
      <c r="CH640" s="95"/>
      <c r="CI640" s="95"/>
      <c r="CJ640" s="95"/>
      <c r="CK640" s="95"/>
      <c r="CL640" s="95"/>
      <c r="CM640" s="95"/>
      <c r="CN640" s="95"/>
      <c r="CO640" s="95"/>
      <c r="CP640" s="95"/>
      <c r="CQ640" s="95"/>
      <c r="CR640" s="95"/>
      <c r="CS640" s="95"/>
      <c r="CT640" s="95"/>
      <c r="CU640" s="95"/>
      <c r="CV640" s="95"/>
      <c r="CW640" s="95"/>
      <c r="CX640" s="95"/>
      <c r="CY640" s="95"/>
      <c r="CZ640" s="95"/>
      <c r="DA640" s="95"/>
      <c r="DB640" s="95"/>
      <c r="DC640" s="95"/>
      <c r="DD640" s="95"/>
      <c r="DE640" s="95"/>
      <c r="DF640" s="95"/>
      <c r="DG640" s="95"/>
      <c r="DH640" s="95"/>
      <c r="DI640" s="95"/>
      <c r="DJ640" s="95"/>
      <c r="DK640" s="95"/>
      <c r="DL640" s="95"/>
      <c r="DM640" s="95"/>
      <c r="DN640" s="95"/>
      <c r="DO640" s="95"/>
      <c r="DP640" s="95"/>
      <c r="DQ640" s="95"/>
      <c r="DR640" s="95"/>
      <c r="DS640" s="95"/>
      <c r="DT640" s="95"/>
      <c r="DU640" s="95"/>
      <c r="DV640" s="95"/>
      <c r="DW640" s="95"/>
      <c r="DX640" s="95"/>
      <c r="DY640" s="95"/>
      <c r="DZ640" s="95"/>
      <c r="EA640" s="95"/>
      <c r="EB640" s="95"/>
      <c r="EC640" s="95"/>
      <c r="ED640" s="95"/>
      <c r="EE640" s="95"/>
      <c r="EF640" s="95"/>
      <c r="EG640" s="95"/>
      <c r="EH640" s="95"/>
      <c r="EI640" s="95"/>
      <c r="EJ640" s="95"/>
      <c r="EK640" s="95"/>
      <c r="EL640" s="95"/>
      <c r="EM640" s="95"/>
      <c r="EN640" s="95"/>
      <c r="EO640" s="95"/>
      <c r="EP640" s="95"/>
      <c r="EQ640" s="95"/>
      <c r="ER640" s="95"/>
      <c r="ES640" s="95"/>
      <c r="ET640" s="95"/>
      <c r="EU640" s="95"/>
      <c r="EV640" s="95"/>
      <c r="EW640" s="95"/>
      <c r="EX640" s="95"/>
      <c r="EY640" s="95"/>
      <c r="EZ640" s="95"/>
      <c r="FA640" s="95"/>
      <c r="FB640" s="95"/>
      <c r="FC640" s="95"/>
      <c r="FD640" s="95"/>
      <c r="FE640" s="95"/>
      <c r="FF640" s="95"/>
      <c r="FG640" s="95"/>
      <c r="FH640" s="95"/>
      <c r="FI640" s="95"/>
      <c r="FJ640" s="95"/>
      <c r="FK640" s="95"/>
      <c r="FL640" s="95"/>
      <c r="FM640" s="95"/>
      <c r="FN640" s="95"/>
      <c r="FO640" s="95"/>
      <c r="FP640" s="95"/>
      <c r="FQ640" s="95"/>
      <c r="FR640" s="95"/>
      <c r="FS640" s="95"/>
      <c r="FT640" s="95"/>
      <c r="FU640" s="95"/>
      <c r="FV640" s="95"/>
      <c r="FW640" s="95"/>
      <c r="FX640" s="95"/>
      <c r="FY640" s="95"/>
      <c r="FZ640" s="95"/>
      <c r="GA640" s="95"/>
      <c r="GB640" s="95"/>
      <c r="GC640" s="95"/>
      <c r="GD640" s="95"/>
      <c r="GE640" s="95"/>
      <c r="GF640" s="95"/>
      <c r="GG640" s="95"/>
      <c r="GH640" s="95"/>
      <c r="GI640" s="95"/>
      <c r="GJ640" s="95"/>
      <c r="GK640" s="95"/>
      <c r="GL640" s="95"/>
      <c r="GM640" s="95"/>
      <c r="GN640" s="95"/>
      <c r="GO640" s="95"/>
      <c r="GP640" s="95"/>
      <c r="GQ640" s="95"/>
      <c r="GR640" s="95"/>
      <c r="GS640" s="95"/>
      <c r="GT640" s="95"/>
      <c r="GU640" s="95"/>
      <c r="GV640" s="95"/>
      <c r="GW640" s="95"/>
      <c r="GX640" s="95"/>
      <c r="GY640" s="95"/>
      <c r="GZ640" s="95"/>
      <c r="HA640" s="95"/>
      <c r="HB640" s="95"/>
      <c r="HC640" s="95"/>
      <c r="HD640" s="95"/>
      <c r="HE640" s="95"/>
    </row>
    <row r="641" spans="1:213" x14ac:dyDescent="0.25">
      <c r="A641" s="212" t="str">
        <f>IF((ISBLANK('1B DonnéesActifs'!A644)=TRUE),"-",'1B DonnéesActifs'!A644)</f>
        <v>-</v>
      </c>
      <c r="B641" s="213" t="str">
        <f>IF(($A641="-"),"-",IF((ISBLANK('1B DonnéesActifs'!B644)=TRUE),"",'1B DonnéesActifs'!B644))</f>
        <v>-</v>
      </c>
      <c r="C641" s="213" t="str">
        <f>IF(($A641="-"),"-",IF((ISBLANK('1B DonnéesActifs'!C644)=TRUE),"",'1B DonnéesActifs'!C644))</f>
        <v>-</v>
      </c>
      <c r="D641" s="213" t="str">
        <f>IF(($A641="-"),"-",IF((ISBLANK('1B DonnéesActifs'!D644)=TRUE),"",'1B DonnéesActifs'!D644))</f>
        <v>-</v>
      </c>
      <c r="E641" s="213" t="str">
        <f>IF(($A641="-"),"-",IF((ISBLANK('1B DonnéesActifs'!E644)=TRUE),"",'1B DonnéesActifs'!E644))</f>
        <v>-</v>
      </c>
      <c r="F641" s="213" t="str">
        <f>IF(($A641="-"),"-",IF((ISBLANK('1B DonnéesActifs'!F644)=TRUE),"",'1B DonnéesActifs'!F644))</f>
        <v>-</v>
      </c>
      <c r="G641" s="213" t="str">
        <f>IF(($A641="-"),"-",IF((ISBLANK('1B DonnéesActifs'!G644)=TRUE),"",'1B DonnéesActifs'!G644))</f>
        <v>-</v>
      </c>
      <c r="H641" s="213" t="str">
        <f>IF(($A641="-"),"-",IF((ISBLANK('1B DonnéesActifs'!H644)=TRUE),"",'1B DonnéesActifs'!H644))</f>
        <v>-</v>
      </c>
      <c r="I641" s="213" t="str">
        <f>IF(($A641="-"),"-",IF((ISBLANK('1B DonnéesActifs'!I644)=TRUE),"",'1B DonnéesActifs'!I644))</f>
        <v>-</v>
      </c>
      <c r="J641" s="213" t="str">
        <f>IF(($A641="-"),"-",IF((ISBLANK('1B DonnéesActifs'!J644)=TRUE),"",'1B DonnéesActifs'!J644))</f>
        <v>-</v>
      </c>
      <c r="K641" s="213" t="str">
        <f>IF(($A641="-"),"-",IF((ISBLANK('1B DonnéesActifs'!K644)=TRUE),"",'1B DonnéesActifs'!K644))</f>
        <v>-</v>
      </c>
      <c r="L641" s="213" t="str">
        <f>IF(($A641="-"),"-",IF((ISBLANK('1B DonnéesActifs'!L644)=TRUE),"",'1B DonnéesActifs'!L644))</f>
        <v>-</v>
      </c>
      <c r="M641" s="213" t="str">
        <f>IF(($A641="-"),"-",IF((ISBLANK('1B DonnéesActifs'!M644)=TRUE),"",'1B DonnéesActifs'!M644))</f>
        <v>-</v>
      </c>
      <c r="N641" s="213" t="str">
        <f>IF(($A641="-"),"-",IF((ISBLANK('1B DonnéesActifs'!N644)=TRUE),"",'1B DonnéesActifs'!N644))</f>
        <v>-</v>
      </c>
      <c r="O641" s="213" t="str">
        <f>IF(($A641="-"),"-",IF((ISBLANK('1B DonnéesActifs'!O644)=TRUE),"",'1B DonnéesActifs'!O644))</f>
        <v>-</v>
      </c>
      <c r="P641" s="213" t="str">
        <f>IF(($A641="-"),"-",IF((ISBLANK('1B DonnéesActifs'!P644)=TRUE),"",'1B DonnéesActifs'!P644))</f>
        <v>-</v>
      </c>
      <c r="Q641" s="214" t="str">
        <f t="shared" si="91"/>
        <v>-</v>
      </c>
      <c r="R641" s="214" t="str">
        <f>IF($A641="-","-",(_xlfn.IFNA((VLOOKUP($D641,'2A HypothèsesRenouvellement'!$J$6:$K$10,2,FALSE)),"TypeChausséeN/D")))</f>
        <v>-</v>
      </c>
      <c r="S641" s="214" t="str">
        <f t="shared" si="92"/>
        <v>-</v>
      </c>
      <c r="T641" s="214" t="str">
        <f>IF($A641="-","-",(_xlfn.IFNA((VLOOKUP($M641,'2A HypothèsesRenouvellement'!$J$16:$K$25,2,FALSE)),"DernièreInterventionN/D")))</f>
        <v>-</v>
      </c>
      <c r="U641" s="214" t="str">
        <f t="shared" si="93"/>
        <v>-</v>
      </c>
      <c r="V641" s="215" t="str">
        <f t="shared" si="94"/>
        <v>-</v>
      </c>
      <c r="W641" s="215" t="str">
        <f>IF($A641="-","-",IF($O641="","ICG N/D",VLOOKUP($O641,'2A HypothèsesRenouvellement'!$B$33:$B$42,1,TRUE)))</f>
        <v>-</v>
      </c>
      <c r="X641" s="216" t="str">
        <f>IF($A641="-","-",(IF((ISNUMBER(W641)=TRUE),VLOOKUP(W641,'2A HypothèsesRenouvellement'!$B$33:$D$42,3,FALSE),"ICG N/D")))</f>
        <v>-</v>
      </c>
      <c r="Y641" s="216" t="str">
        <f>_xlfn.IFNA(IF($A641="-","-",(IF((P641=""),"Cote /5 N/D",VLOOKUP(P641,'2A HypothèsesRenouvellement'!$F$33:$G$37,2,FALSE)))),"%ParCote/5 Feuille2A N/D")</f>
        <v>-</v>
      </c>
      <c r="Z641" s="215" t="str">
        <f>IF($A641="-","-",IF('2A HypothèsesRenouvellement'!$F$20="  cotes d'état /100",(IF(ISNUMBER(X641)=TRUE,(X641*R641),"ICG N/D")),"N'est pas l'option choisie feuille 2A"))</f>
        <v>-</v>
      </c>
      <c r="AA641" s="215" t="str">
        <f t="shared" si="89"/>
        <v>-</v>
      </c>
      <c r="AB641" s="215" t="str">
        <f>IF($A641="-","-",IF('2A HypothèsesRenouvellement'!$F$20="  cotes d'état /5",(IF(ISNUMBER(Y641)=TRUE,(Y641*R641),"Etat/5 N/D")),"N'est pas l'option choisie feuille 2A"))</f>
        <v>-</v>
      </c>
      <c r="AC641" s="215" t="str">
        <f t="shared" si="90"/>
        <v>-</v>
      </c>
      <c r="AD641" s="217" t="str">
        <f>IF('2A HypothèsesRenouvellement'!$D$15="Option 1  ",'3A CalculsActifs'!V641,IF('2A HypothèsesRenouvellement'!$F$20="  Cotes d'état /100",'3A CalculsActifs'!AA641,IF('2A HypothèsesRenouvellement'!$F$20="  Cotes d'état /5",'3A CalculsActifs'!AC641,"ATT:ChoisirOptionFeuille2A")))</f>
        <v>ATT:ChoisirOptionFeuille2A</v>
      </c>
      <c r="AE641" s="209" t="str">
        <f>IF($A641="-","-",(H641/1000*(VLOOKUP(D641,'2A HypothèsesRenouvellement'!$J$6:$L$10,3,FALSE))))</f>
        <v>-</v>
      </c>
      <c r="AF641" s="312" t="str">
        <f t="shared" si="95"/>
        <v>-</v>
      </c>
      <c r="AG641" s="312" t="str">
        <f t="shared" si="96"/>
        <v>-</v>
      </c>
      <c r="AH641" s="218" t="str">
        <f t="shared" si="97"/>
        <v>-</v>
      </c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5"/>
      <c r="BL641" s="95"/>
      <c r="BM641" s="95"/>
      <c r="BN641" s="95"/>
      <c r="BO641" s="95"/>
      <c r="BP641" s="95"/>
      <c r="BQ641" s="95"/>
      <c r="BR641" s="95"/>
      <c r="BS641" s="95"/>
      <c r="BT641" s="95"/>
      <c r="BU641" s="95"/>
      <c r="BV641" s="95"/>
      <c r="BW641" s="95"/>
      <c r="BX641" s="95"/>
      <c r="BY641" s="95"/>
      <c r="BZ641" s="95"/>
      <c r="CA641" s="95"/>
      <c r="CB641" s="95"/>
      <c r="CC641" s="95"/>
      <c r="CD641" s="95"/>
      <c r="CE641" s="95"/>
      <c r="CF641" s="95"/>
      <c r="CG641" s="95"/>
      <c r="CH641" s="95"/>
      <c r="CI641" s="95"/>
      <c r="CJ641" s="95"/>
      <c r="CK641" s="95"/>
      <c r="CL641" s="95"/>
      <c r="CM641" s="95"/>
      <c r="CN641" s="95"/>
      <c r="CO641" s="95"/>
      <c r="CP641" s="95"/>
      <c r="CQ641" s="95"/>
      <c r="CR641" s="95"/>
      <c r="CS641" s="95"/>
      <c r="CT641" s="95"/>
      <c r="CU641" s="95"/>
      <c r="CV641" s="95"/>
      <c r="CW641" s="95"/>
      <c r="CX641" s="95"/>
      <c r="CY641" s="95"/>
      <c r="CZ641" s="95"/>
      <c r="DA641" s="95"/>
      <c r="DB641" s="95"/>
      <c r="DC641" s="95"/>
      <c r="DD641" s="95"/>
      <c r="DE641" s="95"/>
      <c r="DF641" s="95"/>
      <c r="DG641" s="95"/>
      <c r="DH641" s="95"/>
      <c r="DI641" s="95"/>
      <c r="DJ641" s="95"/>
      <c r="DK641" s="95"/>
      <c r="DL641" s="95"/>
      <c r="DM641" s="95"/>
      <c r="DN641" s="95"/>
      <c r="DO641" s="95"/>
      <c r="DP641" s="95"/>
      <c r="DQ641" s="95"/>
      <c r="DR641" s="95"/>
      <c r="DS641" s="95"/>
      <c r="DT641" s="95"/>
      <c r="DU641" s="95"/>
      <c r="DV641" s="95"/>
      <c r="DW641" s="95"/>
      <c r="DX641" s="95"/>
      <c r="DY641" s="95"/>
      <c r="DZ641" s="95"/>
      <c r="EA641" s="95"/>
      <c r="EB641" s="95"/>
      <c r="EC641" s="95"/>
      <c r="ED641" s="95"/>
      <c r="EE641" s="95"/>
      <c r="EF641" s="95"/>
      <c r="EG641" s="95"/>
      <c r="EH641" s="95"/>
      <c r="EI641" s="95"/>
      <c r="EJ641" s="95"/>
      <c r="EK641" s="95"/>
      <c r="EL641" s="95"/>
      <c r="EM641" s="95"/>
      <c r="EN641" s="95"/>
      <c r="EO641" s="95"/>
      <c r="EP641" s="95"/>
      <c r="EQ641" s="95"/>
      <c r="ER641" s="95"/>
      <c r="ES641" s="95"/>
      <c r="ET641" s="95"/>
      <c r="EU641" s="95"/>
      <c r="EV641" s="95"/>
      <c r="EW641" s="95"/>
      <c r="EX641" s="95"/>
      <c r="EY641" s="95"/>
      <c r="EZ641" s="95"/>
      <c r="FA641" s="95"/>
      <c r="FB641" s="95"/>
      <c r="FC641" s="95"/>
      <c r="FD641" s="95"/>
      <c r="FE641" s="95"/>
      <c r="FF641" s="95"/>
      <c r="FG641" s="95"/>
      <c r="FH641" s="95"/>
      <c r="FI641" s="95"/>
      <c r="FJ641" s="95"/>
      <c r="FK641" s="95"/>
      <c r="FL641" s="95"/>
      <c r="FM641" s="95"/>
      <c r="FN641" s="95"/>
      <c r="FO641" s="95"/>
      <c r="FP641" s="95"/>
      <c r="FQ641" s="95"/>
      <c r="FR641" s="95"/>
      <c r="FS641" s="95"/>
      <c r="FT641" s="95"/>
      <c r="FU641" s="95"/>
      <c r="FV641" s="95"/>
      <c r="FW641" s="95"/>
      <c r="FX641" s="95"/>
      <c r="FY641" s="95"/>
      <c r="FZ641" s="95"/>
      <c r="GA641" s="95"/>
      <c r="GB641" s="95"/>
      <c r="GC641" s="95"/>
      <c r="GD641" s="95"/>
      <c r="GE641" s="95"/>
      <c r="GF641" s="95"/>
      <c r="GG641" s="95"/>
      <c r="GH641" s="95"/>
      <c r="GI641" s="95"/>
      <c r="GJ641" s="95"/>
      <c r="GK641" s="95"/>
      <c r="GL641" s="95"/>
      <c r="GM641" s="95"/>
      <c r="GN641" s="95"/>
      <c r="GO641" s="95"/>
      <c r="GP641" s="95"/>
      <c r="GQ641" s="95"/>
      <c r="GR641" s="95"/>
      <c r="GS641" s="95"/>
      <c r="GT641" s="95"/>
      <c r="GU641" s="95"/>
      <c r="GV641" s="95"/>
      <c r="GW641" s="95"/>
      <c r="GX641" s="95"/>
      <c r="GY641" s="95"/>
      <c r="GZ641" s="95"/>
      <c r="HA641" s="95"/>
      <c r="HB641" s="95"/>
      <c r="HC641" s="95"/>
      <c r="HD641" s="95"/>
      <c r="HE641" s="95"/>
    </row>
    <row r="642" spans="1:213" x14ac:dyDescent="0.25">
      <c r="A642" s="212" t="str">
        <f>IF((ISBLANK('1B DonnéesActifs'!A645)=TRUE),"-",'1B DonnéesActifs'!A645)</f>
        <v>-</v>
      </c>
      <c r="B642" s="213" t="str">
        <f>IF(($A642="-"),"-",IF((ISBLANK('1B DonnéesActifs'!B645)=TRUE),"",'1B DonnéesActifs'!B645))</f>
        <v>-</v>
      </c>
      <c r="C642" s="213" t="str">
        <f>IF(($A642="-"),"-",IF((ISBLANK('1B DonnéesActifs'!C645)=TRUE),"",'1B DonnéesActifs'!C645))</f>
        <v>-</v>
      </c>
      <c r="D642" s="213" t="str">
        <f>IF(($A642="-"),"-",IF((ISBLANK('1B DonnéesActifs'!D645)=TRUE),"",'1B DonnéesActifs'!D645))</f>
        <v>-</v>
      </c>
      <c r="E642" s="213" t="str">
        <f>IF(($A642="-"),"-",IF((ISBLANK('1B DonnéesActifs'!E645)=TRUE),"",'1B DonnéesActifs'!E645))</f>
        <v>-</v>
      </c>
      <c r="F642" s="213" t="str">
        <f>IF(($A642="-"),"-",IF((ISBLANK('1B DonnéesActifs'!F645)=TRUE),"",'1B DonnéesActifs'!F645))</f>
        <v>-</v>
      </c>
      <c r="G642" s="213" t="str">
        <f>IF(($A642="-"),"-",IF((ISBLANK('1B DonnéesActifs'!G645)=TRUE),"",'1B DonnéesActifs'!G645))</f>
        <v>-</v>
      </c>
      <c r="H642" s="213" t="str">
        <f>IF(($A642="-"),"-",IF((ISBLANK('1B DonnéesActifs'!H645)=TRUE),"",'1B DonnéesActifs'!H645))</f>
        <v>-</v>
      </c>
      <c r="I642" s="213" t="str">
        <f>IF(($A642="-"),"-",IF((ISBLANK('1B DonnéesActifs'!I645)=TRUE),"",'1B DonnéesActifs'!I645))</f>
        <v>-</v>
      </c>
      <c r="J642" s="213" t="str">
        <f>IF(($A642="-"),"-",IF((ISBLANK('1B DonnéesActifs'!J645)=TRUE),"",'1B DonnéesActifs'!J645))</f>
        <v>-</v>
      </c>
      <c r="K642" s="213" t="str">
        <f>IF(($A642="-"),"-",IF((ISBLANK('1B DonnéesActifs'!K645)=TRUE),"",'1B DonnéesActifs'!K645))</f>
        <v>-</v>
      </c>
      <c r="L642" s="213" t="str">
        <f>IF(($A642="-"),"-",IF((ISBLANK('1B DonnéesActifs'!L645)=TRUE),"",'1B DonnéesActifs'!L645))</f>
        <v>-</v>
      </c>
      <c r="M642" s="213" t="str">
        <f>IF(($A642="-"),"-",IF((ISBLANK('1B DonnéesActifs'!M645)=TRUE),"",'1B DonnéesActifs'!M645))</f>
        <v>-</v>
      </c>
      <c r="N642" s="213" t="str">
        <f>IF(($A642="-"),"-",IF((ISBLANK('1B DonnéesActifs'!N645)=TRUE),"",'1B DonnéesActifs'!N645))</f>
        <v>-</v>
      </c>
      <c r="O642" s="213" t="str">
        <f>IF(($A642="-"),"-",IF((ISBLANK('1B DonnéesActifs'!O645)=TRUE),"",'1B DonnéesActifs'!O645))</f>
        <v>-</v>
      </c>
      <c r="P642" s="213" t="str">
        <f>IF(($A642="-"),"-",IF((ISBLANK('1B DonnéesActifs'!P645)=TRUE),"",'1B DonnéesActifs'!P645))</f>
        <v>-</v>
      </c>
      <c r="Q642" s="214" t="str">
        <f t="shared" si="91"/>
        <v>-</v>
      </c>
      <c r="R642" s="214" t="str">
        <f>IF($A642="-","-",(_xlfn.IFNA((VLOOKUP($D642,'2A HypothèsesRenouvellement'!$J$6:$K$10,2,FALSE)),"TypeChausséeN/D")))</f>
        <v>-</v>
      </c>
      <c r="S642" s="214" t="str">
        <f t="shared" si="92"/>
        <v>-</v>
      </c>
      <c r="T642" s="214" t="str">
        <f>IF($A642="-","-",(_xlfn.IFNA((VLOOKUP($M642,'2A HypothèsesRenouvellement'!$J$16:$K$25,2,FALSE)),"DernièreInterventionN/D")))</f>
        <v>-</v>
      </c>
      <c r="U642" s="214" t="str">
        <f t="shared" si="93"/>
        <v>-</v>
      </c>
      <c r="V642" s="215" t="str">
        <f t="shared" si="94"/>
        <v>-</v>
      </c>
      <c r="W642" s="215" t="str">
        <f>IF($A642="-","-",IF($O642="","ICG N/D",VLOOKUP($O642,'2A HypothèsesRenouvellement'!$B$33:$B$42,1,TRUE)))</f>
        <v>-</v>
      </c>
      <c r="X642" s="216" t="str">
        <f>IF($A642="-","-",(IF((ISNUMBER(W642)=TRUE),VLOOKUP(W642,'2A HypothèsesRenouvellement'!$B$33:$D$42,3,FALSE),"ICG N/D")))</f>
        <v>-</v>
      </c>
      <c r="Y642" s="216" t="str">
        <f>_xlfn.IFNA(IF($A642="-","-",(IF((P642=""),"Cote /5 N/D",VLOOKUP(P642,'2A HypothèsesRenouvellement'!$F$33:$G$37,2,FALSE)))),"%ParCote/5 Feuille2A N/D")</f>
        <v>-</v>
      </c>
      <c r="Z642" s="215" t="str">
        <f>IF($A642="-","-",IF('2A HypothèsesRenouvellement'!$F$20="  cotes d'état /100",(IF(ISNUMBER(X642)=TRUE,(X642*R642),"ICG N/D")),"N'est pas l'option choisie feuille 2A"))</f>
        <v>-</v>
      </c>
      <c r="AA642" s="215" t="str">
        <f t="shared" si="89"/>
        <v>-</v>
      </c>
      <c r="AB642" s="215" t="str">
        <f>IF($A642="-","-",IF('2A HypothèsesRenouvellement'!$F$20="  cotes d'état /5",(IF(ISNUMBER(Y642)=TRUE,(Y642*R642),"Etat/5 N/D")),"N'est pas l'option choisie feuille 2A"))</f>
        <v>-</v>
      </c>
      <c r="AC642" s="215" t="str">
        <f t="shared" si="90"/>
        <v>-</v>
      </c>
      <c r="AD642" s="217" t="str">
        <f>IF('2A HypothèsesRenouvellement'!$D$15="Option 1  ",'3A CalculsActifs'!V642,IF('2A HypothèsesRenouvellement'!$F$20="  Cotes d'état /100",'3A CalculsActifs'!AA642,IF('2A HypothèsesRenouvellement'!$F$20="  Cotes d'état /5",'3A CalculsActifs'!AC642,"ATT:ChoisirOptionFeuille2A")))</f>
        <v>ATT:ChoisirOptionFeuille2A</v>
      </c>
      <c r="AE642" s="209" t="str">
        <f>IF($A642="-","-",(H642/1000*(VLOOKUP(D642,'2A HypothèsesRenouvellement'!$J$6:$L$10,3,FALSE))))</f>
        <v>-</v>
      </c>
      <c r="AF642" s="312" t="str">
        <f t="shared" si="95"/>
        <v>-</v>
      </c>
      <c r="AG642" s="312" t="str">
        <f t="shared" si="96"/>
        <v>-</v>
      </c>
      <c r="AH642" s="218" t="str">
        <f t="shared" si="97"/>
        <v>-</v>
      </c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5"/>
      <c r="BL642" s="95"/>
      <c r="BM642" s="95"/>
      <c r="BN642" s="95"/>
      <c r="BO642" s="95"/>
      <c r="BP642" s="95"/>
      <c r="BQ642" s="95"/>
      <c r="BR642" s="95"/>
      <c r="BS642" s="95"/>
      <c r="BT642" s="95"/>
      <c r="BU642" s="95"/>
      <c r="BV642" s="95"/>
      <c r="BW642" s="95"/>
      <c r="BX642" s="95"/>
      <c r="BY642" s="95"/>
      <c r="BZ642" s="95"/>
      <c r="CA642" s="95"/>
      <c r="CB642" s="95"/>
      <c r="CC642" s="95"/>
      <c r="CD642" s="95"/>
      <c r="CE642" s="95"/>
      <c r="CF642" s="95"/>
      <c r="CG642" s="95"/>
      <c r="CH642" s="95"/>
      <c r="CI642" s="95"/>
      <c r="CJ642" s="95"/>
      <c r="CK642" s="95"/>
      <c r="CL642" s="95"/>
      <c r="CM642" s="95"/>
      <c r="CN642" s="95"/>
      <c r="CO642" s="95"/>
      <c r="CP642" s="95"/>
      <c r="CQ642" s="95"/>
      <c r="CR642" s="95"/>
      <c r="CS642" s="95"/>
      <c r="CT642" s="95"/>
      <c r="CU642" s="95"/>
      <c r="CV642" s="95"/>
      <c r="CW642" s="95"/>
      <c r="CX642" s="95"/>
      <c r="CY642" s="95"/>
      <c r="CZ642" s="95"/>
      <c r="DA642" s="95"/>
      <c r="DB642" s="95"/>
      <c r="DC642" s="95"/>
      <c r="DD642" s="95"/>
      <c r="DE642" s="95"/>
      <c r="DF642" s="95"/>
      <c r="DG642" s="95"/>
      <c r="DH642" s="95"/>
      <c r="DI642" s="95"/>
      <c r="DJ642" s="95"/>
      <c r="DK642" s="95"/>
      <c r="DL642" s="95"/>
      <c r="DM642" s="95"/>
      <c r="DN642" s="95"/>
      <c r="DO642" s="95"/>
      <c r="DP642" s="95"/>
      <c r="DQ642" s="95"/>
      <c r="DR642" s="95"/>
      <c r="DS642" s="95"/>
      <c r="DT642" s="95"/>
      <c r="DU642" s="95"/>
      <c r="DV642" s="95"/>
      <c r="DW642" s="95"/>
      <c r="DX642" s="95"/>
      <c r="DY642" s="95"/>
      <c r="DZ642" s="95"/>
      <c r="EA642" s="95"/>
      <c r="EB642" s="95"/>
      <c r="EC642" s="95"/>
      <c r="ED642" s="95"/>
      <c r="EE642" s="95"/>
      <c r="EF642" s="95"/>
      <c r="EG642" s="95"/>
      <c r="EH642" s="95"/>
      <c r="EI642" s="95"/>
      <c r="EJ642" s="95"/>
      <c r="EK642" s="95"/>
      <c r="EL642" s="95"/>
      <c r="EM642" s="95"/>
      <c r="EN642" s="95"/>
      <c r="EO642" s="95"/>
      <c r="EP642" s="95"/>
      <c r="EQ642" s="95"/>
      <c r="ER642" s="95"/>
      <c r="ES642" s="95"/>
      <c r="ET642" s="95"/>
      <c r="EU642" s="95"/>
      <c r="EV642" s="95"/>
      <c r="EW642" s="95"/>
      <c r="EX642" s="95"/>
      <c r="EY642" s="95"/>
      <c r="EZ642" s="95"/>
      <c r="FA642" s="95"/>
      <c r="FB642" s="95"/>
      <c r="FC642" s="95"/>
      <c r="FD642" s="95"/>
      <c r="FE642" s="95"/>
      <c r="FF642" s="95"/>
      <c r="FG642" s="95"/>
      <c r="FH642" s="95"/>
      <c r="FI642" s="95"/>
      <c r="FJ642" s="95"/>
      <c r="FK642" s="95"/>
      <c r="FL642" s="95"/>
      <c r="FM642" s="95"/>
      <c r="FN642" s="95"/>
      <c r="FO642" s="95"/>
      <c r="FP642" s="95"/>
      <c r="FQ642" s="95"/>
      <c r="FR642" s="95"/>
      <c r="FS642" s="95"/>
      <c r="FT642" s="95"/>
      <c r="FU642" s="95"/>
      <c r="FV642" s="95"/>
      <c r="FW642" s="95"/>
      <c r="FX642" s="95"/>
      <c r="FY642" s="95"/>
      <c r="FZ642" s="95"/>
      <c r="GA642" s="95"/>
      <c r="GB642" s="95"/>
      <c r="GC642" s="95"/>
      <c r="GD642" s="95"/>
      <c r="GE642" s="95"/>
      <c r="GF642" s="95"/>
      <c r="GG642" s="95"/>
      <c r="GH642" s="95"/>
      <c r="GI642" s="95"/>
      <c r="GJ642" s="95"/>
      <c r="GK642" s="95"/>
      <c r="GL642" s="95"/>
      <c r="GM642" s="95"/>
      <c r="GN642" s="95"/>
      <c r="GO642" s="95"/>
      <c r="GP642" s="95"/>
      <c r="GQ642" s="95"/>
      <c r="GR642" s="95"/>
      <c r="GS642" s="95"/>
      <c r="GT642" s="95"/>
      <c r="GU642" s="95"/>
      <c r="GV642" s="95"/>
      <c r="GW642" s="95"/>
      <c r="GX642" s="95"/>
      <c r="GY642" s="95"/>
      <c r="GZ642" s="95"/>
      <c r="HA642" s="95"/>
      <c r="HB642" s="95"/>
      <c r="HC642" s="95"/>
      <c r="HD642" s="95"/>
      <c r="HE642" s="95"/>
    </row>
    <row r="643" spans="1:213" x14ac:dyDescent="0.25">
      <c r="A643" s="212" t="str">
        <f>IF((ISBLANK('1B DonnéesActifs'!A646)=TRUE),"-",'1B DonnéesActifs'!A646)</f>
        <v>-</v>
      </c>
      <c r="B643" s="213" t="str">
        <f>IF(($A643="-"),"-",IF((ISBLANK('1B DonnéesActifs'!B646)=TRUE),"",'1B DonnéesActifs'!B646))</f>
        <v>-</v>
      </c>
      <c r="C643" s="213" t="str">
        <f>IF(($A643="-"),"-",IF((ISBLANK('1B DonnéesActifs'!C646)=TRUE),"",'1B DonnéesActifs'!C646))</f>
        <v>-</v>
      </c>
      <c r="D643" s="213" t="str">
        <f>IF(($A643="-"),"-",IF((ISBLANK('1B DonnéesActifs'!D646)=TRUE),"",'1B DonnéesActifs'!D646))</f>
        <v>-</v>
      </c>
      <c r="E643" s="213" t="str">
        <f>IF(($A643="-"),"-",IF((ISBLANK('1B DonnéesActifs'!E646)=TRUE),"",'1B DonnéesActifs'!E646))</f>
        <v>-</v>
      </c>
      <c r="F643" s="213" t="str">
        <f>IF(($A643="-"),"-",IF((ISBLANK('1B DonnéesActifs'!F646)=TRUE),"",'1B DonnéesActifs'!F646))</f>
        <v>-</v>
      </c>
      <c r="G643" s="213" t="str">
        <f>IF(($A643="-"),"-",IF((ISBLANK('1B DonnéesActifs'!G646)=TRUE),"",'1B DonnéesActifs'!G646))</f>
        <v>-</v>
      </c>
      <c r="H643" s="213" t="str">
        <f>IF(($A643="-"),"-",IF((ISBLANK('1B DonnéesActifs'!H646)=TRUE),"",'1B DonnéesActifs'!H646))</f>
        <v>-</v>
      </c>
      <c r="I643" s="213" t="str">
        <f>IF(($A643="-"),"-",IF((ISBLANK('1B DonnéesActifs'!I646)=TRUE),"",'1B DonnéesActifs'!I646))</f>
        <v>-</v>
      </c>
      <c r="J643" s="213" t="str">
        <f>IF(($A643="-"),"-",IF((ISBLANK('1B DonnéesActifs'!J646)=TRUE),"",'1B DonnéesActifs'!J646))</f>
        <v>-</v>
      </c>
      <c r="K643" s="213" t="str">
        <f>IF(($A643="-"),"-",IF((ISBLANK('1B DonnéesActifs'!K646)=TRUE),"",'1B DonnéesActifs'!K646))</f>
        <v>-</v>
      </c>
      <c r="L643" s="213" t="str">
        <f>IF(($A643="-"),"-",IF((ISBLANK('1B DonnéesActifs'!L646)=TRUE),"",'1B DonnéesActifs'!L646))</f>
        <v>-</v>
      </c>
      <c r="M643" s="213" t="str">
        <f>IF(($A643="-"),"-",IF((ISBLANK('1B DonnéesActifs'!M646)=TRUE),"",'1B DonnéesActifs'!M646))</f>
        <v>-</v>
      </c>
      <c r="N643" s="213" t="str">
        <f>IF(($A643="-"),"-",IF((ISBLANK('1B DonnéesActifs'!N646)=TRUE),"",'1B DonnéesActifs'!N646))</f>
        <v>-</v>
      </c>
      <c r="O643" s="213" t="str">
        <f>IF(($A643="-"),"-",IF((ISBLANK('1B DonnéesActifs'!O646)=TRUE),"",'1B DonnéesActifs'!O646))</f>
        <v>-</v>
      </c>
      <c r="P643" s="213" t="str">
        <f>IF(($A643="-"),"-",IF((ISBLANK('1B DonnéesActifs'!P646)=TRUE),"",'1B DonnéesActifs'!P646))</f>
        <v>-</v>
      </c>
      <c r="Q643" s="214" t="str">
        <f t="shared" si="91"/>
        <v>-</v>
      </c>
      <c r="R643" s="214" t="str">
        <f>IF($A643="-","-",(_xlfn.IFNA((VLOOKUP($D643,'2A HypothèsesRenouvellement'!$J$6:$K$10,2,FALSE)),"TypeChausséeN/D")))</f>
        <v>-</v>
      </c>
      <c r="S643" s="214" t="str">
        <f t="shared" si="92"/>
        <v>-</v>
      </c>
      <c r="T643" s="214" t="str">
        <f>IF($A643="-","-",(_xlfn.IFNA((VLOOKUP($M643,'2A HypothèsesRenouvellement'!$J$16:$K$25,2,FALSE)),"DernièreInterventionN/D")))</f>
        <v>-</v>
      </c>
      <c r="U643" s="214" t="str">
        <f t="shared" si="93"/>
        <v>-</v>
      </c>
      <c r="V643" s="215" t="str">
        <f t="shared" si="94"/>
        <v>-</v>
      </c>
      <c r="W643" s="215" t="str">
        <f>IF($A643="-","-",IF($O643="","ICG N/D",VLOOKUP($O643,'2A HypothèsesRenouvellement'!$B$33:$B$42,1,TRUE)))</f>
        <v>-</v>
      </c>
      <c r="X643" s="216" t="str">
        <f>IF($A643="-","-",(IF((ISNUMBER(W643)=TRUE),VLOOKUP(W643,'2A HypothèsesRenouvellement'!$B$33:$D$42,3,FALSE),"ICG N/D")))</f>
        <v>-</v>
      </c>
      <c r="Y643" s="216" t="str">
        <f>_xlfn.IFNA(IF($A643="-","-",(IF((P643=""),"Cote /5 N/D",VLOOKUP(P643,'2A HypothèsesRenouvellement'!$F$33:$G$37,2,FALSE)))),"%ParCote/5 Feuille2A N/D")</f>
        <v>-</v>
      </c>
      <c r="Z643" s="215" t="str">
        <f>IF($A643="-","-",IF('2A HypothèsesRenouvellement'!$F$20="  cotes d'état /100",(IF(ISNUMBER(X643)=TRUE,(X643*R643),"ICG N/D")),"N'est pas l'option choisie feuille 2A"))</f>
        <v>-</v>
      </c>
      <c r="AA643" s="215" t="str">
        <f t="shared" ref="AA643:AA706" si="98">IF($A643="-","-",IF(Annee_d_analyse="","SaisirAnnéeAnalyseFeuille1A",IF(ISNUMBER(Z643)=FALSE,"N'est pas l'option choisie feuille 2A",IF(Annee_eval_etat="","SaisirAnnéeÉval.ÉtatFeuille2A",IF((Z643-(Annee_d_analyse-Annee_eval_etat))&gt;0,ROUND((Z643-(Annee_d_analyse-Annee_eval_etat)),0),0)))))</f>
        <v>-</v>
      </c>
      <c r="AB643" s="215" t="str">
        <f>IF($A643="-","-",IF('2A HypothèsesRenouvellement'!$F$20="  cotes d'état /5",(IF(ISNUMBER(Y643)=TRUE,(Y643*R643),"Etat/5 N/D")),"N'est pas l'option choisie feuille 2A"))</f>
        <v>-</v>
      </c>
      <c r="AC643" s="215" t="str">
        <f t="shared" ref="AC643:AC706" si="99">IF($A643="-","-",IF(Annee_d_analyse="","SaisirAnnéeAnalyseFeuille1A",IF(ISNUMBER(AB643)=FALSE,"N'est pas l'option choisie feuille 2A",IF(Annee_eval_etat="","SaisirAnnéeÉval.ÉtatFeuille2A",IF((AB643-(Annee_d_analyse-Annee_eval_etat))&gt;0,ROUND((AB643-(Annee_d_analyse-Annee_eval_etat)),0),0)))))</f>
        <v>-</v>
      </c>
      <c r="AD643" s="217" t="str">
        <f>IF('2A HypothèsesRenouvellement'!$D$15="Option 1  ",'3A CalculsActifs'!V643,IF('2A HypothèsesRenouvellement'!$F$20="  Cotes d'état /100",'3A CalculsActifs'!AA643,IF('2A HypothèsesRenouvellement'!$F$20="  Cotes d'état /5",'3A CalculsActifs'!AC643,"ATT:ChoisirOptionFeuille2A")))</f>
        <v>ATT:ChoisirOptionFeuille2A</v>
      </c>
      <c r="AE643" s="209" t="str">
        <f>IF($A643="-","-",(H643/1000*(VLOOKUP(D643,'2A HypothèsesRenouvellement'!$J$6:$L$10,3,FALSE))))</f>
        <v>-</v>
      </c>
      <c r="AF643" s="312" t="str">
        <f t="shared" si="95"/>
        <v>-</v>
      </c>
      <c r="AG643" s="312" t="str">
        <f t="shared" si="96"/>
        <v>-</v>
      </c>
      <c r="AH643" s="218" t="str">
        <f t="shared" si="97"/>
        <v>-</v>
      </c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5"/>
      <c r="BL643" s="95"/>
      <c r="BM643" s="95"/>
      <c r="BN643" s="95"/>
      <c r="BO643" s="95"/>
      <c r="BP643" s="95"/>
      <c r="BQ643" s="95"/>
      <c r="BR643" s="95"/>
      <c r="BS643" s="95"/>
      <c r="BT643" s="95"/>
      <c r="BU643" s="95"/>
      <c r="BV643" s="95"/>
      <c r="BW643" s="95"/>
      <c r="BX643" s="95"/>
      <c r="BY643" s="95"/>
      <c r="BZ643" s="95"/>
      <c r="CA643" s="95"/>
      <c r="CB643" s="95"/>
      <c r="CC643" s="95"/>
      <c r="CD643" s="95"/>
      <c r="CE643" s="95"/>
      <c r="CF643" s="95"/>
      <c r="CG643" s="95"/>
      <c r="CH643" s="95"/>
      <c r="CI643" s="95"/>
      <c r="CJ643" s="95"/>
      <c r="CK643" s="95"/>
      <c r="CL643" s="95"/>
      <c r="CM643" s="95"/>
      <c r="CN643" s="95"/>
      <c r="CO643" s="95"/>
      <c r="CP643" s="95"/>
      <c r="CQ643" s="95"/>
      <c r="CR643" s="95"/>
      <c r="CS643" s="95"/>
      <c r="CT643" s="95"/>
      <c r="CU643" s="95"/>
      <c r="CV643" s="95"/>
      <c r="CW643" s="95"/>
      <c r="CX643" s="95"/>
      <c r="CY643" s="95"/>
      <c r="CZ643" s="95"/>
      <c r="DA643" s="95"/>
      <c r="DB643" s="95"/>
      <c r="DC643" s="95"/>
      <c r="DD643" s="95"/>
      <c r="DE643" s="95"/>
      <c r="DF643" s="95"/>
      <c r="DG643" s="95"/>
      <c r="DH643" s="95"/>
      <c r="DI643" s="95"/>
      <c r="DJ643" s="95"/>
      <c r="DK643" s="95"/>
      <c r="DL643" s="95"/>
      <c r="DM643" s="95"/>
      <c r="DN643" s="95"/>
      <c r="DO643" s="95"/>
      <c r="DP643" s="95"/>
      <c r="DQ643" s="95"/>
      <c r="DR643" s="95"/>
      <c r="DS643" s="95"/>
      <c r="DT643" s="95"/>
      <c r="DU643" s="95"/>
      <c r="DV643" s="95"/>
      <c r="DW643" s="95"/>
      <c r="DX643" s="95"/>
      <c r="DY643" s="95"/>
      <c r="DZ643" s="95"/>
      <c r="EA643" s="95"/>
      <c r="EB643" s="95"/>
      <c r="EC643" s="95"/>
      <c r="ED643" s="95"/>
      <c r="EE643" s="95"/>
      <c r="EF643" s="95"/>
      <c r="EG643" s="95"/>
      <c r="EH643" s="95"/>
      <c r="EI643" s="95"/>
      <c r="EJ643" s="95"/>
      <c r="EK643" s="95"/>
      <c r="EL643" s="95"/>
      <c r="EM643" s="95"/>
      <c r="EN643" s="95"/>
      <c r="EO643" s="95"/>
      <c r="EP643" s="95"/>
      <c r="EQ643" s="95"/>
      <c r="ER643" s="95"/>
      <c r="ES643" s="95"/>
      <c r="ET643" s="95"/>
      <c r="EU643" s="95"/>
      <c r="EV643" s="95"/>
      <c r="EW643" s="95"/>
      <c r="EX643" s="95"/>
      <c r="EY643" s="95"/>
      <c r="EZ643" s="95"/>
      <c r="FA643" s="95"/>
      <c r="FB643" s="95"/>
      <c r="FC643" s="95"/>
      <c r="FD643" s="95"/>
      <c r="FE643" s="95"/>
      <c r="FF643" s="95"/>
      <c r="FG643" s="95"/>
      <c r="FH643" s="95"/>
      <c r="FI643" s="95"/>
      <c r="FJ643" s="95"/>
      <c r="FK643" s="95"/>
      <c r="FL643" s="95"/>
      <c r="FM643" s="95"/>
      <c r="FN643" s="95"/>
      <c r="FO643" s="95"/>
      <c r="FP643" s="95"/>
      <c r="FQ643" s="95"/>
      <c r="FR643" s="95"/>
      <c r="FS643" s="95"/>
      <c r="FT643" s="95"/>
      <c r="FU643" s="95"/>
      <c r="FV643" s="95"/>
      <c r="FW643" s="95"/>
      <c r="FX643" s="95"/>
      <c r="FY643" s="95"/>
      <c r="FZ643" s="95"/>
      <c r="GA643" s="95"/>
      <c r="GB643" s="95"/>
      <c r="GC643" s="95"/>
      <c r="GD643" s="95"/>
      <c r="GE643" s="95"/>
      <c r="GF643" s="95"/>
      <c r="GG643" s="95"/>
      <c r="GH643" s="95"/>
      <c r="GI643" s="95"/>
      <c r="GJ643" s="95"/>
      <c r="GK643" s="95"/>
      <c r="GL643" s="95"/>
      <c r="GM643" s="95"/>
      <c r="GN643" s="95"/>
      <c r="GO643" s="95"/>
      <c r="GP643" s="95"/>
      <c r="GQ643" s="95"/>
      <c r="GR643" s="95"/>
      <c r="GS643" s="95"/>
      <c r="GT643" s="95"/>
      <c r="GU643" s="95"/>
      <c r="GV643" s="95"/>
      <c r="GW643" s="95"/>
      <c r="GX643" s="95"/>
      <c r="GY643" s="95"/>
      <c r="GZ643" s="95"/>
      <c r="HA643" s="95"/>
      <c r="HB643" s="95"/>
      <c r="HC643" s="95"/>
      <c r="HD643" s="95"/>
      <c r="HE643" s="95"/>
    </row>
    <row r="644" spans="1:213" x14ac:dyDescent="0.25">
      <c r="A644" s="212" t="str">
        <f>IF((ISBLANK('1B DonnéesActifs'!A647)=TRUE),"-",'1B DonnéesActifs'!A647)</f>
        <v>-</v>
      </c>
      <c r="B644" s="213" t="str">
        <f>IF(($A644="-"),"-",IF((ISBLANK('1B DonnéesActifs'!B647)=TRUE),"",'1B DonnéesActifs'!B647))</f>
        <v>-</v>
      </c>
      <c r="C644" s="213" t="str">
        <f>IF(($A644="-"),"-",IF((ISBLANK('1B DonnéesActifs'!C647)=TRUE),"",'1B DonnéesActifs'!C647))</f>
        <v>-</v>
      </c>
      <c r="D644" s="213" t="str">
        <f>IF(($A644="-"),"-",IF((ISBLANK('1B DonnéesActifs'!D647)=TRUE),"",'1B DonnéesActifs'!D647))</f>
        <v>-</v>
      </c>
      <c r="E644" s="213" t="str">
        <f>IF(($A644="-"),"-",IF((ISBLANK('1B DonnéesActifs'!E647)=TRUE),"",'1B DonnéesActifs'!E647))</f>
        <v>-</v>
      </c>
      <c r="F644" s="213" t="str">
        <f>IF(($A644="-"),"-",IF((ISBLANK('1B DonnéesActifs'!F647)=TRUE),"",'1B DonnéesActifs'!F647))</f>
        <v>-</v>
      </c>
      <c r="G644" s="213" t="str">
        <f>IF(($A644="-"),"-",IF((ISBLANK('1B DonnéesActifs'!G647)=TRUE),"",'1B DonnéesActifs'!G647))</f>
        <v>-</v>
      </c>
      <c r="H644" s="213" t="str">
        <f>IF(($A644="-"),"-",IF((ISBLANK('1B DonnéesActifs'!H647)=TRUE),"",'1B DonnéesActifs'!H647))</f>
        <v>-</v>
      </c>
      <c r="I644" s="213" t="str">
        <f>IF(($A644="-"),"-",IF((ISBLANK('1B DonnéesActifs'!I647)=TRUE),"",'1B DonnéesActifs'!I647))</f>
        <v>-</v>
      </c>
      <c r="J644" s="213" t="str">
        <f>IF(($A644="-"),"-",IF((ISBLANK('1B DonnéesActifs'!J647)=TRUE),"",'1B DonnéesActifs'!J647))</f>
        <v>-</v>
      </c>
      <c r="K644" s="213" t="str">
        <f>IF(($A644="-"),"-",IF((ISBLANK('1B DonnéesActifs'!K647)=TRUE),"",'1B DonnéesActifs'!K647))</f>
        <v>-</v>
      </c>
      <c r="L644" s="213" t="str">
        <f>IF(($A644="-"),"-",IF((ISBLANK('1B DonnéesActifs'!L647)=TRUE),"",'1B DonnéesActifs'!L647))</f>
        <v>-</v>
      </c>
      <c r="M644" s="213" t="str">
        <f>IF(($A644="-"),"-",IF((ISBLANK('1B DonnéesActifs'!M647)=TRUE),"",'1B DonnéesActifs'!M647))</f>
        <v>-</v>
      </c>
      <c r="N644" s="213" t="str">
        <f>IF(($A644="-"),"-",IF((ISBLANK('1B DonnéesActifs'!N647)=TRUE),"",'1B DonnéesActifs'!N647))</f>
        <v>-</v>
      </c>
      <c r="O644" s="213" t="str">
        <f>IF(($A644="-"),"-",IF((ISBLANK('1B DonnéesActifs'!O647)=TRUE),"",'1B DonnéesActifs'!O647))</f>
        <v>-</v>
      </c>
      <c r="P644" s="213" t="str">
        <f>IF(($A644="-"),"-",IF((ISBLANK('1B DonnéesActifs'!P647)=TRUE),"",'1B DonnéesActifs'!P647))</f>
        <v>-</v>
      </c>
      <c r="Q644" s="214" t="str">
        <f t="shared" si="91"/>
        <v>-</v>
      </c>
      <c r="R644" s="214" t="str">
        <f>IF($A644="-","-",(_xlfn.IFNA((VLOOKUP($D644,'2A HypothèsesRenouvellement'!$J$6:$K$10,2,FALSE)),"TypeChausséeN/D")))</f>
        <v>-</v>
      </c>
      <c r="S644" s="214" t="str">
        <f t="shared" si="92"/>
        <v>-</v>
      </c>
      <c r="T644" s="214" t="str">
        <f>IF($A644="-","-",(_xlfn.IFNA((VLOOKUP($M644,'2A HypothèsesRenouvellement'!$J$16:$K$25,2,FALSE)),"DernièreInterventionN/D")))</f>
        <v>-</v>
      </c>
      <c r="U644" s="214" t="str">
        <f t="shared" si="93"/>
        <v>-</v>
      </c>
      <c r="V644" s="215" t="str">
        <f t="shared" si="94"/>
        <v>-</v>
      </c>
      <c r="W644" s="215" t="str">
        <f>IF($A644="-","-",IF($O644="","ICG N/D",VLOOKUP($O644,'2A HypothèsesRenouvellement'!$B$33:$B$42,1,TRUE)))</f>
        <v>-</v>
      </c>
      <c r="X644" s="216" t="str">
        <f>IF($A644="-","-",(IF((ISNUMBER(W644)=TRUE),VLOOKUP(W644,'2A HypothèsesRenouvellement'!$B$33:$D$42,3,FALSE),"ICG N/D")))</f>
        <v>-</v>
      </c>
      <c r="Y644" s="216" t="str">
        <f>_xlfn.IFNA(IF($A644="-","-",(IF((P644=""),"Cote /5 N/D",VLOOKUP(P644,'2A HypothèsesRenouvellement'!$F$33:$G$37,2,FALSE)))),"%ParCote/5 Feuille2A N/D")</f>
        <v>-</v>
      </c>
      <c r="Z644" s="215" t="str">
        <f>IF($A644="-","-",IF('2A HypothèsesRenouvellement'!$F$20="  cotes d'état /100",(IF(ISNUMBER(X644)=TRUE,(X644*R644),"ICG N/D")),"N'est pas l'option choisie feuille 2A"))</f>
        <v>-</v>
      </c>
      <c r="AA644" s="215" t="str">
        <f t="shared" si="98"/>
        <v>-</v>
      </c>
      <c r="AB644" s="215" t="str">
        <f>IF($A644="-","-",IF('2A HypothèsesRenouvellement'!$F$20="  cotes d'état /5",(IF(ISNUMBER(Y644)=TRUE,(Y644*R644),"Etat/5 N/D")),"N'est pas l'option choisie feuille 2A"))</f>
        <v>-</v>
      </c>
      <c r="AC644" s="215" t="str">
        <f t="shared" si="99"/>
        <v>-</v>
      </c>
      <c r="AD644" s="217" t="str">
        <f>IF('2A HypothèsesRenouvellement'!$D$15="Option 1  ",'3A CalculsActifs'!V644,IF('2A HypothèsesRenouvellement'!$F$20="  Cotes d'état /100",'3A CalculsActifs'!AA644,IF('2A HypothèsesRenouvellement'!$F$20="  Cotes d'état /5",'3A CalculsActifs'!AC644,"ATT:ChoisirOptionFeuille2A")))</f>
        <v>ATT:ChoisirOptionFeuille2A</v>
      </c>
      <c r="AE644" s="209" t="str">
        <f>IF($A644="-","-",(H644/1000*(VLOOKUP(D644,'2A HypothèsesRenouvellement'!$J$6:$L$10,3,FALSE))))</f>
        <v>-</v>
      </c>
      <c r="AF644" s="312" t="str">
        <f t="shared" si="95"/>
        <v>-</v>
      </c>
      <c r="AG644" s="312" t="str">
        <f t="shared" si="96"/>
        <v>-</v>
      </c>
      <c r="AH644" s="218" t="str">
        <f t="shared" si="97"/>
        <v>-</v>
      </c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5"/>
      <c r="BL644" s="95"/>
      <c r="BM644" s="95"/>
      <c r="BN644" s="95"/>
      <c r="BO644" s="95"/>
      <c r="BP644" s="95"/>
      <c r="BQ644" s="95"/>
      <c r="BR644" s="95"/>
      <c r="BS644" s="95"/>
      <c r="BT644" s="95"/>
      <c r="BU644" s="95"/>
      <c r="BV644" s="95"/>
      <c r="BW644" s="95"/>
      <c r="BX644" s="95"/>
      <c r="BY644" s="95"/>
      <c r="BZ644" s="95"/>
      <c r="CA644" s="95"/>
      <c r="CB644" s="95"/>
      <c r="CC644" s="95"/>
      <c r="CD644" s="95"/>
      <c r="CE644" s="95"/>
      <c r="CF644" s="95"/>
      <c r="CG644" s="95"/>
      <c r="CH644" s="95"/>
      <c r="CI644" s="95"/>
      <c r="CJ644" s="95"/>
      <c r="CK644" s="95"/>
      <c r="CL644" s="95"/>
      <c r="CM644" s="95"/>
      <c r="CN644" s="95"/>
      <c r="CO644" s="95"/>
      <c r="CP644" s="95"/>
      <c r="CQ644" s="95"/>
      <c r="CR644" s="95"/>
      <c r="CS644" s="95"/>
      <c r="CT644" s="95"/>
      <c r="CU644" s="95"/>
      <c r="CV644" s="95"/>
      <c r="CW644" s="95"/>
      <c r="CX644" s="95"/>
      <c r="CY644" s="95"/>
      <c r="CZ644" s="95"/>
      <c r="DA644" s="95"/>
      <c r="DB644" s="95"/>
      <c r="DC644" s="95"/>
      <c r="DD644" s="95"/>
      <c r="DE644" s="95"/>
      <c r="DF644" s="95"/>
      <c r="DG644" s="95"/>
      <c r="DH644" s="95"/>
      <c r="DI644" s="95"/>
      <c r="DJ644" s="95"/>
      <c r="DK644" s="95"/>
      <c r="DL644" s="95"/>
      <c r="DM644" s="95"/>
      <c r="DN644" s="95"/>
      <c r="DO644" s="95"/>
      <c r="DP644" s="95"/>
      <c r="DQ644" s="95"/>
      <c r="DR644" s="95"/>
      <c r="DS644" s="95"/>
      <c r="DT644" s="95"/>
      <c r="DU644" s="95"/>
      <c r="DV644" s="95"/>
      <c r="DW644" s="95"/>
      <c r="DX644" s="95"/>
      <c r="DY644" s="95"/>
      <c r="DZ644" s="95"/>
      <c r="EA644" s="95"/>
      <c r="EB644" s="95"/>
      <c r="EC644" s="95"/>
      <c r="ED644" s="95"/>
      <c r="EE644" s="95"/>
      <c r="EF644" s="95"/>
      <c r="EG644" s="95"/>
      <c r="EH644" s="95"/>
      <c r="EI644" s="95"/>
      <c r="EJ644" s="95"/>
      <c r="EK644" s="95"/>
      <c r="EL644" s="95"/>
      <c r="EM644" s="95"/>
      <c r="EN644" s="95"/>
      <c r="EO644" s="95"/>
      <c r="EP644" s="95"/>
      <c r="EQ644" s="95"/>
      <c r="ER644" s="95"/>
      <c r="ES644" s="95"/>
      <c r="ET644" s="95"/>
      <c r="EU644" s="95"/>
      <c r="EV644" s="95"/>
      <c r="EW644" s="95"/>
      <c r="EX644" s="95"/>
      <c r="EY644" s="95"/>
      <c r="EZ644" s="95"/>
      <c r="FA644" s="95"/>
      <c r="FB644" s="95"/>
      <c r="FC644" s="95"/>
      <c r="FD644" s="95"/>
      <c r="FE644" s="95"/>
      <c r="FF644" s="95"/>
      <c r="FG644" s="95"/>
      <c r="FH644" s="95"/>
      <c r="FI644" s="95"/>
      <c r="FJ644" s="95"/>
      <c r="FK644" s="95"/>
      <c r="FL644" s="95"/>
      <c r="FM644" s="95"/>
      <c r="FN644" s="95"/>
      <c r="FO644" s="95"/>
      <c r="FP644" s="95"/>
      <c r="FQ644" s="95"/>
      <c r="FR644" s="95"/>
      <c r="FS644" s="95"/>
      <c r="FT644" s="95"/>
      <c r="FU644" s="95"/>
      <c r="FV644" s="95"/>
      <c r="FW644" s="95"/>
      <c r="FX644" s="95"/>
      <c r="FY644" s="95"/>
      <c r="FZ644" s="95"/>
      <c r="GA644" s="95"/>
      <c r="GB644" s="95"/>
      <c r="GC644" s="95"/>
      <c r="GD644" s="95"/>
      <c r="GE644" s="95"/>
      <c r="GF644" s="95"/>
      <c r="GG644" s="95"/>
      <c r="GH644" s="95"/>
      <c r="GI644" s="95"/>
      <c r="GJ644" s="95"/>
      <c r="GK644" s="95"/>
      <c r="GL644" s="95"/>
      <c r="GM644" s="95"/>
      <c r="GN644" s="95"/>
      <c r="GO644" s="95"/>
      <c r="GP644" s="95"/>
      <c r="GQ644" s="95"/>
      <c r="GR644" s="95"/>
      <c r="GS644" s="95"/>
      <c r="GT644" s="95"/>
      <c r="GU644" s="95"/>
      <c r="GV644" s="95"/>
      <c r="GW644" s="95"/>
      <c r="GX644" s="95"/>
      <c r="GY644" s="95"/>
      <c r="GZ644" s="95"/>
      <c r="HA644" s="95"/>
      <c r="HB644" s="95"/>
      <c r="HC644" s="95"/>
      <c r="HD644" s="95"/>
      <c r="HE644" s="95"/>
    </row>
    <row r="645" spans="1:213" x14ac:dyDescent="0.25">
      <c r="A645" s="212" t="str">
        <f>IF((ISBLANK('1B DonnéesActifs'!A648)=TRUE),"-",'1B DonnéesActifs'!A648)</f>
        <v>-</v>
      </c>
      <c r="B645" s="213" t="str">
        <f>IF(($A645="-"),"-",IF((ISBLANK('1B DonnéesActifs'!B648)=TRUE),"",'1B DonnéesActifs'!B648))</f>
        <v>-</v>
      </c>
      <c r="C645" s="213" t="str">
        <f>IF(($A645="-"),"-",IF((ISBLANK('1B DonnéesActifs'!C648)=TRUE),"",'1B DonnéesActifs'!C648))</f>
        <v>-</v>
      </c>
      <c r="D645" s="213" t="str">
        <f>IF(($A645="-"),"-",IF((ISBLANK('1B DonnéesActifs'!D648)=TRUE),"",'1B DonnéesActifs'!D648))</f>
        <v>-</v>
      </c>
      <c r="E645" s="213" t="str">
        <f>IF(($A645="-"),"-",IF((ISBLANK('1B DonnéesActifs'!E648)=TRUE),"",'1B DonnéesActifs'!E648))</f>
        <v>-</v>
      </c>
      <c r="F645" s="213" t="str">
        <f>IF(($A645="-"),"-",IF((ISBLANK('1B DonnéesActifs'!F648)=TRUE),"",'1B DonnéesActifs'!F648))</f>
        <v>-</v>
      </c>
      <c r="G645" s="213" t="str">
        <f>IF(($A645="-"),"-",IF((ISBLANK('1B DonnéesActifs'!G648)=TRUE),"",'1B DonnéesActifs'!G648))</f>
        <v>-</v>
      </c>
      <c r="H645" s="213" t="str">
        <f>IF(($A645="-"),"-",IF((ISBLANK('1B DonnéesActifs'!H648)=TRUE),"",'1B DonnéesActifs'!H648))</f>
        <v>-</v>
      </c>
      <c r="I645" s="213" t="str">
        <f>IF(($A645="-"),"-",IF((ISBLANK('1B DonnéesActifs'!I648)=TRUE),"",'1B DonnéesActifs'!I648))</f>
        <v>-</v>
      </c>
      <c r="J645" s="213" t="str">
        <f>IF(($A645="-"),"-",IF((ISBLANK('1B DonnéesActifs'!J648)=TRUE),"",'1B DonnéesActifs'!J648))</f>
        <v>-</v>
      </c>
      <c r="K645" s="213" t="str">
        <f>IF(($A645="-"),"-",IF((ISBLANK('1B DonnéesActifs'!K648)=TRUE),"",'1B DonnéesActifs'!K648))</f>
        <v>-</v>
      </c>
      <c r="L645" s="213" t="str">
        <f>IF(($A645="-"),"-",IF((ISBLANK('1B DonnéesActifs'!L648)=TRUE),"",'1B DonnéesActifs'!L648))</f>
        <v>-</v>
      </c>
      <c r="M645" s="213" t="str">
        <f>IF(($A645="-"),"-",IF((ISBLANK('1B DonnéesActifs'!M648)=TRUE),"",'1B DonnéesActifs'!M648))</f>
        <v>-</v>
      </c>
      <c r="N645" s="213" t="str">
        <f>IF(($A645="-"),"-",IF((ISBLANK('1B DonnéesActifs'!N648)=TRUE),"",'1B DonnéesActifs'!N648))</f>
        <v>-</v>
      </c>
      <c r="O645" s="213" t="str">
        <f>IF(($A645="-"),"-",IF((ISBLANK('1B DonnéesActifs'!O648)=TRUE),"",'1B DonnéesActifs'!O648))</f>
        <v>-</v>
      </c>
      <c r="P645" s="213" t="str">
        <f>IF(($A645="-"),"-",IF((ISBLANK('1B DonnéesActifs'!P648)=TRUE),"",'1B DonnéesActifs'!P648))</f>
        <v>-</v>
      </c>
      <c r="Q645" s="214" t="str">
        <f t="shared" si="91"/>
        <v>-</v>
      </c>
      <c r="R645" s="214" t="str">
        <f>IF($A645="-","-",(_xlfn.IFNA((VLOOKUP($D645,'2A HypothèsesRenouvellement'!$J$6:$K$10,2,FALSE)),"TypeChausséeN/D")))</f>
        <v>-</v>
      </c>
      <c r="S645" s="214" t="str">
        <f t="shared" si="92"/>
        <v>-</v>
      </c>
      <c r="T645" s="214" t="str">
        <f>IF($A645="-","-",(_xlfn.IFNA((VLOOKUP($M645,'2A HypothèsesRenouvellement'!$J$16:$K$25,2,FALSE)),"DernièreInterventionN/D")))</f>
        <v>-</v>
      </c>
      <c r="U645" s="214" t="str">
        <f t="shared" si="93"/>
        <v>-</v>
      </c>
      <c r="V645" s="215" t="str">
        <f t="shared" si="94"/>
        <v>-</v>
      </c>
      <c r="W645" s="215" t="str">
        <f>IF($A645="-","-",IF($O645="","ICG N/D",VLOOKUP($O645,'2A HypothèsesRenouvellement'!$B$33:$B$42,1,TRUE)))</f>
        <v>-</v>
      </c>
      <c r="X645" s="216" t="str">
        <f>IF($A645="-","-",(IF((ISNUMBER(W645)=TRUE),VLOOKUP(W645,'2A HypothèsesRenouvellement'!$B$33:$D$42,3,FALSE),"ICG N/D")))</f>
        <v>-</v>
      </c>
      <c r="Y645" s="216" t="str">
        <f>_xlfn.IFNA(IF($A645="-","-",(IF((P645=""),"Cote /5 N/D",VLOOKUP(P645,'2A HypothèsesRenouvellement'!$F$33:$G$37,2,FALSE)))),"%ParCote/5 Feuille2A N/D")</f>
        <v>-</v>
      </c>
      <c r="Z645" s="215" t="str">
        <f>IF($A645="-","-",IF('2A HypothèsesRenouvellement'!$F$20="  cotes d'état /100",(IF(ISNUMBER(X645)=TRUE,(X645*R645),"ICG N/D")),"N'est pas l'option choisie feuille 2A"))</f>
        <v>-</v>
      </c>
      <c r="AA645" s="215" t="str">
        <f t="shared" si="98"/>
        <v>-</v>
      </c>
      <c r="AB645" s="215" t="str">
        <f>IF($A645="-","-",IF('2A HypothèsesRenouvellement'!$F$20="  cotes d'état /5",(IF(ISNUMBER(Y645)=TRUE,(Y645*R645),"Etat/5 N/D")),"N'est pas l'option choisie feuille 2A"))</f>
        <v>-</v>
      </c>
      <c r="AC645" s="215" t="str">
        <f t="shared" si="99"/>
        <v>-</v>
      </c>
      <c r="AD645" s="217" t="str">
        <f>IF('2A HypothèsesRenouvellement'!$D$15="Option 1  ",'3A CalculsActifs'!V645,IF('2A HypothèsesRenouvellement'!$F$20="  Cotes d'état /100",'3A CalculsActifs'!AA645,IF('2A HypothèsesRenouvellement'!$F$20="  Cotes d'état /5",'3A CalculsActifs'!AC645,"ATT:ChoisirOptionFeuille2A")))</f>
        <v>ATT:ChoisirOptionFeuille2A</v>
      </c>
      <c r="AE645" s="209" t="str">
        <f>IF($A645="-","-",(H645/1000*(VLOOKUP(D645,'2A HypothèsesRenouvellement'!$J$6:$L$10,3,FALSE))))</f>
        <v>-</v>
      </c>
      <c r="AF645" s="312" t="str">
        <f t="shared" si="95"/>
        <v>-</v>
      </c>
      <c r="AG645" s="312" t="str">
        <f t="shared" si="96"/>
        <v>-</v>
      </c>
      <c r="AH645" s="218" t="str">
        <f t="shared" si="97"/>
        <v>-</v>
      </c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5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  <c r="CM645" s="95"/>
      <c r="CN645" s="95"/>
      <c r="CO645" s="95"/>
      <c r="CP645" s="95"/>
      <c r="CQ645" s="95"/>
      <c r="CR645" s="95"/>
      <c r="CS645" s="95"/>
      <c r="CT645" s="95"/>
      <c r="CU645" s="95"/>
      <c r="CV645" s="95"/>
      <c r="CW645" s="95"/>
      <c r="CX645" s="95"/>
      <c r="CY645" s="95"/>
      <c r="CZ645" s="95"/>
      <c r="DA645" s="95"/>
      <c r="DB645" s="95"/>
      <c r="DC645" s="95"/>
      <c r="DD645" s="95"/>
      <c r="DE645" s="95"/>
      <c r="DF645" s="95"/>
      <c r="DG645" s="95"/>
      <c r="DH645" s="95"/>
      <c r="DI645" s="95"/>
      <c r="DJ645" s="95"/>
      <c r="DK645" s="95"/>
      <c r="DL645" s="95"/>
      <c r="DM645" s="95"/>
      <c r="DN645" s="95"/>
      <c r="DO645" s="95"/>
      <c r="DP645" s="95"/>
      <c r="DQ645" s="95"/>
      <c r="DR645" s="95"/>
      <c r="DS645" s="95"/>
      <c r="DT645" s="95"/>
      <c r="DU645" s="95"/>
      <c r="DV645" s="95"/>
      <c r="DW645" s="95"/>
      <c r="DX645" s="95"/>
      <c r="DY645" s="95"/>
      <c r="DZ645" s="95"/>
      <c r="EA645" s="95"/>
      <c r="EB645" s="95"/>
      <c r="EC645" s="95"/>
      <c r="ED645" s="95"/>
      <c r="EE645" s="95"/>
      <c r="EF645" s="95"/>
      <c r="EG645" s="95"/>
      <c r="EH645" s="95"/>
      <c r="EI645" s="95"/>
      <c r="EJ645" s="95"/>
      <c r="EK645" s="95"/>
      <c r="EL645" s="95"/>
      <c r="EM645" s="95"/>
      <c r="EN645" s="95"/>
      <c r="EO645" s="95"/>
      <c r="EP645" s="95"/>
      <c r="EQ645" s="95"/>
      <c r="ER645" s="95"/>
      <c r="ES645" s="95"/>
      <c r="ET645" s="95"/>
      <c r="EU645" s="95"/>
      <c r="EV645" s="95"/>
      <c r="EW645" s="95"/>
      <c r="EX645" s="95"/>
      <c r="EY645" s="95"/>
      <c r="EZ645" s="95"/>
      <c r="FA645" s="95"/>
      <c r="FB645" s="95"/>
      <c r="FC645" s="95"/>
      <c r="FD645" s="95"/>
      <c r="FE645" s="95"/>
      <c r="FF645" s="95"/>
      <c r="FG645" s="95"/>
      <c r="FH645" s="95"/>
      <c r="FI645" s="95"/>
      <c r="FJ645" s="95"/>
      <c r="FK645" s="95"/>
      <c r="FL645" s="95"/>
      <c r="FM645" s="95"/>
      <c r="FN645" s="95"/>
      <c r="FO645" s="95"/>
      <c r="FP645" s="95"/>
      <c r="FQ645" s="95"/>
      <c r="FR645" s="95"/>
      <c r="FS645" s="95"/>
      <c r="FT645" s="95"/>
      <c r="FU645" s="95"/>
      <c r="FV645" s="95"/>
      <c r="FW645" s="95"/>
      <c r="FX645" s="95"/>
      <c r="FY645" s="95"/>
      <c r="FZ645" s="95"/>
      <c r="GA645" s="95"/>
      <c r="GB645" s="95"/>
      <c r="GC645" s="95"/>
      <c r="GD645" s="95"/>
      <c r="GE645" s="95"/>
      <c r="GF645" s="95"/>
      <c r="GG645" s="95"/>
      <c r="GH645" s="95"/>
      <c r="GI645" s="95"/>
      <c r="GJ645" s="95"/>
      <c r="GK645" s="95"/>
      <c r="GL645" s="95"/>
      <c r="GM645" s="95"/>
      <c r="GN645" s="95"/>
      <c r="GO645" s="95"/>
      <c r="GP645" s="95"/>
      <c r="GQ645" s="95"/>
      <c r="GR645" s="95"/>
      <c r="GS645" s="95"/>
      <c r="GT645" s="95"/>
      <c r="GU645" s="95"/>
      <c r="GV645" s="95"/>
      <c r="GW645" s="95"/>
      <c r="GX645" s="95"/>
      <c r="GY645" s="95"/>
      <c r="GZ645" s="95"/>
      <c r="HA645" s="95"/>
      <c r="HB645" s="95"/>
      <c r="HC645" s="95"/>
      <c r="HD645" s="95"/>
      <c r="HE645" s="95"/>
    </row>
    <row r="646" spans="1:213" x14ac:dyDescent="0.25">
      <c r="A646" s="212" t="str">
        <f>IF((ISBLANK('1B DonnéesActifs'!A649)=TRUE),"-",'1B DonnéesActifs'!A649)</f>
        <v>-</v>
      </c>
      <c r="B646" s="213" t="str">
        <f>IF(($A646="-"),"-",IF((ISBLANK('1B DonnéesActifs'!B649)=TRUE),"",'1B DonnéesActifs'!B649))</f>
        <v>-</v>
      </c>
      <c r="C646" s="213" t="str">
        <f>IF(($A646="-"),"-",IF((ISBLANK('1B DonnéesActifs'!C649)=TRUE),"",'1B DonnéesActifs'!C649))</f>
        <v>-</v>
      </c>
      <c r="D646" s="213" t="str">
        <f>IF(($A646="-"),"-",IF((ISBLANK('1B DonnéesActifs'!D649)=TRUE),"",'1B DonnéesActifs'!D649))</f>
        <v>-</v>
      </c>
      <c r="E646" s="213" t="str">
        <f>IF(($A646="-"),"-",IF((ISBLANK('1B DonnéesActifs'!E649)=TRUE),"",'1B DonnéesActifs'!E649))</f>
        <v>-</v>
      </c>
      <c r="F646" s="213" t="str">
        <f>IF(($A646="-"),"-",IF((ISBLANK('1B DonnéesActifs'!F649)=TRUE),"",'1B DonnéesActifs'!F649))</f>
        <v>-</v>
      </c>
      <c r="G646" s="213" t="str">
        <f>IF(($A646="-"),"-",IF((ISBLANK('1B DonnéesActifs'!G649)=TRUE),"",'1B DonnéesActifs'!G649))</f>
        <v>-</v>
      </c>
      <c r="H646" s="213" t="str">
        <f>IF(($A646="-"),"-",IF((ISBLANK('1B DonnéesActifs'!H649)=TRUE),"",'1B DonnéesActifs'!H649))</f>
        <v>-</v>
      </c>
      <c r="I646" s="213" t="str">
        <f>IF(($A646="-"),"-",IF((ISBLANK('1B DonnéesActifs'!I649)=TRUE),"",'1B DonnéesActifs'!I649))</f>
        <v>-</v>
      </c>
      <c r="J646" s="213" t="str">
        <f>IF(($A646="-"),"-",IF((ISBLANK('1B DonnéesActifs'!J649)=TRUE),"",'1B DonnéesActifs'!J649))</f>
        <v>-</v>
      </c>
      <c r="K646" s="213" t="str">
        <f>IF(($A646="-"),"-",IF((ISBLANK('1B DonnéesActifs'!K649)=TRUE),"",'1B DonnéesActifs'!K649))</f>
        <v>-</v>
      </c>
      <c r="L646" s="213" t="str">
        <f>IF(($A646="-"),"-",IF((ISBLANK('1B DonnéesActifs'!L649)=TRUE),"",'1B DonnéesActifs'!L649))</f>
        <v>-</v>
      </c>
      <c r="M646" s="213" t="str">
        <f>IF(($A646="-"),"-",IF((ISBLANK('1B DonnéesActifs'!M649)=TRUE),"",'1B DonnéesActifs'!M649))</f>
        <v>-</v>
      </c>
      <c r="N646" s="213" t="str">
        <f>IF(($A646="-"),"-",IF((ISBLANK('1B DonnéesActifs'!N649)=TRUE),"",'1B DonnéesActifs'!N649))</f>
        <v>-</v>
      </c>
      <c r="O646" s="213" t="str">
        <f>IF(($A646="-"),"-",IF((ISBLANK('1B DonnéesActifs'!O649)=TRUE),"",'1B DonnéesActifs'!O649))</f>
        <v>-</v>
      </c>
      <c r="P646" s="213" t="str">
        <f>IF(($A646="-"),"-",IF((ISBLANK('1B DonnéesActifs'!P649)=TRUE),"",'1B DonnéesActifs'!P649))</f>
        <v>-</v>
      </c>
      <c r="Q646" s="214" t="str">
        <f t="shared" si="91"/>
        <v>-</v>
      </c>
      <c r="R646" s="214" t="str">
        <f>IF($A646="-","-",(_xlfn.IFNA((VLOOKUP($D646,'2A HypothèsesRenouvellement'!$J$6:$K$10,2,FALSE)),"TypeChausséeN/D")))</f>
        <v>-</v>
      </c>
      <c r="S646" s="214" t="str">
        <f t="shared" si="92"/>
        <v>-</v>
      </c>
      <c r="T646" s="214" t="str">
        <f>IF($A646="-","-",(_xlfn.IFNA((VLOOKUP($M646,'2A HypothèsesRenouvellement'!$J$16:$K$25,2,FALSE)),"DernièreInterventionN/D")))</f>
        <v>-</v>
      </c>
      <c r="U646" s="214" t="str">
        <f t="shared" si="93"/>
        <v>-</v>
      </c>
      <c r="V646" s="215" t="str">
        <f t="shared" si="94"/>
        <v>-</v>
      </c>
      <c r="W646" s="215" t="str">
        <f>IF($A646="-","-",IF($O646="","ICG N/D",VLOOKUP($O646,'2A HypothèsesRenouvellement'!$B$33:$B$42,1,TRUE)))</f>
        <v>-</v>
      </c>
      <c r="X646" s="216" t="str">
        <f>IF($A646="-","-",(IF((ISNUMBER(W646)=TRUE),VLOOKUP(W646,'2A HypothèsesRenouvellement'!$B$33:$D$42,3,FALSE),"ICG N/D")))</f>
        <v>-</v>
      </c>
      <c r="Y646" s="216" t="str">
        <f>_xlfn.IFNA(IF($A646="-","-",(IF((P646=""),"Cote /5 N/D",VLOOKUP(P646,'2A HypothèsesRenouvellement'!$F$33:$G$37,2,FALSE)))),"%ParCote/5 Feuille2A N/D")</f>
        <v>-</v>
      </c>
      <c r="Z646" s="215" t="str">
        <f>IF($A646="-","-",IF('2A HypothèsesRenouvellement'!$F$20="  cotes d'état /100",(IF(ISNUMBER(X646)=TRUE,(X646*R646),"ICG N/D")),"N'est pas l'option choisie feuille 2A"))</f>
        <v>-</v>
      </c>
      <c r="AA646" s="215" t="str">
        <f t="shared" si="98"/>
        <v>-</v>
      </c>
      <c r="AB646" s="215" t="str">
        <f>IF($A646="-","-",IF('2A HypothèsesRenouvellement'!$F$20="  cotes d'état /5",(IF(ISNUMBER(Y646)=TRUE,(Y646*R646),"Etat/5 N/D")),"N'est pas l'option choisie feuille 2A"))</f>
        <v>-</v>
      </c>
      <c r="AC646" s="215" t="str">
        <f t="shared" si="99"/>
        <v>-</v>
      </c>
      <c r="AD646" s="217" t="str">
        <f>IF('2A HypothèsesRenouvellement'!$D$15="Option 1  ",'3A CalculsActifs'!V646,IF('2A HypothèsesRenouvellement'!$F$20="  Cotes d'état /100",'3A CalculsActifs'!AA646,IF('2A HypothèsesRenouvellement'!$F$20="  Cotes d'état /5",'3A CalculsActifs'!AC646,"ATT:ChoisirOptionFeuille2A")))</f>
        <v>ATT:ChoisirOptionFeuille2A</v>
      </c>
      <c r="AE646" s="209" t="str">
        <f>IF($A646="-","-",(H646/1000*(VLOOKUP(D646,'2A HypothèsesRenouvellement'!$J$6:$L$10,3,FALSE))))</f>
        <v>-</v>
      </c>
      <c r="AF646" s="312" t="str">
        <f t="shared" si="95"/>
        <v>-</v>
      </c>
      <c r="AG646" s="312" t="str">
        <f t="shared" si="96"/>
        <v>-</v>
      </c>
      <c r="AH646" s="218" t="str">
        <f t="shared" si="97"/>
        <v>-</v>
      </c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5"/>
      <c r="BL646" s="95"/>
      <c r="BM646" s="95"/>
      <c r="BN646" s="95"/>
      <c r="BO646" s="95"/>
      <c r="BP646" s="95"/>
      <c r="BQ646" s="95"/>
      <c r="BR646" s="95"/>
      <c r="BS646" s="95"/>
      <c r="BT646" s="95"/>
      <c r="BU646" s="95"/>
      <c r="BV646" s="95"/>
      <c r="BW646" s="95"/>
      <c r="BX646" s="95"/>
      <c r="BY646" s="95"/>
      <c r="BZ646" s="95"/>
      <c r="CA646" s="95"/>
      <c r="CB646" s="95"/>
      <c r="CC646" s="95"/>
      <c r="CD646" s="95"/>
      <c r="CE646" s="95"/>
      <c r="CF646" s="95"/>
      <c r="CG646" s="95"/>
      <c r="CH646" s="95"/>
      <c r="CI646" s="95"/>
      <c r="CJ646" s="95"/>
      <c r="CK646" s="95"/>
      <c r="CL646" s="95"/>
      <c r="CM646" s="95"/>
      <c r="CN646" s="95"/>
      <c r="CO646" s="95"/>
      <c r="CP646" s="95"/>
      <c r="CQ646" s="95"/>
      <c r="CR646" s="95"/>
      <c r="CS646" s="95"/>
      <c r="CT646" s="95"/>
      <c r="CU646" s="95"/>
      <c r="CV646" s="95"/>
      <c r="CW646" s="95"/>
      <c r="CX646" s="95"/>
      <c r="CY646" s="95"/>
      <c r="CZ646" s="95"/>
      <c r="DA646" s="95"/>
      <c r="DB646" s="95"/>
      <c r="DC646" s="95"/>
      <c r="DD646" s="95"/>
      <c r="DE646" s="95"/>
      <c r="DF646" s="95"/>
      <c r="DG646" s="95"/>
      <c r="DH646" s="95"/>
      <c r="DI646" s="95"/>
      <c r="DJ646" s="95"/>
      <c r="DK646" s="95"/>
      <c r="DL646" s="95"/>
      <c r="DM646" s="95"/>
      <c r="DN646" s="95"/>
      <c r="DO646" s="95"/>
      <c r="DP646" s="95"/>
      <c r="DQ646" s="95"/>
      <c r="DR646" s="95"/>
      <c r="DS646" s="95"/>
      <c r="DT646" s="95"/>
      <c r="DU646" s="95"/>
      <c r="DV646" s="95"/>
      <c r="DW646" s="95"/>
      <c r="DX646" s="95"/>
      <c r="DY646" s="95"/>
      <c r="DZ646" s="95"/>
      <c r="EA646" s="95"/>
      <c r="EB646" s="95"/>
      <c r="EC646" s="95"/>
      <c r="ED646" s="95"/>
      <c r="EE646" s="95"/>
      <c r="EF646" s="95"/>
      <c r="EG646" s="95"/>
      <c r="EH646" s="95"/>
      <c r="EI646" s="95"/>
      <c r="EJ646" s="95"/>
      <c r="EK646" s="95"/>
      <c r="EL646" s="95"/>
      <c r="EM646" s="95"/>
      <c r="EN646" s="95"/>
      <c r="EO646" s="95"/>
      <c r="EP646" s="95"/>
      <c r="EQ646" s="95"/>
      <c r="ER646" s="95"/>
      <c r="ES646" s="95"/>
      <c r="ET646" s="95"/>
      <c r="EU646" s="95"/>
      <c r="EV646" s="95"/>
      <c r="EW646" s="95"/>
      <c r="EX646" s="95"/>
      <c r="EY646" s="95"/>
      <c r="EZ646" s="95"/>
      <c r="FA646" s="95"/>
      <c r="FB646" s="95"/>
      <c r="FC646" s="95"/>
      <c r="FD646" s="95"/>
      <c r="FE646" s="95"/>
      <c r="FF646" s="95"/>
      <c r="FG646" s="95"/>
      <c r="FH646" s="95"/>
      <c r="FI646" s="95"/>
      <c r="FJ646" s="95"/>
      <c r="FK646" s="95"/>
      <c r="FL646" s="95"/>
      <c r="FM646" s="95"/>
      <c r="FN646" s="95"/>
      <c r="FO646" s="95"/>
      <c r="FP646" s="95"/>
      <c r="FQ646" s="95"/>
      <c r="FR646" s="95"/>
      <c r="FS646" s="95"/>
      <c r="FT646" s="95"/>
      <c r="FU646" s="95"/>
      <c r="FV646" s="95"/>
      <c r="FW646" s="95"/>
      <c r="FX646" s="95"/>
      <c r="FY646" s="95"/>
      <c r="FZ646" s="95"/>
      <c r="GA646" s="95"/>
      <c r="GB646" s="95"/>
      <c r="GC646" s="95"/>
      <c r="GD646" s="95"/>
      <c r="GE646" s="95"/>
      <c r="GF646" s="95"/>
      <c r="GG646" s="95"/>
      <c r="GH646" s="95"/>
      <c r="GI646" s="95"/>
      <c r="GJ646" s="95"/>
      <c r="GK646" s="95"/>
      <c r="GL646" s="95"/>
      <c r="GM646" s="95"/>
      <c r="GN646" s="95"/>
      <c r="GO646" s="95"/>
      <c r="GP646" s="95"/>
      <c r="GQ646" s="95"/>
      <c r="GR646" s="95"/>
      <c r="GS646" s="95"/>
      <c r="GT646" s="95"/>
      <c r="GU646" s="95"/>
      <c r="GV646" s="95"/>
      <c r="GW646" s="95"/>
      <c r="GX646" s="95"/>
      <c r="GY646" s="95"/>
      <c r="GZ646" s="95"/>
      <c r="HA646" s="95"/>
      <c r="HB646" s="95"/>
      <c r="HC646" s="95"/>
      <c r="HD646" s="95"/>
      <c r="HE646" s="95"/>
    </row>
    <row r="647" spans="1:213" x14ac:dyDescent="0.25">
      <c r="A647" s="212" t="str">
        <f>IF((ISBLANK('1B DonnéesActifs'!A650)=TRUE),"-",'1B DonnéesActifs'!A650)</f>
        <v>-</v>
      </c>
      <c r="B647" s="213" t="str">
        <f>IF(($A647="-"),"-",IF((ISBLANK('1B DonnéesActifs'!B650)=TRUE),"",'1B DonnéesActifs'!B650))</f>
        <v>-</v>
      </c>
      <c r="C647" s="213" t="str">
        <f>IF(($A647="-"),"-",IF((ISBLANK('1B DonnéesActifs'!C650)=TRUE),"",'1B DonnéesActifs'!C650))</f>
        <v>-</v>
      </c>
      <c r="D647" s="213" t="str">
        <f>IF(($A647="-"),"-",IF((ISBLANK('1B DonnéesActifs'!D650)=TRUE),"",'1B DonnéesActifs'!D650))</f>
        <v>-</v>
      </c>
      <c r="E647" s="213" t="str">
        <f>IF(($A647="-"),"-",IF((ISBLANK('1B DonnéesActifs'!E650)=TRUE),"",'1B DonnéesActifs'!E650))</f>
        <v>-</v>
      </c>
      <c r="F647" s="213" t="str">
        <f>IF(($A647="-"),"-",IF((ISBLANK('1B DonnéesActifs'!F650)=TRUE),"",'1B DonnéesActifs'!F650))</f>
        <v>-</v>
      </c>
      <c r="G647" s="213" t="str">
        <f>IF(($A647="-"),"-",IF((ISBLANK('1B DonnéesActifs'!G650)=TRUE),"",'1B DonnéesActifs'!G650))</f>
        <v>-</v>
      </c>
      <c r="H647" s="213" t="str">
        <f>IF(($A647="-"),"-",IF((ISBLANK('1B DonnéesActifs'!H650)=TRUE),"",'1B DonnéesActifs'!H650))</f>
        <v>-</v>
      </c>
      <c r="I647" s="213" t="str">
        <f>IF(($A647="-"),"-",IF((ISBLANK('1B DonnéesActifs'!I650)=TRUE),"",'1B DonnéesActifs'!I650))</f>
        <v>-</v>
      </c>
      <c r="J647" s="213" t="str">
        <f>IF(($A647="-"),"-",IF((ISBLANK('1B DonnéesActifs'!J650)=TRUE),"",'1B DonnéesActifs'!J650))</f>
        <v>-</v>
      </c>
      <c r="K647" s="213" t="str">
        <f>IF(($A647="-"),"-",IF((ISBLANK('1B DonnéesActifs'!K650)=TRUE),"",'1B DonnéesActifs'!K650))</f>
        <v>-</v>
      </c>
      <c r="L647" s="213" t="str">
        <f>IF(($A647="-"),"-",IF((ISBLANK('1B DonnéesActifs'!L650)=TRUE),"",'1B DonnéesActifs'!L650))</f>
        <v>-</v>
      </c>
      <c r="M647" s="213" t="str">
        <f>IF(($A647="-"),"-",IF((ISBLANK('1B DonnéesActifs'!M650)=TRUE),"",'1B DonnéesActifs'!M650))</f>
        <v>-</v>
      </c>
      <c r="N647" s="213" t="str">
        <f>IF(($A647="-"),"-",IF((ISBLANK('1B DonnéesActifs'!N650)=TRUE),"",'1B DonnéesActifs'!N650))</f>
        <v>-</v>
      </c>
      <c r="O647" s="213" t="str">
        <f>IF(($A647="-"),"-",IF((ISBLANK('1B DonnéesActifs'!O650)=TRUE),"",'1B DonnéesActifs'!O650))</f>
        <v>-</v>
      </c>
      <c r="P647" s="213" t="str">
        <f>IF(($A647="-"),"-",IF((ISBLANK('1B DonnéesActifs'!P650)=TRUE),"",'1B DonnéesActifs'!P650))</f>
        <v>-</v>
      </c>
      <c r="Q647" s="214" t="str">
        <f t="shared" si="91"/>
        <v>-</v>
      </c>
      <c r="R647" s="214" t="str">
        <f>IF($A647="-","-",(_xlfn.IFNA((VLOOKUP($D647,'2A HypothèsesRenouvellement'!$J$6:$K$10,2,FALSE)),"TypeChausséeN/D")))</f>
        <v>-</v>
      </c>
      <c r="S647" s="214" t="str">
        <f t="shared" si="92"/>
        <v>-</v>
      </c>
      <c r="T647" s="214" t="str">
        <f>IF($A647="-","-",(_xlfn.IFNA((VLOOKUP($M647,'2A HypothèsesRenouvellement'!$J$16:$K$25,2,FALSE)),"DernièreInterventionN/D")))</f>
        <v>-</v>
      </c>
      <c r="U647" s="214" t="str">
        <f t="shared" si="93"/>
        <v>-</v>
      </c>
      <c r="V647" s="215" t="str">
        <f t="shared" si="94"/>
        <v>-</v>
      </c>
      <c r="W647" s="215" t="str">
        <f>IF($A647="-","-",IF($O647="","ICG N/D",VLOOKUP($O647,'2A HypothèsesRenouvellement'!$B$33:$B$42,1,TRUE)))</f>
        <v>-</v>
      </c>
      <c r="X647" s="216" t="str">
        <f>IF($A647="-","-",(IF((ISNUMBER(W647)=TRUE),VLOOKUP(W647,'2A HypothèsesRenouvellement'!$B$33:$D$42,3,FALSE),"ICG N/D")))</f>
        <v>-</v>
      </c>
      <c r="Y647" s="216" t="str">
        <f>_xlfn.IFNA(IF($A647="-","-",(IF((P647=""),"Cote /5 N/D",VLOOKUP(P647,'2A HypothèsesRenouvellement'!$F$33:$G$37,2,FALSE)))),"%ParCote/5 Feuille2A N/D")</f>
        <v>-</v>
      </c>
      <c r="Z647" s="215" t="str">
        <f>IF($A647="-","-",IF('2A HypothèsesRenouvellement'!$F$20="  cotes d'état /100",(IF(ISNUMBER(X647)=TRUE,(X647*R647),"ICG N/D")),"N'est pas l'option choisie feuille 2A"))</f>
        <v>-</v>
      </c>
      <c r="AA647" s="215" t="str">
        <f t="shared" si="98"/>
        <v>-</v>
      </c>
      <c r="AB647" s="215" t="str">
        <f>IF($A647="-","-",IF('2A HypothèsesRenouvellement'!$F$20="  cotes d'état /5",(IF(ISNUMBER(Y647)=TRUE,(Y647*R647),"Etat/5 N/D")),"N'est pas l'option choisie feuille 2A"))</f>
        <v>-</v>
      </c>
      <c r="AC647" s="215" t="str">
        <f t="shared" si="99"/>
        <v>-</v>
      </c>
      <c r="AD647" s="217" t="str">
        <f>IF('2A HypothèsesRenouvellement'!$D$15="Option 1  ",'3A CalculsActifs'!V647,IF('2A HypothèsesRenouvellement'!$F$20="  Cotes d'état /100",'3A CalculsActifs'!AA647,IF('2A HypothèsesRenouvellement'!$F$20="  Cotes d'état /5",'3A CalculsActifs'!AC647,"ATT:ChoisirOptionFeuille2A")))</f>
        <v>ATT:ChoisirOptionFeuille2A</v>
      </c>
      <c r="AE647" s="209" t="str">
        <f>IF($A647="-","-",(H647/1000*(VLOOKUP(D647,'2A HypothèsesRenouvellement'!$J$6:$L$10,3,FALSE))))</f>
        <v>-</v>
      </c>
      <c r="AF647" s="312" t="str">
        <f t="shared" si="95"/>
        <v>-</v>
      </c>
      <c r="AG647" s="312" t="str">
        <f t="shared" si="96"/>
        <v>-</v>
      </c>
      <c r="AH647" s="218" t="str">
        <f t="shared" si="97"/>
        <v>-</v>
      </c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5"/>
      <c r="BL647" s="95"/>
      <c r="BM647" s="95"/>
      <c r="BN647" s="95"/>
      <c r="BO647" s="95"/>
      <c r="BP647" s="95"/>
      <c r="BQ647" s="95"/>
      <c r="BR647" s="95"/>
      <c r="BS647" s="95"/>
      <c r="BT647" s="95"/>
      <c r="BU647" s="95"/>
      <c r="BV647" s="95"/>
      <c r="BW647" s="95"/>
      <c r="BX647" s="95"/>
      <c r="BY647" s="95"/>
      <c r="BZ647" s="95"/>
      <c r="CA647" s="95"/>
      <c r="CB647" s="95"/>
      <c r="CC647" s="95"/>
      <c r="CD647" s="95"/>
      <c r="CE647" s="95"/>
      <c r="CF647" s="95"/>
      <c r="CG647" s="95"/>
      <c r="CH647" s="95"/>
      <c r="CI647" s="95"/>
      <c r="CJ647" s="95"/>
      <c r="CK647" s="95"/>
      <c r="CL647" s="95"/>
      <c r="CM647" s="95"/>
      <c r="CN647" s="95"/>
      <c r="CO647" s="95"/>
      <c r="CP647" s="95"/>
      <c r="CQ647" s="95"/>
      <c r="CR647" s="95"/>
      <c r="CS647" s="95"/>
      <c r="CT647" s="95"/>
      <c r="CU647" s="95"/>
      <c r="CV647" s="95"/>
      <c r="CW647" s="95"/>
      <c r="CX647" s="95"/>
      <c r="CY647" s="95"/>
      <c r="CZ647" s="95"/>
      <c r="DA647" s="95"/>
      <c r="DB647" s="95"/>
      <c r="DC647" s="95"/>
      <c r="DD647" s="95"/>
      <c r="DE647" s="95"/>
      <c r="DF647" s="95"/>
      <c r="DG647" s="95"/>
      <c r="DH647" s="95"/>
      <c r="DI647" s="95"/>
      <c r="DJ647" s="95"/>
      <c r="DK647" s="95"/>
      <c r="DL647" s="95"/>
      <c r="DM647" s="95"/>
      <c r="DN647" s="95"/>
      <c r="DO647" s="95"/>
      <c r="DP647" s="95"/>
      <c r="DQ647" s="95"/>
      <c r="DR647" s="95"/>
      <c r="DS647" s="95"/>
      <c r="DT647" s="95"/>
      <c r="DU647" s="95"/>
      <c r="DV647" s="95"/>
      <c r="DW647" s="95"/>
      <c r="DX647" s="95"/>
      <c r="DY647" s="95"/>
      <c r="DZ647" s="95"/>
      <c r="EA647" s="95"/>
      <c r="EB647" s="95"/>
      <c r="EC647" s="95"/>
      <c r="ED647" s="95"/>
      <c r="EE647" s="95"/>
      <c r="EF647" s="95"/>
      <c r="EG647" s="95"/>
      <c r="EH647" s="95"/>
      <c r="EI647" s="95"/>
      <c r="EJ647" s="95"/>
      <c r="EK647" s="95"/>
      <c r="EL647" s="95"/>
      <c r="EM647" s="95"/>
      <c r="EN647" s="95"/>
      <c r="EO647" s="95"/>
      <c r="EP647" s="95"/>
      <c r="EQ647" s="95"/>
      <c r="ER647" s="95"/>
      <c r="ES647" s="95"/>
      <c r="ET647" s="95"/>
      <c r="EU647" s="95"/>
      <c r="EV647" s="95"/>
      <c r="EW647" s="95"/>
      <c r="EX647" s="95"/>
      <c r="EY647" s="95"/>
      <c r="EZ647" s="95"/>
      <c r="FA647" s="95"/>
      <c r="FB647" s="95"/>
      <c r="FC647" s="95"/>
      <c r="FD647" s="95"/>
      <c r="FE647" s="95"/>
      <c r="FF647" s="95"/>
      <c r="FG647" s="95"/>
      <c r="FH647" s="95"/>
      <c r="FI647" s="95"/>
      <c r="FJ647" s="95"/>
      <c r="FK647" s="95"/>
      <c r="FL647" s="95"/>
      <c r="FM647" s="95"/>
      <c r="FN647" s="95"/>
      <c r="FO647" s="95"/>
      <c r="FP647" s="95"/>
      <c r="FQ647" s="95"/>
      <c r="FR647" s="95"/>
      <c r="FS647" s="95"/>
      <c r="FT647" s="95"/>
      <c r="FU647" s="95"/>
      <c r="FV647" s="95"/>
      <c r="FW647" s="95"/>
      <c r="FX647" s="95"/>
      <c r="FY647" s="95"/>
      <c r="FZ647" s="95"/>
      <c r="GA647" s="95"/>
      <c r="GB647" s="95"/>
      <c r="GC647" s="95"/>
      <c r="GD647" s="95"/>
      <c r="GE647" s="95"/>
      <c r="GF647" s="95"/>
      <c r="GG647" s="95"/>
      <c r="GH647" s="95"/>
      <c r="GI647" s="95"/>
      <c r="GJ647" s="95"/>
      <c r="GK647" s="95"/>
      <c r="GL647" s="95"/>
      <c r="GM647" s="95"/>
      <c r="GN647" s="95"/>
      <c r="GO647" s="95"/>
      <c r="GP647" s="95"/>
      <c r="GQ647" s="95"/>
      <c r="GR647" s="95"/>
      <c r="GS647" s="95"/>
      <c r="GT647" s="95"/>
      <c r="GU647" s="95"/>
      <c r="GV647" s="95"/>
      <c r="GW647" s="95"/>
      <c r="GX647" s="95"/>
      <c r="GY647" s="95"/>
      <c r="GZ647" s="95"/>
      <c r="HA647" s="95"/>
      <c r="HB647" s="95"/>
      <c r="HC647" s="95"/>
      <c r="HD647" s="95"/>
      <c r="HE647" s="95"/>
    </row>
    <row r="648" spans="1:213" x14ac:dyDescent="0.25">
      <c r="A648" s="212" t="str">
        <f>IF((ISBLANK('1B DonnéesActifs'!A651)=TRUE),"-",'1B DonnéesActifs'!A651)</f>
        <v>-</v>
      </c>
      <c r="B648" s="213" t="str">
        <f>IF(($A648="-"),"-",IF((ISBLANK('1B DonnéesActifs'!B651)=TRUE),"",'1B DonnéesActifs'!B651))</f>
        <v>-</v>
      </c>
      <c r="C648" s="213" t="str">
        <f>IF(($A648="-"),"-",IF((ISBLANK('1B DonnéesActifs'!C651)=TRUE),"",'1B DonnéesActifs'!C651))</f>
        <v>-</v>
      </c>
      <c r="D648" s="213" t="str">
        <f>IF(($A648="-"),"-",IF((ISBLANK('1B DonnéesActifs'!D651)=TRUE),"",'1B DonnéesActifs'!D651))</f>
        <v>-</v>
      </c>
      <c r="E648" s="213" t="str">
        <f>IF(($A648="-"),"-",IF((ISBLANK('1B DonnéesActifs'!E651)=TRUE),"",'1B DonnéesActifs'!E651))</f>
        <v>-</v>
      </c>
      <c r="F648" s="213" t="str">
        <f>IF(($A648="-"),"-",IF((ISBLANK('1B DonnéesActifs'!F651)=TRUE),"",'1B DonnéesActifs'!F651))</f>
        <v>-</v>
      </c>
      <c r="G648" s="213" t="str">
        <f>IF(($A648="-"),"-",IF((ISBLANK('1B DonnéesActifs'!G651)=TRUE),"",'1B DonnéesActifs'!G651))</f>
        <v>-</v>
      </c>
      <c r="H648" s="213" t="str">
        <f>IF(($A648="-"),"-",IF((ISBLANK('1B DonnéesActifs'!H651)=TRUE),"",'1B DonnéesActifs'!H651))</f>
        <v>-</v>
      </c>
      <c r="I648" s="213" t="str">
        <f>IF(($A648="-"),"-",IF((ISBLANK('1B DonnéesActifs'!I651)=TRUE),"",'1B DonnéesActifs'!I651))</f>
        <v>-</v>
      </c>
      <c r="J648" s="213" t="str">
        <f>IF(($A648="-"),"-",IF((ISBLANK('1B DonnéesActifs'!J651)=TRUE),"",'1B DonnéesActifs'!J651))</f>
        <v>-</v>
      </c>
      <c r="K648" s="213" t="str">
        <f>IF(($A648="-"),"-",IF((ISBLANK('1B DonnéesActifs'!K651)=TRUE),"",'1B DonnéesActifs'!K651))</f>
        <v>-</v>
      </c>
      <c r="L648" s="213" t="str">
        <f>IF(($A648="-"),"-",IF((ISBLANK('1B DonnéesActifs'!L651)=TRUE),"",'1B DonnéesActifs'!L651))</f>
        <v>-</v>
      </c>
      <c r="M648" s="213" t="str">
        <f>IF(($A648="-"),"-",IF((ISBLANK('1B DonnéesActifs'!M651)=TRUE),"",'1B DonnéesActifs'!M651))</f>
        <v>-</v>
      </c>
      <c r="N648" s="213" t="str">
        <f>IF(($A648="-"),"-",IF((ISBLANK('1B DonnéesActifs'!N651)=TRUE),"",'1B DonnéesActifs'!N651))</f>
        <v>-</v>
      </c>
      <c r="O648" s="213" t="str">
        <f>IF(($A648="-"),"-",IF((ISBLANK('1B DonnéesActifs'!O651)=TRUE),"",'1B DonnéesActifs'!O651))</f>
        <v>-</v>
      </c>
      <c r="P648" s="213" t="str">
        <f>IF(($A648="-"),"-",IF((ISBLANK('1B DonnéesActifs'!P651)=TRUE),"",'1B DonnéesActifs'!P651))</f>
        <v>-</v>
      </c>
      <c r="Q648" s="214" t="str">
        <f t="shared" si="91"/>
        <v>-</v>
      </c>
      <c r="R648" s="214" t="str">
        <f>IF($A648="-","-",(_xlfn.IFNA((VLOOKUP($D648,'2A HypothèsesRenouvellement'!$J$6:$K$10,2,FALSE)),"TypeChausséeN/D")))</f>
        <v>-</v>
      </c>
      <c r="S648" s="214" t="str">
        <f t="shared" si="92"/>
        <v>-</v>
      </c>
      <c r="T648" s="214" t="str">
        <f>IF($A648="-","-",(_xlfn.IFNA((VLOOKUP($M648,'2A HypothèsesRenouvellement'!$J$16:$K$25,2,FALSE)),"DernièreInterventionN/D")))</f>
        <v>-</v>
      </c>
      <c r="U648" s="214" t="str">
        <f t="shared" si="93"/>
        <v>-</v>
      </c>
      <c r="V648" s="215" t="str">
        <f t="shared" si="94"/>
        <v>-</v>
      </c>
      <c r="W648" s="215" t="str">
        <f>IF($A648="-","-",IF($O648="","ICG N/D",VLOOKUP($O648,'2A HypothèsesRenouvellement'!$B$33:$B$42,1,TRUE)))</f>
        <v>-</v>
      </c>
      <c r="X648" s="216" t="str">
        <f>IF($A648="-","-",(IF((ISNUMBER(W648)=TRUE),VLOOKUP(W648,'2A HypothèsesRenouvellement'!$B$33:$D$42,3,FALSE),"ICG N/D")))</f>
        <v>-</v>
      </c>
      <c r="Y648" s="216" t="str">
        <f>_xlfn.IFNA(IF($A648="-","-",(IF((P648=""),"Cote /5 N/D",VLOOKUP(P648,'2A HypothèsesRenouvellement'!$F$33:$G$37,2,FALSE)))),"%ParCote/5 Feuille2A N/D")</f>
        <v>-</v>
      </c>
      <c r="Z648" s="215" t="str">
        <f>IF($A648="-","-",IF('2A HypothèsesRenouvellement'!$F$20="  cotes d'état /100",(IF(ISNUMBER(X648)=TRUE,(X648*R648),"ICG N/D")),"N'est pas l'option choisie feuille 2A"))</f>
        <v>-</v>
      </c>
      <c r="AA648" s="215" t="str">
        <f t="shared" si="98"/>
        <v>-</v>
      </c>
      <c r="AB648" s="215" t="str">
        <f>IF($A648="-","-",IF('2A HypothèsesRenouvellement'!$F$20="  cotes d'état /5",(IF(ISNUMBER(Y648)=TRUE,(Y648*R648),"Etat/5 N/D")),"N'est pas l'option choisie feuille 2A"))</f>
        <v>-</v>
      </c>
      <c r="AC648" s="215" t="str">
        <f t="shared" si="99"/>
        <v>-</v>
      </c>
      <c r="AD648" s="217" t="str">
        <f>IF('2A HypothèsesRenouvellement'!$D$15="Option 1  ",'3A CalculsActifs'!V648,IF('2A HypothèsesRenouvellement'!$F$20="  Cotes d'état /100",'3A CalculsActifs'!AA648,IF('2A HypothèsesRenouvellement'!$F$20="  Cotes d'état /5",'3A CalculsActifs'!AC648,"ATT:ChoisirOptionFeuille2A")))</f>
        <v>ATT:ChoisirOptionFeuille2A</v>
      </c>
      <c r="AE648" s="209" t="str">
        <f>IF($A648="-","-",(H648/1000*(VLOOKUP(D648,'2A HypothèsesRenouvellement'!$J$6:$L$10,3,FALSE))))</f>
        <v>-</v>
      </c>
      <c r="AF648" s="312" t="str">
        <f t="shared" si="95"/>
        <v>-</v>
      </c>
      <c r="AG648" s="312" t="str">
        <f t="shared" si="96"/>
        <v>-</v>
      </c>
      <c r="AH648" s="218" t="str">
        <f t="shared" si="97"/>
        <v>-</v>
      </c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5"/>
      <c r="BL648" s="95"/>
      <c r="BM648" s="95"/>
      <c r="BN648" s="95"/>
      <c r="BO648" s="95"/>
      <c r="BP648" s="95"/>
      <c r="BQ648" s="95"/>
      <c r="BR648" s="95"/>
      <c r="BS648" s="95"/>
      <c r="BT648" s="95"/>
      <c r="BU648" s="95"/>
      <c r="BV648" s="95"/>
      <c r="BW648" s="95"/>
      <c r="BX648" s="95"/>
      <c r="BY648" s="95"/>
      <c r="BZ648" s="95"/>
      <c r="CA648" s="95"/>
      <c r="CB648" s="95"/>
      <c r="CC648" s="95"/>
      <c r="CD648" s="95"/>
      <c r="CE648" s="95"/>
      <c r="CF648" s="95"/>
      <c r="CG648" s="95"/>
      <c r="CH648" s="95"/>
      <c r="CI648" s="95"/>
      <c r="CJ648" s="95"/>
      <c r="CK648" s="95"/>
      <c r="CL648" s="95"/>
      <c r="CM648" s="95"/>
      <c r="CN648" s="95"/>
      <c r="CO648" s="95"/>
      <c r="CP648" s="95"/>
      <c r="CQ648" s="95"/>
      <c r="CR648" s="95"/>
      <c r="CS648" s="95"/>
      <c r="CT648" s="95"/>
      <c r="CU648" s="95"/>
      <c r="CV648" s="95"/>
      <c r="CW648" s="95"/>
      <c r="CX648" s="95"/>
      <c r="CY648" s="95"/>
      <c r="CZ648" s="95"/>
      <c r="DA648" s="95"/>
      <c r="DB648" s="95"/>
      <c r="DC648" s="95"/>
      <c r="DD648" s="95"/>
      <c r="DE648" s="95"/>
      <c r="DF648" s="95"/>
      <c r="DG648" s="95"/>
      <c r="DH648" s="95"/>
      <c r="DI648" s="95"/>
      <c r="DJ648" s="95"/>
      <c r="DK648" s="95"/>
      <c r="DL648" s="95"/>
      <c r="DM648" s="95"/>
      <c r="DN648" s="95"/>
      <c r="DO648" s="95"/>
      <c r="DP648" s="95"/>
      <c r="DQ648" s="95"/>
      <c r="DR648" s="95"/>
      <c r="DS648" s="95"/>
      <c r="DT648" s="95"/>
      <c r="DU648" s="95"/>
      <c r="DV648" s="95"/>
      <c r="DW648" s="95"/>
      <c r="DX648" s="95"/>
      <c r="DY648" s="95"/>
      <c r="DZ648" s="95"/>
      <c r="EA648" s="95"/>
      <c r="EB648" s="95"/>
      <c r="EC648" s="95"/>
      <c r="ED648" s="95"/>
      <c r="EE648" s="95"/>
      <c r="EF648" s="95"/>
      <c r="EG648" s="95"/>
      <c r="EH648" s="95"/>
      <c r="EI648" s="95"/>
      <c r="EJ648" s="95"/>
      <c r="EK648" s="95"/>
      <c r="EL648" s="95"/>
      <c r="EM648" s="95"/>
      <c r="EN648" s="95"/>
      <c r="EO648" s="95"/>
      <c r="EP648" s="95"/>
      <c r="EQ648" s="95"/>
      <c r="ER648" s="95"/>
      <c r="ES648" s="95"/>
      <c r="ET648" s="95"/>
      <c r="EU648" s="95"/>
      <c r="EV648" s="95"/>
      <c r="EW648" s="95"/>
      <c r="EX648" s="95"/>
      <c r="EY648" s="95"/>
      <c r="EZ648" s="95"/>
      <c r="FA648" s="95"/>
      <c r="FB648" s="95"/>
      <c r="FC648" s="95"/>
      <c r="FD648" s="95"/>
      <c r="FE648" s="95"/>
      <c r="FF648" s="95"/>
      <c r="FG648" s="95"/>
      <c r="FH648" s="95"/>
      <c r="FI648" s="95"/>
      <c r="FJ648" s="95"/>
      <c r="FK648" s="95"/>
      <c r="FL648" s="95"/>
      <c r="FM648" s="95"/>
      <c r="FN648" s="95"/>
      <c r="FO648" s="95"/>
      <c r="FP648" s="95"/>
      <c r="FQ648" s="95"/>
      <c r="FR648" s="95"/>
      <c r="FS648" s="95"/>
      <c r="FT648" s="95"/>
      <c r="FU648" s="95"/>
      <c r="FV648" s="95"/>
      <c r="FW648" s="95"/>
      <c r="FX648" s="95"/>
      <c r="FY648" s="95"/>
      <c r="FZ648" s="95"/>
      <c r="GA648" s="95"/>
      <c r="GB648" s="95"/>
      <c r="GC648" s="95"/>
      <c r="GD648" s="95"/>
      <c r="GE648" s="95"/>
      <c r="GF648" s="95"/>
      <c r="GG648" s="95"/>
      <c r="GH648" s="95"/>
      <c r="GI648" s="95"/>
      <c r="GJ648" s="95"/>
      <c r="GK648" s="95"/>
      <c r="GL648" s="95"/>
      <c r="GM648" s="95"/>
      <c r="GN648" s="95"/>
      <c r="GO648" s="95"/>
      <c r="GP648" s="95"/>
      <c r="GQ648" s="95"/>
      <c r="GR648" s="95"/>
      <c r="GS648" s="95"/>
      <c r="GT648" s="95"/>
      <c r="GU648" s="95"/>
      <c r="GV648" s="95"/>
      <c r="GW648" s="95"/>
      <c r="GX648" s="95"/>
      <c r="GY648" s="95"/>
      <c r="GZ648" s="95"/>
      <c r="HA648" s="95"/>
      <c r="HB648" s="95"/>
      <c r="HC648" s="95"/>
      <c r="HD648" s="95"/>
      <c r="HE648" s="95"/>
    </row>
    <row r="649" spans="1:213" x14ac:dyDescent="0.25">
      <c r="A649" s="212" t="str">
        <f>IF((ISBLANK('1B DonnéesActifs'!A652)=TRUE),"-",'1B DonnéesActifs'!A652)</f>
        <v>-</v>
      </c>
      <c r="B649" s="213" t="str">
        <f>IF(($A649="-"),"-",IF((ISBLANK('1B DonnéesActifs'!B652)=TRUE),"",'1B DonnéesActifs'!B652))</f>
        <v>-</v>
      </c>
      <c r="C649" s="213" t="str">
        <f>IF(($A649="-"),"-",IF((ISBLANK('1B DonnéesActifs'!C652)=TRUE),"",'1B DonnéesActifs'!C652))</f>
        <v>-</v>
      </c>
      <c r="D649" s="213" t="str">
        <f>IF(($A649="-"),"-",IF((ISBLANK('1B DonnéesActifs'!D652)=TRUE),"",'1B DonnéesActifs'!D652))</f>
        <v>-</v>
      </c>
      <c r="E649" s="213" t="str">
        <f>IF(($A649="-"),"-",IF((ISBLANK('1B DonnéesActifs'!E652)=TRUE),"",'1B DonnéesActifs'!E652))</f>
        <v>-</v>
      </c>
      <c r="F649" s="213" t="str">
        <f>IF(($A649="-"),"-",IF((ISBLANK('1B DonnéesActifs'!F652)=TRUE),"",'1B DonnéesActifs'!F652))</f>
        <v>-</v>
      </c>
      <c r="G649" s="213" t="str">
        <f>IF(($A649="-"),"-",IF((ISBLANK('1B DonnéesActifs'!G652)=TRUE),"",'1B DonnéesActifs'!G652))</f>
        <v>-</v>
      </c>
      <c r="H649" s="213" t="str">
        <f>IF(($A649="-"),"-",IF((ISBLANK('1B DonnéesActifs'!H652)=TRUE),"",'1B DonnéesActifs'!H652))</f>
        <v>-</v>
      </c>
      <c r="I649" s="213" t="str">
        <f>IF(($A649="-"),"-",IF((ISBLANK('1B DonnéesActifs'!I652)=TRUE),"",'1B DonnéesActifs'!I652))</f>
        <v>-</v>
      </c>
      <c r="J649" s="213" t="str">
        <f>IF(($A649="-"),"-",IF((ISBLANK('1B DonnéesActifs'!J652)=TRUE),"",'1B DonnéesActifs'!J652))</f>
        <v>-</v>
      </c>
      <c r="K649" s="213" t="str">
        <f>IF(($A649="-"),"-",IF((ISBLANK('1B DonnéesActifs'!K652)=TRUE),"",'1B DonnéesActifs'!K652))</f>
        <v>-</v>
      </c>
      <c r="L649" s="213" t="str">
        <f>IF(($A649="-"),"-",IF((ISBLANK('1B DonnéesActifs'!L652)=TRUE),"",'1B DonnéesActifs'!L652))</f>
        <v>-</v>
      </c>
      <c r="M649" s="213" t="str">
        <f>IF(($A649="-"),"-",IF((ISBLANK('1B DonnéesActifs'!M652)=TRUE),"",'1B DonnéesActifs'!M652))</f>
        <v>-</v>
      </c>
      <c r="N649" s="213" t="str">
        <f>IF(($A649="-"),"-",IF((ISBLANK('1B DonnéesActifs'!N652)=TRUE),"",'1B DonnéesActifs'!N652))</f>
        <v>-</v>
      </c>
      <c r="O649" s="213" t="str">
        <f>IF(($A649="-"),"-",IF((ISBLANK('1B DonnéesActifs'!O652)=TRUE),"",'1B DonnéesActifs'!O652))</f>
        <v>-</v>
      </c>
      <c r="P649" s="213" t="str">
        <f>IF(($A649="-"),"-",IF((ISBLANK('1B DonnéesActifs'!P652)=TRUE),"",'1B DonnéesActifs'!P652))</f>
        <v>-</v>
      </c>
      <c r="Q649" s="214" t="str">
        <f t="shared" si="91"/>
        <v>-</v>
      </c>
      <c r="R649" s="214" t="str">
        <f>IF($A649="-","-",(_xlfn.IFNA((VLOOKUP($D649,'2A HypothèsesRenouvellement'!$J$6:$K$10,2,FALSE)),"TypeChausséeN/D")))</f>
        <v>-</v>
      </c>
      <c r="S649" s="214" t="str">
        <f t="shared" si="92"/>
        <v>-</v>
      </c>
      <c r="T649" s="214" t="str">
        <f>IF($A649="-","-",(_xlfn.IFNA((VLOOKUP($M649,'2A HypothèsesRenouvellement'!$J$16:$K$25,2,FALSE)),"DernièreInterventionN/D")))</f>
        <v>-</v>
      </c>
      <c r="U649" s="214" t="str">
        <f t="shared" si="93"/>
        <v>-</v>
      </c>
      <c r="V649" s="215" t="str">
        <f t="shared" si="94"/>
        <v>-</v>
      </c>
      <c r="W649" s="215" t="str">
        <f>IF($A649="-","-",IF($O649="","ICG N/D",VLOOKUP($O649,'2A HypothèsesRenouvellement'!$B$33:$B$42,1,TRUE)))</f>
        <v>-</v>
      </c>
      <c r="X649" s="216" t="str">
        <f>IF($A649="-","-",(IF((ISNUMBER(W649)=TRUE),VLOOKUP(W649,'2A HypothèsesRenouvellement'!$B$33:$D$42,3,FALSE),"ICG N/D")))</f>
        <v>-</v>
      </c>
      <c r="Y649" s="216" t="str">
        <f>_xlfn.IFNA(IF($A649="-","-",(IF((P649=""),"Cote /5 N/D",VLOOKUP(P649,'2A HypothèsesRenouvellement'!$F$33:$G$37,2,FALSE)))),"%ParCote/5 Feuille2A N/D")</f>
        <v>-</v>
      </c>
      <c r="Z649" s="215" t="str">
        <f>IF($A649="-","-",IF('2A HypothèsesRenouvellement'!$F$20="  cotes d'état /100",(IF(ISNUMBER(X649)=TRUE,(X649*R649),"ICG N/D")),"N'est pas l'option choisie feuille 2A"))</f>
        <v>-</v>
      </c>
      <c r="AA649" s="215" t="str">
        <f t="shared" si="98"/>
        <v>-</v>
      </c>
      <c r="AB649" s="215" t="str">
        <f>IF($A649="-","-",IF('2A HypothèsesRenouvellement'!$F$20="  cotes d'état /5",(IF(ISNUMBER(Y649)=TRUE,(Y649*R649),"Etat/5 N/D")),"N'est pas l'option choisie feuille 2A"))</f>
        <v>-</v>
      </c>
      <c r="AC649" s="215" t="str">
        <f t="shared" si="99"/>
        <v>-</v>
      </c>
      <c r="AD649" s="217" t="str">
        <f>IF('2A HypothèsesRenouvellement'!$D$15="Option 1  ",'3A CalculsActifs'!V649,IF('2A HypothèsesRenouvellement'!$F$20="  Cotes d'état /100",'3A CalculsActifs'!AA649,IF('2A HypothèsesRenouvellement'!$F$20="  Cotes d'état /5",'3A CalculsActifs'!AC649,"ATT:ChoisirOptionFeuille2A")))</f>
        <v>ATT:ChoisirOptionFeuille2A</v>
      </c>
      <c r="AE649" s="209" t="str">
        <f>IF($A649="-","-",(H649/1000*(VLOOKUP(D649,'2A HypothèsesRenouvellement'!$J$6:$L$10,3,FALSE))))</f>
        <v>-</v>
      </c>
      <c r="AF649" s="312" t="str">
        <f t="shared" si="95"/>
        <v>-</v>
      </c>
      <c r="AG649" s="312" t="str">
        <f t="shared" si="96"/>
        <v>-</v>
      </c>
      <c r="AH649" s="218" t="str">
        <f t="shared" si="97"/>
        <v>-</v>
      </c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5"/>
      <c r="BL649" s="95"/>
      <c r="BM649" s="95"/>
      <c r="BN649" s="95"/>
      <c r="BO649" s="95"/>
      <c r="BP649" s="95"/>
      <c r="BQ649" s="95"/>
      <c r="BR649" s="95"/>
      <c r="BS649" s="95"/>
      <c r="BT649" s="95"/>
      <c r="BU649" s="95"/>
      <c r="BV649" s="95"/>
      <c r="BW649" s="95"/>
      <c r="BX649" s="95"/>
      <c r="BY649" s="95"/>
      <c r="BZ649" s="95"/>
      <c r="CA649" s="95"/>
      <c r="CB649" s="95"/>
      <c r="CC649" s="95"/>
      <c r="CD649" s="95"/>
      <c r="CE649" s="95"/>
      <c r="CF649" s="95"/>
      <c r="CG649" s="95"/>
      <c r="CH649" s="95"/>
      <c r="CI649" s="95"/>
      <c r="CJ649" s="95"/>
      <c r="CK649" s="95"/>
      <c r="CL649" s="95"/>
      <c r="CM649" s="95"/>
      <c r="CN649" s="95"/>
      <c r="CO649" s="95"/>
      <c r="CP649" s="95"/>
      <c r="CQ649" s="95"/>
      <c r="CR649" s="95"/>
      <c r="CS649" s="95"/>
      <c r="CT649" s="95"/>
      <c r="CU649" s="95"/>
      <c r="CV649" s="95"/>
      <c r="CW649" s="95"/>
      <c r="CX649" s="95"/>
      <c r="CY649" s="95"/>
      <c r="CZ649" s="95"/>
      <c r="DA649" s="95"/>
      <c r="DB649" s="95"/>
      <c r="DC649" s="95"/>
      <c r="DD649" s="95"/>
      <c r="DE649" s="95"/>
      <c r="DF649" s="95"/>
      <c r="DG649" s="95"/>
      <c r="DH649" s="95"/>
      <c r="DI649" s="95"/>
      <c r="DJ649" s="95"/>
      <c r="DK649" s="95"/>
      <c r="DL649" s="95"/>
      <c r="DM649" s="95"/>
      <c r="DN649" s="95"/>
      <c r="DO649" s="95"/>
      <c r="DP649" s="95"/>
      <c r="DQ649" s="95"/>
      <c r="DR649" s="95"/>
      <c r="DS649" s="95"/>
      <c r="DT649" s="95"/>
      <c r="DU649" s="95"/>
      <c r="DV649" s="95"/>
      <c r="DW649" s="95"/>
      <c r="DX649" s="95"/>
      <c r="DY649" s="95"/>
      <c r="DZ649" s="95"/>
      <c r="EA649" s="95"/>
      <c r="EB649" s="95"/>
      <c r="EC649" s="95"/>
      <c r="ED649" s="95"/>
      <c r="EE649" s="95"/>
      <c r="EF649" s="95"/>
      <c r="EG649" s="95"/>
      <c r="EH649" s="95"/>
      <c r="EI649" s="95"/>
      <c r="EJ649" s="95"/>
      <c r="EK649" s="95"/>
      <c r="EL649" s="95"/>
      <c r="EM649" s="95"/>
      <c r="EN649" s="95"/>
      <c r="EO649" s="95"/>
      <c r="EP649" s="95"/>
      <c r="EQ649" s="95"/>
      <c r="ER649" s="95"/>
      <c r="ES649" s="95"/>
      <c r="ET649" s="95"/>
      <c r="EU649" s="95"/>
      <c r="EV649" s="95"/>
      <c r="EW649" s="95"/>
      <c r="EX649" s="95"/>
      <c r="EY649" s="95"/>
      <c r="EZ649" s="95"/>
      <c r="FA649" s="95"/>
      <c r="FB649" s="95"/>
      <c r="FC649" s="95"/>
      <c r="FD649" s="95"/>
      <c r="FE649" s="95"/>
      <c r="FF649" s="95"/>
      <c r="FG649" s="95"/>
      <c r="FH649" s="95"/>
      <c r="FI649" s="95"/>
      <c r="FJ649" s="95"/>
      <c r="FK649" s="95"/>
      <c r="FL649" s="95"/>
      <c r="FM649" s="95"/>
      <c r="FN649" s="95"/>
      <c r="FO649" s="95"/>
      <c r="FP649" s="95"/>
      <c r="FQ649" s="95"/>
      <c r="FR649" s="95"/>
      <c r="FS649" s="95"/>
      <c r="FT649" s="95"/>
      <c r="FU649" s="95"/>
      <c r="FV649" s="95"/>
      <c r="FW649" s="95"/>
      <c r="FX649" s="95"/>
      <c r="FY649" s="95"/>
      <c r="FZ649" s="95"/>
      <c r="GA649" s="95"/>
      <c r="GB649" s="95"/>
      <c r="GC649" s="95"/>
      <c r="GD649" s="95"/>
      <c r="GE649" s="95"/>
      <c r="GF649" s="95"/>
      <c r="GG649" s="95"/>
      <c r="GH649" s="95"/>
      <c r="GI649" s="95"/>
      <c r="GJ649" s="95"/>
      <c r="GK649" s="95"/>
      <c r="GL649" s="95"/>
      <c r="GM649" s="95"/>
      <c r="GN649" s="95"/>
      <c r="GO649" s="95"/>
      <c r="GP649" s="95"/>
      <c r="GQ649" s="95"/>
      <c r="GR649" s="95"/>
      <c r="GS649" s="95"/>
      <c r="GT649" s="95"/>
      <c r="GU649" s="95"/>
      <c r="GV649" s="95"/>
      <c r="GW649" s="95"/>
      <c r="GX649" s="95"/>
      <c r="GY649" s="95"/>
      <c r="GZ649" s="95"/>
      <c r="HA649" s="95"/>
      <c r="HB649" s="95"/>
      <c r="HC649" s="95"/>
      <c r="HD649" s="95"/>
      <c r="HE649" s="95"/>
    </row>
    <row r="650" spans="1:213" x14ac:dyDescent="0.25">
      <c r="A650" s="212" t="str">
        <f>IF((ISBLANK('1B DonnéesActifs'!A653)=TRUE),"-",'1B DonnéesActifs'!A653)</f>
        <v>-</v>
      </c>
      <c r="B650" s="213" t="str">
        <f>IF(($A650="-"),"-",IF((ISBLANK('1B DonnéesActifs'!B653)=TRUE),"",'1B DonnéesActifs'!B653))</f>
        <v>-</v>
      </c>
      <c r="C650" s="213" t="str">
        <f>IF(($A650="-"),"-",IF((ISBLANK('1B DonnéesActifs'!C653)=TRUE),"",'1B DonnéesActifs'!C653))</f>
        <v>-</v>
      </c>
      <c r="D650" s="213" t="str">
        <f>IF(($A650="-"),"-",IF((ISBLANK('1B DonnéesActifs'!D653)=TRUE),"",'1B DonnéesActifs'!D653))</f>
        <v>-</v>
      </c>
      <c r="E650" s="213" t="str">
        <f>IF(($A650="-"),"-",IF((ISBLANK('1B DonnéesActifs'!E653)=TRUE),"",'1B DonnéesActifs'!E653))</f>
        <v>-</v>
      </c>
      <c r="F650" s="213" t="str">
        <f>IF(($A650="-"),"-",IF((ISBLANK('1B DonnéesActifs'!F653)=TRUE),"",'1B DonnéesActifs'!F653))</f>
        <v>-</v>
      </c>
      <c r="G650" s="213" t="str">
        <f>IF(($A650="-"),"-",IF((ISBLANK('1B DonnéesActifs'!G653)=TRUE),"",'1B DonnéesActifs'!G653))</f>
        <v>-</v>
      </c>
      <c r="H650" s="213" t="str">
        <f>IF(($A650="-"),"-",IF((ISBLANK('1B DonnéesActifs'!H653)=TRUE),"",'1B DonnéesActifs'!H653))</f>
        <v>-</v>
      </c>
      <c r="I650" s="213" t="str">
        <f>IF(($A650="-"),"-",IF((ISBLANK('1B DonnéesActifs'!I653)=TRUE),"",'1B DonnéesActifs'!I653))</f>
        <v>-</v>
      </c>
      <c r="J650" s="213" t="str">
        <f>IF(($A650="-"),"-",IF((ISBLANK('1B DonnéesActifs'!J653)=TRUE),"",'1B DonnéesActifs'!J653))</f>
        <v>-</v>
      </c>
      <c r="K650" s="213" t="str">
        <f>IF(($A650="-"),"-",IF((ISBLANK('1B DonnéesActifs'!K653)=TRUE),"",'1B DonnéesActifs'!K653))</f>
        <v>-</v>
      </c>
      <c r="L650" s="213" t="str">
        <f>IF(($A650="-"),"-",IF((ISBLANK('1B DonnéesActifs'!L653)=TRUE),"",'1B DonnéesActifs'!L653))</f>
        <v>-</v>
      </c>
      <c r="M650" s="213" t="str">
        <f>IF(($A650="-"),"-",IF((ISBLANK('1B DonnéesActifs'!M653)=TRUE),"",'1B DonnéesActifs'!M653))</f>
        <v>-</v>
      </c>
      <c r="N650" s="213" t="str">
        <f>IF(($A650="-"),"-",IF((ISBLANK('1B DonnéesActifs'!N653)=TRUE),"",'1B DonnéesActifs'!N653))</f>
        <v>-</v>
      </c>
      <c r="O650" s="213" t="str">
        <f>IF(($A650="-"),"-",IF((ISBLANK('1B DonnéesActifs'!O653)=TRUE),"",'1B DonnéesActifs'!O653))</f>
        <v>-</v>
      </c>
      <c r="P650" s="213" t="str">
        <f>IF(($A650="-"),"-",IF((ISBLANK('1B DonnéesActifs'!P653)=TRUE),"",'1B DonnéesActifs'!P653))</f>
        <v>-</v>
      </c>
      <c r="Q650" s="214" t="str">
        <f t="shared" si="91"/>
        <v>-</v>
      </c>
      <c r="R650" s="214" t="str">
        <f>IF($A650="-","-",(_xlfn.IFNA((VLOOKUP($D650,'2A HypothèsesRenouvellement'!$J$6:$K$10,2,FALSE)),"TypeChausséeN/D")))</f>
        <v>-</v>
      </c>
      <c r="S650" s="214" t="str">
        <f t="shared" si="92"/>
        <v>-</v>
      </c>
      <c r="T650" s="214" t="str">
        <f>IF($A650="-","-",(_xlfn.IFNA((VLOOKUP($M650,'2A HypothèsesRenouvellement'!$J$16:$K$25,2,FALSE)),"DernièreInterventionN/D")))</f>
        <v>-</v>
      </c>
      <c r="U650" s="214" t="str">
        <f t="shared" si="93"/>
        <v>-</v>
      </c>
      <c r="V650" s="215" t="str">
        <f t="shared" si="94"/>
        <v>-</v>
      </c>
      <c r="W650" s="215" t="str">
        <f>IF($A650="-","-",IF($O650="","ICG N/D",VLOOKUP($O650,'2A HypothèsesRenouvellement'!$B$33:$B$42,1,TRUE)))</f>
        <v>-</v>
      </c>
      <c r="X650" s="216" t="str">
        <f>IF($A650="-","-",(IF((ISNUMBER(W650)=TRUE),VLOOKUP(W650,'2A HypothèsesRenouvellement'!$B$33:$D$42,3,FALSE),"ICG N/D")))</f>
        <v>-</v>
      </c>
      <c r="Y650" s="216" t="str">
        <f>_xlfn.IFNA(IF($A650="-","-",(IF((P650=""),"Cote /5 N/D",VLOOKUP(P650,'2A HypothèsesRenouvellement'!$F$33:$G$37,2,FALSE)))),"%ParCote/5 Feuille2A N/D")</f>
        <v>-</v>
      </c>
      <c r="Z650" s="215" t="str">
        <f>IF($A650="-","-",IF('2A HypothèsesRenouvellement'!$F$20="  cotes d'état /100",(IF(ISNUMBER(X650)=TRUE,(X650*R650),"ICG N/D")),"N'est pas l'option choisie feuille 2A"))</f>
        <v>-</v>
      </c>
      <c r="AA650" s="215" t="str">
        <f t="shared" si="98"/>
        <v>-</v>
      </c>
      <c r="AB650" s="215" t="str">
        <f>IF($A650="-","-",IF('2A HypothèsesRenouvellement'!$F$20="  cotes d'état /5",(IF(ISNUMBER(Y650)=TRUE,(Y650*R650),"Etat/5 N/D")),"N'est pas l'option choisie feuille 2A"))</f>
        <v>-</v>
      </c>
      <c r="AC650" s="215" t="str">
        <f t="shared" si="99"/>
        <v>-</v>
      </c>
      <c r="AD650" s="217" t="str">
        <f>IF('2A HypothèsesRenouvellement'!$D$15="Option 1  ",'3A CalculsActifs'!V650,IF('2A HypothèsesRenouvellement'!$F$20="  Cotes d'état /100",'3A CalculsActifs'!AA650,IF('2A HypothèsesRenouvellement'!$F$20="  Cotes d'état /5",'3A CalculsActifs'!AC650,"ATT:ChoisirOptionFeuille2A")))</f>
        <v>ATT:ChoisirOptionFeuille2A</v>
      </c>
      <c r="AE650" s="209" t="str">
        <f>IF($A650="-","-",(H650/1000*(VLOOKUP(D650,'2A HypothèsesRenouvellement'!$J$6:$L$10,3,FALSE))))</f>
        <v>-</v>
      </c>
      <c r="AF650" s="312" t="str">
        <f t="shared" si="95"/>
        <v>-</v>
      </c>
      <c r="AG650" s="312" t="str">
        <f t="shared" si="96"/>
        <v>-</v>
      </c>
      <c r="AH650" s="218" t="str">
        <f t="shared" si="97"/>
        <v>-</v>
      </c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  <c r="CM650" s="95"/>
      <c r="CN650" s="95"/>
      <c r="CO650" s="95"/>
      <c r="CP650" s="95"/>
      <c r="CQ650" s="95"/>
      <c r="CR650" s="95"/>
      <c r="CS650" s="95"/>
      <c r="CT650" s="95"/>
      <c r="CU650" s="95"/>
      <c r="CV650" s="95"/>
      <c r="CW650" s="95"/>
      <c r="CX650" s="95"/>
      <c r="CY650" s="95"/>
      <c r="CZ650" s="95"/>
      <c r="DA650" s="95"/>
      <c r="DB650" s="95"/>
      <c r="DC650" s="95"/>
      <c r="DD650" s="95"/>
      <c r="DE650" s="95"/>
      <c r="DF650" s="95"/>
      <c r="DG650" s="95"/>
      <c r="DH650" s="95"/>
      <c r="DI650" s="95"/>
      <c r="DJ650" s="95"/>
      <c r="DK650" s="95"/>
      <c r="DL650" s="95"/>
      <c r="DM650" s="95"/>
      <c r="DN650" s="95"/>
      <c r="DO650" s="95"/>
      <c r="DP650" s="95"/>
      <c r="DQ650" s="95"/>
      <c r="DR650" s="95"/>
      <c r="DS650" s="95"/>
      <c r="DT650" s="95"/>
      <c r="DU650" s="95"/>
      <c r="DV650" s="95"/>
      <c r="DW650" s="95"/>
      <c r="DX650" s="95"/>
      <c r="DY650" s="95"/>
      <c r="DZ650" s="95"/>
      <c r="EA650" s="95"/>
      <c r="EB650" s="95"/>
      <c r="EC650" s="95"/>
      <c r="ED650" s="95"/>
      <c r="EE650" s="95"/>
      <c r="EF650" s="95"/>
      <c r="EG650" s="95"/>
      <c r="EH650" s="95"/>
      <c r="EI650" s="95"/>
      <c r="EJ650" s="95"/>
      <c r="EK650" s="95"/>
      <c r="EL650" s="95"/>
      <c r="EM650" s="95"/>
      <c r="EN650" s="95"/>
      <c r="EO650" s="95"/>
      <c r="EP650" s="95"/>
      <c r="EQ650" s="95"/>
      <c r="ER650" s="95"/>
      <c r="ES650" s="95"/>
      <c r="ET650" s="95"/>
      <c r="EU650" s="95"/>
      <c r="EV650" s="95"/>
      <c r="EW650" s="95"/>
      <c r="EX650" s="95"/>
      <c r="EY650" s="95"/>
      <c r="EZ650" s="95"/>
      <c r="FA650" s="95"/>
      <c r="FB650" s="95"/>
      <c r="FC650" s="95"/>
      <c r="FD650" s="95"/>
      <c r="FE650" s="95"/>
      <c r="FF650" s="95"/>
      <c r="FG650" s="95"/>
      <c r="FH650" s="95"/>
      <c r="FI650" s="95"/>
      <c r="FJ650" s="95"/>
      <c r="FK650" s="95"/>
      <c r="FL650" s="95"/>
      <c r="FM650" s="95"/>
      <c r="FN650" s="95"/>
      <c r="FO650" s="95"/>
      <c r="FP650" s="95"/>
      <c r="FQ650" s="95"/>
      <c r="FR650" s="95"/>
      <c r="FS650" s="95"/>
      <c r="FT650" s="95"/>
      <c r="FU650" s="95"/>
      <c r="FV650" s="95"/>
      <c r="FW650" s="95"/>
      <c r="FX650" s="95"/>
      <c r="FY650" s="95"/>
      <c r="FZ650" s="95"/>
      <c r="GA650" s="95"/>
      <c r="GB650" s="95"/>
      <c r="GC650" s="95"/>
      <c r="GD650" s="95"/>
      <c r="GE650" s="95"/>
      <c r="GF650" s="95"/>
      <c r="GG650" s="95"/>
      <c r="GH650" s="95"/>
      <c r="GI650" s="95"/>
      <c r="GJ650" s="95"/>
      <c r="GK650" s="95"/>
      <c r="GL650" s="95"/>
      <c r="GM650" s="95"/>
      <c r="GN650" s="95"/>
      <c r="GO650" s="95"/>
      <c r="GP650" s="95"/>
      <c r="GQ650" s="95"/>
      <c r="GR650" s="95"/>
      <c r="GS650" s="95"/>
      <c r="GT650" s="95"/>
      <c r="GU650" s="95"/>
      <c r="GV650" s="95"/>
      <c r="GW650" s="95"/>
      <c r="GX650" s="95"/>
      <c r="GY650" s="95"/>
      <c r="GZ650" s="95"/>
      <c r="HA650" s="95"/>
      <c r="HB650" s="95"/>
      <c r="HC650" s="95"/>
      <c r="HD650" s="95"/>
      <c r="HE650" s="95"/>
    </row>
    <row r="651" spans="1:213" x14ac:dyDescent="0.25">
      <c r="A651" s="212" t="str">
        <f>IF((ISBLANK('1B DonnéesActifs'!A654)=TRUE),"-",'1B DonnéesActifs'!A654)</f>
        <v>-</v>
      </c>
      <c r="B651" s="213" t="str">
        <f>IF(($A651="-"),"-",IF((ISBLANK('1B DonnéesActifs'!B654)=TRUE),"",'1B DonnéesActifs'!B654))</f>
        <v>-</v>
      </c>
      <c r="C651" s="213" t="str">
        <f>IF(($A651="-"),"-",IF((ISBLANK('1B DonnéesActifs'!C654)=TRUE),"",'1B DonnéesActifs'!C654))</f>
        <v>-</v>
      </c>
      <c r="D651" s="213" t="str">
        <f>IF(($A651="-"),"-",IF((ISBLANK('1B DonnéesActifs'!D654)=TRUE),"",'1B DonnéesActifs'!D654))</f>
        <v>-</v>
      </c>
      <c r="E651" s="213" t="str">
        <f>IF(($A651="-"),"-",IF((ISBLANK('1B DonnéesActifs'!E654)=TRUE),"",'1B DonnéesActifs'!E654))</f>
        <v>-</v>
      </c>
      <c r="F651" s="213" t="str">
        <f>IF(($A651="-"),"-",IF((ISBLANK('1B DonnéesActifs'!F654)=TRUE),"",'1B DonnéesActifs'!F654))</f>
        <v>-</v>
      </c>
      <c r="G651" s="213" t="str">
        <f>IF(($A651="-"),"-",IF((ISBLANK('1B DonnéesActifs'!G654)=TRUE),"",'1B DonnéesActifs'!G654))</f>
        <v>-</v>
      </c>
      <c r="H651" s="213" t="str">
        <f>IF(($A651="-"),"-",IF((ISBLANK('1B DonnéesActifs'!H654)=TRUE),"",'1B DonnéesActifs'!H654))</f>
        <v>-</v>
      </c>
      <c r="I651" s="213" t="str">
        <f>IF(($A651="-"),"-",IF((ISBLANK('1B DonnéesActifs'!I654)=TRUE),"",'1B DonnéesActifs'!I654))</f>
        <v>-</v>
      </c>
      <c r="J651" s="213" t="str">
        <f>IF(($A651="-"),"-",IF((ISBLANK('1B DonnéesActifs'!J654)=TRUE),"",'1B DonnéesActifs'!J654))</f>
        <v>-</v>
      </c>
      <c r="K651" s="213" t="str">
        <f>IF(($A651="-"),"-",IF((ISBLANK('1B DonnéesActifs'!K654)=TRUE),"",'1B DonnéesActifs'!K654))</f>
        <v>-</v>
      </c>
      <c r="L651" s="213" t="str">
        <f>IF(($A651="-"),"-",IF((ISBLANK('1B DonnéesActifs'!L654)=TRUE),"",'1B DonnéesActifs'!L654))</f>
        <v>-</v>
      </c>
      <c r="M651" s="213" t="str">
        <f>IF(($A651="-"),"-",IF((ISBLANK('1B DonnéesActifs'!M654)=TRUE),"",'1B DonnéesActifs'!M654))</f>
        <v>-</v>
      </c>
      <c r="N651" s="213" t="str">
        <f>IF(($A651="-"),"-",IF((ISBLANK('1B DonnéesActifs'!N654)=TRUE),"",'1B DonnéesActifs'!N654))</f>
        <v>-</v>
      </c>
      <c r="O651" s="213" t="str">
        <f>IF(($A651="-"),"-",IF((ISBLANK('1B DonnéesActifs'!O654)=TRUE),"",'1B DonnéesActifs'!O654))</f>
        <v>-</v>
      </c>
      <c r="P651" s="213" t="str">
        <f>IF(($A651="-"),"-",IF((ISBLANK('1B DonnéesActifs'!P654)=TRUE),"",'1B DonnéesActifs'!P654))</f>
        <v>-</v>
      </c>
      <c r="Q651" s="214" t="str">
        <f t="shared" si="91"/>
        <v>-</v>
      </c>
      <c r="R651" s="214" t="str">
        <f>IF($A651="-","-",(_xlfn.IFNA((VLOOKUP($D651,'2A HypothèsesRenouvellement'!$J$6:$K$10,2,FALSE)),"TypeChausséeN/D")))</f>
        <v>-</v>
      </c>
      <c r="S651" s="214" t="str">
        <f t="shared" si="92"/>
        <v>-</v>
      </c>
      <c r="T651" s="214" t="str">
        <f>IF($A651="-","-",(_xlfn.IFNA((VLOOKUP($M651,'2A HypothèsesRenouvellement'!$J$16:$K$25,2,FALSE)),"DernièreInterventionN/D")))</f>
        <v>-</v>
      </c>
      <c r="U651" s="214" t="str">
        <f t="shared" si="93"/>
        <v>-</v>
      </c>
      <c r="V651" s="215" t="str">
        <f t="shared" si="94"/>
        <v>-</v>
      </c>
      <c r="W651" s="215" t="str">
        <f>IF($A651="-","-",IF($O651="","ICG N/D",VLOOKUP($O651,'2A HypothèsesRenouvellement'!$B$33:$B$42,1,TRUE)))</f>
        <v>-</v>
      </c>
      <c r="X651" s="216" t="str">
        <f>IF($A651="-","-",(IF((ISNUMBER(W651)=TRUE),VLOOKUP(W651,'2A HypothèsesRenouvellement'!$B$33:$D$42,3,FALSE),"ICG N/D")))</f>
        <v>-</v>
      </c>
      <c r="Y651" s="216" t="str">
        <f>_xlfn.IFNA(IF($A651="-","-",(IF((P651=""),"Cote /5 N/D",VLOOKUP(P651,'2A HypothèsesRenouvellement'!$F$33:$G$37,2,FALSE)))),"%ParCote/5 Feuille2A N/D")</f>
        <v>-</v>
      </c>
      <c r="Z651" s="215" t="str">
        <f>IF($A651="-","-",IF('2A HypothèsesRenouvellement'!$F$20="  cotes d'état /100",(IF(ISNUMBER(X651)=TRUE,(X651*R651),"ICG N/D")),"N'est pas l'option choisie feuille 2A"))</f>
        <v>-</v>
      </c>
      <c r="AA651" s="215" t="str">
        <f t="shared" si="98"/>
        <v>-</v>
      </c>
      <c r="AB651" s="215" t="str">
        <f>IF($A651="-","-",IF('2A HypothèsesRenouvellement'!$F$20="  cotes d'état /5",(IF(ISNUMBER(Y651)=TRUE,(Y651*R651),"Etat/5 N/D")),"N'est pas l'option choisie feuille 2A"))</f>
        <v>-</v>
      </c>
      <c r="AC651" s="215" t="str">
        <f t="shared" si="99"/>
        <v>-</v>
      </c>
      <c r="AD651" s="217" t="str">
        <f>IF('2A HypothèsesRenouvellement'!$D$15="Option 1  ",'3A CalculsActifs'!V651,IF('2A HypothèsesRenouvellement'!$F$20="  Cotes d'état /100",'3A CalculsActifs'!AA651,IF('2A HypothèsesRenouvellement'!$F$20="  Cotes d'état /5",'3A CalculsActifs'!AC651,"ATT:ChoisirOptionFeuille2A")))</f>
        <v>ATT:ChoisirOptionFeuille2A</v>
      </c>
      <c r="AE651" s="209" t="str">
        <f>IF($A651="-","-",(H651/1000*(VLOOKUP(D651,'2A HypothèsesRenouvellement'!$J$6:$L$10,3,FALSE))))</f>
        <v>-</v>
      </c>
      <c r="AF651" s="312" t="str">
        <f t="shared" si="95"/>
        <v>-</v>
      </c>
      <c r="AG651" s="312" t="str">
        <f t="shared" si="96"/>
        <v>-</v>
      </c>
      <c r="AH651" s="218" t="str">
        <f t="shared" si="97"/>
        <v>-</v>
      </c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  <c r="CM651" s="95"/>
      <c r="CN651" s="95"/>
      <c r="CO651" s="95"/>
      <c r="CP651" s="95"/>
      <c r="CQ651" s="95"/>
      <c r="CR651" s="95"/>
      <c r="CS651" s="95"/>
      <c r="CT651" s="95"/>
      <c r="CU651" s="95"/>
      <c r="CV651" s="95"/>
      <c r="CW651" s="95"/>
      <c r="CX651" s="95"/>
      <c r="CY651" s="95"/>
      <c r="CZ651" s="95"/>
      <c r="DA651" s="95"/>
      <c r="DB651" s="95"/>
      <c r="DC651" s="95"/>
      <c r="DD651" s="95"/>
      <c r="DE651" s="95"/>
      <c r="DF651" s="95"/>
      <c r="DG651" s="95"/>
      <c r="DH651" s="95"/>
      <c r="DI651" s="95"/>
      <c r="DJ651" s="95"/>
      <c r="DK651" s="95"/>
      <c r="DL651" s="95"/>
      <c r="DM651" s="95"/>
      <c r="DN651" s="95"/>
      <c r="DO651" s="95"/>
      <c r="DP651" s="95"/>
      <c r="DQ651" s="95"/>
      <c r="DR651" s="95"/>
      <c r="DS651" s="95"/>
      <c r="DT651" s="95"/>
      <c r="DU651" s="95"/>
      <c r="DV651" s="95"/>
      <c r="DW651" s="95"/>
      <c r="DX651" s="95"/>
      <c r="DY651" s="95"/>
      <c r="DZ651" s="95"/>
      <c r="EA651" s="95"/>
      <c r="EB651" s="95"/>
      <c r="EC651" s="95"/>
      <c r="ED651" s="95"/>
      <c r="EE651" s="95"/>
      <c r="EF651" s="95"/>
      <c r="EG651" s="95"/>
      <c r="EH651" s="95"/>
      <c r="EI651" s="95"/>
      <c r="EJ651" s="95"/>
      <c r="EK651" s="95"/>
      <c r="EL651" s="95"/>
      <c r="EM651" s="95"/>
      <c r="EN651" s="95"/>
      <c r="EO651" s="95"/>
      <c r="EP651" s="95"/>
      <c r="EQ651" s="95"/>
      <c r="ER651" s="95"/>
      <c r="ES651" s="95"/>
      <c r="ET651" s="95"/>
      <c r="EU651" s="95"/>
      <c r="EV651" s="95"/>
      <c r="EW651" s="95"/>
      <c r="EX651" s="95"/>
      <c r="EY651" s="95"/>
      <c r="EZ651" s="95"/>
      <c r="FA651" s="95"/>
      <c r="FB651" s="95"/>
      <c r="FC651" s="95"/>
      <c r="FD651" s="95"/>
      <c r="FE651" s="95"/>
      <c r="FF651" s="95"/>
      <c r="FG651" s="95"/>
      <c r="FH651" s="95"/>
      <c r="FI651" s="95"/>
      <c r="FJ651" s="95"/>
      <c r="FK651" s="95"/>
      <c r="FL651" s="95"/>
      <c r="FM651" s="95"/>
      <c r="FN651" s="95"/>
      <c r="FO651" s="95"/>
      <c r="FP651" s="95"/>
      <c r="FQ651" s="95"/>
      <c r="FR651" s="95"/>
      <c r="FS651" s="95"/>
      <c r="FT651" s="95"/>
      <c r="FU651" s="95"/>
      <c r="FV651" s="95"/>
      <c r="FW651" s="95"/>
      <c r="FX651" s="95"/>
      <c r="FY651" s="95"/>
      <c r="FZ651" s="95"/>
      <c r="GA651" s="95"/>
      <c r="GB651" s="95"/>
      <c r="GC651" s="95"/>
      <c r="GD651" s="95"/>
      <c r="GE651" s="95"/>
      <c r="GF651" s="95"/>
      <c r="GG651" s="95"/>
      <c r="GH651" s="95"/>
      <c r="GI651" s="95"/>
      <c r="GJ651" s="95"/>
      <c r="GK651" s="95"/>
      <c r="GL651" s="95"/>
      <c r="GM651" s="95"/>
      <c r="GN651" s="95"/>
      <c r="GO651" s="95"/>
      <c r="GP651" s="95"/>
      <c r="GQ651" s="95"/>
      <c r="GR651" s="95"/>
      <c r="GS651" s="95"/>
      <c r="GT651" s="95"/>
      <c r="GU651" s="95"/>
      <c r="GV651" s="95"/>
      <c r="GW651" s="95"/>
      <c r="GX651" s="95"/>
      <c r="GY651" s="95"/>
      <c r="GZ651" s="95"/>
      <c r="HA651" s="95"/>
      <c r="HB651" s="95"/>
      <c r="HC651" s="95"/>
      <c r="HD651" s="95"/>
      <c r="HE651" s="95"/>
    </row>
    <row r="652" spans="1:213" x14ac:dyDescent="0.25">
      <c r="A652" s="212" t="str">
        <f>IF((ISBLANK('1B DonnéesActifs'!A655)=TRUE),"-",'1B DonnéesActifs'!A655)</f>
        <v>-</v>
      </c>
      <c r="B652" s="213" t="str">
        <f>IF(($A652="-"),"-",IF((ISBLANK('1B DonnéesActifs'!B655)=TRUE),"",'1B DonnéesActifs'!B655))</f>
        <v>-</v>
      </c>
      <c r="C652" s="213" t="str">
        <f>IF(($A652="-"),"-",IF((ISBLANK('1B DonnéesActifs'!C655)=TRUE),"",'1B DonnéesActifs'!C655))</f>
        <v>-</v>
      </c>
      <c r="D652" s="213" t="str">
        <f>IF(($A652="-"),"-",IF((ISBLANK('1B DonnéesActifs'!D655)=TRUE),"",'1B DonnéesActifs'!D655))</f>
        <v>-</v>
      </c>
      <c r="E652" s="213" t="str">
        <f>IF(($A652="-"),"-",IF((ISBLANK('1B DonnéesActifs'!E655)=TRUE),"",'1B DonnéesActifs'!E655))</f>
        <v>-</v>
      </c>
      <c r="F652" s="213" t="str">
        <f>IF(($A652="-"),"-",IF((ISBLANK('1B DonnéesActifs'!F655)=TRUE),"",'1B DonnéesActifs'!F655))</f>
        <v>-</v>
      </c>
      <c r="G652" s="213" t="str">
        <f>IF(($A652="-"),"-",IF((ISBLANK('1B DonnéesActifs'!G655)=TRUE),"",'1B DonnéesActifs'!G655))</f>
        <v>-</v>
      </c>
      <c r="H652" s="213" t="str">
        <f>IF(($A652="-"),"-",IF((ISBLANK('1B DonnéesActifs'!H655)=TRUE),"",'1B DonnéesActifs'!H655))</f>
        <v>-</v>
      </c>
      <c r="I652" s="213" t="str">
        <f>IF(($A652="-"),"-",IF((ISBLANK('1B DonnéesActifs'!I655)=TRUE),"",'1B DonnéesActifs'!I655))</f>
        <v>-</v>
      </c>
      <c r="J652" s="213" t="str">
        <f>IF(($A652="-"),"-",IF((ISBLANK('1B DonnéesActifs'!J655)=TRUE),"",'1B DonnéesActifs'!J655))</f>
        <v>-</v>
      </c>
      <c r="K652" s="213" t="str">
        <f>IF(($A652="-"),"-",IF((ISBLANK('1B DonnéesActifs'!K655)=TRUE),"",'1B DonnéesActifs'!K655))</f>
        <v>-</v>
      </c>
      <c r="L652" s="213" t="str">
        <f>IF(($A652="-"),"-",IF((ISBLANK('1B DonnéesActifs'!L655)=TRUE),"",'1B DonnéesActifs'!L655))</f>
        <v>-</v>
      </c>
      <c r="M652" s="213" t="str">
        <f>IF(($A652="-"),"-",IF((ISBLANK('1B DonnéesActifs'!M655)=TRUE),"",'1B DonnéesActifs'!M655))</f>
        <v>-</v>
      </c>
      <c r="N652" s="213" t="str">
        <f>IF(($A652="-"),"-",IF((ISBLANK('1B DonnéesActifs'!N655)=TRUE),"",'1B DonnéesActifs'!N655))</f>
        <v>-</v>
      </c>
      <c r="O652" s="213" t="str">
        <f>IF(($A652="-"),"-",IF((ISBLANK('1B DonnéesActifs'!O655)=TRUE),"",'1B DonnéesActifs'!O655))</f>
        <v>-</v>
      </c>
      <c r="P652" s="213" t="str">
        <f>IF(($A652="-"),"-",IF((ISBLANK('1B DonnéesActifs'!P655)=TRUE),"",'1B DonnéesActifs'!P655))</f>
        <v>-</v>
      </c>
      <c r="Q652" s="214" t="str">
        <f t="shared" si="91"/>
        <v>-</v>
      </c>
      <c r="R652" s="214" t="str">
        <f>IF($A652="-","-",(_xlfn.IFNA((VLOOKUP($D652,'2A HypothèsesRenouvellement'!$J$6:$K$10,2,FALSE)),"TypeChausséeN/D")))</f>
        <v>-</v>
      </c>
      <c r="S652" s="214" t="str">
        <f t="shared" si="92"/>
        <v>-</v>
      </c>
      <c r="T652" s="214" t="str">
        <f>IF($A652="-","-",(_xlfn.IFNA((VLOOKUP($M652,'2A HypothèsesRenouvellement'!$J$16:$K$25,2,FALSE)),"DernièreInterventionN/D")))</f>
        <v>-</v>
      </c>
      <c r="U652" s="214" t="str">
        <f t="shared" si="93"/>
        <v>-</v>
      </c>
      <c r="V652" s="215" t="str">
        <f t="shared" si="94"/>
        <v>-</v>
      </c>
      <c r="W652" s="215" t="str">
        <f>IF($A652="-","-",IF($O652="","ICG N/D",VLOOKUP($O652,'2A HypothèsesRenouvellement'!$B$33:$B$42,1,TRUE)))</f>
        <v>-</v>
      </c>
      <c r="X652" s="216" t="str">
        <f>IF($A652="-","-",(IF((ISNUMBER(W652)=TRUE),VLOOKUP(W652,'2A HypothèsesRenouvellement'!$B$33:$D$42,3,FALSE),"ICG N/D")))</f>
        <v>-</v>
      </c>
      <c r="Y652" s="216" t="str">
        <f>_xlfn.IFNA(IF($A652="-","-",(IF((P652=""),"Cote /5 N/D",VLOOKUP(P652,'2A HypothèsesRenouvellement'!$F$33:$G$37,2,FALSE)))),"%ParCote/5 Feuille2A N/D")</f>
        <v>-</v>
      </c>
      <c r="Z652" s="215" t="str">
        <f>IF($A652="-","-",IF('2A HypothèsesRenouvellement'!$F$20="  cotes d'état /100",(IF(ISNUMBER(X652)=TRUE,(X652*R652),"ICG N/D")),"N'est pas l'option choisie feuille 2A"))</f>
        <v>-</v>
      </c>
      <c r="AA652" s="215" t="str">
        <f t="shared" si="98"/>
        <v>-</v>
      </c>
      <c r="AB652" s="215" t="str">
        <f>IF($A652="-","-",IF('2A HypothèsesRenouvellement'!$F$20="  cotes d'état /5",(IF(ISNUMBER(Y652)=TRUE,(Y652*R652),"Etat/5 N/D")),"N'est pas l'option choisie feuille 2A"))</f>
        <v>-</v>
      </c>
      <c r="AC652" s="215" t="str">
        <f t="shared" si="99"/>
        <v>-</v>
      </c>
      <c r="AD652" s="217" t="str">
        <f>IF('2A HypothèsesRenouvellement'!$D$15="Option 1  ",'3A CalculsActifs'!V652,IF('2A HypothèsesRenouvellement'!$F$20="  Cotes d'état /100",'3A CalculsActifs'!AA652,IF('2A HypothèsesRenouvellement'!$F$20="  Cotes d'état /5",'3A CalculsActifs'!AC652,"ATT:ChoisirOptionFeuille2A")))</f>
        <v>ATT:ChoisirOptionFeuille2A</v>
      </c>
      <c r="AE652" s="209" t="str">
        <f>IF($A652="-","-",(H652/1000*(VLOOKUP(D652,'2A HypothèsesRenouvellement'!$J$6:$L$10,3,FALSE))))</f>
        <v>-</v>
      </c>
      <c r="AF652" s="312" t="str">
        <f t="shared" si="95"/>
        <v>-</v>
      </c>
      <c r="AG652" s="312" t="str">
        <f t="shared" si="96"/>
        <v>-</v>
      </c>
      <c r="AH652" s="218" t="str">
        <f t="shared" si="97"/>
        <v>-</v>
      </c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5"/>
      <c r="BL652" s="95"/>
      <c r="BM652" s="95"/>
      <c r="BN652" s="95"/>
      <c r="BO652" s="95"/>
      <c r="BP652" s="95"/>
      <c r="BQ652" s="95"/>
      <c r="BR652" s="95"/>
      <c r="BS652" s="95"/>
      <c r="BT652" s="95"/>
      <c r="BU652" s="95"/>
      <c r="BV652" s="95"/>
      <c r="BW652" s="95"/>
      <c r="BX652" s="95"/>
      <c r="BY652" s="95"/>
      <c r="BZ652" s="95"/>
      <c r="CA652" s="95"/>
      <c r="CB652" s="95"/>
      <c r="CC652" s="95"/>
      <c r="CD652" s="95"/>
      <c r="CE652" s="95"/>
      <c r="CF652" s="95"/>
      <c r="CG652" s="95"/>
      <c r="CH652" s="95"/>
      <c r="CI652" s="95"/>
      <c r="CJ652" s="95"/>
      <c r="CK652" s="95"/>
      <c r="CL652" s="95"/>
      <c r="CM652" s="95"/>
      <c r="CN652" s="95"/>
      <c r="CO652" s="95"/>
      <c r="CP652" s="95"/>
      <c r="CQ652" s="95"/>
      <c r="CR652" s="95"/>
      <c r="CS652" s="95"/>
      <c r="CT652" s="95"/>
      <c r="CU652" s="95"/>
      <c r="CV652" s="95"/>
      <c r="CW652" s="95"/>
      <c r="CX652" s="95"/>
      <c r="CY652" s="95"/>
      <c r="CZ652" s="95"/>
      <c r="DA652" s="95"/>
      <c r="DB652" s="95"/>
      <c r="DC652" s="95"/>
      <c r="DD652" s="95"/>
      <c r="DE652" s="95"/>
      <c r="DF652" s="95"/>
      <c r="DG652" s="95"/>
      <c r="DH652" s="95"/>
      <c r="DI652" s="95"/>
      <c r="DJ652" s="95"/>
      <c r="DK652" s="95"/>
      <c r="DL652" s="95"/>
      <c r="DM652" s="95"/>
      <c r="DN652" s="95"/>
      <c r="DO652" s="95"/>
      <c r="DP652" s="95"/>
      <c r="DQ652" s="95"/>
      <c r="DR652" s="95"/>
      <c r="DS652" s="95"/>
      <c r="DT652" s="95"/>
      <c r="DU652" s="95"/>
      <c r="DV652" s="95"/>
      <c r="DW652" s="95"/>
      <c r="DX652" s="95"/>
      <c r="DY652" s="95"/>
      <c r="DZ652" s="95"/>
      <c r="EA652" s="95"/>
      <c r="EB652" s="95"/>
      <c r="EC652" s="95"/>
      <c r="ED652" s="95"/>
      <c r="EE652" s="95"/>
      <c r="EF652" s="95"/>
      <c r="EG652" s="95"/>
      <c r="EH652" s="95"/>
      <c r="EI652" s="95"/>
      <c r="EJ652" s="95"/>
      <c r="EK652" s="95"/>
      <c r="EL652" s="95"/>
      <c r="EM652" s="95"/>
      <c r="EN652" s="95"/>
      <c r="EO652" s="95"/>
      <c r="EP652" s="95"/>
      <c r="EQ652" s="95"/>
      <c r="ER652" s="95"/>
      <c r="ES652" s="95"/>
      <c r="ET652" s="95"/>
      <c r="EU652" s="95"/>
      <c r="EV652" s="95"/>
      <c r="EW652" s="95"/>
      <c r="EX652" s="95"/>
      <c r="EY652" s="95"/>
      <c r="EZ652" s="95"/>
      <c r="FA652" s="95"/>
      <c r="FB652" s="95"/>
      <c r="FC652" s="95"/>
      <c r="FD652" s="95"/>
      <c r="FE652" s="95"/>
      <c r="FF652" s="95"/>
      <c r="FG652" s="95"/>
      <c r="FH652" s="95"/>
      <c r="FI652" s="95"/>
      <c r="FJ652" s="95"/>
      <c r="FK652" s="95"/>
      <c r="FL652" s="95"/>
      <c r="FM652" s="95"/>
      <c r="FN652" s="95"/>
      <c r="FO652" s="95"/>
      <c r="FP652" s="95"/>
      <c r="FQ652" s="95"/>
      <c r="FR652" s="95"/>
      <c r="FS652" s="95"/>
      <c r="FT652" s="95"/>
      <c r="FU652" s="95"/>
      <c r="FV652" s="95"/>
      <c r="FW652" s="95"/>
      <c r="FX652" s="95"/>
      <c r="FY652" s="95"/>
      <c r="FZ652" s="95"/>
      <c r="GA652" s="95"/>
      <c r="GB652" s="95"/>
      <c r="GC652" s="95"/>
      <c r="GD652" s="95"/>
      <c r="GE652" s="95"/>
      <c r="GF652" s="95"/>
      <c r="GG652" s="95"/>
      <c r="GH652" s="95"/>
      <c r="GI652" s="95"/>
      <c r="GJ652" s="95"/>
      <c r="GK652" s="95"/>
      <c r="GL652" s="95"/>
      <c r="GM652" s="95"/>
      <c r="GN652" s="95"/>
      <c r="GO652" s="95"/>
      <c r="GP652" s="95"/>
      <c r="GQ652" s="95"/>
      <c r="GR652" s="95"/>
      <c r="GS652" s="95"/>
      <c r="GT652" s="95"/>
      <c r="GU652" s="95"/>
      <c r="GV652" s="95"/>
      <c r="GW652" s="95"/>
      <c r="GX652" s="95"/>
      <c r="GY652" s="95"/>
      <c r="GZ652" s="95"/>
      <c r="HA652" s="95"/>
      <c r="HB652" s="95"/>
      <c r="HC652" s="95"/>
      <c r="HD652" s="95"/>
      <c r="HE652" s="95"/>
    </row>
    <row r="653" spans="1:213" x14ac:dyDescent="0.25">
      <c r="A653" s="212" t="str">
        <f>IF((ISBLANK('1B DonnéesActifs'!A656)=TRUE),"-",'1B DonnéesActifs'!A656)</f>
        <v>-</v>
      </c>
      <c r="B653" s="213" t="str">
        <f>IF(($A653="-"),"-",IF((ISBLANK('1B DonnéesActifs'!B656)=TRUE),"",'1B DonnéesActifs'!B656))</f>
        <v>-</v>
      </c>
      <c r="C653" s="213" t="str">
        <f>IF(($A653="-"),"-",IF((ISBLANK('1B DonnéesActifs'!C656)=TRUE),"",'1B DonnéesActifs'!C656))</f>
        <v>-</v>
      </c>
      <c r="D653" s="213" t="str">
        <f>IF(($A653="-"),"-",IF((ISBLANK('1B DonnéesActifs'!D656)=TRUE),"",'1B DonnéesActifs'!D656))</f>
        <v>-</v>
      </c>
      <c r="E653" s="213" t="str">
        <f>IF(($A653="-"),"-",IF((ISBLANK('1B DonnéesActifs'!E656)=TRUE),"",'1B DonnéesActifs'!E656))</f>
        <v>-</v>
      </c>
      <c r="F653" s="213" t="str">
        <f>IF(($A653="-"),"-",IF((ISBLANK('1B DonnéesActifs'!F656)=TRUE),"",'1B DonnéesActifs'!F656))</f>
        <v>-</v>
      </c>
      <c r="G653" s="213" t="str">
        <f>IF(($A653="-"),"-",IF((ISBLANK('1B DonnéesActifs'!G656)=TRUE),"",'1B DonnéesActifs'!G656))</f>
        <v>-</v>
      </c>
      <c r="H653" s="213" t="str">
        <f>IF(($A653="-"),"-",IF((ISBLANK('1B DonnéesActifs'!H656)=TRUE),"",'1B DonnéesActifs'!H656))</f>
        <v>-</v>
      </c>
      <c r="I653" s="213" t="str">
        <f>IF(($A653="-"),"-",IF((ISBLANK('1B DonnéesActifs'!I656)=TRUE),"",'1B DonnéesActifs'!I656))</f>
        <v>-</v>
      </c>
      <c r="J653" s="213" t="str">
        <f>IF(($A653="-"),"-",IF((ISBLANK('1B DonnéesActifs'!J656)=TRUE),"",'1B DonnéesActifs'!J656))</f>
        <v>-</v>
      </c>
      <c r="K653" s="213" t="str">
        <f>IF(($A653="-"),"-",IF((ISBLANK('1B DonnéesActifs'!K656)=TRUE),"",'1B DonnéesActifs'!K656))</f>
        <v>-</v>
      </c>
      <c r="L653" s="213" t="str">
        <f>IF(($A653="-"),"-",IF((ISBLANK('1B DonnéesActifs'!L656)=TRUE),"",'1B DonnéesActifs'!L656))</f>
        <v>-</v>
      </c>
      <c r="M653" s="213" t="str">
        <f>IF(($A653="-"),"-",IF((ISBLANK('1B DonnéesActifs'!M656)=TRUE),"",'1B DonnéesActifs'!M656))</f>
        <v>-</v>
      </c>
      <c r="N653" s="213" t="str">
        <f>IF(($A653="-"),"-",IF((ISBLANK('1B DonnéesActifs'!N656)=TRUE),"",'1B DonnéesActifs'!N656))</f>
        <v>-</v>
      </c>
      <c r="O653" s="213" t="str">
        <f>IF(($A653="-"),"-",IF((ISBLANK('1B DonnéesActifs'!O656)=TRUE),"",'1B DonnéesActifs'!O656))</f>
        <v>-</v>
      </c>
      <c r="P653" s="213" t="str">
        <f>IF(($A653="-"),"-",IF((ISBLANK('1B DonnéesActifs'!P656)=TRUE),"",'1B DonnéesActifs'!P656))</f>
        <v>-</v>
      </c>
      <c r="Q653" s="214" t="str">
        <f t="shared" si="91"/>
        <v>-</v>
      </c>
      <c r="R653" s="214" t="str">
        <f>IF($A653="-","-",(_xlfn.IFNA((VLOOKUP($D653,'2A HypothèsesRenouvellement'!$J$6:$K$10,2,FALSE)),"TypeChausséeN/D")))</f>
        <v>-</v>
      </c>
      <c r="S653" s="214" t="str">
        <f t="shared" si="92"/>
        <v>-</v>
      </c>
      <c r="T653" s="214" t="str">
        <f>IF($A653="-","-",(_xlfn.IFNA((VLOOKUP($M653,'2A HypothèsesRenouvellement'!$J$16:$K$25,2,FALSE)),"DernièreInterventionN/D")))</f>
        <v>-</v>
      </c>
      <c r="U653" s="214" t="str">
        <f t="shared" si="93"/>
        <v>-</v>
      </c>
      <c r="V653" s="215" t="str">
        <f t="shared" si="94"/>
        <v>-</v>
      </c>
      <c r="W653" s="215" t="str">
        <f>IF($A653="-","-",IF($O653="","ICG N/D",VLOOKUP($O653,'2A HypothèsesRenouvellement'!$B$33:$B$42,1,TRUE)))</f>
        <v>-</v>
      </c>
      <c r="X653" s="216" t="str">
        <f>IF($A653="-","-",(IF((ISNUMBER(W653)=TRUE),VLOOKUP(W653,'2A HypothèsesRenouvellement'!$B$33:$D$42,3,FALSE),"ICG N/D")))</f>
        <v>-</v>
      </c>
      <c r="Y653" s="216" t="str">
        <f>_xlfn.IFNA(IF($A653="-","-",(IF((P653=""),"Cote /5 N/D",VLOOKUP(P653,'2A HypothèsesRenouvellement'!$F$33:$G$37,2,FALSE)))),"%ParCote/5 Feuille2A N/D")</f>
        <v>-</v>
      </c>
      <c r="Z653" s="215" t="str">
        <f>IF($A653="-","-",IF('2A HypothèsesRenouvellement'!$F$20="  cotes d'état /100",(IF(ISNUMBER(X653)=TRUE,(X653*R653),"ICG N/D")),"N'est pas l'option choisie feuille 2A"))</f>
        <v>-</v>
      </c>
      <c r="AA653" s="215" t="str">
        <f t="shared" si="98"/>
        <v>-</v>
      </c>
      <c r="AB653" s="215" t="str">
        <f>IF($A653="-","-",IF('2A HypothèsesRenouvellement'!$F$20="  cotes d'état /5",(IF(ISNUMBER(Y653)=TRUE,(Y653*R653),"Etat/5 N/D")),"N'est pas l'option choisie feuille 2A"))</f>
        <v>-</v>
      </c>
      <c r="AC653" s="215" t="str">
        <f t="shared" si="99"/>
        <v>-</v>
      </c>
      <c r="AD653" s="217" t="str">
        <f>IF('2A HypothèsesRenouvellement'!$D$15="Option 1  ",'3A CalculsActifs'!V653,IF('2A HypothèsesRenouvellement'!$F$20="  Cotes d'état /100",'3A CalculsActifs'!AA653,IF('2A HypothèsesRenouvellement'!$F$20="  Cotes d'état /5",'3A CalculsActifs'!AC653,"ATT:ChoisirOptionFeuille2A")))</f>
        <v>ATT:ChoisirOptionFeuille2A</v>
      </c>
      <c r="AE653" s="209" t="str">
        <f>IF($A653="-","-",(H653/1000*(VLOOKUP(D653,'2A HypothèsesRenouvellement'!$J$6:$L$10,3,FALSE))))</f>
        <v>-</v>
      </c>
      <c r="AF653" s="312" t="str">
        <f t="shared" si="95"/>
        <v>-</v>
      </c>
      <c r="AG653" s="312" t="str">
        <f t="shared" si="96"/>
        <v>-</v>
      </c>
      <c r="AH653" s="218" t="str">
        <f t="shared" si="97"/>
        <v>-</v>
      </c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5"/>
      <c r="BL653" s="95"/>
      <c r="BM653" s="95"/>
      <c r="BN653" s="95"/>
      <c r="BO653" s="95"/>
      <c r="BP653" s="95"/>
      <c r="BQ653" s="95"/>
      <c r="BR653" s="95"/>
      <c r="BS653" s="95"/>
      <c r="BT653" s="95"/>
      <c r="BU653" s="95"/>
      <c r="BV653" s="95"/>
      <c r="BW653" s="95"/>
      <c r="BX653" s="95"/>
      <c r="BY653" s="95"/>
      <c r="BZ653" s="95"/>
      <c r="CA653" s="95"/>
      <c r="CB653" s="95"/>
      <c r="CC653" s="95"/>
      <c r="CD653" s="95"/>
      <c r="CE653" s="95"/>
      <c r="CF653" s="95"/>
      <c r="CG653" s="95"/>
      <c r="CH653" s="95"/>
      <c r="CI653" s="95"/>
      <c r="CJ653" s="95"/>
      <c r="CK653" s="95"/>
      <c r="CL653" s="95"/>
      <c r="CM653" s="95"/>
      <c r="CN653" s="95"/>
      <c r="CO653" s="95"/>
      <c r="CP653" s="95"/>
      <c r="CQ653" s="95"/>
      <c r="CR653" s="95"/>
      <c r="CS653" s="95"/>
      <c r="CT653" s="95"/>
      <c r="CU653" s="95"/>
      <c r="CV653" s="95"/>
      <c r="CW653" s="95"/>
      <c r="CX653" s="95"/>
      <c r="CY653" s="95"/>
      <c r="CZ653" s="95"/>
      <c r="DA653" s="95"/>
      <c r="DB653" s="95"/>
      <c r="DC653" s="95"/>
      <c r="DD653" s="95"/>
      <c r="DE653" s="95"/>
      <c r="DF653" s="95"/>
      <c r="DG653" s="95"/>
      <c r="DH653" s="95"/>
      <c r="DI653" s="95"/>
      <c r="DJ653" s="95"/>
      <c r="DK653" s="95"/>
      <c r="DL653" s="95"/>
      <c r="DM653" s="95"/>
      <c r="DN653" s="95"/>
      <c r="DO653" s="95"/>
      <c r="DP653" s="95"/>
      <c r="DQ653" s="95"/>
      <c r="DR653" s="95"/>
      <c r="DS653" s="95"/>
      <c r="DT653" s="95"/>
      <c r="DU653" s="95"/>
      <c r="DV653" s="95"/>
      <c r="DW653" s="95"/>
      <c r="DX653" s="95"/>
      <c r="DY653" s="95"/>
      <c r="DZ653" s="95"/>
      <c r="EA653" s="95"/>
      <c r="EB653" s="95"/>
      <c r="EC653" s="95"/>
      <c r="ED653" s="95"/>
      <c r="EE653" s="95"/>
      <c r="EF653" s="95"/>
      <c r="EG653" s="95"/>
      <c r="EH653" s="95"/>
      <c r="EI653" s="95"/>
      <c r="EJ653" s="95"/>
      <c r="EK653" s="95"/>
      <c r="EL653" s="95"/>
      <c r="EM653" s="95"/>
      <c r="EN653" s="95"/>
      <c r="EO653" s="95"/>
      <c r="EP653" s="95"/>
      <c r="EQ653" s="95"/>
      <c r="ER653" s="95"/>
      <c r="ES653" s="95"/>
      <c r="ET653" s="95"/>
      <c r="EU653" s="95"/>
      <c r="EV653" s="95"/>
      <c r="EW653" s="95"/>
      <c r="EX653" s="95"/>
      <c r="EY653" s="95"/>
      <c r="EZ653" s="95"/>
      <c r="FA653" s="95"/>
      <c r="FB653" s="95"/>
      <c r="FC653" s="95"/>
      <c r="FD653" s="95"/>
      <c r="FE653" s="95"/>
      <c r="FF653" s="95"/>
      <c r="FG653" s="95"/>
      <c r="FH653" s="95"/>
      <c r="FI653" s="95"/>
      <c r="FJ653" s="95"/>
      <c r="FK653" s="95"/>
      <c r="FL653" s="95"/>
      <c r="FM653" s="95"/>
      <c r="FN653" s="95"/>
      <c r="FO653" s="95"/>
      <c r="FP653" s="95"/>
      <c r="FQ653" s="95"/>
      <c r="FR653" s="95"/>
      <c r="FS653" s="95"/>
      <c r="FT653" s="95"/>
      <c r="FU653" s="95"/>
      <c r="FV653" s="95"/>
      <c r="FW653" s="95"/>
      <c r="FX653" s="95"/>
      <c r="FY653" s="95"/>
      <c r="FZ653" s="95"/>
      <c r="GA653" s="95"/>
      <c r="GB653" s="95"/>
      <c r="GC653" s="95"/>
      <c r="GD653" s="95"/>
      <c r="GE653" s="95"/>
      <c r="GF653" s="95"/>
      <c r="GG653" s="95"/>
      <c r="GH653" s="95"/>
      <c r="GI653" s="95"/>
      <c r="GJ653" s="95"/>
      <c r="GK653" s="95"/>
      <c r="GL653" s="95"/>
      <c r="GM653" s="95"/>
      <c r="GN653" s="95"/>
      <c r="GO653" s="95"/>
      <c r="GP653" s="95"/>
      <c r="GQ653" s="95"/>
      <c r="GR653" s="95"/>
      <c r="GS653" s="95"/>
      <c r="GT653" s="95"/>
      <c r="GU653" s="95"/>
      <c r="GV653" s="95"/>
      <c r="GW653" s="95"/>
      <c r="GX653" s="95"/>
      <c r="GY653" s="95"/>
      <c r="GZ653" s="95"/>
      <c r="HA653" s="95"/>
      <c r="HB653" s="95"/>
      <c r="HC653" s="95"/>
      <c r="HD653" s="95"/>
      <c r="HE653" s="95"/>
    </row>
    <row r="654" spans="1:213" x14ac:dyDescent="0.25">
      <c r="A654" s="212" t="str">
        <f>IF((ISBLANK('1B DonnéesActifs'!A657)=TRUE),"-",'1B DonnéesActifs'!A657)</f>
        <v>-</v>
      </c>
      <c r="B654" s="213" t="str">
        <f>IF(($A654="-"),"-",IF((ISBLANK('1B DonnéesActifs'!B657)=TRUE),"",'1B DonnéesActifs'!B657))</f>
        <v>-</v>
      </c>
      <c r="C654" s="213" t="str">
        <f>IF(($A654="-"),"-",IF((ISBLANK('1B DonnéesActifs'!C657)=TRUE),"",'1B DonnéesActifs'!C657))</f>
        <v>-</v>
      </c>
      <c r="D654" s="213" t="str">
        <f>IF(($A654="-"),"-",IF((ISBLANK('1B DonnéesActifs'!D657)=TRUE),"",'1B DonnéesActifs'!D657))</f>
        <v>-</v>
      </c>
      <c r="E654" s="213" t="str">
        <f>IF(($A654="-"),"-",IF((ISBLANK('1B DonnéesActifs'!E657)=TRUE),"",'1B DonnéesActifs'!E657))</f>
        <v>-</v>
      </c>
      <c r="F654" s="213" t="str">
        <f>IF(($A654="-"),"-",IF((ISBLANK('1B DonnéesActifs'!F657)=TRUE),"",'1B DonnéesActifs'!F657))</f>
        <v>-</v>
      </c>
      <c r="G654" s="213" t="str">
        <f>IF(($A654="-"),"-",IF((ISBLANK('1B DonnéesActifs'!G657)=TRUE),"",'1B DonnéesActifs'!G657))</f>
        <v>-</v>
      </c>
      <c r="H654" s="213" t="str">
        <f>IF(($A654="-"),"-",IF((ISBLANK('1B DonnéesActifs'!H657)=TRUE),"",'1B DonnéesActifs'!H657))</f>
        <v>-</v>
      </c>
      <c r="I654" s="213" t="str">
        <f>IF(($A654="-"),"-",IF((ISBLANK('1B DonnéesActifs'!I657)=TRUE),"",'1B DonnéesActifs'!I657))</f>
        <v>-</v>
      </c>
      <c r="J654" s="213" t="str">
        <f>IF(($A654="-"),"-",IF((ISBLANK('1B DonnéesActifs'!J657)=TRUE),"",'1B DonnéesActifs'!J657))</f>
        <v>-</v>
      </c>
      <c r="K654" s="213" t="str">
        <f>IF(($A654="-"),"-",IF((ISBLANK('1B DonnéesActifs'!K657)=TRUE),"",'1B DonnéesActifs'!K657))</f>
        <v>-</v>
      </c>
      <c r="L654" s="213" t="str">
        <f>IF(($A654="-"),"-",IF((ISBLANK('1B DonnéesActifs'!L657)=TRUE),"",'1B DonnéesActifs'!L657))</f>
        <v>-</v>
      </c>
      <c r="M654" s="213" t="str">
        <f>IF(($A654="-"),"-",IF((ISBLANK('1B DonnéesActifs'!M657)=TRUE),"",'1B DonnéesActifs'!M657))</f>
        <v>-</v>
      </c>
      <c r="N654" s="213" t="str">
        <f>IF(($A654="-"),"-",IF((ISBLANK('1B DonnéesActifs'!N657)=TRUE),"",'1B DonnéesActifs'!N657))</f>
        <v>-</v>
      </c>
      <c r="O654" s="213" t="str">
        <f>IF(($A654="-"),"-",IF((ISBLANK('1B DonnéesActifs'!O657)=TRUE),"",'1B DonnéesActifs'!O657))</f>
        <v>-</v>
      </c>
      <c r="P654" s="213" t="str">
        <f>IF(($A654="-"),"-",IF((ISBLANK('1B DonnéesActifs'!P657)=TRUE),"",'1B DonnéesActifs'!P657))</f>
        <v>-</v>
      </c>
      <c r="Q654" s="214" t="str">
        <f t="shared" si="91"/>
        <v>-</v>
      </c>
      <c r="R654" s="214" t="str">
        <f>IF($A654="-","-",(_xlfn.IFNA((VLOOKUP($D654,'2A HypothèsesRenouvellement'!$J$6:$K$10,2,FALSE)),"TypeChausséeN/D")))</f>
        <v>-</v>
      </c>
      <c r="S654" s="214" t="str">
        <f t="shared" si="92"/>
        <v>-</v>
      </c>
      <c r="T654" s="214" t="str">
        <f>IF($A654="-","-",(_xlfn.IFNA((VLOOKUP($M654,'2A HypothèsesRenouvellement'!$J$16:$K$25,2,FALSE)),"DernièreInterventionN/D")))</f>
        <v>-</v>
      </c>
      <c r="U654" s="214" t="str">
        <f t="shared" si="93"/>
        <v>-</v>
      </c>
      <c r="V654" s="215" t="str">
        <f t="shared" si="94"/>
        <v>-</v>
      </c>
      <c r="W654" s="215" t="str">
        <f>IF($A654="-","-",IF($O654="","ICG N/D",VLOOKUP($O654,'2A HypothèsesRenouvellement'!$B$33:$B$42,1,TRUE)))</f>
        <v>-</v>
      </c>
      <c r="X654" s="216" t="str">
        <f>IF($A654="-","-",(IF((ISNUMBER(W654)=TRUE),VLOOKUP(W654,'2A HypothèsesRenouvellement'!$B$33:$D$42,3,FALSE),"ICG N/D")))</f>
        <v>-</v>
      </c>
      <c r="Y654" s="216" t="str">
        <f>_xlfn.IFNA(IF($A654="-","-",(IF((P654=""),"Cote /5 N/D",VLOOKUP(P654,'2A HypothèsesRenouvellement'!$F$33:$G$37,2,FALSE)))),"%ParCote/5 Feuille2A N/D")</f>
        <v>-</v>
      </c>
      <c r="Z654" s="215" t="str">
        <f>IF($A654="-","-",IF('2A HypothèsesRenouvellement'!$F$20="  cotes d'état /100",(IF(ISNUMBER(X654)=TRUE,(X654*R654),"ICG N/D")),"N'est pas l'option choisie feuille 2A"))</f>
        <v>-</v>
      </c>
      <c r="AA654" s="215" t="str">
        <f t="shared" si="98"/>
        <v>-</v>
      </c>
      <c r="AB654" s="215" t="str">
        <f>IF($A654="-","-",IF('2A HypothèsesRenouvellement'!$F$20="  cotes d'état /5",(IF(ISNUMBER(Y654)=TRUE,(Y654*R654),"Etat/5 N/D")),"N'est pas l'option choisie feuille 2A"))</f>
        <v>-</v>
      </c>
      <c r="AC654" s="215" t="str">
        <f t="shared" si="99"/>
        <v>-</v>
      </c>
      <c r="AD654" s="217" t="str">
        <f>IF('2A HypothèsesRenouvellement'!$D$15="Option 1  ",'3A CalculsActifs'!V654,IF('2A HypothèsesRenouvellement'!$F$20="  Cotes d'état /100",'3A CalculsActifs'!AA654,IF('2A HypothèsesRenouvellement'!$F$20="  Cotes d'état /5",'3A CalculsActifs'!AC654,"ATT:ChoisirOptionFeuille2A")))</f>
        <v>ATT:ChoisirOptionFeuille2A</v>
      </c>
      <c r="AE654" s="209" t="str">
        <f>IF($A654="-","-",(H654/1000*(VLOOKUP(D654,'2A HypothèsesRenouvellement'!$J$6:$L$10,3,FALSE))))</f>
        <v>-</v>
      </c>
      <c r="AF654" s="312" t="str">
        <f t="shared" si="95"/>
        <v>-</v>
      </c>
      <c r="AG654" s="312" t="str">
        <f t="shared" si="96"/>
        <v>-</v>
      </c>
      <c r="AH654" s="218" t="str">
        <f t="shared" si="97"/>
        <v>-</v>
      </c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5"/>
      <c r="BL654" s="95"/>
      <c r="BM654" s="95"/>
      <c r="BN654" s="95"/>
      <c r="BO654" s="95"/>
      <c r="BP654" s="95"/>
      <c r="BQ654" s="95"/>
      <c r="BR654" s="95"/>
      <c r="BS654" s="95"/>
      <c r="BT654" s="95"/>
      <c r="BU654" s="95"/>
      <c r="BV654" s="95"/>
      <c r="BW654" s="95"/>
      <c r="BX654" s="95"/>
      <c r="BY654" s="95"/>
      <c r="BZ654" s="95"/>
      <c r="CA654" s="95"/>
      <c r="CB654" s="95"/>
      <c r="CC654" s="95"/>
      <c r="CD654" s="95"/>
      <c r="CE654" s="95"/>
      <c r="CF654" s="95"/>
      <c r="CG654" s="95"/>
      <c r="CH654" s="95"/>
      <c r="CI654" s="95"/>
      <c r="CJ654" s="95"/>
      <c r="CK654" s="95"/>
      <c r="CL654" s="95"/>
      <c r="CM654" s="95"/>
      <c r="CN654" s="95"/>
      <c r="CO654" s="95"/>
      <c r="CP654" s="95"/>
      <c r="CQ654" s="95"/>
      <c r="CR654" s="95"/>
      <c r="CS654" s="95"/>
      <c r="CT654" s="95"/>
      <c r="CU654" s="95"/>
      <c r="CV654" s="95"/>
      <c r="CW654" s="95"/>
      <c r="CX654" s="95"/>
      <c r="CY654" s="95"/>
      <c r="CZ654" s="95"/>
      <c r="DA654" s="95"/>
      <c r="DB654" s="95"/>
      <c r="DC654" s="95"/>
      <c r="DD654" s="95"/>
      <c r="DE654" s="95"/>
      <c r="DF654" s="95"/>
      <c r="DG654" s="95"/>
      <c r="DH654" s="95"/>
      <c r="DI654" s="95"/>
      <c r="DJ654" s="95"/>
      <c r="DK654" s="95"/>
      <c r="DL654" s="95"/>
      <c r="DM654" s="95"/>
      <c r="DN654" s="95"/>
      <c r="DO654" s="95"/>
      <c r="DP654" s="95"/>
      <c r="DQ654" s="95"/>
      <c r="DR654" s="95"/>
      <c r="DS654" s="95"/>
      <c r="DT654" s="95"/>
      <c r="DU654" s="95"/>
      <c r="DV654" s="95"/>
      <c r="DW654" s="95"/>
      <c r="DX654" s="95"/>
      <c r="DY654" s="95"/>
      <c r="DZ654" s="95"/>
      <c r="EA654" s="95"/>
      <c r="EB654" s="95"/>
      <c r="EC654" s="95"/>
      <c r="ED654" s="95"/>
      <c r="EE654" s="95"/>
      <c r="EF654" s="95"/>
      <c r="EG654" s="95"/>
      <c r="EH654" s="95"/>
      <c r="EI654" s="95"/>
      <c r="EJ654" s="95"/>
      <c r="EK654" s="95"/>
      <c r="EL654" s="95"/>
      <c r="EM654" s="95"/>
      <c r="EN654" s="95"/>
      <c r="EO654" s="95"/>
      <c r="EP654" s="95"/>
      <c r="EQ654" s="95"/>
      <c r="ER654" s="95"/>
      <c r="ES654" s="95"/>
      <c r="ET654" s="95"/>
      <c r="EU654" s="95"/>
      <c r="EV654" s="95"/>
      <c r="EW654" s="95"/>
      <c r="EX654" s="95"/>
      <c r="EY654" s="95"/>
      <c r="EZ654" s="95"/>
      <c r="FA654" s="95"/>
      <c r="FB654" s="95"/>
      <c r="FC654" s="95"/>
      <c r="FD654" s="95"/>
      <c r="FE654" s="95"/>
      <c r="FF654" s="95"/>
      <c r="FG654" s="95"/>
      <c r="FH654" s="95"/>
      <c r="FI654" s="95"/>
      <c r="FJ654" s="95"/>
      <c r="FK654" s="95"/>
      <c r="FL654" s="95"/>
      <c r="FM654" s="95"/>
      <c r="FN654" s="95"/>
      <c r="FO654" s="95"/>
      <c r="FP654" s="95"/>
      <c r="FQ654" s="95"/>
      <c r="FR654" s="95"/>
      <c r="FS654" s="95"/>
      <c r="FT654" s="95"/>
      <c r="FU654" s="95"/>
      <c r="FV654" s="95"/>
      <c r="FW654" s="95"/>
      <c r="FX654" s="95"/>
      <c r="FY654" s="95"/>
      <c r="FZ654" s="95"/>
      <c r="GA654" s="95"/>
      <c r="GB654" s="95"/>
      <c r="GC654" s="95"/>
      <c r="GD654" s="95"/>
      <c r="GE654" s="95"/>
      <c r="GF654" s="95"/>
      <c r="GG654" s="95"/>
      <c r="GH654" s="95"/>
      <c r="GI654" s="95"/>
      <c r="GJ654" s="95"/>
      <c r="GK654" s="95"/>
      <c r="GL654" s="95"/>
      <c r="GM654" s="95"/>
      <c r="GN654" s="95"/>
      <c r="GO654" s="95"/>
      <c r="GP654" s="95"/>
      <c r="GQ654" s="95"/>
      <c r="GR654" s="95"/>
      <c r="GS654" s="95"/>
      <c r="GT654" s="95"/>
      <c r="GU654" s="95"/>
      <c r="GV654" s="95"/>
      <c r="GW654" s="95"/>
      <c r="GX654" s="95"/>
      <c r="GY654" s="95"/>
      <c r="GZ654" s="95"/>
      <c r="HA654" s="95"/>
      <c r="HB654" s="95"/>
      <c r="HC654" s="95"/>
      <c r="HD654" s="95"/>
      <c r="HE654" s="95"/>
    </row>
    <row r="655" spans="1:213" x14ac:dyDescent="0.25">
      <c r="A655" s="212" t="str">
        <f>IF((ISBLANK('1B DonnéesActifs'!A658)=TRUE),"-",'1B DonnéesActifs'!A658)</f>
        <v>-</v>
      </c>
      <c r="B655" s="213" t="str">
        <f>IF(($A655="-"),"-",IF((ISBLANK('1B DonnéesActifs'!B658)=TRUE),"",'1B DonnéesActifs'!B658))</f>
        <v>-</v>
      </c>
      <c r="C655" s="213" t="str">
        <f>IF(($A655="-"),"-",IF((ISBLANK('1B DonnéesActifs'!C658)=TRUE),"",'1B DonnéesActifs'!C658))</f>
        <v>-</v>
      </c>
      <c r="D655" s="213" t="str">
        <f>IF(($A655="-"),"-",IF((ISBLANK('1B DonnéesActifs'!D658)=TRUE),"",'1B DonnéesActifs'!D658))</f>
        <v>-</v>
      </c>
      <c r="E655" s="213" t="str">
        <f>IF(($A655="-"),"-",IF((ISBLANK('1B DonnéesActifs'!E658)=TRUE),"",'1B DonnéesActifs'!E658))</f>
        <v>-</v>
      </c>
      <c r="F655" s="213" t="str">
        <f>IF(($A655="-"),"-",IF((ISBLANK('1B DonnéesActifs'!F658)=TRUE),"",'1B DonnéesActifs'!F658))</f>
        <v>-</v>
      </c>
      <c r="G655" s="213" t="str">
        <f>IF(($A655="-"),"-",IF((ISBLANK('1B DonnéesActifs'!G658)=TRUE),"",'1B DonnéesActifs'!G658))</f>
        <v>-</v>
      </c>
      <c r="H655" s="213" t="str">
        <f>IF(($A655="-"),"-",IF((ISBLANK('1B DonnéesActifs'!H658)=TRUE),"",'1B DonnéesActifs'!H658))</f>
        <v>-</v>
      </c>
      <c r="I655" s="213" t="str">
        <f>IF(($A655="-"),"-",IF((ISBLANK('1B DonnéesActifs'!I658)=TRUE),"",'1B DonnéesActifs'!I658))</f>
        <v>-</v>
      </c>
      <c r="J655" s="213" t="str">
        <f>IF(($A655="-"),"-",IF((ISBLANK('1B DonnéesActifs'!J658)=TRUE),"",'1B DonnéesActifs'!J658))</f>
        <v>-</v>
      </c>
      <c r="K655" s="213" t="str">
        <f>IF(($A655="-"),"-",IF((ISBLANK('1B DonnéesActifs'!K658)=TRUE),"",'1B DonnéesActifs'!K658))</f>
        <v>-</v>
      </c>
      <c r="L655" s="213" t="str">
        <f>IF(($A655="-"),"-",IF((ISBLANK('1B DonnéesActifs'!L658)=TRUE),"",'1B DonnéesActifs'!L658))</f>
        <v>-</v>
      </c>
      <c r="M655" s="213" t="str">
        <f>IF(($A655="-"),"-",IF((ISBLANK('1B DonnéesActifs'!M658)=TRUE),"",'1B DonnéesActifs'!M658))</f>
        <v>-</v>
      </c>
      <c r="N655" s="213" t="str">
        <f>IF(($A655="-"),"-",IF((ISBLANK('1B DonnéesActifs'!N658)=TRUE),"",'1B DonnéesActifs'!N658))</f>
        <v>-</v>
      </c>
      <c r="O655" s="213" t="str">
        <f>IF(($A655="-"),"-",IF((ISBLANK('1B DonnéesActifs'!O658)=TRUE),"",'1B DonnéesActifs'!O658))</f>
        <v>-</v>
      </c>
      <c r="P655" s="213" t="str">
        <f>IF(($A655="-"),"-",IF((ISBLANK('1B DonnéesActifs'!P658)=TRUE),"",'1B DonnéesActifs'!P658))</f>
        <v>-</v>
      </c>
      <c r="Q655" s="214" t="str">
        <f t="shared" si="91"/>
        <v>-</v>
      </c>
      <c r="R655" s="214" t="str">
        <f>IF($A655="-","-",(_xlfn.IFNA((VLOOKUP($D655,'2A HypothèsesRenouvellement'!$J$6:$K$10,2,FALSE)),"TypeChausséeN/D")))</f>
        <v>-</v>
      </c>
      <c r="S655" s="214" t="str">
        <f t="shared" si="92"/>
        <v>-</v>
      </c>
      <c r="T655" s="214" t="str">
        <f>IF($A655="-","-",(_xlfn.IFNA((VLOOKUP($M655,'2A HypothèsesRenouvellement'!$J$16:$K$25,2,FALSE)),"DernièreInterventionN/D")))</f>
        <v>-</v>
      </c>
      <c r="U655" s="214" t="str">
        <f t="shared" si="93"/>
        <v>-</v>
      </c>
      <c r="V655" s="215" t="str">
        <f t="shared" si="94"/>
        <v>-</v>
      </c>
      <c r="W655" s="215" t="str">
        <f>IF($A655="-","-",IF($O655="","ICG N/D",VLOOKUP($O655,'2A HypothèsesRenouvellement'!$B$33:$B$42,1,TRUE)))</f>
        <v>-</v>
      </c>
      <c r="X655" s="216" t="str">
        <f>IF($A655="-","-",(IF((ISNUMBER(W655)=TRUE),VLOOKUP(W655,'2A HypothèsesRenouvellement'!$B$33:$D$42,3,FALSE),"ICG N/D")))</f>
        <v>-</v>
      </c>
      <c r="Y655" s="216" t="str">
        <f>_xlfn.IFNA(IF($A655="-","-",(IF((P655=""),"Cote /5 N/D",VLOOKUP(P655,'2A HypothèsesRenouvellement'!$F$33:$G$37,2,FALSE)))),"%ParCote/5 Feuille2A N/D")</f>
        <v>-</v>
      </c>
      <c r="Z655" s="215" t="str">
        <f>IF($A655="-","-",IF('2A HypothèsesRenouvellement'!$F$20="  cotes d'état /100",(IF(ISNUMBER(X655)=TRUE,(X655*R655),"ICG N/D")),"N'est pas l'option choisie feuille 2A"))</f>
        <v>-</v>
      </c>
      <c r="AA655" s="215" t="str">
        <f t="shared" si="98"/>
        <v>-</v>
      </c>
      <c r="AB655" s="215" t="str">
        <f>IF($A655="-","-",IF('2A HypothèsesRenouvellement'!$F$20="  cotes d'état /5",(IF(ISNUMBER(Y655)=TRUE,(Y655*R655),"Etat/5 N/D")),"N'est pas l'option choisie feuille 2A"))</f>
        <v>-</v>
      </c>
      <c r="AC655" s="215" t="str">
        <f t="shared" si="99"/>
        <v>-</v>
      </c>
      <c r="AD655" s="217" t="str">
        <f>IF('2A HypothèsesRenouvellement'!$D$15="Option 1  ",'3A CalculsActifs'!V655,IF('2A HypothèsesRenouvellement'!$F$20="  Cotes d'état /100",'3A CalculsActifs'!AA655,IF('2A HypothèsesRenouvellement'!$F$20="  Cotes d'état /5",'3A CalculsActifs'!AC655,"ATT:ChoisirOptionFeuille2A")))</f>
        <v>ATT:ChoisirOptionFeuille2A</v>
      </c>
      <c r="AE655" s="209" t="str">
        <f>IF($A655="-","-",(H655/1000*(VLOOKUP(D655,'2A HypothèsesRenouvellement'!$J$6:$L$10,3,FALSE))))</f>
        <v>-</v>
      </c>
      <c r="AF655" s="312" t="str">
        <f t="shared" si="95"/>
        <v>-</v>
      </c>
      <c r="AG655" s="312" t="str">
        <f t="shared" si="96"/>
        <v>-</v>
      </c>
      <c r="AH655" s="218" t="str">
        <f t="shared" si="97"/>
        <v>-</v>
      </c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5"/>
      <c r="BL655" s="95"/>
      <c r="BM655" s="95"/>
      <c r="BN655" s="95"/>
      <c r="BO655" s="95"/>
      <c r="BP655" s="95"/>
      <c r="BQ655" s="95"/>
      <c r="BR655" s="95"/>
      <c r="BS655" s="95"/>
      <c r="BT655" s="95"/>
      <c r="BU655" s="95"/>
      <c r="BV655" s="95"/>
      <c r="BW655" s="95"/>
      <c r="BX655" s="95"/>
      <c r="BY655" s="95"/>
      <c r="BZ655" s="95"/>
      <c r="CA655" s="95"/>
      <c r="CB655" s="95"/>
      <c r="CC655" s="95"/>
      <c r="CD655" s="95"/>
      <c r="CE655" s="95"/>
      <c r="CF655" s="95"/>
      <c r="CG655" s="95"/>
      <c r="CH655" s="95"/>
      <c r="CI655" s="95"/>
      <c r="CJ655" s="95"/>
      <c r="CK655" s="95"/>
      <c r="CL655" s="95"/>
      <c r="CM655" s="95"/>
      <c r="CN655" s="95"/>
      <c r="CO655" s="95"/>
      <c r="CP655" s="95"/>
      <c r="CQ655" s="95"/>
      <c r="CR655" s="95"/>
      <c r="CS655" s="95"/>
      <c r="CT655" s="95"/>
      <c r="CU655" s="95"/>
      <c r="CV655" s="95"/>
      <c r="CW655" s="95"/>
      <c r="CX655" s="95"/>
      <c r="CY655" s="95"/>
      <c r="CZ655" s="95"/>
      <c r="DA655" s="95"/>
      <c r="DB655" s="95"/>
      <c r="DC655" s="95"/>
      <c r="DD655" s="95"/>
      <c r="DE655" s="95"/>
      <c r="DF655" s="95"/>
      <c r="DG655" s="95"/>
      <c r="DH655" s="95"/>
      <c r="DI655" s="95"/>
      <c r="DJ655" s="95"/>
      <c r="DK655" s="95"/>
      <c r="DL655" s="95"/>
      <c r="DM655" s="95"/>
      <c r="DN655" s="95"/>
      <c r="DO655" s="95"/>
      <c r="DP655" s="95"/>
      <c r="DQ655" s="95"/>
      <c r="DR655" s="95"/>
      <c r="DS655" s="95"/>
      <c r="DT655" s="95"/>
      <c r="DU655" s="95"/>
      <c r="DV655" s="95"/>
      <c r="DW655" s="95"/>
      <c r="DX655" s="95"/>
      <c r="DY655" s="95"/>
      <c r="DZ655" s="95"/>
      <c r="EA655" s="95"/>
      <c r="EB655" s="95"/>
      <c r="EC655" s="95"/>
      <c r="ED655" s="95"/>
      <c r="EE655" s="95"/>
      <c r="EF655" s="95"/>
      <c r="EG655" s="95"/>
      <c r="EH655" s="95"/>
      <c r="EI655" s="95"/>
      <c r="EJ655" s="95"/>
      <c r="EK655" s="95"/>
      <c r="EL655" s="95"/>
      <c r="EM655" s="95"/>
      <c r="EN655" s="95"/>
      <c r="EO655" s="95"/>
      <c r="EP655" s="95"/>
      <c r="EQ655" s="95"/>
      <c r="ER655" s="95"/>
      <c r="ES655" s="95"/>
      <c r="ET655" s="95"/>
      <c r="EU655" s="95"/>
      <c r="EV655" s="95"/>
      <c r="EW655" s="95"/>
      <c r="EX655" s="95"/>
      <c r="EY655" s="95"/>
      <c r="EZ655" s="95"/>
      <c r="FA655" s="95"/>
      <c r="FB655" s="95"/>
      <c r="FC655" s="95"/>
      <c r="FD655" s="95"/>
      <c r="FE655" s="95"/>
      <c r="FF655" s="95"/>
      <c r="FG655" s="95"/>
      <c r="FH655" s="95"/>
      <c r="FI655" s="95"/>
      <c r="FJ655" s="95"/>
      <c r="FK655" s="95"/>
      <c r="FL655" s="95"/>
      <c r="FM655" s="95"/>
      <c r="FN655" s="95"/>
      <c r="FO655" s="95"/>
      <c r="FP655" s="95"/>
      <c r="FQ655" s="95"/>
      <c r="FR655" s="95"/>
      <c r="FS655" s="95"/>
      <c r="FT655" s="95"/>
      <c r="FU655" s="95"/>
      <c r="FV655" s="95"/>
      <c r="FW655" s="95"/>
      <c r="FX655" s="95"/>
      <c r="FY655" s="95"/>
      <c r="FZ655" s="95"/>
      <c r="GA655" s="95"/>
      <c r="GB655" s="95"/>
      <c r="GC655" s="95"/>
      <c r="GD655" s="95"/>
      <c r="GE655" s="95"/>
      <c r="GF655" s="95"/>
      <c r="GG655" s="95"/>
      <c r="GH655" s="95"/>
      <c r="GI655" s="95"/>
      <c r="GJ655" s="95"/>
      <c r="GK655" s="95"/>
      <c r="GL655" s="95"/>
      <c r="GM655" s="95"/>
      <c r="GN655" s="95"/>
      <c r="GO655" s="95"/>
      <c r="GP655" s="95"/>
      <c r="GQ655" s="95"/>
      <c r="GR655" s="95"/>
      <c r="GS655" s="95"/>
      <c r="GT655" s="95"/>
      <c r="GU655" s="95"/>
      <c r="GV655" s="95"/>
      <c r="GW655" s="95"/>
      <c r="GX655" s="95"/>
      <c r="GY655" s="95"/>
      <c r="GZ655" s="95"/>
      <c r="HA655" s="95"/>
      <c r="HB655" s="95"/>
      <c r="HC655" s="95"/>
      <c r="HD655" s="95"/>
      <c r="HE655" s="95"/>
    </row>
    <row r="656" spans="1:213" x14ac:dyDescent="0.25">
      <c r="A656" s="212" t="str">
        <f>IF((ISBLANK('1B DonnéesActifs'!A659)=TRUE),"-",'1B DonnéesActifs'!A659)</f>
        <v>-</v>
      </c>
      <c r="B656" s="213" t="str">
        <f>IF(($A656="-"),"-",IF((ISBLANK('1B DonnéesActifs'!B659)=TRUE),"",'1B DonnéesActifs'!B659))</f>
        <v>-</v>
      </c>
      <c r="C656" s="213" t="str">
        <f>IF(($A656="-"),"-",IF((ISBLANK('1B DonnéesActifs'!C659)=TRUE),"",'1B DonnéesActifs'!C659))</f>
        <v>-</v>
      </c>
      <c r="D656" s="213" t="str">
        <f>IF(($A656="-"),"-",IF((ISBLANK('1B DonnéesActifs'!D659)=TRUE),"",'1B DonnéesActifs'!D659))</f>
        <v>-</v>
      </c>
      <c r="E656" s="213" t="str">
        <f>IF(($A656="-"),"-",IF((ISBLANK('1B DonnéesActifs'!E659)=TRUE),"",'1B DonnéesActifs'!E659))</f>
        <v>-</v>
      </c>
      <c r="F656" s="213" t="str">
        <f>IF(($A656="-"),"-",IF((ISBLANK('1B DonnéesActifs'!F659)=TRUE),"",'1B DonnéesActifs'!F659))</f>
        <v>-</v>
      </c>
      <c r="G656" s="213" t="str">
        <f>IF(($A656="-"),"-",IF((ISBLANK('1B DonnéesActifs'!G659)=TRUE),"",'1B DonnéesActifs'!G659))</f>
        <v>-</v>
      </c>
      <c r="H656" s="213" t="str">
        <f>IF(($A656="-"),"-",IF((ISBLANK('1B DonnéesActifs'!H659)=TRUE),"",'1B DonnéesActifs'!H659))</f>
        <v>-</v>
      </c>
      <c r="I656" s="213" t="str">
        <f>IF(($A656="-"),"-",IF((ISBLANK('1B DonnéesActifs'!I659)=TRUE),"",'1B DonnéesActifs'!I659))</f>
        <v>-</v>
      </c>
      <c r="J656" s="213" t="str">
        <f>IF(($A656="-"),"-",IF((ISBLANK('1B DonnéesActifs'!J659)=TRUE),"",'1B DonnéesActifs'!J659))</f>
        <v>-</v>
      </c>
      <c r="K656" s="213" t="str">
        <f>IF(($A656="-"),"-",IF((ISBLANK('1B DonnéesActifs'!K659)=TRUE),"",'1B DonnéesActifs'!K659))</f>
        <v>-</v>
      </c>
      <c r="L656" s="213" t="str">
        <f>IF(($A656="-"),"-",IF((ISBLANK('1B DonnéesActifs'!L659)=TRUE),"",'1B DonnéesActifs'!L659))</f>
        <v>-</v>
      </c>
      <c r="M656" s="213" t="str">
        <f>IF(($A656="-"),"-",IF((ISBLANK('1B DonnéesActifs'!M659)=TRUE),"",'1B DonnéesActifs'!M659))</f>
        <v>-</v>
      </c>
      <c r="N656" s="213" t="str">
        <f>IF(($A656="-"),"-",IF((ISBLANK('1B DonnéesActifs'!N659)=TRUE),"",'1B DonnéesActifs'!N659))</f>
        <v>-</v>
      </c>
      <c r="O656" s="213" t="str">
        <f>IF(($A656="-"),"-",IF((ISBLANK('1B DonnéesActifs'!O659)=TRUE),"",'1B DonnéesActifs'!O659))</f>
        <v>-</v>
      </c>
      <c r="P656" s="213" t="str">
        <f>IF(($A656="-"),"-",IF((ISBLANK('1B DonnéesActifs'!P659)=TRUE),"",'1B DonnéesActifs'!P659))</f>
        <v>-</v>
      </c>
      <c r="Q656" s="214" t="str">
        <f t="shared" si="91"/>
        <v>-</v>
      </c>
      <c r="R656" s="214" t="str">
        <f>IF($A656="-","-",(_xlfn.IFNA((VLOOKUP($D656,'2A HypothèsesRenouvellement'!$J$6:$K$10,2,FALSE)),"TypeChausséeN/D")))</f>
        <v>-</v>
      </c>
      <c r="S656" s="214" t="str">
        <f t="shared" si="92"/>
        <v>-</v>
      </c>
      <c r="T656" s="214" t="str">
        <f>IF($A656="-","-",(_xlfn.IFNA((VLOOKUP($M656,'2A HypothèsesRenouvellement'!$J$16:$K$25,2,FALSE)),"DernièreInterventionN/D")))</f>
        <v>-</v>
      </c>
      <c r="U656" s="214" t="str">
        <f t="shared" si="93"/>
        <v>-</v>
      </c>
      <c r="V656" s="215" t="str">
        <f t="shared" si="94"/>
        <v>-</v>
      </c>
      <c r="W656" s="215" t="str">
        <f>IF($A656="-","-",IF($O656="","ICG N/D",VLOOKUP($O656,'2A HypothèsesRenouvellement'!$B$33:$B$42,1,TRUE)))</f>
        <v>-</v>
      </c>
      <c r="X656" s="216" t="str">
        <f>IF($A656="-","-",(IF((ISNUMBER(W656)=TRUE),VLOOKUP(W656,'2A HypothèsesRenouvellement'!$B$33:$D$42,3,FALSE),"ICG N/D")))</f>
        <v>-</v>
      </c>
      <c r="Y656" s="216" t="str">
        <f>_xlfn.IFNA(IF($A656="-","-",(IF((P656=""),"Cote /5 N/D",VLOOKUP(P656,'2A HypothèsesRenouvellement'!$F$33:$G$37,2,FALSE)))),"%ParCote/5 Feuille2A N/D")</f>
        <v>-</v>
      </c>
      <c r="Z656" s="215" t="str">
        <f>IF($A656="-","-",IF('2A HypothèsesRenouvellement'!$F$20="  cotes d'état /100",(IF(ISNUMBER(X656)=TRUE,(X656*R656),"ICG N/D")),"N'est pas l'option choisie feuille 2A"))</f>
        <v>-</v>
      </c>
      <c r="AA656" s="215" t="str">
        <f t="shared" si="98"/>
        <v>-</v>
      </c>
      <c r="AB656" s="215" t="str">
        <f>IF($A656="-","-",IF('2A HypothèsesRenouvellement'!$F$20="  cotes d'état /5",(IF(ISNUMBER(Y656)=TRUE,(Y656*R656),"Etat/5 N/D")),"N'est pas l'option choisie feuille 2A"))</f>
        <v>-</v>
      </c>
      <c r="AC656" s="215" t="str">
        <f t="shared" si="99"/>
        <v>-</v>
      </c>
      <c r="AD656" s="217" t="str">
        <f>IF('2A HypothèsesRenouvellement'!$D$15="Option 1  ",'3A CalculsActifs'!V656,IF('2A HypothèsesRenouvellement'!$F$20="  Cotes d'état /100",'3A CalculsActifs'!AA656,IF('2A HypothèsesRenouvellement'!$F$20="  Cotes d'état /5",'3A CalculsActifs'!AC656,"ATT:ChoisirOptionFeuille2A")))</f>
        <v>ATT:ChoisirOptionFeuille2A</v>
      </c>
      <c r="AE656" s="209" t="str">
        <f>IF($A656="-","-",(H656/1000*(VLOOKUP(D656,'2A HypothèsesRenouvellement'!$J$6:$L$10,3,FALSE))))</f>
        <v>-</v>
      </c>
      <c r="AF656" s="312" t="str">
        <f t="shared" si="95"/>
        <v>-</v>
      </c>
      <c r="AG656" s="312" t="str">
        <f t="shared" si="96"/>
        <v>-</v>
      </c>
      <c r="AH656" s="218" t="str">
        <f t="shared" si="97"/>
        <v>-</v>
      </c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5"/>
      <c r="BL656" s="95"/>
      <c r="BM656" s="95"/>
      <c r="BN656" s="95"/>
      <c r="BO656" s="95"/>
      <c r="BP656" s="95"/>
      <c r="BQ656" s="95"/>
      <c r="BR656" s="95"/>
      <c r="BS656" s="95"/>
      <c r="BT656" s="95"/>
      <c r="BU656" s="95"/>
      <c r="BV656" s="95"/>
      <c r="BW656" s="95"/>
      <c r="BX656" s="95"/>
      <c r="BY656" s="95"/>
      <c r="BZ656" s="95"/>
      <c r="CA656" s="95"/>
      <c r="CB656" s="95"/>
      <c r="CC656" s="95"/>
      <c r="CD656" s="95"/>
      <c r="CE656" s="95"/>
      <c r="CF656" s="95"/>
      <c r="CG656" s="95"/>
      <c r="CH656" s="95"/>
      <c r="CI656" s="95"/>
      <c r="CJ656" s="95"/>
      <c r="CK656" s="95"/>
      <c r="CL656" s="95"/>
      <c r="CM656" s="95"/>
      <c r="CN656" s="95"/>
      <c r="CO656" s="95"/>
      <c r="CP656" s="95"/>
      <c r="CQ656" s="95"/>
      <c r="CR656" s="95"/>
      <c r="CS656" s="95"/>
      <c r="CT656" s="95"/>
      <c r="CU656" s="95"/>
      <c r="CV656" s="95"/>
      <c r="CW656" s="95"/>
      <c r="CX656" s="95"/>
      <c r="CY656" s="95"/>
      <c r="CZ656" s="95"/>
      <c r="DA656" s="95"/>
      <c r="DB656" s="95"/>
      <c r="DC656" s="95"/>
      <c r="DD656" s="95"/>
      <c r="DE656" s="95"/>
      <c r="DF656" s="95"/>
      <c r="DG656" s="95"/>
      <c r="DH656" s="95"/>
      <c r="DI656" s="95"/>
      <c r="DJ656" s="95"/>
      <c r="DK656" s="95"/>
      <c r="DL656" s="95"/>
      <c r="DM656" s="95"/>
      <c r="DN656" s="95"/>
      <c r="DO656" s="95"/>
      <c r="DP656" s="95"/>
      <c r="DQ656" s="95"/>
      <c r="DR656" s="95"/>
      <c r="DS656" s="95"/>
      <c r="DT656" s="95"/>
      <c r="DU656" s="95"/>
      <c r="DV656" s="95"/>
      <c r="DW656" s="95"/>
      <c r="DX656" s="95"/>
      <c r="DY656" s="95"/>
      <c r="DZ656" s="95"/>
      <c r="EA656" s="95"/>
      <c r="EB656" s="95"/>
      <c r="EC656" s="95"/>
      <c r="ED656" s="95"/>
      <c r="EE656" s="95"/>
      <c r="EF656" s="95"/>
      <c r="EG656" s="95"/>
      <c r="EH656" s="95"/>
      <c r="EI656" s="95"/>
      <c r="EJ656" s="95"/>
      <c r="EK656" s="95"/>
      <c r="EL656" s="95"/>
      <c r="EM656" s="95"/>
      <c r="EN656" s="95"/>
      <c r="EO656" s="95"/>
      <c r="EP656" s="95"/>
      <c r="EQ656" s="95"/>
      <c r="ER656" s="95"/>
      <c r="ES656" s="95"/>
      <c r="ET656" s="95"/>
      <c r="EU656" s="95"/>
      <c r="EV656" s="95"/>
      <c r="EW656" s="95"/>
      <c r="EX656" s="95"/>
      <c r="EY656" s="95"/>
      <c r="EZ656" s="95"/>
      <c r="FA656" s="95"/>
      <c r="FB656" s="95"/>
      <c r="FC656" s="95"/>
      <c r="FD656" s="95"/>
      <c r="FE656" s="95"/>
      <c r="FF656" s="95"/>
      <c r="FG656" s="95"/>
      <c r="FH656" s="95"/>
      <c r="FI656" s="95"/>
      <c r="FJ656" s="95"/>
      <c r="FK656" s="95"/>
      <c r="FL656" s="95"/>
      <c r="FM656" s="95"/>
      <c r="FN656" s="95"/>
      <c r="FO656" s="95"/>
      <c r="FP656" s="95"/>
      <c r="FQ656" s="95"/>
      <c r="FR656" s="95"/>
      <c r="FS656" s="95"/>
      <c r="FT656" s="95"/>
      <c r="FU656" s="95"/>
      <c r="FV656" s="95"/>
      <c r="FW656" s="95"/>
      <c r="FX656" s="95"/>
      <c r="FY656" s="95"/>
      <c r="FZ656" s="95"/>
      <c r="GA656" s="95"/>
      <c r="GB656" s="95"/>
      <c r="GC656" s="95"/>
      <c r="GD656" s="95"/>
      <c r="GE656" s="95"/>
      <c r="GF656" s="95"/>
      <c r="GG656" s="95"/>
      <c r="GH656" s="95"/>
      <c r="GI656" s="95"/>
      <c r="GJ656" s="95"/>
      <c r="GK656" s="95"/>
      <c r="GL656" s="95"/>
      <c r="GM656" s="95"/>
      <c r="GN656" s="95"/>
      <c r="GO656" s="95"/>
      <c r="GP656" s="95"/>
      <c r="GQ656" s="95"/>
      <c r="GR656" s="95"/>
      <c r="GS656" s="95"/>
      <c r="GT656" s="95"/>
      <c r="GU656" s="95"/>
      <c r="GV656" s="95"/>
      <c r="GW656" s="95"/>
      <c r="GX656" s="95"/>
      <c r="GY656" s="95"/>
      <c r="GZ656" s="95"/>
      <c r="HA656" s="95"/>
      <c r="HB656" s="95"/>
      <c r="HC656" s="95"/>
      <c r="HD656" s="95"/>
      <c r="HE656" s="95"/>
    </row>
    <row r="657" spans="1:213" x14ac:dyDescent="0.25">
      <c r="A657" s="212" t="str">
        <f>IF((ISBLANK('1B DonnéesActifs'!A660)=TRUE),"-",'1B DonnéesActifs'!A660)</f>
        <v>-</v>
      </c>
      <c r="B657" s="213" t="str">
        <f>IF(($A657="-"),"-",IF((ISBLANK('1B DonnéesActifs'!B660)=TRUE),"",'1B DonnéesActifs'!B660))</f>
        <v>-</v>
      </c>
      <c r="C657" s="213" t="str">
        <f>IF(($A657="-"),"-",IF((ISBLANK('1B DonnéesActifs'!C660)=TRUE),"",'1B DonnéesActifs'!C660))</f>
        <v>-</v>
      </c>
      <c r="D657" s="213" t="str">
        <f>IF(($A657="-"),"-",IF((ISBLANK('1B DonnéesActifs'!D660)=TRUE),"",'1B DonnéesActifs'!D660))</f>
        <v>-</v>
      </c>
      <c r="E657" s="213" t="str">
        <f>IF(($A657="-"),"-",IF((ISBLANK('1B DonnéesActifs'!E660)=TRUE),"",'1B DonnéesActifs'!E660))</f>
        <v>-</v>
      </c>
      <c r="F657" s="213" t="str">
        <f>IF(($A657="-"),"-",IF((ISBLANK('1B DonnéesActifs'!F660)=TRUE),"",'1B DonnéesActifs'!F660))</f>
        <v>-</v>
      </c>
      <c r="G657" s="213" t="str">
        <f>IF(($A657="-"),"-",IF((ISBLANK('1B DonnéesActifs'!G660)=TRUE),"",'1B DonnéesActifs'!G660))</f>
        <v>-</v>
      </c>
      <c r="H657" s="213" t="str">
        <f>IF(($A657="-"),"-",IF((ISBLANK('1B DonnéesActifs'!H660)=TRUE),"",'1B DonnéesActifs'!H660))</f>
        <v>-</v>
      </c>
      <c r="I657" s="213" t="str">
        <f>IF(($A657="-"),"-",IF((ISBLANK('1B DonnéesActifs'!I660)=TRUE),"",'1B DonnéesActifs'!I660))</f>
        <v>-</v>
      </c>
      <c r="J657" s="213" t="str">
        <f>IF(($A657="-"),"-",IF((ISBLANK('1B DonnéesActifs'!J660)=TRUE),"",'1B DonnéesActifs'!J660))</f>
        <v>-</v>
      </c>
      <c r="K657" s="213" t="str">
        <f>IF(($A657="-"),"-",IF((ISBLANK('1B DonnéesActifs'!K660)=TRUE),"",'1B DonnéesActifs'!K660))</f>
        <v>-</v>
      </c>
      <c r="L657" s="213" t="str">
        <f>IF(($A657="-"),"-",IF((ISBLANK('1B DonnéesActifs'!L660)=TRUE),"",'1B DonnéesActifs'!L660))</f>
        <v>-</v>
      </c>
      <c r="M657" s="213" t="str">
        <f>IF(($A657="-"),"-",IF((ISBLANK('1B DonnéesActifs'!M660)=TRUE),"",'1B DonnéesActifs'!M660))</f>
        <v>-</v>
      </c>
      <c r="N657" s="213" t="str">
        <f>IF(($A657="-"),"-",IF((ISBLANK('1B DonnéesActifs'!N660)=TRUE),"",'1B DonnéesActifs'!N660))</f>
        <v>-</v>
      </c>
      <c r="O657" s="213" t="str">
        <f>IF(($A657="-"),"-",IF((ISBLANK('1B DonnéesActifs'!O660)=TRUE),"",'1B DonnéesActifs'!O660))</f>
        <v>-</v>
      </c>
      <c r="P657" s="213" t="str">
        <f>IF(($A657="-"),"-",IF((ISBLANK('1B DonnéesActifs'!P660)=TRUE),"",'1B DonnéesActifs'!P660))</f>
        <v>-</v>
      </c>
      <c r="Q657" s="214" t="str">
        <f t="shared" si="91"/>
        <v>-</v>
      </c>
      <c r="R657" s="214" t="str">
        <f>IF($A657="-","-",(_xlfn.IFNA((VLOOKUP($D657,'2A HypothèsesRenouvellement'!$J$6:$K$10,2,FALSE)),"TypeChausséeN/D")))</f>
        <v>-</v>
      </c>
      <c r="S657" s="214" t="str">
        <f t="shared" si="92"/>
        <v>-</v>
      </c>
      <c r="T657" s="214" t="str">
        <f>IF($A657="-","-",(_xlfn.IFNA((VLOOKUP($M657,'2A HypothèsesRenouvellement'!$J$16:$K$25,2,FALSE)),"DernièreInterventionN/D")))</f>
        <v>-</v>
      </c>
      <c r="U657" s="214" t="str">
        <f t="shared" si="93"/>
        <v>-</v>
      </c>
      <c r="V657" s="215" t="str">
        <f t="shared" si="94"/>
        <v>-</v>
      </c>
      <c r="W657" s="215" t="str">
        <f>IF($A657="-","-",IF($O657="","ICG N/D",VLOOKUP($O657,'2A HypothèsesRenouvellement'!$B$33:$B$42,1,TRUE)))</f>
        <v>-</v>
      </c>
      <c r="X657" s="216" t="str">
        <f>IF($A657="-","-",(IF((ISNUMBER(W657)=TRUE),VLOOKUP(W657,'2A HypothèsesRenouvellement'!$B$33:$D$42,3,FALSE),"ICG N/D")))</f>
        <v>-</v>
      </c>
      <c r="Y657" s="216" t="str">
        <f>_xlfn.IFNA(IF($A657="-","-",(IF((P657=""),"Cote /5 N/D",VLOOKUP(P657,'2A HypothèsesRenouvellement'!$F$33:$G$37,2,FALSE)))),"%ParCote/5 Feuille2A N/D")</f>
        <v>-</v>
      </c>
      <c r="Z657" s="215" t="str">
        <f>IF($A657="-","-",IF('2A HypothèsesRenouvellement'!$F$20="  cotes d'état /100",(IF(ISNUMBER(X657)=TRUE,(X657*R657),"ICG N/D")),"N'est pas l'option choisie feuille 2A"))</f>
        <v>-</v>
      </c>
      <c r="AA657" s="215" t="str">
        <f t="shared" si="98"/>
        <v>-</v>
      </c>
      <c r="AB657" s="215" t="str">
        <f>IF($A657="-","-",IF('2A HypothèsesRenouvellement'!$F$20="  cotes d'état /5",(IF(ISNUMBER(Y657)=TRUE,(Y657*R657),"Etat/5 N/D")),"N'est pas l'option choisie feuille 2A"))</f>
        <v>-</v>
      </c>
      <c r="AC657" s="215" t="str">
        <f t="shared" si="99"/>
        <v>-</v>
      </c>
      <c r="AD657" s="217" t="str">
        <f>IF('2A HypothèsesRenouvellement'!$D$15="Option 1  ",'3A CalculsActifs'!V657,IF('2A HypothèsesRenouvellement'!$F$20="  Cotes d'état /100",'3A CalculsActifs'!AA657,IF('2A HypothèsesRenouvellement'!$F$20="  Cotes d'état /5",'3A CalculsActifs'!AC657,"ATT:ChoisirOptionFeuille2A")))</f>
        <v>ATT:ChoisirOptionFeuille2A</v>
      </c>
      <c r="AE657" s="209" t="str">
        <f>IF($A657="-","-",(H657/1000*(VLOOKUP(D657,'2A HypothèsesRenouvellement'!$J$6:$L$10,3,FALSE))))</f>
        <v>-</v>
      </c>
      <c r="AF657" s="312" t="str">
        <f t="shared" si="95"/>
        <v>-</v>
      </c>
      <c r="AG657" s="312" t="str">
        <f t="shared" si="96"/>
        <v>-</v>
      </c>
      <c r="AH657" s="218" t="str">
        <f t="shared" si="97"/>
        <v>-</v>
      </c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5"/>
      <c r="BL657" s="95"/>
      <c r="BM657" s="95"/>
      <c r="BN657" s="95"/>
      <c r="BO657" s="95"/>
      <c r="BP657" s="95"/>
      <c r="BQ657" s="95"/>
      <c r="BR657" s="95"/>
      <c r="BS657" s="95"/>
      <c r="BT657" s="95"/>
      <c r="BU657" s="95"/>
      <c r="BV657" s="95"/>
      <c r="BW657" s="95"/>
      <c r="BX657" s="95"/>
      <c r="BY657" s="95"/>
      <c r="BZ657" s="95"/>
      <c r="CA657" s="95"/>
      <c r="CB657" s="95"/>
      <c r="CC657" s="95"/>
      <c r="CD657" s="95"/>
      <c r="CE657" s="95"/>
      <c r="CF657" s="95"/>
      <c r="CG657" s="95"/>
      <c r="CH657" s="95"/>
      <c r="CI657" s="95"/>
      <c r="CJ657" s="95"/>
      <c r="CK657" s="95"/>
      <c r="CL657" s="95"/>
      <c r="CM657" s="95"/>
      <c r="CN657" s="95"/>
      <c r="CO657" s="95"/>
      <c r="CP657" s="95"/>
      <c r="CQ657" s="95"/>
      <c r="CR657" s="95"/>
      <c r="CS657" s="95"/>
      <c r="CT657" s="95"/>
      <c r="CU657" s="95"/>
      <c r="CV657" s="95"/>
      <c r="CW657" s="95"/>
      <c r="CX657" s="95"/>
      <c r="CY657" s="95"/>
      <c r="CZ657" s="95"/>
      <c r="DA657" s="95"/>
      <c r="DB657" s="95"/>
      <c r="DC657" s="95"/>
      <c r="DD657" s="95"/>
      <c r="DE657" s="95"/>
      <c r="DF657" s="95"/>
      <c r="DG657" s="95"/>
      <c r="DH657" s="95"/>
      <c r="DI657" s="95"/>
      <c r="DJ657" s="95"/>
      <c r="DK657" s="95"/>
      <c r="DL657" s="95"/>
      <c r="DM657" s="95"/>
      <c r="DN657" s="95"/>
      <c r="DO657" s="95"/>
      <c r="DP657" s="95"/>
      <c r="DQ657" s="95"/>
      <c r="DR657" s="95"/>
      <c r="DS657" s="95"/>
      <c r="DT657" s="95"/>
      <c r="DU657" s="95"/>
      <c r="DV657" s="95"/>
      <c r="DW657" s="95"/>
      <c r="DX657" s="95"/>
      <c r="DY657" s="95"/>
      <c r="DZ657" s="95"/>
      <c r="EA657" s="95"/>
      <c r="EB657" s="95"/>
      <c r="EC657" s="95"/>
      <c r="ED657" s="95"/>
      <c r="EE657" s="95"/>
      <c r="EF657" s="95"/>
      <c r="EG657" s="95"/>
      <c r="EH657" s="95"/>
      <c r="EI657" s="95"/>
      <c r="EJ657" s="95"/>
      <c r="EK657" s="95"/>
      <c r="EL657" s="95"/>
      <c r="EM657" s="95"/>
      <c r="EN657" s="95"/>
      <c r="EO657" s="95"/>
      <c r="EP657" s="95"/>
      <c r="EQ657" s="95"/>
      <c r="ER657" s="95"/>
      <c r="ES657" s="95"/>
      <c r="ET657" s="95"/>
      <c r="EU657" s="95"/>
      <c r="EV657" s="95"/>
      <c r="EW657" s="95"/>
      <c r="EX657" s="95"/>
      <c r="EY657" s="95"/>
      <c r="EZ657" s="95"/>
      <c r="FA657" s="95"/>
      <c r="FB657" s="95"/>
      <c r="FC657" s="95"/>
      <c r="FD657" s="95"/>
      <c r="FE657" s="95"/>
      <c r="FF657" s="95"/>
      <c r="FG657" s="95"/>
      <c r="FH657" s="95"/>
      <c r="FI657" s="95"/>
      <c r="FJ657" s="95"/>
      <c r="FK657" s="95"/>
      <c r="FL657" s="95"/>
      <c r="FM657" s="95"/>
      <c r="FN657" s="95"/>
      <c r="FO657" s="95"/>
      <c r="FP657" s="95"/>
      <c r="FQ657" s="95"/>
      <c r="FR657" s="95"/>
      <c r="FS657" s="95"/>
      <c r="FT657" s="95"/>
      <c r="FU657" s="95"/>
      <c r="FV657" s="95"/>
      <c r="FW657" s="95"/>
      <c r="FX657" s="95"/>
      <c r="FY657" s="95"/>
      <c r="FZ657" s="95"/>
      <c r="GA657" s="95"/>
      <c r="GB657" s="95"/>
      <c r="GC657" s="95"/>
      <c r="GD657" s="95"/>
      <c r="GE657" s="95"/>
      <c r="GF657" s="95"/>
      <c r="GG657" s="95"/>
      <c r="GH657" s="95"/>
      <c r="GI657" s="95"/>
      <c r="GJ657" s="95"/>
      <c r="GK657" s="95"/>
      <c r="GL657" s="95"/>
      <c r="GM657" s="95"/>
      <c r="GN657" s="95"/>
      <c r="GO657" s="95"/>
      <c r="GP657" s="95"/>
      <c r="GQ657" s="95"/>
      <c r="GR657" s="95"/>
      <c r="GS657" s="95"/>
      <c r="GT657" s="95"/>
      <c r="GU657" s="95"/>
      <c r="GV657" s="95"/>
      <c r="GW657" s="95"/>
      <c r="GX657" s="95"/>
      <c r="GY657" s="95"/>
      <c r="GZ657" s="95"/>
      <c r="HA657" s="95"/>
      <c r="HB657" s="95"/>
      <c r="HC657" s="95"/>
      <c r="HD657" s="95"/>
      <c r="HE657" s="95"/>
    </row>
    <row r="658" spans="1:213" x14ac:dyDescent="0.25">
      <c r="A658" s="212" t="str">
        <f>IF((ISBLANK('1B DonnéesActifs'!A661)=TRUE),"-",'1B DonnéesActifs'!A661)</f>
        <v>-</v>
      </c>
      <c r="B658" s="213" t="str">
        <f>IF(($A658="-"),"-",IF((ISBLANK('1B DonnéesActifs'!B661)=TRUE),"",'1B DonnéesActifs'!B661))</f>
        <v>-</v>
      </c>
      <c r="C658" s="213" t="str">
        <f>IF(($A658="-"),"-",IF((ISBLANK('1B DonnéesActifs'!C661)=TRUE),"",'1B DonnéesActifs'!C661))</f>
        <v>-</v>
      </c>
      <c r="D658" s="213" t="str">
        <f>IF(($A658="-"),"-",IF((ISBLANK('1B DonnéesActifs'!D661)=TRUE),"",'1B DonnéesActifs'!D661))</f>
        <v>-</v>
      </c>
      <c r="E658" s="213" t="str">
        <f>IF(($A658="-"),"-",IF((ISBLANK('1B DonnéesActifs'!E661)=TRUE),"",'1B DonnéesActifs'!E661))</f>
        <v>-</v>
      </c>
      <c r="F658" s="213" t="str">
        <f>IF(($A658="-"),"-",IF((ISBLANK('1B DonnéesActifs'!F661)=TRUE),"",'1B DonnéesActifs'!F661))</f>
        <v>-</v>
      </c>
      <c r="G658" s="213" t="str">
        <f>IF(($A658="-"),"-",IF((ISBLANK('1B DonnéesActifs'!G661)=TRUE),"",'1B DonnéesActifs'!G661))</f>
        <v>-</v>
      </c>
      <c r="H658" s="213" t="str">
        <f>IF(($A658="-"),"-",IF((ISBLANK('1B DonnéesActifs'!H661)=TRUE),"",'1B DonnéesActifs'!H661))</f>
        <v>-</v>
      </c>
      <c r="I658" s="213" t="str">
        <f>IF(($A658="-"),"-",IF((ISBLANK('1B DonnéesActifs'!I661)=TRUE),"",'1B DonnéesActifs'!I661))</f>
        <v>-</v>
      </c>
      <c r="J658" s="213" t="str">
        <f>IF(($A658="-"),"-",IF((ISBLANK('1B DonnéesActifs'!J661)=TRUE),"",'1B DonnéesActifs'!J661))</f>
        <v>-</v>
      </c>
      <c r="K658" s="213" t="str">
        <f>IF(($A658="-"),"-",IF((ISBLANK('1B DonnéesActifs'!K661)=TRUE),"",'1B DonnéesActifs'!K661))</f>
        <v>-</v>
      </c>
      <c r="L658" s="213" t="str">
        <f>IF(($A658="-"),"-",IF((ISBLANK('1B DonnéesActifs'!L661)=TRUE),"",'1B DonnéesActifs'!L661))</f>
        <v>-</v>
      </c>
      <c r="M658" s="213" t="str">
        <f>IF(($A658="-"),"-",IF((ISBLANK('1B DonnéesActifs'!M661)=TRUE),"",'1B DonnéesActifs'!M661))</f>
        <v>-</v>
      </c>
      <c r="N658" s="213" t="str">
        <f>IF(($A658="-"),"-",IF((ISBLANK('1B DonnéesActifs'!N661)=TRUE),"",'1B DonnéesActifs'!N661))</f>
        <v>-</v>
      </c>
      <c r="O658" s="213" t="str">
        <f>IF(($A658="-"),"-",IF((ISBLANK('1B DonnéesActifs'!O661)=TRUE),"",'1B DonnéesActifs'!O661))</f>
        <v>-</v>
      </c>
      <c r="P658" s="213" t="str">
        <f>IF(($A658="-"),"-",IF((ISBLANK('1B DonnéesActifs'!P661)=TRUE),"",'1B DonnéesActifs'!P661))</f>
        <v>-</v>
      </c>
      <c r="Q658" s="214" t="str">
        <f t="shared" ref="Q658:Q721" si="100">IF($A658="-","-",(IF(($J658=""),"AnnéeConstructionN/D",(Annee_d_analyse-J658))))</f>
        <v>-</v>
      </c>
      <c r="R658" s="214" t="str">
        <f>IF($A658="-","-",(_xlfn.IFNA((VLOOKUP($D658,'2A HypothèsesRenouvellement'!$J$6:$K$10,2,FALSE)),"TypeChausséeN/D")))</f>
        <v>-</v>
      </c>
      <c r="S658" s="214" t="str">
        <f t="shared" ref="S658:S721" si="101">IF($A658="-","-",(IF(ISTEXT(Q658)=TRUE,"AnnéeConstructionN/D",(IF(((R658-Q658)&gt;0),(R658-Q658),0)))))</f>
        <v>-</v>
      </c>
      <c r="T658" s="214" t="str">
        <f>IF($A658="-","-",(_xlfn.IFNA((VLOOKUP($M658,'2A HypothèsesRenouvellement'!$J$16:$K$25,2,FALSE)),"DernièreInterventionN/D")))</f>
        <v>-</v>
      </c>
      <c r="U658" s="214" t="str">
        <f t="shared" ref="U658:U721" si="102">IF($A658="-","-",IF(ISTEXT(T658)=TRUE, "DernièreInterventionN/D",IF(ISBLANK(K658)=TRUE,"AnnéeInterventionN/D",IF((T658-(Annee_d_analyse-K658))&gt;0,(T658-(Annee_d_analyse-K658)),0))))</f>
        <v>-</v>
      </c>
      <c r="V658" s="215" t="str">
        <f t="shared" ref="V658:V721" si="103">IF($A658="-","-",IF(ISNUMBER(U658)=TRUE,U658,(IF(ISNUMBER(S658)=TRUE,ROUND(S658,0),"AnnéeConstr.&amp;DernièreInterv.N/D"))))</f>
        <v>-</v>
      </c>
      <c r="W658" s="215" t="str">
        <f>IF($A658="-","-",IF($O658="","ICG N/D",VLOOKUP($O658,'2A HypothèsesRenouvellement'!$B$33:$B$42,1,TRUE)))</f>
        <v>-</v>
      </c>
      <c r="X658" s="216" t="str">
        <f>IF($A658="-","-",(IF((ISNUMBER(W658)=TRUE),VLOOKUP(W658,'2A HypothèsesRenouvellement'!$B$33:$D$42,3,FALSE),"ICG N/D")))</f>
        <v>-</v>
      </c>
      <c r="Y658" s="216" t="str">
        <f>_xlfn.IFNA(IF($A658="-","-",(IF((P658=""),"Cote /5 N/D",VLOOKUP(P658,'2A HypothèsesRenouvellement'!$F$33:$G$37,2,FALSE)))),"%ParCote/5 Feuille2A N/D")</f>
        <v>-</v>
      </c>
      <c r="Z658" s="215" t="str">
        <f>IF($A658="-","-",IF('2A HypothèsesRenouvellement'!$F$20="  cotes d'état /100",(IF(ISNUMBER(X658)=TRUE,(X658*R658),"ICG N/D")),"N'est pas l'option choisie feuille 2A"))</f>
        <v>-</v>
      </c>
      <c r="AA658" s="215" t="str">
        <f t="shared" si="98"/>
        <v>-</v>
      </c>
      <c r="AB658" s="215" t="str">
        <f>IF($A658="-","-",IF('2A HypothèsesRenouvellement'!$F$20="  cotes d'état /5",(IF(ISNUMBER(Y658)=TRUE,(Y658*R658),"Etat/5 N/D")),"N'est pas l'option choisie feuille 2A"))</f>
        <v>-</v>
      </c>
      <c r="AC658" s="215" t="str">
        <f t="shared" si="99"/>
        <v>-</v>
      </c>
      <c r="AD658" s="217" t="str">
        <f>IF('2A HypothèsesRenouvellement'!$D$15="Option 1  ",'3A CalculsActifs'!V658,IF('2A HypothèsesRenouvellement'!$F$20="  Cotes d'état /100",'3A CalculsActifs'!AA658,IF('2A HypothèsesRenouvellement'!$F$20="  Cotes d'état /5",'3A CalculsActifs'!AC658,"ATT:ChoisirOptionFeuille2A")))</f>
        <v>ATT:ChoisirOptionFeuille2A</v>
      </c>
      <c r="AE658" s="209" t="str">
        <f>IF($A658="-","-",(H658/1000*(VLOOKUP(D658,'2A HypothèsesRenouvellement'!$J$6:$L$10,3,FALSE))))</f>
        <v>-</v>
      </c>
      <c r="AF658" s="312" t="str">
        <f t="shared" ref="AF658:AF721" si="104">IF($A658="-","-",IF(ISBLANK(Annee_d_analyse)=TRUE,"SaisirAnnéeAnalyseFeuille1A",(IF(ISNUMBER(AD658)=TRUE,(Annee_d_analyse+AD658),"VieRésiduelleIndéterminée"))))</f>
        <v>-</v>
      </c>
      <c r="AG658" s="312" t="str">
        <f t="shared" ref="AG658:AG721" si="105">IF($A658="-","-",(IF(ISBLANK(Annee_d_analyse)=TRUE,"SaisirAnnéeAnalyseFeuille1A",(IF((AF658&lt;(Annee_d_analyse+21)),AF658,"&gt;20ans")))))</f>
        <v>-</v>
      </c>
      <c r="AH658" s="218" t="str">
        <f t="shared" ref="AH658:AH721" si="106">IF($A658="-","-",(IF(ISBLANK(Annee_d_analyse)=TRUE,"SaisirAnnéeAnalyseFeuille1A",(-FV(Taux_inflation,(AF658-Annee_d_analyse),0,AE658)))))</f>
        <v>-</v>
      </c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5"/>
      <c r="BL658" s="95"/>
      <c r="BM658" s="95"/>
      <c r="BN658" s="95"/>
      <c r="BO658" s="95"/>
      <c r="BP658" s="95"/>
      <c r="BQ658" s="95"/>
      <c r="BR658" s="95"/>
      <c r="BS658" s="95"/>
      <c r="BT658" s="95"/>
      <c r="BU658" s="95"/>
      <c r="BV658" s="95"/>
      <c r="BW658" s="95"/>
      <c r="BX658" s="95"/>
      <c r="BY658" s="95"/>
      <c r="BZ658" s="95"/>
      <c r="CA658" s="95"/>
      <c r="CB658" s="95"/>
      <c r="CC658" s="95"/>
      <c r="CD658" s="95"/>
      <c r="CE658" s="95"/>
      <c r="CF658" s="95"/>
      <c r="CG658" s="95"/>
      <c r="CH658" s="95"/>
      <c r="CI658" s="95"/>
      <c r="CJ658" s="95"/>
      <c r="CK658" s="95"/>
      <c r="CL658" s="95"/>
      <c r="CM658" s="95"/>
      <c r="CN658" s="95"/>
      <c r="CO658" s="95"/>
      <c r="CP658" s="95"/>
      <c r="CQ658" s="95"/>
      <c r="CR658" s="95"/>
      <c r="CS658" s="95"/>
      <c r="CT658" s="95"/>
      <c r="CU658" s="95"/>
      <c r="CV658" s="95"/>
      <c r="CW658" s="95"/>
      <c r="CX658" s="95"/>
      <c r="CY658" s="95"/>
      <c r="CZ658" s="95"/>
      <c r="DA658" s="95"/>
      <c r="DB658" s="95"/>
      <c r="DC658" s="95"/>
      <c r="DD658" s="95"/>
      <c r="DE658" s="95"/>
      <c r="DF658" s="95"/>
      <c r="DG658" s="95"/>
      <c r="DH658" s="95"/>
      <c r="DI658" s="95"/>
      <c r="DJ658" s="95"/>
      <c r="DK658" s="95"/>
      <c r="DL658" s="95"/>
      <c r="DM658" s="95"/>
      <c r="DN658" s="95"/>
      <c r="DO658" s="95"/>
      <c r="DP658" s="95"/>
      <c r="DQ658" s="95"/>
      <c r="DR658" s="95"/>
      <c r="DS658" s="95"/>
      <c r="DT658" s="95"/>
      <c r="DU658" s="95"/>
      <c r="DV658" s="95"/>
      <c r="DW658" s="95"/>
      <c r="DX658" s="95"/>
      <c r="DY658" s="95"/>
      <c r="DZ658" s="95"/>
      <c r="EA658" s="95"/>
      <c r="EB658" s="95"/>
      <c r="EC658" s="95"/>
      <c r="ED658" s="95"/>
      <c r="EE658" s="95"/>
      <c r="EF658" s="95"/>
      <c r="EG658" s="95"/>
      <c r="EH658" s="95"/>
      <c r="EI658" s="95"/>
      <c r="EJ658" s="95"/>
      <c r="EK658" s="95"/>
      <c r="EL658" s="95"/>
      <c r="EM658" s="95"/>
      <c r="EN658" s="95"/>
      <c r="EO658" s="95"/>
      <c r="EP658" s="95"/>
      <c r="EQ658" s="95"/>
      <c r="ER658" s="95"/>
      <c r="ES658" s="95"/>
      <c r="ET658" s="95"/>
      <c r="EU658" s="95"/>
      <c r="EV658" s="95"/>
      <c r="EW658" s="95"/>
      <c r="EX658" s="95"/>
      <c r="EY658" s="95"/>
      <c r="EZ658" s="95"/>
      <c r="FA658" s="95"/>
      <c r="FB658" s="95"/>
      <c r="FC658" s="95"/>
      <c r="FD658" s="95"/>
      <c r="FE658" s="95"/>
      <c r="FF658" s="95"/>
      <c r="FG658" s="95"/>
      <c r="FH658" s="95"/>
      <c r="FI658" s="95"/>
      <c r="FJ658" s="95"/>
      <c r="FK658" s="95"/>
      <c r="FL658" s="95"/>
      <c r="FM658" s="95"/>
      <c r="FN658" s="95"/>
      <c r="FO658" s="95"/>
      <c r="FP658" s="95"/>
      <c r="FQ658" s="95"/>
      <c r="FR658" s="95"/>
      <c r="FS658" s="95"/>
      <c r="FT658" s="95"/>
      <c r="FU658" s="95"/>
      <c r="FV658" s="95"/>
      <c r="FW658" s="95"/>
      <c r="FX658" s="95"/>
      <c r="FY658" s="95"/>
      <c r="FZ658" s="95"/>
      <c r="GA658" s="95"/>
      <c r="GB658" s="95"/>
      <c r="GC658" s="95"/>
      <c r="GD658" s="95"/>
      <c r="GE658" s="95"/>
      <c r="GF658" s="95"/>
      <c r="GG658" s="95"/>
      <c r="GH658" s="95"/>
      <c r="GI658" s="95"/>
      <c r="GJ658" s="95"/>
      <c r="GK658" s="95"/>
      <c r="GL658" s="95"/>
      <c r="GM658" s="95"/>
      <c r="GN658" s="95"/>
      <c r="GO658" s="95"/>
      <c r="GP658" s="95"/>
      <c r="GQ658" s="95"/>
      <c r="GR658" s="95"/>
      <c r="GS658" s="95"/>
      <c r="GT658" s="95"/>
      <c r="GU658" s="95"/>
      <c r="GV658" s="95"/>
      <c r="GW658" s="95"/>
      <c r="GX658" s="95"/>
      <c r="GY658" s="95"/>
      <c r="GZ658" s="95"/>
      <c r="HA658" s="95"/>
      <c r="HB658" s="95"/>
      <c r="HC658" s="95"/>
      <c r="HD658" s="95"/>
      <c r="HE658" s="95"/>
    </row>
    <row r="659" spans="1:213" x14ac:dyDescent="0.25">
      <c r="A659" s="212" t="str">
        <f>IF((ISBLANK('1B DonnéesActifs'!A662)=TRUE),"-",'1B DonnéesActifs'!A662)</f>
        <v>-</v>
      </c>
      <c r="B659" s="213" t="str">
        <f>IF(($A659="-"),"-",IF((ISBLANK('1B DonnéesActifs'!B662)=TRUE),"",'1B DonnéesActifs'!B662))</f>
        <v>-</v>
      </c>
      <c r="C659" s="213" t="str">
        <f>IF(($A659="-"),"-",IF((ISBLANK('1B DonnéesActifs'!C662)=TRUE),"",'1B DonnéesActifs'!C662))</f>
        <v>-</v>
      </c>
      <c r="D659" s="213" t="str">
        <f>IF(($A659="-"),"-",IF((ISBLANK('1B DonnéesActifs'!D662)=TRUE),"",'1B DonnéesActifs'!D662))</f>
        <v>-</v>
      </c>
      <c r="E659" s="213" t="str">
        <f>IF(($A659="-"),"-",IF((ISBLANK('1B DonnéesActifs'!E662)=TRUE),"",'1B DonnéesActifs'!E662))</f>
        <v>-</v>
      </c>
      <c r="F659" s="213" t="str">
        <f>IF(($A659="-"),"-",IF((ISBLANK('1B DonnéesActifs'!F662)=TRUE),"",'1B DonnéesActifs'!F662))</f>
        <v>-</v>
      </c>
      <c r="G659" s="213" t="str">
        <f>IF(($A659="-"),"-",IF((ISBLANK('1B DonnéesActifs'!G662)=TRUE),"",'1B DonnéesActifs'!G662))</f>
        <v>-</v>
      </c>
      <c r="H659" s="213" t="str">
        <f>IF(($A659="-"),"-",IF((ISBLANK('1B DonnéesActifs'!H662)=TRUE),"",'1B DonnéesActifs'!H662))</f>
        <v>-</v>
      </c>
      <c r="I659" s="213" t="str">
        <f>IF(($A659="-"),"-",IF((ISBLANK('1B DonnéesActifs'!I662)=TRUE),"",'1B DonnéesActifs'!I662))</f>
        <v>-</v>
      </c>
      <c r="J659" s="213" t="str">
        <f>IF(($A659="-"),"-",IF((ISBLANK('1B DonnéesActifs'!J662)=TRUE),"",'1B DonnéesActifs'!J662))</f>
        <v>-</v>
      </c>
      <c r="K659" s="213" t="str">
        <f>IF(($A659="-"),"-",IF((ISBLANK('1B DonnéesActifs'!K662)=TRUE),"",'1B DonnéesActifs'!K662))</f>
        <v>-</v>
      </c>
      <c r="L659" s="213" t="str">
        <f>IF(($A659="-"),"-",IF((ISBLANK('1B DonnéesActifs'!L662)=TRUE),"",'1B DonnéesActifs'!L662))</f>
        <v>-</v>
      </c>
      <c r="M659" s="213" t="str">
        <f>IF(($A659="-"),"-",IF((ISBLANK('1B DonnéesActifs'!M662)=TRUE),"",'1B DonnéesActifs'!M662))</f>
        <v>-</v>
      </c>
      <c r="N659" s="213" t="str">
        <f>IF(($A659="-"),"-",IF((ISBLANK('1B DonnéesActifs'!N662)=TRUE),"",'1B DonnéesActifs'!N662))</f>
        <v>-</v>
      </c>
      <c r="O659" s="213" t="str">
        <f>IF(($A659="-"),"-",IF((ISBLANK('1B DonnéesActifs'!O662)=TRUE),"",'1B DonnéesActifs'!O662))</f>
        <v>-</v>
      </c>
      <c r="P659" s="213" t="str">
        <f>IF(($A659="-"),"-",IF((ISBLANK('1B DonnéesActifs'!P662)=TRUE),"",'1B DonnéesActifs'!P662))</f>
        <v>-</v>
      </c>
      <c r="Q659" s="214" t="str">
        <f t="shared" si="100"/>
        <v>-</v>
      </c>
      <c r="R659" s="214" t="str">
        <f>IF($A659="-","-",(_xlfn.IFNA((VLOOKUP($D659,'2A HypothèsesRenouvellement'!$J$6:$K$10,2,FALSE)),"TypeChausséeN/D")))</f>
        <v>-</v>
      </c>
      <c r="S659" s="214" t="str">
        <f t="shared" si="101"/>
        <v>-</v>
      </c>
      <c r="T659" s="214" t="str">
        <f>IF($A659="-","-",(_xlfn.IFNA((VLOOKUP($M659,'2A HypothèsesRenouvellement'!$J$16:$K$25,2,FALSE)),"DernièreInterventionN/D")))</f>
        <v>-</v>
      </c>
      <c r="U659" s="214" t="str">
        <f t="shared" si="102"/>
        <v>-</v>
      </c>
      <c r="V659" s="215" t="str">
        <f t="shared" si="103"/>
        <v>-</v>
      </c>
      <c r="W659" s="215" t="str">
        <f>IF($A659="-","-",IF($O659="","ICG N/D",VLOOKUP($O659,'2A HypothèsesRenouvellement'!$B$33:$B$42,1,TRUE)))</f>
        <v>-</v>
      </c>
      <c r="X659" s="216" t="str">
        <f>IF($A659="-","-",(IF((ISNUMBER(W659)=TRUE),VLOOKUP(W659,'2A HypothèsesRenouvellement'!$B$33:$D$42,3,FALSE),"ICG N/D")))</f>
        <v>-</v>
      </c>
      <c r="Y659" s="216" t="str">
        <f>_xlfn.IFNA(IF($A659="-","-",(IF((P659=""),"Cote /5 N/D",VLOOKUP(P659,'2A HypothèsesRenouvellement'!$F$33:$G$37,2,FALSE)))),"%ParCote/5 Feuille2A N/D")</f>
        <v>-</v>
      </c>
      <c r="Z659" s="215" t="str">
        <f>IF($A659="-","-",IF('2A HypothèsesRenouvellement'!$F$20="  cotes d'état /100",(IF(ISNUMBER(X659)=TRUE,(X659*R659),"ICG N/D")),"N'est pas l'option choisie feuille 2A"))</f>
        <v>-</v>
      </c>
      <c r="AA659" s="215" t="str">
        <f t="shared" si="98"/>
        <v>-</v>
      </c>
      <c r="AB659" s="215" t="str">
        <f>IF($A659="-","-",IF('2A HypothèsesRenouvellement'!$F$20="  cotes d'état /5",(IF(ISNUMBER(Y659)=TRUE,(Y659*R659),"Etat/5 N/D")),"N'est pas l'option choisie feuille 2A"))</f>
        <v>-</v>
      </c>
      <c r="AC659" s="215" t="str">
        <f t="shared" si="99"/>
        <v>-</v>
      </c>
      <c r="AD659" s="217" t="str">
        <f>IF('2A HypothèsesRenouvellement'!$D$15="Option 1  ",'3A CalculsActifs'!V659,IF('2A HypothèsesRenouvellement'!$F$20="  Cotes d'état /100",'3A CalculsActifs'!AA659,IF('2A HypothèsesRenouvellement'!$F$20="  Cotes d'état /5",'3A CalculsActifs'!AC659,"ATT:ChoisirOptionFeuille2A")))</f>
        <v>ATT:ChoisirOptionFeuille2A</v>
      </c>
      <c r="AE659" s="209" t="str">
        <f>IF($A659="-","-",(H659/1000*(VLOOKUP(D659,'2A HypothèsesRenouvellement'!$J$6:$L$10,3,FALSE))))</f>
        <v>-</v>
      </c>
      <c r="AF659" s="312" t="str">
        <f t="shared" si="104"/>
        <v>-</v>
      </c>
      <c r="AG659" s="312" t="str">
        <f t="shared" si="105"/>
        <v>-</v>
      </c>
      <c r="AH659" s="218" t="str">
        <f t="shared" si="106"/>
        <v>-</v>
      </c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5"/>
      <c r="BL659" s="95"/>
      <c r="BM659" s="95"/>
      <c r="BN659" s="95"/>
      <c r="BO659" s="95"/>
      <c r="BP659" s="95"/>
      <c r="BQ659" s="95"/>
      <c r="BR659" s="95"/>
      <c r="BS659" s="95"/>
      <c r="BT659" s="95"/>
      <c r="BU659" s="95"/>
      <c r="BV659" s="95"/>
      <c r="BW659" s="95"/>
      <c r="BX659" s="95"/>
      <c r="BY659" s="95"/>
      <c r="BZ659" s="95"/>
      <c r="CA659" s="95"/>
      <c r="CB659" s="95"/>
      <c r="CC659" s="95"/>
      <c r="CD659" s="95"/>
      <c r="CE659" s="95"/>
      <c r="CF659" s="95"/>
      <c r="CG659" s="95"/>
      <c r="CH659" s="95"/>
      <c r="CI659" s="95"/>
      <c r="CJ659" s="95"/>
      <c r="CK659" s="95"/>
      <c r="CL659" s="95"/>
      <c r="CM659" s="95"/>
      <c r="CN659" s="95"/>
      <c r="CO659" s="95"/>
      <c r="CP659" s="95"/>
      <c r="CQ659" s="95"/>
      <c r="CR659" s="95"/>
      <c r="CS659" s="95"/>
      <c r="CT659" s="95"/>
      <c r="CU659" s="95"/>
      <c r="CV659" s="95"/>
      <c r="CW659" s="95"/>
      <c r="CX659" s="95"/>
      <c r="CY659" s="95"/>
      <c r="CZ659" s="95"/>
      <c r="DA659" s="95"/>
      <c r="DB659" s="95"/>
      <c r="DC659" s="95"/>
      <c r="DD659" s="95"/>
      <c r="DE659" s="95"/>
      <c r="DF659" s="95"/>
      <c r="DG659" s="95"/>
      <c r="DH659" s="95"/>
      <c r="DI659" s="95"/>
      <c r="DJ659" s="95"/>
      <c r="DK659" s="95"/>
      <c r="DL659" s="95"/>
      <c r="DM659" s="95"/>
      <c r="DN659" s="95"/>
      <c r="DO659" s="95"/>
      <c r="DP659" s="95"/>
      <c r="DQ659" s="95"/>
      <c r="DR659" s="95"/>
      <c r="DS659" s="95"/>
      <c r="DT659" s="95"/>
      <c r="DU659" s="95"/>
      <c r="DV659" s="95"/>
      <c r="DW659" s="95"/>
      <c r="DX659" s="95"/>
      <c r="DY659" s="95"/>
      <c r="DZ659" s="95"/>
      <c r="EA659" s="95"/>
      <c r="EB659" s="95"/>
      <c r="EC659" s="95"/>
      <c r="ED659" s="95"/>
      <c r="EE659" s="95"/>
      <c r="EF659" s="95"/>
      <c r="EG659" s="95"/>
      <c r="EH659" s="95"/>
      <c r="EI659" s="95"/>
      <c r="EJ659" s="95"/>
      <c r="EK659" s="95"/>
      <c r="EL659" s="95"/>
      <c r="EM659" s="95"/>
      <c r="EN659" s="95"/>
      <c r="EO659" s="95"/>
      <c r="EP659" s="95"/>
      <c r="EQ659" s="95"/>
      <c r="ER659" s="95"/>
      <c r="ES659" s="95"/>
      <c r="ET659" s="95"/>
      <c r="EU659" s="95"/>
      <c r="EV659" s="95"/>
      <c r="EW659" s="95"/>
      <c r="EX659" s="95"/>
      <c r="EY659" s="95"/>
      <c r="EZ659" s="95"/>
      <c r="FA659" s="95"/>
      <c r="FB659" s="95"/>
      <c r="FC659" s="95"/>
      <c r="FD659" s="95"/>
      <c r="FE659" s="95"/>
      <c r="FF659" s="95"/>
      <c r="FG659" s="95"/>
      <c r="FH659" s="95"/>
      <c r="FI659" s="95"/>
      <c r="FJ659" s="95"/>
      <c r="FK659" s="95"/>
      <c r="FL659" s="95"/>
      <c r="FM659" s="95"/>
      <c r="FN659" s="95"/>
      <c r="FO659" s="95"/>
      <c r="FP659" s="95"/>
      <c r="FQ659" s="95"/>
      <c r="FR659" s="95"/>
      <c r="FS659" s="95"/>
      <c r="FT659" s="95"/>
      <c r="FU659" s="95"/>
      <c r="FV659" s="95"/>
      <c r="FW659" s="95"/>
      <c r="FX659" s="95"/>
      <c r="FY659" s="95"/>
      <c r="FZ659" s="95"/>
      <c r="GA659" s="95"/>
      <c r="GB659" s="95"/>
      <c r="GC659" s="95"/>
      <c r="GD659" s="95"/>
      <c r="GE659" s="95"/>
      <c r="GF659" s="95"/>
      <c r="GG659" s="95"/>
      <c r="GH659" s="95"/>
      <c r="GI659" s="95"/>
      <c r="GJ659" s="95"/>
      <c r="GK659" s="95"/>
      <c r="GL659" s="95"/>
      <c r="GM659" s="95"/>
      <c r="GN659" s="95"/>
      <c r="GO659" s="95"/>
      <c r="GP659" s="95"/>
      <c r="GQ659" s="95"/>
      <c r="GR659" s="95"/>
      <c r="GS659" s="95"/>
      <c r="GT659" s="95"/>
      <c r="GU659" s="95"/>
      <c r="GV659" s="95"/>
      <c r="GW659" s="95"/>
      <c r="GX659" s="95"/>
      <c r="GY659" s="95"/>
      <c r="GZ659" s="95"/>
      <c r="HA659" s="95"/>
      <c r="HB659" s="95"/>
      <c r="HC659" s="95"/>
      <c r="HD659" s="95"/>
      <c r="HE659" s="95"/>
    </row>
    <row r="660" spans="1:213" x14ac:dyDescent="0.25">
      <c r="A660" s="212" t="str">
        <f>IF((ISBLANK('1B DonnéesActifs'!A663)=TRUE),"-",'1B DonnéesActifs'!A663)</f>
        <v>-</v>
      </c>
      <c r="B660" s="213" t="str">
        <f>IF(($A660="-"),"-",IF((ISBLANK('1B DonnéesActifs'!B663)=TRUE),"",'1B DonnéesActifs'!B663))</f>
        <v>-</v>
      </c>
      <c r="C660" s="213" t="str">
        <f>IF(($A660="-"),"-",IF((ISBLANK('1B DonnéesActifs'!C663)=TRUE),"",'1B DonnéesActifs'!C663))</f>
        <v>-</v>
      </c>
      <c r="D660" s="213" t="str">
        <f>IF(($A660="-"),"-",IF((ISBLANK('1B DonnéesActifs'!D663)=TRUE),"",'1B DonnéesActifs'!D663))</f>
        <v>-</v>
      </c>
      <c r="E660" s="213" t="str">
        <f>IF(($A660="-"),"-",IF((ISBLANK('1B DonnéesActifs'!E663)=TRUE),"",'1B DonnéesActifs'!E663))</f>
        <v>-</v>
      </c>
      <c r="F660" s="213" t="str">
        <f>IF(($A660="-"),"-",IF((ISBLANK('1B DonnéesActifs'!F663)=TRUE),"",'1B DonnéesActifs'!F663))</f>
        <v>-</v>
      </c>
      <c r="G660" s="213" t="str">
        <f>IF(($A660="-"),"-",IF((ISBLANK('1B DonnéesActifs'!G663)=TRUE),"",'1B DonnéesActifs'!G663))</f>
        <v>-</v>
      </c>
      <c r="H660" s="213" t="str">
        <f>IF(($A660="-"),"-",IF((ISBLANK('1B DonnéesActifs'!H663)=TRUE),"",'1B DonnéesActifs'!H663))</f>
        <v>-</v>
      </c>
      <c r="I660" s="213" t="str">
        <f>IF(($A660="-"),"-",IF((ISBLANK('1B DonnéesActifs'!I663)=TRUE),"",'1B DonnéesActifs'!I663))</f>
        <v>-</v>
      </c>
      <c r="J660" s="213" t="str">
        <f>IF(($A660="-"),"-",IF((ISBLANK('1B DonnéesActifs'!J663)=TRUE),"",'1B DonnéesActifs'!J663))</f>
        <v>-</v>
      </c>
      <c r="K660" s="213" t="str">
        <f>IF(($A660="-"),"-",IF((ISBLANK('1B DonnéesActifs'!K663)=TRUE),"",'1B DonnéesActifs'!K663))</f>
        <v>-</v>
      </c>
      <c r="L660" s="213" t="str">
        <f>IF(($A660="-"),"-",IF((ISBLANK('1B DonnéesActifs'!L663)=TRUE),"",'1B DonnéesActifs'!L663))</f>
        <v>-</v>
      </c>
      <c r="M660" s="213" t="str">
        <f>IF(($A660="-"),"-",IF((ISBLANK('1B DonnéesActifs'!M663)=TRUE),"",'1B DonnéesActifs'!M663))</f>
        <v>-</v>
      </c>
      <c r="N660" s="213" t="str">
        <f>IF(($A660="-"),"-",IF((ISBLANK('1B DonnéesActifs'!N663)=TRUE),"",'1B DonnéesActifs'!N663))</f>
        <v>-</v>
      </c>
      <c r="O660" s="213" t="str">
        <f>IF(($A660="-"),"-",IF((ISBLANK('1B DonnéesActifs'!O663)=TRUE),"",'1B DonnéesActifs'!O663))</f>
        <v>-</v>
      </c>
      <c r="P660" s="213" t="str">
        <f>IF(($A660="-"),"-",IF((ISBLANK('1B DonnéesActifs'!P663)=TRUE),"",'1B DonnéesActifs'!P663))</f>
        <v>-</v>
      </c>
      <c r="Q660" s="214" t="str">
        <f t="shared" si="100"/>
        <v>-</v>
      </c>
      <c r="R660" s="214" t="str">
        <f>IF($A660="-","-",(_xlfn.IFNA((VLOOKUP($D660,'2A HypothèsesRenouvellement'!$J$6:$K$10,2,FALSE)),"TypeChausséeN/D")))</f>
        <v>-</v>
      </c>
      <c r="S660" s="214" t="str">
        <f t="shared" si="101"/>
        <v>-</v>
      </c>
      <c r="T660" s="214" t="str">
        <f>IF($A660="-","-",(_xlfn.IFNA((VLOOKUP($M660,'2A HypothèsesRenouvellement'!$J$16:$K$25,2,FALSE)),"DernièreInterventionN/D")))</f>
        <v>-</v>
      </c>
      <c r="U660" s="214" t="str">
        <f t="shared" si="102"/>
        <v>-</v>
      </c>
      <c r="V660" s="215" t="str">
        <f t="shared" si="103"/>
        <v>-</v>
      </c>
      <c r="W660" s="215" t="str">
        <f>IF($A660="-","-",IF($O660="","ICG N/D",VLOOKUP($O660,'2A HypothèsesRenouvellement'!$B$33:$B$42,1,TRUE)))</f>
        <v>-</v>
      </c>
      <c r="X660" s="216" t="str">
        <f>IF($A660="-","-",(IF((ISNUMBER(W660)=TRUE),VLOOKUP(W660,'2A HypothèsesRenouvellement'!$B$33:$D$42,3,FALSE),"ICG N/D")))</f>
        <v>-</v>
      </c>
      <c r="Y660" s="216" t="str">
        <f>_xlfn.IFNA(IF($A660="-","-",(IF((P660=""),"Cote /5 N/D",VLOOKUP(P660,'2A HypothèsesRenouvellement'!$F$33:$G$37,2,FALSE)))),"%ParCote/5 Feuille2A N/D")</f>
        <v>-</v>
      </c>
      <c r="Z660" s="215" t="str">
        <f>IF($A660="-","-",IF('2A HypothèsesRenouvellement'!$F$20="  cotes d'état /100",(IF(ISNUMBER(X660)=TRUE,(X660*R660),"ICG N/D")),"N'est pas l'option choisie feuille 2A"))</f>
        <v>-</v>
      </c>
      <c r="AA660" s="215" t="str">
        <f t="shared" si="98"/>
        <v>-</v>
      </c>
      <c r="AB660" s="215" t="str">
        <f>IF($A660="-","-",IF('2A HypothèsesRenouvellement'!$F$20="  cotes d'état /5",(IF(ISNUMBER(Y660)=TRUE,(Y660*R660),"Etat/5 N/D")),"N'est pas l'option choisie feuille 2A"))</f>
        <v>-</v>
      </c>
      <c r="AC660" s="215" t="str">
        <f t="shared" si="99"/>
        <v>-</v>
      </c>
      <c r="AD660" s="217" t="str">
        <f>IF('2A HypothèsesRenouvellement'!$D$15="Option 1  ",'3A CalculsActifs'!V660,IF('2A HypothèsesRenouvellement'!$F$20="  Cotes d'état /100",'3A CalculsActifs'!AA660,IF('2A HypothèsesRenouvellement'!$F$20="  Cotes d'état /5",'3A CalculsActifs'!AC660,"ATT:ChoisirOptionFeuille2A")))</f>
        <v>ATT:ChoisirOptionFeuille2A</v>
      </c>
      <c r="AE660" s="209" t="str">
        <f>IF($A660="-","-",(H660/1000*(VLOOKUP(D660,'2A HypothèsesRenouvellement'!$J$6:$L$10,3,FALSE))))</f>
        <v>-</v>
      </c>
      <c r="AF660" s="312" t="str">
        <f t="shared" si="104"/>
        <v>-</v>
      </c>
      <c r="AG660" s="312" t="str">
        <f t="shared" si="105"/>
        <v>-</v>
      </c>
      <c r="AH660" s="218" t="str">
        <f t="shared" si="106"/>
        <v>-</v>
      </c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5"/>
      <c r="BL660" s="95"/>
      <c r="BM660" s="95"/>
      <c r="BN660" s="95"/>
      <c r="BO660" s="95"/>
      <c r="BP660" s="95"/>
      <c r="BQ660" s="95"/>
      <c r="BR660" s="95"/>
      <c r="BS660" s="95"/>
      <c r="BT660" s="95"/>
      <c r="BU660" s="95"/>
      <c r="BV660" s="95"/>
      <c r="BW660" s="95"/>
      <c r="BX660" s="95"/>
      <c r="BY660" s="95"/>
      <c r="BZ660" s="95"/>
      <c r="CA660" s="95"/>
      <c r="CB660" s="95"/>
      <c r="CC660" s="95"/>
      <c r="CD660" s="95"/>
      <c r="CE660" s="95"/>
      <c r="CF660" s="95"/>
      <c r="CG660" s="95"/>
      <c r="CH660" s="95"/>
      <c r="CI660" s="95"/>
      <c r="CJ660" s="95"/>
      <c r="CK660" s="95"/>
      <c r="CL660" s="95"/>
      <c r="CM660" s="95"/>
      <c r="CN660" s="95"/>
      <c r="CO660" s="95"/>
      <c r="CP660" s="95"/>
      <c r="CQ660" s="95"/>
      <c r="CR660" s="95"/>
      <c r="CS660" s="95"/>
      <c r="CT660" s="95"/>
      <c r="CU660" s="95"/>
      <c r="CV660" s="95"/>
      <c r="CW660" s="95"/>
      <c r="CX660" s="95"/>
      <c r="CY660" s="95"/>
      <c r="CZ660" s="95"/>
      <c r="DA660" s="95"/>
      <c r="DB660" s="95"/>
      <c r="DC660" s="95"/>
      <c r="DD660" s="95"/>
      <c r="DE660" s="95"/>
      <c r="DF660" s="95"/>
      <c r="DG660" s="95"/>
      <c r="DH660" s="95"/>
      <c r="DI660" s="95"/>
      <c r="DJ660" s="95"/>
      <c r="DK660" s="95"/>
      <c r="DL660" s="95"/>
      <c r="DM660" s="95"/>
      <c r="DN660" s="95"/>
      <c r="DO660" s="95"/>
      <c r="DP660" s="95"/>
      <c r="DQ660" s="95"/>
      <c r="DR660" s="95"/>
      <c r="DS660" s="95"/>
      <c r="DT660" s="95"/>
      <c r="DU660" s="95"/>
      <c r="DV660" s="95"/>
      <c r="DW660" s="95"/>
      <c r="DX660" s="95"/>
      <c r="DY660" s="95"/>
      <c r="DZ660" s="95"/>
      <c r="EA660" s="95"/>
      <c r="EB660" s="95"/>
      <c r="EC660" s="95"/>
      <c r="ED660" s="95"/>
      <c r="EE660" s="95"/>
      <c r="EF660" s="95"/>
      <c r="EG660" s="95"/>
      <c r="EH660" s="95"/>
      <c r="EI660" s="95"/>
      <c r="EJ660" s="95"/>
      <c r="EK660" s="95"/>
      <c r="EL660" s="95"/>
      <c r="EM660" s="95"/>
      <c r="EN660" s="95"/>
      <c r="EO660" s="95"/>
      <c r="EP660" s="95"/>
      <c r="EQ660" s="95"/>
      <c r="ER660" s="95"/>
      <c r="ES660" s="95"/>
      <c r="ET660" s="95"/>
      <c r="EU660" s="95"/>
      <c r="EV660" s="95"/>
      <c r="EW660" s="95"/>
      <c r="EX660" s="95"/>
      <c r="EY660" s="95"/>
      <c r="EZ660" s="95"/>
      <c r="FA660" s="95"/>
      <c r="FB660" s="95"/>
      <c r="FC660" s="95"/>
      <c r="FD660" s="95"/>
      <c r="FE660" s="95"/>
      <c r="FF660" s="95"/>
      <c r="FG660" s="95"/>
      <c r="FH660" s="95"/>
      <c r="FI660" s="95"/>
      <c r="FJ660" s="95"/>
      <c r="FK660" s="95"/>
      <c r="FL660" s="95"/>
      <c r="FM660" s="95"/>
      <c r="FN660" s="95"/>
      <c r="FO660" s="95"/>
      <c r="FP660" s="95"/>
      <c r="FQ660" s="95"/>
      <c r="FR660" s="95"/>
      <c r="FS660" s="95"/>
      <c r="FT660" s="95"/>
      <c r="FU660" s="95"/>
      <c r="FV660" s="95"/>
      <c r="FW660" s="95"/>
      <c r="FX660" s="95"/>
      <c r="FY660" s="95"/>
      <c r="FZ660" s="95"/>
      <c r="GA660" s="95"/>
      <c r="GB660" s="95"/>
      <c r="GC660" s="95"/>
      <c r="GD660" s="95"/>
      <c r="GE660" s="95"/>
      <c r="GF660" s="95"/>
      <c r="GG660" s="95"/>
      <c r="GH660" s="95"/>
      <c r="GI660" s="95"/>
      <c r="GJ660" s="95"/>
      <c r="GK660" s="95"/>
      <c r="GL660" s="95"/>
      <c r="GM660" s="95"/>
      <c r="GN660" s="95"/>
      <c r="GO660" s="95"/>
      <c r="GP660" s="95"/>
      <c r="GQ660" s="95"/>
      <c r="GR660" s="95"/>
      <c r="GS660" s="95"/>
      <c r="GT660" s="95"/>
      <c r="GU660" s="95"/>
      <c r="GV660" s="95"/>
      <c r="GW660" s="95"/>
      <c r="GX660" s="95"/>
      <c r="GY660" s="95"/>
      <c r="GZ660" s="95"/>
      <c r="HA660" s="95"/>
      <c r="HB660" s="95"/>
      <c r="HC660" s="95"/>
      <c r="HD660" s="95"/>
      <c r="HE660" s="95"/>
    </row>
    <row r="661" spans="1:213" x14ac:dyDescent="0.25">
      <c r="A661" s="212" t="str">
        <f>IF((ISBLANK('1B DonnéesActifs'!A664)=TRUE),"-",'1B DonnéesActifs'!A664)</f>
        <v>-</v>
      </c>
      <c r="B661" s="213" t="str">
        <f>IF(($A661="-"),"-",IF((ISBLANK('1B DonnéesActifs'!B664)=TRUE),"",'1B DonnéesActifs'!B664))</f>
        <v>-</v>
      </c>
      <c r="C661" s="213" t="str">
        <f>IF(($A661="-"),"-",IF((ISBLANK('1B DonnéesActifs'!C664)=TRUE),"",'1B DonnéesActifs'!C664))</f>
        <v>-</v>
      </c>
      <c r="D661" s="213" t="str">
        <f>IF(($A661="-"),"-",IF((ISBLANK('1B DonnéesActifs'!D664)=TRUE),"",'1B DonnéesActifs'!D664))</f>
        <v>-</v>
      </c>
      <c r="E661" s="213" t="str">
        <f>IF(($A661="-"),"-",IF((ISBLANK('1B DonnéesActifs'!E664)=TRUE),"",'1B DonnéesActifs'!E664))</f>
        <v>-</v>
      </c>
      <c r="F661" s="213" t="str">
        <f>IF(($A661="-"),"-",IF((ISBLANK('1B DonnéesActifs'!F664)=TRUE),"",'1B DonnéesActifs'!F664))</f>
        <v>-</v>
      </c>
      <c r="G661" s="213" t="str">
        <f>IF(($A661="-"),"-",IF((ISBLANK('1B DonnéesActifs'!G664)=TRUE),"",'1B DonnéesActifs'!G664))</f>
        <v>-</v>
      </c>
      <c r="H661" s="213" t="str">
        <f>IF(($A661="-"),"-",IF((ISBLANK('1B DonnéesActifs'!H664)=TRUE),"",'1B DonnéesActifs'!H664))</f>
        <v>-</v>
      </c>
      <c r="I661" s="213" t="str">
        <f>IF(($A661="-"),"-",IF((ISBLANK('1B DonnéesActifs'!I664)=TRUE),"",'1B DonnéesActifs'!I664))</f>
        <v>-</v>
      </c>
      <c r="J661" s="213" t="str">
        <f>IF(($A661="-"),"-",IF((ISBLANK('1B DonnéesActifs'!J664)=TRUE),"",'1B DonnéesActifs'!J664))</f>
        <v>-</v>
      </c>
      <c r="K661" s="213" t="str">
        <f>IF(($A661="-"),"-",IF((ISBLANK('1B DonnéesActifs'!K664)=TRUE),"",'1B DonnéesActifs'!K664))</f>
        <v>-</v>
      </c>
      <c r="L661" s="213" t="str">
        <f>IF(($A661="-"),"-",IF((ISBLANK('1B DonnéesActifs'!L664)=TRUE),"",'1B DonnéesActifs'!L664))</f>
        <v>-</v>
      </c>
      <c r="M661" s="213" t="str">
        <f>IF(($A661="-"),"-",IF((ISBLANK('1B DonnéesActifs'!M664)=TRUE),"",'1B DonnéesActifs'!M664))</f>
        <v>-</v>
      </c>
      <c r="N661" s="213" t="str">
        <f>IF(($A661="-"),"-",IF((ISBLANK('1B DonnéesActifs'!N664)=TRUE),"",'1B DonnéesActifs'!N664))</f>
        <v>-</v>
      </c>
      <c r="O661" s="213" t="str">
        <f>IF(($A661="-"),"-",IF((ISBLANK('1B DonnéesActifs'!O664)=TRUE),"",'1B DonnéesActifs'!O664))</f>
        <v>-</v>
      </c>
      <c r="P661" s="213" t="str">
        <f>IF(($A661="-"),"-",IF((ISBLANK('1B DonnéesActifs'!P664)=TRUE),"",'1B DonnéesActifs'!P664))</f>
        <v>-</v>
      </c>
      <c r="Q661" s="214" t="str">
        <f t="shared" si="100"/>
        <v>-</v>
      </c>
      <c r="R661" s="214" t="str">
        <f>IF($A661="-","-",(_xlfn.IFNA((VLOOKUP($D661,'2A HypothèsesRenouvellement'!$J$6:$K$10,2,FALSE)),"TypeChausséeN/D")))</f>
        <v>-</v>
      </c>
      <c r="S661" s="214" t="str">
        <f t="shared" si="101"/>
        <v>-</v>
      </c>
      <c r="T661" s="214" t="str">
        <f>IF($A661="-","-",(_xlfn.IFNA((VLOOKUP($M661,'2A HypothèsesRenouvellement'!$J$16:$K$25,2,FALSE)),"DernièreInterventionN/D")))</f>
        <v>-</v>
      </c>
      <c r="U661" s="214" t="str">
        <f t="shared" si="102"/>
        <v>-</v>
      </c>
      <c r="V661" s="215" t="str">
        <f t="shared" si="103"/>
        <v>-</v>
      </c>
      <c r="W661" s="215" t="str">
        <f>IF($A661="-","-",IF($O661="","ICG N/D",VLOOKUP($O661,'2A HypothèsesRenouvellement'!$B$33:$B$42,1,TRUE)))</f>
        <v>-</v>
      </c>
      <c r="X661" s="216" t="str">
        <f>IF($A661="-","-",(IF((ISNUMBER(W661)=TRUE),VLOOKUP(W661,'2A HypothèsesRenouvellement'!$B$33:$D$42,3,FALSE),"ICG N/D")))</f>
        <v>-</v>
      </c>
      <c r="Y661" s="216" t="str">
        <f>_xlfn.IFNA(IF($A661="-","-",(IF((P661=""),"Cote /5 N/D",VLOOKUP(P661,'2A HypothèsesRenouvellement'!$F$33:$G$37,2,FALSE)))),"%ParCote/5 Feuille2A N/D")</f>
        <v>-</v>
      </c>
      <c r="Z661" s="215" t="str">
        <f>IF($A661="-","-",IF('2A HypothèsesRenouvellement'!$F$20="  cotes d'état /100",(IF(ISNUMBER(X661)=TRUE,(X661*R661),"ICG N/D")),"N'est pas l'option choisie feuille 2A"))</f>
        <v>-</v>
      </c>
      <c r="AA661" s="215" t="str">
        <f t="shared" si="98"/>
        <v>-</v>
      </c>
      <c r="AB661" s="215" t="str">
        <f>IF($A661="-","-",IF('2A HypothèsesRenouvellement'!$F$20="  cotes d'état /5",(IF(ISNUMBER(Y661)=TRUE,(Y661*R661),"Etat/5 N/D")),"N'est pas l'option choisie feuille 2A"))</f>
        <v>-</v>
      </c>
      <c r="AC661" s="215" t="str">
        <f t="shared" si="99"/>
        <v>-</v>
      </c>
      <c r="AD661" s="217" t="str">
        <f>IF('2A HypothèsesRenouvellement'!$D$15="Option 1  ",'3A CalculsActifs'!V661,IF('2A HypothèsesRenouvellement'!$F$20="  Cotes d'état /100",'3A CalculsActifs'!AA661,IF('2A HypothèsesRenouvellement'!$F$20="  Cotes d'état /5",'3A CalculsActifs'!AC661,"ATT:ChoisirOptionFeuille2A")))</f>
        <v>ATT:ChoisirOptionFeuille2A</v>
      </c>
      <c r="AE661" s="209" t="str">
        <f>IF($A661="-","-",(H661/1000*(VLOOKUP(D661,'2A HypothèsesRenouvellement'!$J$6:$L$10,3,FALSE))))</f>
        <v>-</v>
      </c>
      <c r="AF661" s="312" t="str">
        <f t="shared" si="104"/>
        <v>-</v>
      </c>
      <c r="AG661" s="312" t="str">
        <f t="shared" si="105"/>
        <v>-</v>
      </c>
      <c r="AH661" s="218" t="str">
        <f t="shared" si="106"/>
        <v>-</v>
      </c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5"/>
      <c r="BL661" s="95"/>
      <c r="BM661" s="95"/>
      <c r="BN661" s="95"/>
      <c r="BO661" s="95"/>
      <c r="BP661" s="95"/>
      <c r="BQ661" s="95"/>
      <c r="BR661" s="95"/>
      <c r="BS661" s="95"/>
      <c r="BT661" s="95"/>
      <c r="BU661" s="95"/>
      <c r="BV661" s="95"/>
      <c r="BW661" s="95"/>
      <c r="BX661" s="95"/>
      <c r="BY661" s="95"/>
      <c r="BZ661" s="95"/>
      <c r="CA661" s="95"/>
      <c r="CB661" s="95"/>
      <c r="CC661" s="95"/>
      <c r="CD661" s="95"/>
      <c r="CE661" s="95"/>
      <c r="CF661" s="95"/>
      <c r="CG661" s="95"/>
      <c r="CH661" s="95"/>
      <c r="CI661" s="95"/>
      <c r="CJ661" s="95"/>
      <c r="CK661" s="95"/>
      <c r="CL661" s="95"/>
      <c r="CM661" s="95"/>
      <c r="CN661" s="95"/>
      <c r="CO661" s="95"/>
      <c r="CP661" s="95"/>
      <c r="CQ661" s="95"/>
      <c r="CR661" s="95"/>
      <c r="CS661" s="95"/>
      <c r="CT661" s="95"/>
      <c r="CU661" s="95"/>
      <c r="CV661" s="95"/>
      <c r="CW661" s="95"/>
      <c r="CX661" s="95"/>
      <c r="CY661" s="95"/>
      <c r="CZ661" s="95"/>
      <c r="DA661" s="95"/>
      <c r="DB661" s="95"/>
      <c r="DC661" s="95"/>
      <c r="DD661" s="95"/>
      <c r="DE661" s="95"/>
      <c r="DF661" s="95"/>
      <c r="DG661" s="95"/>
      <c r="DH661" s="95"/>
      <c r="DI661" s="95"/>
      <c r="DJ661" s="95"/>
      <c r="DK661" s="95"/>
      <c r="DL661" s="95"/>
      <c r="DM661" s="95"/>
      <c r="DN661" s="95"/>
      <c r="DO661" s="95"/>
      <c r="DP661" s="95"/>
      <c r="DQ661" s="95"/>
      <c r="DR661" s="95"/>
      <c r="DS661" s="95"/>
      <c r="DT661" s="95"/>
      <c r="DU661" s="95"/>
      <c r="DV661" s="95"/>
      <c r="DW661" s="95"/>
      <c r="DX661" s="95"/>
      <c r="DY661" s="95"/>
      <c r="DZ661" s="95"/>
      <c r="EA661" s="95"/>
      <c r="EB661" s="95"/>
      <c r="EC661" s="95"/>
      <c r="ED661" s="95"/>
      <c r="EE661" s="95"/>
      <c r="EF661" s="95"/>
      <c r="EG661" s="95"/>
      <c r="EH661" s="95"/>
      <c r="EI661" s="95"/>
      <c r="EJ661" s="95"/>
      <c r="EK661" s="95"/>
      <c r="EL661" s="95"/>
      <c r="EM661" s="95"/>
      <c r="EN661" s="95"/>
      <c r="EO661" s="95"/>
      <c r="EP661" s="95"/>
      <c r="EQ661" s="95"/>
      <c r="ER661" s="95"/>
      <c r="ES661" s="95"/>
      <c r="ET661" s="95"/>
      <c r="EU661" s="95"/>
      <c r="EV661" s="95"/>
      <c r="EW661" s="95"/>
      <c r="EX661" s="95"/>
      <c r="EY661" s="95"/>
      <c r="EZ661" s="95"/>
      <c r="FA661" s="95"/>
      <c r="FB661" s="95"/>
      <c r="FC661" s="95"/>
      <c r="FD661" s="95"/>
      <c r="FE661" s="95"/>
      <c r="FF661" s="95"/>
      <c r="FG661" s="95"/>
      <c r="FH661" s="95"/>
      <c r="FI661" s="95"/>
      <c r="FJ661" s="95"/>
      <c r="FK661" s="95"/>
      <c r="FL661" s="95"/>
      <c r="FM661" s="95"/>
      <c r="FN661" s="95"/>
      <c r="FO661" s="95"/>
      <c r="FP661" s="95"/>
      <c r="FQ661" s="95"/>
      <c r="FR661" s="95"/>
      <c r="FS661" s="95"/>
      <c r="FT661" s="95"/>
      <c r="FU661" s="95"/>
      <c r="FV661" s="95"/>
      <c r="FW661" s="95"/>
      <c r="FX661" s="95"/>
      <c r="FY661" s="95"/>
      <c r="FZ661" s="95"/>
      <c r="GA661" s="95"/>
      <c r="GB661" s="95"/>
      <c r="GC661" s="95"/>
      <c r="GD661" s="95"/>
      <c r="GE661" s="95"/>
      <c r="GF661" s="95"/>
      <c r="GG661" s="95"/>
      <c r="GH661" s="95"/>
      <c r="GI661" s="95"/>
      <c r="GJ661" s="95"/>
      <c r="GK661" s="95"/>
      <c r="GL661" s="95"/>
      <c r="GM661" s="95"/>
      <c r="GN661" s="95"/>
      <c r="GO661" s="95"/>
      <c r="GP661" s="95"/>
      <c r="GQ661" s="95"/>
      <c r="GR661" s="95"/>
      <c r="GS661" s="95"/>
      <c r="GT661" s="95"/>
      <c r="GU661" s="95"/>
      <c r="GV661" s="95"/>
      <c r="GW661" s="95"/>
      <c r="GX661" s="95"/>
      <c r="GY661" s="95"/>
      <c r="GZ661" s="95"/>
      <c r="HA661" s="95"/>
      <c r="HB661" s="95"/>
      <c r="HC661" s="95"/>
      <c r="HD661" s="95"/>
      <c r="HE661" s="95"/>
    </row>
    <row r="662" spans="1:213" x14ac:dyDescent="0.25">
      <c r="A662" s="212" t="str">
        <f>IF((ISBLANK('1B DonnéesActifs'!A665)=TRUE),"-",'1B DonnéesActifs'!A665)</f>
        <v>-</v>
      </c>
      <c r="B662" s="213" t="str">
        <f>IF(($A662="-"),"-",IF((ISBLANK('1B DonnéesActifs'!B665)=TRUE),"",'1B DonnéesActifs'!B665))</f>
        <v>-</v>
      </c>
      <c r="C662" s="213" t="str">
        <f>IF(($A662="-"),"-",IF((ISBLANK('1B DonnéesActifs'!C665)=TRUE),"",'1B DonnéesActifs'!C665))</f>
        <v>-</v>
      </c>
      <c r="D662" s="213" t="str">
        <f>IF(($A662="-"),"-",IF((ISBLANK('1B DonnéesActifs'!D665)=TRUE),"",'1B DonnéesActifs'!D665))</f>
        <v>-</v>
      </c>
      <c r="E662" s="213" t="str">
        <f>IF(($A662="-"),"-",IF((ISBLANK('1B DonnéesActifs'!E665)=TRUE),"",'1B DonnéesActifs'!E665))</f>
        <v>-</v>
      </c>
      <c r="F662" s="213" t="str">
        <f>IF(($A662="-"),"-",IF((ISBLANK('1B DonnéesActifs'!F665)=TRUE),"",'1B DonnéesActifs'!F665))</f>
        <v>-</v>
      </c>
      <c r="G662" s="213" t="str">
        <f>IF(($A662="-"),"-",IF((ISBLANK('1B DonnéesActifs'!G665)=TRUE),"",'1B DonnéesActifs'!G665))</f>
        <v>-</v>
      </c>
      <c r="H662" s="213" t="str">
        <f>IF(($A662="-"),"-",IF((ISBLANK('1B DonnéesActifs'!H665)=TRUE),"",'1B DonnéesActifs'!H665))</f>
        <v>-</v>
      </c>
      <c r="I662" s="213" t="str">
        <f>IF(($A662="-"),"-",IF((ISBLANK('1B DonnéesActifs'!I665)=TRUE),"",'1B DonnéesActifs'!I665))</f>
        <v>-</v>
      </c>
      <c r="J662" s="213" t="str">
        <f>IF(($A662="-"),"-",IF((ISBLANK('1B DonnéesActifs'!J665)=TRUE),"",'1B DonnéesActifs'!J665))</f>
        <v>-</v>
      </c>
      <c r="K662" s="213" t="str">
        <f>IF(($A662="-"),"-",IF((ISBLANK('1B DonnéesActifs'!K665)=TRUE),"",'1B DonnéesActifs'!K665))</f>
        <v>-</v>
      </c>
      <c r="L662" s="213" t="str">
        <f>IF(($A662="-"),"-",IF((ISBLANK('1B DonnéesActifs'!L665)=TRUE),"",'1B DonnéesActifs'!L665))</f>
        <v>-</v>
      </c>
      <c r="M662" s="213" t="str">
        <f>IF(($A662="-"),"-",IF((ISBLANK('1B DonnéesActifs'!M665)=TRUE),"",'1B DonnéesActifs'!M665))</f>
        <v>-</v>
      </c>
      <c r="N662" s="213" t="str">
        <f>IF(($A662="-"),"-",IF((ISBLANK('1B DonnéesActifs'!N665)=TRUE),"",'1B DonnéesActifs'!N665))</f>
        <v>-</v>
      </c>
      <c r="O662" s="213" t="str">
        <f>IF(($A662="-"),"-",IF((ISBLANK('1B DonnéesActifs'!O665)=TRUE),"",'1B DonnéesActifs'!O665))</f>
        <v>-</v>
      </c>
      <c r="P662" s="213" t="str">
        <f>IF(($A662="-"),"-",IF((ISBLANK('1B DonnéesActifs'!P665)=TRUE),"",'1B DonnéesActifs'!P665))</f>
        <v>-</v>
      </c>
      <c r="Q662" s="214" t="str">
        <f t="shared" si="100"/>
        <v>-</v>
      </c>
      <c r="R662" s="214" t="str">
        <f>IF($A662="-","-",(_xlfn.IFNA((VLOOKUP($D662,'2A HypothèsesRenouvellement'!$J$6:$K$10,2,FALSE)),"TypeChausséeN/D")))</f>
        <v>-</v>
      </c>
      <c r="S662" s="214" t="str">
        <f t="shared" si="101"/>
        <v>-</v>
      </c>
      <c r="T662" s="214" t="str">
        <f>IF($A662="-","-",(_xlfn.IFNA((VLOOKUP($M662,'2A HypothèsesRenouvellement'!$J$16:$K$25,2,FALSE)),"DernièreInterventionN/D")))</f>
        <v>-</v>
      </c>
      <c r="U662" s="214" t="str">
        <f t="shared" si="102"/>
        <v>-</v>
      </c>
      <c r="V662" s="215" t="str">
        <f t="shared" si="103"/>
        <v>-</v>
      </c>
      <c r="W662" s="215" t="str">
        <f>IF($A662="-","-",IF($O662="","ICG N/D",VLOOKUP($O662,'2A HypothèsesRenouvellement'!$B$33:$B$42,1,TRUE)))</f>
        <v>-</v>
      </c>
      <c r="X662" s="216" t="str">
        <f>IF($A662="-","-",(IF((ISNUMBER(W662)=TRUE),VLOOKUP(W662,'2A HypothèsesRenouvellement'!$B$33:$D$42,3,FALSE),"ICG N/D")))</f>
        <v>-</v>
      </c>
      <c r="Y662" s="216" t="str">
        <f>_xlfn.IFNA(IF($A662="-","-",(IF((P662=""),"Cote /5 N/D",VLOOKUP(P662,'2A HypothèsesRenouvellement'!$F$33:$G$37,2,FALSE)))),"%ParCote/5 Feuille2A N/D")</f>
        <v>-</v>
      </c>
      <c r="Z662" s="215" t="str">
        <f>IF($A662="-","-",IF('2A HypothèsesRenouvellement'!$F$20="  cotes d'état /100",(IF(ISNUMBER(X662)=TRUE,(X662*R662),"ICG N/D")),"N'est pas l'option choisie feuille 2A"))</f>
        <v>-</v>
      </c>
      <c r="AA662" s="215" t="str">
        <f t="shared" si="98"/>
        <v>-</v>
      </c>
      <c r="AB662" s="215" t="str">
        <f>IF($A662="-","-",IF('2A HypothèsesRenouvellement'!$F$20="  cotes d'état /5",(IF(ISNUMBER(Y662)=TRUE,(Y662*R662),"Etat/5 N/D")),"N'est pas l'option choisie feuille 2A"))</f>
        <v>-</v>
      </c>
      <c r="AC662" s="215" t="str">
        <f t="shared" si="99"/>
        <v>-</v>
      </c>
      <c r="AD662" s="217" t="str">
        <f>IF('2A HypothèsesRenouvellement'!$D$15="Option 1  ",'3A CalculsActifs'!V662,IF('2A HypothèsesRenouvellement'!$F$20="  Cotes d'état /100",'3A CalculsActifs'!AA662,IF('2A HypothèsesRenouvellement'!$F$20="  Cotes d'état /5",'3A CalculsActifs'!AC662,"ATT:ChoisirOptionFeuille2A")))</f>
        <v>ATT:ChoisirOptionFeuille2A</v>
      </c>
      <c r="AE662" s="209" t="str">
        <f>IF($A662="-","-",(H662/1000*(VLOOKUP(D662,'2A HypothèsesRenouvellement'!$J$6:$L$10,3,FALSE))))</f>
        <v>-</v>
      </c>
      <c r="AF662" s="312" t="str">
        <f t="shared" si="104"/>
        <v>-</v>
      </c>
      <c r="AG662" s="312" t="str">
        <f t="shared" si="105"/>
        <v>-</v>
      </c>
      <c r="AH662" s="218" t="str">
        <f t="shared" si="106"/>
        <v>-</v>
      </c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5"/>
      <c r="BL662" s="95"/>
      <c r="BM662" s="95"/>
      <c r="BN662" s="95"/>
      <c r="BO662" s="95"/>
      <c r="BP662" s="95"/>
      <c r="BQ662" s="95"/>
      <c r="BR662" s="95"/>
      <c r="BS662" s="95"/>
      <c r="BT662" s="95"/>
      <c r="BU662" s="95"/>
      <c r="BV662" s="95"/>
      <c r="BW662" s="95"/>
      <c r="BX662" s="95"/>
      <c r="BY662" s="95"/>
      <c r="BZ662" s="95"/>
      <c r="CA662" s="95"/>
      <c r="CB662" s="95"/>
      <c r="CC662" s="95"/>
      <c r="CD662" s="95"/>
      <c r="CE662" s="95"/>
      <c r="CF662" s="95"/>
      <c r="CG662" s="95"/>
      <c r="CH662" s="95"/>
      <c r="CI662" s="95"/>
      <c r="CJ662" s="95"/>
      <c r="CK662" s="95"/>
      <c r="CL662" s="95"/>
      <c r="CM662" s="95"/>
      <c r="CN662" s="95"/>
      <c r="CO662" s="95"/>
      <c r="CP662" s="95"/>
      <c r="CQ662" s="95"/>
      <c r="CR662" s="95"/>
      <c r="CS662" s="95"/>
      <c r="CT662" s="95"/>
      <c r="CU662" s="95"/>
      <c r="CV662" s="95"/>
      <c r="CW662" s="95"/>
      <c r="CX662" s="95"/>
      <c r="CY662" s="95"/>
      <c r="CZ662" s="95"/>
      <c r="DA662" s="95"/>
      <c r="DB662" s="95"/>
      <c r="DC662" s="95"/>
      <c r="DD662" s="95"/>
      <c r="DE662" s="95"/>
      <c r="DF662" s="95"/>
      <c r="DG662" s="95"/>
      <c r="DH662" s="95"/>
      <c r="DI662" s="95"/>
      <c r="DJ662" s="95"/>
      <c r="DK662" s="95"/>
      <c r="DL662" s="95"/>
      <c r="DM662" s="95"/>
      <c r="DN662" s="95"/>
      <c r="DO662" s="95"/>
      <c r="DP662" s="95"/>
      <c r="DQ662" s="95"/>
      <c r="DR662" s="95"/>
      <c r="DS662" s="95"/>
      <c r="DT662" s="95"/>
      <c r="DU662" s="95"/>
      <c r="DV662" s="95"/>
      <c r="DW662" s="95"/>
      <c r="DX662" s="95"/>
      <c r="DY662" s="95"/>
      <c r="DZ662" s="95"/>
      <c r="EA662" s="95"/>
      <c r="EB662" s="95"/>
      <c r="EC662" s="95"/>
      <c r="ED662" s="95"/>
      <c r="EE662" s="95"/>
      <c r="EF662" s="95"/>
      <c r="EG662" s="95"/>
      <c r="EH662" s="95"/>
      <c r="EI662" s="95"/>
      <c r="EJ662" s="95"/>
      <c r="EK662" s="95"/>
      <c r="EL662" s="95"/>
      <c r="EM662" s="95"/>
      <c r="EN662" s="95"/>
      <c r="EO662" s="95"/>
      <c r="EP662" s="95"/>
      <c r="EQ662" s="95"/>
      <c r="ER662" s="95"/>
      <c r="ES662" s="95"/>
      <c r="ET662" s="95"/>
      <c r="EU662" s="95"/>
      <c r="EV662" s="95"/>
      <c r="EW662" s="95"/>
      <c r="EX662" s="95"/>
      <c r="EY662" s="95"/>
      <c r="EZ662" s="95"/>
      <c r="FA662" s="95"/>
      <c r="FB662" s="95"/>
      <c r="FC662" s="95"/>
      <c r="FD662" s="95"/>
      <c r="FE662" s="95"/>
      <c r="FF662" s="95"/>
      <c r="FG662" s="95"/>
      <c r="FH662" s="95"/>
      <c r="FI662" s="95"/>
      <c r="FJ662" s="95"/>
      <c r="FK662" s="95"/>
      <c r="FL662" s="95"/>
      <c r="FM662" s="95"/>
      <c r="FN662" s="95"/>
      <c r="FO662" s="95"/>
      <c r="FP662" s="95"/>
      <c r="FQ662" s="95"/>
      <c r="FR662" s="95"/>
      <c r="FS662" s="95"/>
      <c r="FT662" s="95"/>
      <c r="FU662" s="95"/>
      <c r="FV662" s="95"/>
      <c r="FW662" s="95"/>
      <c r="FX662" s="95"/>
      <c r="FY662" s="95"/>
      <c r="FZ662" s="95"/>
      <c r="GA662" s="95"/>
      <c r="GB662" s="95"/>
      <c r="GC662" s="95"/>
      <c r="GD662" s="95"/>
      <c r="GE662" s="95"/>
      <c r="GF662" s="95"/>
      <c r="GG662" s="95"/>
      <c r="GH662" s="95"/>
      <c r="GI662" s="95"/>
      <c r="GJ662" s="95"/>
      <c r="GK662" s="95"/>
      <c r="GL662" s="95"/>
      <c r="GM662" s="95"/>
      <c r="GN662" s="95"/>
      <c r="GO662" s="95"/>
      <c r="GP662" s="95"/>
      <c r="GQ662" s="95"/>
      <c r="GR662" s="95"/>
      <c r="GS662" s="95"/>
      <c r="GT662" s="95"/>
      <c r="GU662" s="95"/>
      <c r="GV662" s="95"/>
      <c r="GW662" s="95"/>
      <c r="GX662" s="95"/>
      <c r="GY662" s="95"/>
      <c r="GZ662" s="95"/>
      <c r="HA662" s="95"/>
      <c r="HB662" s="95"/>
      <c r="HC662" s="95"/>
      <c r="HD662" s="95"/>
      <c r="HE662" s="95"/>
    </row>
    <row r="663" spans="1:213" x14ac:dyDescent="0.25">
      <c r="A663" s="212" t="str">
        <f>IF((ISBLANK('1B DonnéesActifs'!A666)=TRUE),"-",'1B DonnéesActifs'!A666)</f>
        <v>-</v>
      </c>
      <c r="B663" s="213" t="str">
        <f>IF(($A663="-"),"-",IF((ISBLANK('1B DonnéesActifs'!B666)=TRUE),"",'1B DonnéesActifs'!B666))</f>
        <v>-</v>
      </c>
      <c r="C663" s="213" t="str">
        <f>IF(($A663="-"),"-",IF((ISBLANK('1B DonnéesActifs'!C666)=TRUE),"",'1B DonnéesActifs'!C666))</f>
        <v>-</v>
      </c>
      <c r="D663" s="213" t="str">
        <f>IF(($A663="-"),"-",IF((ISBLANK('1B DonnéesActifs'!D666)=TRUE),"",'1B DonnéesActifs'!D666))</f>
        <v>-</v>
      </c>
      <c r="E663" s="213" t="str">
        <f>IF(($A663="-"),"-",IF((ISBLANK('1B DonnéesActifs'!E666)=TRUE),"",'1B DonnéesActifs'!E666))</f>
        <v>-</v>
      </c>
      <c r="F663" s="213" t="str">
        <f>IF(($A663="-"),"-",IF((ISBLANK('1B DonnéesActifs'!F666)=TRUE),"",'1B DonnéesActifs'!F666))</f>
        <v>-</v>
      </c>
      <c r="G663" s="213" t="str">
        <f>IF(($A663="-"),"-",IF((ISBLANK('1B DonnéesActifs'!G666)=TRUE),"",'1B DonnéesActifs'!G666))</f>
        <v>-</v>
      </c>
      <c r="H663" s="213" t="str">
        <f>IF(($A663="-"),"-",IF((ISBLANK('1B DonnéesActifs'!H666)=TRUE),"",'1B DonnéesActifs'!H666))</f>
        <v>-</v>
      </c>
      <c r="I663" s="213" t="str">
        <f>IF(($A663="-"),"-",IF((ISBLANK('1B DonnéesActifs'!I666)=TRUE),"",'1B DonnéesActifs'!I666))</f>
        <v>-</v>
      </c>
      <c r="J663" s="213" t="str">
        <f>IF(($A663="-"),"-",IF((ISBLANK('1B DonnéesActifs'!J666)=TRUE),"",'1B DonnéesActifs'!J666))</f>
        <v>-</v>
      </c>
      <c r="K663" s="213" t="str">
        <f>IF(($A663="-"),"-",IF((ISBLANK('1B DonnéesActifs'!K666)=TRUE),"",'1B DonnéesActifs'!K666))</f>
        <v>-</v>
      </c>
      <c r="L663" s="213" t="str">
        <f>IF(($A663="-"),"-",IF((ISBLANK('1B DonnéesActifs'!L666)=TRUE),"",'1B DonnéesActifs'!L666))</f>
        <v>-</v>
      </c>
      <c r="M663" s="213" t="str">
        <f>IF(($A663="-"),"-",IF((ISBLANK('1B DonnéesActifs'!M666)=TRUE),"",'1B DonnéesActifs'!M666))</f>
        <v>-</v>
      </c>
      <c r="N663" s="213" t="str">
        <f>IF(($A663="-"),"-",IF((ISBLANK('1B DonnéesActifs'!N666)=TRUE),"",'1B DonnéesActifs'!N666))</f>
        <v>-</v>
      </c>
      <c r="O663" s="213" t="str">
        <f>IF(($A663="-"),"-",IF((ISBLANK('1B DonnéesActifs'!O666)=TRUE),"",'1B DonnéesActifs'!O666))</f>
        <v>-</v>
      </c>
      <c r="P663" s="213" t="str">
        <f>IF(($A663="-"),"-",IF((ISBLANK('1B DonnéesActifs'!P666)=TRUE),"",'1B DonnéesActifs'!P666))</f>
        <v>-</v>
      </c>
      <c r="Q663" s="214" t="str">
        <f t="shared" si="100"/>
        <v>-</v>
      </c>
      <c r="R663" s="214" t="str">
        <f>IF($A663="-","-",(_xlfn.IFNA((VLOOKUP($D663,'2A HypothèsesRenouvellement'!$J$6:$K$10,2,FALSE)),"TypeChausséeN/D")))</f>
        <v>-</v>
      </c>
      <c r="S663" s="214" t="str">
        <f t="shared" si="101"/>
        <v>-</v>
      </c>
      <c r="T663" s="214" t="str">
        <f>IF($A663="-","-",(_xlfn.IFNA((VLOOKUP($M663,'2A HypothèsesRenouvellement'!$J$16:$K$25,2,FALSE)),"DernièreInterventionN/D")))</f>
        <v>-</v>
      </c>
      <c r="U663" s="214" t="str">
        <f t="shared" si="102"/>
        <v>-</v>
      </c>
      <c r="V663" s="215" t="str">
        <f t="shared" si="103"/>
        <v>-</v>
      </c>
      <c r="W663" s="215" t="str">
        <f>IF($A663="-","-",IF($O663="","ICG N/D",VLOOKUP($O663,'2A HypothèsesRenouvellement'!$B$33:$B$42,1,TRUE)))</f>
        <v>-</v>
      </c>
      <c r="X663" s="216" t="str">
        <f>IF($A663="-","-",(IF((ISNUMBER(W663)=TRUE),VLOOKUP(W663,'2A HypothèsesRenouvellement'!$B$33:$D$42,3,FALSE),"ICG N/D")))</f>
        <v>-</v>
      </c>
      <c r="Y663" s="216" t="str">
        <f>_xlfn.IFNA(IF($A663="-","-",(IF((P663=""),"Cote /5 N/D",VLOOKUP(P663,'2A HypothèsesRenouvellement'!$F$33:$G$37,2,FALSE)))),"%ParCote/5 Feuille2A N/D")</f>
        <v>-</v>
      </c>
      <c r="Z663" s="215" t="str">
        <f>IF($A663="-","-",IF('2A HypothèsesRenouvellement'!$F$20="  cotes d'état /100",(IF(ISNUMBER(X663)=TRUE,(X663*R663),"ICG N/D")),"N'est pas l'option choisie feuille 2A"))</f>
        <v>-</v>
      </c>
      <c r="AA663" s="215" t="str">
        <f t="shared" si="98"/>
        <v>-</v>
      </c>
      <c r="AB663" s="215" t="str">
        <f>IF($A663="-","-",IF('2A HypothèsesRenouvellement'!$F$20="  cotes d'état /5",(IF(ISNUMBER(Y663)=TRUE,(Y663*R663),"Etat/5 N/D")),"N'est pas l'option choisie feuille 2A"))</f>
        <v>-</v>
      </c>
      <c r="AC663" s="215" t="str">
        <f t="shared" si="99"/>
        <v>-</v>
      </c>
      <c r="AD663" s="217" t="str">
        <f>IF('2A HypothèsesRenouvellement'!$D$15="Option 1  ",'3A CalculsActifs'!V663,IF('2A HypothèsesRenouvellement'!$F$20="  Cotes d'état /100",'3A CalculsActifs'!AA663,IF('2A HypothèsesRenouvellement'!$F$20="  Cotes d'état /5",'3A CalculsActifs'!AC663,"ATT:ChoisirOptionFeuille2A")))</f>
        <v>ATT:ChoisirOptionFeuille2A</v>
      </c>
      <c r="AE663" s="209" t="str">
        <f>IF($A663="-","-",(H663/1000*(VLOOKUP(D663,'2A HypothèsesRenouvellement'!$J$6:$L$10,3,FALSE))))</f>
        <v>-</v>
      </c>
      <c r="AF663" s="312" t="str">
        <f t="shared" si="104"/>
        <v>-</v>
      </c>
      <c r="AG663" s="312" t="str">
        <f t="shared" si="105"/>
        <v>-</v>
      </c>
      <c r="AH663" s="218" t="str">
        <f t="shared" si="106"/>
        <v>-</v>
      </c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5"/>
      <c r="BL663" s="95"/>
      <c r="BM663" s="95"/>
      <c r="BN663" s="95"/>
      <c r="BO663" s="95"/>
      <c r="BP663" s="95"/>
      <c r="BQ663" s="95"/>
      <c r="BR663" s="95"/>
      <c r="BS663" s="95"/>
      <c r="BT663" s="95"/>
      <c r="BU663" s="95"/>
      <c r="BV663" s="95"/>
      <c r="BW663" s="95"/>
      <c r="BX663" s="95"/>
      <c r="BY663" s="95"/>
      <c r="BZ663" s="95"/>
      <c r="CA663" s="95"/>
      <c r="CB663" s="95"/>
      <c r="CC663" s="95"/>
      <c r="CD663" s="95"/>
      <c r="CE663" s="95"/>
      <c r="CF663" s="95"/>
      <c r="CG663" s="95"/>
      <c r="CH663" s="95"/>
      <c r="CI663" s="95"/>
      <c r="CJ663" s="95"/>
      <c r="CK663" s="95"/>
      <c r="CL663" s="95"/>
      <c r="CM663" s="95"/>
      <c r="CN663" s="95"/>
      <c r="CO663" s="95"/>
      <c r="CP663" s="95"/>
      <c r="CQ663" s="95"/>
      <c r="CR663" s="95"/>
      <c r="CS663" s="95"/>
      <c r="CT663" s="95"/>
      <c r="CU663" s="95"/>
      <c r="CV663" s="95"/>
      <c r="CW663" s="95"/>
      <c r="CX663" s="95"/>
      <c r="CY663" s="95"/>
      <c r="CZ663" s="95"/>
      <c r="DA663" s="95"/>
      <c r="DB663" s="95"/>
      <c r="DC663" s="95"/>
      <c r="DD663" s="95"/>
      <c r="DE663" s="95"/>
      <c r="DF663" s="95"/>
      <c r="DG663" s="95"/>
      <c r="DH663" s="95"/>
      <c r="DI663" s="95"/>
      <c r="DJ663" s="95"/>
      <c r="DK663" s="95"/>
      <c r="DL663" s="95"/>
      <c r="DM663" s="95"/>
      <c r="DN663" s="95"/>
      <c r="DO663" s="95"/>
      <c r="DP663" s="95"/>
      <c r="DQ663" s="95"/>
      <c r="DR663" s="95"/>
      <c r="DS663" s="95"/>
      <c r="DT663" s="95"/>
      <c r="DU663" s="95"/>
      <c r="DV663" s="95"/>
      <c r="DW663" s="95"/>
      <c r="DX663" s="95"/>
      <c r="DY663" s="95"/>
      <c r="DZ663" s="95"/>
      <c r="EA663" s="95"/>
      <c r="EB663" s="95"/>
      <c r="EC663" s="95"/>
      <c r="ED663" s="95"/>
      <c r="EE663" s="95"/>
      <c r="EF663" s="95"/>
      <c r="EG663" s="95"/>
      <c r="EH663" s="95"/>
      <c r="EI663" s="95"/>
      <c r="EJ663" s="95"/>
      <c r="EK663" s="95"/>
      <c r="EL663" s="95"/>
      <c r="EM663" s="95"/>
      <c r="EN663" s="95"/>
      <c r="EO663" s="95"/>
      <c r="EP663" s="95"/>
      <c r="EQ663" s="95"/>
      <c r="ER663" s="95"/>
      <c r="ES663" s="95"/>
      <c r="ET663" s="95"/>
      <c r="EU663" s="95"/>
      <c r="EV663" s="95"/>
      <c r="EW663" s="95"/>
      <c r="EX663" s="95"/>
      <c r="EY663" s="95"/>
      <c r="EZ663" s="95"/>
      <c r="FA663" s="95"/>
      <c r="FB663" s="95"/>
      <c r="FC663" s="95"/>
      <c r="FD663" s="95"/>
      <c r="FE663" s="95"/>
      <c r="FF663" s="95"/>
      <c r="FG663" s="95"/>
      <c r="FH663" s="95"/>
      <c r="FI663" s="95"/>
      <c r="FJ663" s="95"/>
      <c r="FK663" s="95"/>
      <c r="FL663" s="95"/>
      <c r="FM663" s="95"/>
      <c r="FN663" s="95"/>
      <c r="FO663" s="95"/>
      <c r="FP663" s="95"/>
      <c r="FQ663" s="95"/>
      <c r="FR663" s="95"/>
      <c r="FS663" s="95"/>
      <c r="FT663" s="95"/>
      <c r="FU663" s="95"/>
      <c r="FV663" s="95"/>
      <c r="FW663" s="95"/>
      <c r="FX663" s="95"/>
      <c r="FY663" s="95"/>
      <c r="FZ663" s="95"/>
      <c r="GA663" s="95"/>
      <c r="GB663" s="95"/>
      <c r="GC663" s="95"/>
      <c r="GD663" s="95"/>
      <c r="GE663" s="95"/>
      <c r="GF663" s="95"/>
      <c r="GG663" s="95"/>
      <c r="GH663" s="95"/>
      <c r="GI663" s="95"/>
      <c r="GJ663" s="95"/>
      <c r="GK663" s="95"/>
      <c r="GL663" s="95"/>
      <c r="GM663" s="95"/>
      <c r="GN663" s="95"/>
      <c r="GO663" s="95"/>
      <c r="GP663" s="95"/>
      <c r="GQ663" s="95"/>
      <c r="GR663" s="95"/>
      <c r="GS663" s="95"/>
      <c r="GT663" s="95"/>
      <c r="GU663" s="95"/>
      <c r="GV663" s="95"/>
      <c r="GW663" s="95"/>
      <c r="GX663" s="95"/>
      <c r="GY663" s="95"/>
      <c r="GZ663" s="95"/>
      <c r="HA663" s="95"/>
      <c r="HB663" s="95"/>
      <c r="HC663" s="95"/>
      <c r="HD663" s="95"/>
      <c r="HE663" s="95"/>
    </row>
    <row r="664" spans="1:213" x14ac:dyDescent="0.25">
      <c r="A664" s="212" t="str">
        <f>IF((ISBLANK('1B DonnéesActifs'!A667)=TRUE),"-",'1B DonnéesActifs'!A667)</f>
        <v>-</v>
      </c>
      <c r="B664" s="213" t="str">
        <f>IF(($A664="-"),"-",IF((ISBLANK('1B DonnéesActifs'!B667)=TRUE),"",'1B DonnéesActifs'!B667))</f>
        <v>-</v>
      </c>
      <c r="C664" s="213" t="str">
        <f>IF(($A664="-"),"-",IF((ISBLANK('1B DonnéesActifs'!C667)=TRUE),"",'1B DonnéesActifs'!C667))</f>
        <v>-</v>
      </c>
      <c r="D664" s="213" t="str">
        <f>IF(($A664="-"),"-",IF((ISBLANK('1B DonnéesActifs'!D667)=TRUE),"",'1B DonnéesActifs'!D667))</f>
        <v>-</v>
      </c>
      <c r="E664" s="213" t="str">
        <f>IF(($A664="-"),"-",IF((ISBLANK('1B DonnéesActifs'!E667)=TRUE),"",'1B DonnéesActifs'!E667))</f>
        <v>-</v>
      </c>
      <c r="F664" s="213" t="str">
        <f>IF(($A664="-"),"-",IF((ISBLANK('1B DonnéesActifs'!F667)=TRUE),"",'1B DonnéesActifs'!F667))</f>
        <v>-</v>
      </c>
      <c r="G664" s="213" t="str">
        <f>IF(($A664="-"),"-",IF((ISBLANK('1B DonnéesActifs'!G667)=TRUE),"",'1B DonnéesActifs'!G667))</f>
        <v>-</v>
      </c>
      <c r="H664" s="213" t="str">
        <f>IF(($A664="-"),"-",IF((ISBLANK('1B DonnéesActifs'!H667)=TRUE),"",'1B DonnéesActifs'!H667))</f>
        <v>-</v>
      </c>
      <c r="I664" s="213" t="str">
        <f>IF(($A664="-"),"-",IF((ISBLANK('1B DonnéesActifs'!I667)=TRUE),"",'1B DonnéesActifs'!I667))</f>
        <v>-</v>
      </c>
      <c r="J664" s="213" t="str">
        <f>IF(($A664="-"),"-",IF((ISBLANK('1B DonnéesActifs'!J667)=TRUE),"",'1B DonnéesActifs'!J667))</f>
        <v>-</v>
      </c>
      <c r="K664" s="213" t="str">
        <f>IF(($A664="-"),"-",IF((ISBLANK('1B DonnéesActifs'!K667)=TRUE),"",'1B DonnéesActifs'!K667))</f>
        <v>-</v>
      </c>
      <c r="L664" s="213" t="str">
        <f>IF(($A664="-"),"-",IF((ISBLANK('1B DonnéesActifs'!L667)=TRUE),"",'1B DonnéesActifs'!L667))</f>
        <v>-</v>
      </c>
      <c r="M664" s="213" t="str">
        <f>IF(($A664="-"),"-",IF((ISBLANK('1B DonnéesActifs'!M667)=TRUE),"",'1B DonnéesActifs'!M667))</f>
        <v>-</v>
      </c>
      <c r="N664" s="213" t="str">
        <f>IF(($A664="-"),"-",IF((ISBLANK('1B DonnéesActifs'!N667)=TRUE),"",'1B DonnéesActifs'!N667))</f>
        <v>-</v>
      </c>
      <c r="O664" s="213" t="str">
        <f>IF(($A664="-"),"-",IF((ISBLANK('1B DonnéesActifs'!O667)=TRUE),"",'1B DonnéesActifs'!O667))</f>
        <v>-</v>
      </c>
      <c r="P664" s="213" t="str">
        <f>IF(($A664="-"),"-",IF((ISBLANK('1B DonnéesActifs'!P667)=TRUE),"",'1B DonnéesActifs'!P667))</f>
        <v>-</v>
      </c>
      <c r="Q664" s="214" t="str">
        <f t="shared" si="100"/>
        <v>-</v>
      </c>
      <c r="R664" s="214" t="str">
        <f>IF($A664="-","-",(_xlfn.IFNA((VLOOKUP($D664,'2A HypothèsesRenouvellement'!$J$6:$K$10,2,FALSE)),"TypeChausséeN/D")))</f>
        <v>-</v>
      </c>
      <c r="S664" s="214" t="str">
        <f t="shared" si="101"/>
        <v>-</v>
      </c>
      <c r="T664" s="214" t="str">
        <f>IF($A664="-","-",(_xlfn.IFNA((VLOOKUP($M664,'2A HypothèsesRenouvellement'!$J$16:$K$25,2,FALSE)),"DernièreInterventionN/D")))</f>
        <v>-</v>
      </c>
      <c r="U664" s="214" t="str">
        <f t="shared" si="102"/>
        <v>-</v>
      </c>
      <c r="V664" s="215" t="str">
        <f t="shared" si="103"/>
        <v>-</v>
      </c>
      <c r="W664" s="215" t="str">
        <f>IF($A664="-","-",IF($O664="","ICG N/D",VLOOKUP($O664,'2A HypothèsesRenouvellement'!$B$33:$B$42,1,TRUE)))</f>
        <v>-</v>
      </c>
      <c r="X664" s="216" t="str">
        <f>IF($A664="-","-",(IF((ISNUMBER(W664)=TRUE),VLOOKUP(W664,'2A HypothèsesRenouvellement'!$B$33:$D$42,3,FALSE),"ICG N/D")))</f>
        <v>-</v>
      </c>
      <c r="Y664" s="216" t="str">
        <f>_xlfn.IFNA(IF($A664="-","-",(IF((P664=""),"Cote /5 N/D",VLOOKUP(P664,'2A HypothèsesRenouvellement'!$F$33:$G$37,2,FALSE)))),"%ParCote/5 Feuille2A N/D")</f>
        <v>-</v>
      </c>
      <c r="Z664" s="215" t="str">
        <f>IF($A664="-","-",IF('2A HypothèsesRenouvellement'!$F$20="  cotes d'état /100",(IF(ISNUMBER(X664)=TRUE,(X664*R664),"ICG N/D")),"N'est pas l'option choisie feuille 2A"))</f>
        <v>-</v>
      </c>
      <c r="AA664" s="215" t="str">
        <f t="shared" si="98"/>
        <v>-</v>
      </c>
      <c r="AB664" s="215" t="str">
        <f>IF($A664="-","-",IF('2A HypothèsesRenouvellement'!$F$20="  cotes d'état /5",(IF(ISNUMBER(Y664)=TRUE,(Y664*R664),"Etat/5 N/D")),"N'est pas l'option choisie feuille 2A"))</f>
        <v>-</v>
      </c>
      <c r="AC664" s="215" t="str">
        <f t="shared" si="99"/>
        <v>-</v>
      </c>
      <c r="AD664" s="217" t="str">
        <f>IF('2A HypothèsesRenouvellement'!$D$15="Option 1  ",'3A CalculsActifs'!V664,IF('2A HypothèsesRenouvellement'!$F$20="  Cotes d'état /100",'3A CalculsActifs'!AA664,IF('2A HypothèsesRenouvellement'!$F$20="  Cotes d'état /5",'3A CalculsActifs'!AC664,"ATT:ChoisirOptionFeuille2A")))</f>
        <v>ATT:ChoisirOptionFeuille2A</v>
      </c>
      <c r="AE664" s="209" t="str">
        <f>IF($A664="-","-",(H664/1000*(VLOOKUP(D664,'2A HypothèsesRenouvellement'!$J$6:$L$10,3,FALSE))))</f>
        <v>-</v>
      </c>
      <c r="AF664" s="312" t="str">
        <f t="shared" si="104"/>
        <v>-</v>
      </c>
      <c r="AG664" s="312" t="str">
        <f t="shared" si="105"/>
        <v>-</v>
      </c>
      <c r="AH664" s="218" t="str">
        <f t="shared" si="106"/>
        <v>-</v>
      </c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5"/>
      <c r="BL664" s="95"/>
      <c r="BM664" s="95"/>
      <c r="BN664" s="95"/>
      <c r="BO664" s="95"/>
      <c r="BP664" s="95"/>
      <c r="BQ664" s="95"/>
      <c r="BR664" s="95"/>
      <c r="BS664" s="95"/>
      <c r="BT664" s="95"/>
      <c r="BU664" s="95"/>
      <c r="BV664" s="95"/>
      <c r="BW664" s="95"/>
      <c r="BX664" s="95"/>
      <c r="BY664" s="95"/>
      <c r="BZ664" s="95"/>
      <c r="CA664" s="95"/>
      <c r="CB664" s="95"/>
      <c r="CC664" s="95"/>
      <c r="CD664" s="95"/>
      <c r="CE664" s="95"/>
      <c r="CF664" s="95"/>
      <c r="CG664" s="95"/>
      <c r="CH664" s="95"/>
      <c r="CI664" s="95"/>
      <c r="CJ664" s="95"/>
      <c r="CK664" s="95"/>
      <c r="CL664" s="95"/>
      <c r="CM664" s="95"/>
      <c r="CN664" s="95"/>
      <c r="CO664" s="95"/>
      <c r="CP664" s="95"/>
      <c r="CQ664" s="95"/>
      <c r="CR664" s="95"/>
      <c r="CS664" s="95"/>
      <c r="CT664" s="95"/>
      <c r="CU664" s="95"/>
      <c r="CV664" s="95"/>
      <c r="CW664" s="95"/>
      <c r="CX664" s="95"/>
      <c r="CY664" s="95"/>
      <c r="CZ664" s="95"/>
      <c r="DA664" s="95"/>
      <c r="DB664" s="95"/>
      <c r="DC664" s="95"/>
      <c r="DD664" s="95"/>
      <c r="DE664" s="95"/>
      <c r="DF664" s="95"/>
      <c r="DG664" s="95"/>
      <c r="DH664" s="95"/>
      <c r="DI664" s="95"/>
      <c r="DJ664" s="95"/>
      <c r="DK664" s="95"/>
      <c r="DL664" s="95"/>
      <c r="DM664" s="95"/>
      <c r="DN664" s="95"/>
      <c r="DO664" s="95"/>
      <c r="DP664" s="95"/>
      <c r="DQ664" s="95"/>
      <c r="DR664" s="95"/>
      <c r="DS664" s="95"/>
      <c r="DT664" s="95"/>
      <c r="DU664" s="95"/>
      <c r="DV664" s="95"/>
      <c r="DW664" s="95"/>
      <c r="DX664" s="95"/>
      <c r="DY664" s="95"/>
      <c r="DZ664" s="95"/>
      <c r="EA664" s="95"/>
      <c r="EB664" s="95"/>
      <c r="EC664" s="95"/>
      <c r="ED664" s="95"/>
      <c r="EE664" s="95"/>
      <c r="EF664" s="95"/>
      <c r="EG664" s="95"/>
      <c r="EH664" s="95"/>
      <c r="EI664" s="95"/>
      <c r="EJ664" s="95"/>
      <c r="EK664" s="95"/>
      <c r="EL664" s="95"/>
      <c r="EM664" s="95"/>
      <c r="EN664" s="95"/>
      <c r="EO664" s="95"/>
      <c r="EP664" s="95"/>
      <c r="EQ664" s="95"/>
      <c r="ER664" s="95"/>
      <c r="ES664" s="95"/>
      <c r="ET664" s="95"/>
      <c r="EU664" s="95"/>
      <c r="EV664" s="95"/>
      <c r="EW664" s="95"/>
      <c r="EX664" s="95"/>
      <c r="EY664" s="95"/>
      <c r="EZ664" s="95"/>
      <c r="FA664" s="95"/>
      <c r="FB664" s="95"/>
      <c r="FC664" s="95"/>
      <c r="FD664" s="95"/>
      <c r="FE664" s="95"/>
      <c r="FF664" s="95"/>
      <c r="FG664" s="95"/>
      <c r="FH664" s="95"/>
      <c r="FI664" s="95"/>
      <c r="FJ664" s="95"/>
      <c r="FK664" s="95"/>
      <c r="FL664" s="95"/>
      <c r="FM664" s="95"/>
      <c r="FN664" s="95"/>
      <c r="FO664" s="95"/>
      <c r="FP664" s="95"/>
      <c r="FQ664" s="95"/>
      <c r="FR664" s="95"/>
      <c r="FS664" s="95"/>
      <c r="FT664" s="95"/>
      <c r="FU664" s="95"/>
      <c r="FV664" s="95"/>
      <c r="FW664" s="95"/>
      <c r="FX664" s="95"/>
      <c r="FY664" s="95"/>
      <c r="FZ664" s="95"/>
      <c r="GA664" s="95"/>
      <c r="GB664" s="95"/>
      <c r="GC664" s="95"/>
      <c r="GD664" s="95"/>
      <c r="GE664" s="95"/>
      <c r="GF664" s="95"/>
      <c r="GG664" s="95"/>
      <c r="GH664" s="95"/>
      <c r="GI664" s="95"/>
      <c r="GJ664" s="95"/>
      <c r="GK664" s="95"/>
      <c r="GL664" s="95"/>
      <c r="GM664" s="95"/>
      <c r="GN664" s="95"/>
      <c r="GO664" s="95"/>
      <c r="GP664" s="95"/>
      <c r="GQ664" s="95"/>
      <c r="GR664" s="95"/>
      <c r="GS664" s="95"/>
      <c r="GT664" s="95"/>
      <c r="GU664" s="95"/>
      <c r="GV664" s="95"/>
      <c r="GW664" s="95"/>
      <c r="GX664" s="95"/>
      <c r="GY664" s="95"/>
      <c r="GZ664" s="95"/>
      <c r="HA664" s="95"/>
      <c r="HB664" s="95"/>
      <c r="HC664" s="95"/>
      <c r="HD664" s="95"/>
      <c r="HE664" s="95"/>
    </row>
    <row r="665" spans="1:213" x14ac:dyDescent="0.25">
      <c r="A665" s="212" t="str">
        <f>IF((ISBLANK('1B DonnéesActifs'!A668)=TRUE),"-",'1B DonnéesActifs'!A668)</f>
        <v>-</v>
      </c>
      <c r="B665" s="213" t="str">
        <f>IF(($A665="-"),"-",IF((ISBLANK('1B DonnéesActifs'!B668)=TRUE),"",'1B DonnéesActifs'!B668))</f>
        <v>-</v>
      </c>
      <c r="C665" s="213" t="str">
        <f>IF(($A665="-"),"-",IF((ISBLANK('1B DonnéesActifs'!C668)=TRUE),"",'1B DonnéesActifs'!C668))</f>
        <v>-</v>
      </c>
      <c r="D665" s="213" t="str">
        <f>IF(($A665="-"),"-",IF((ISBLANK('1B DonnéesActifs'!D668)=TRUE),"",'1B DonnéesActifs'!D668))</f>
        <v>-</v>
      </c>
      <c r="E665" s="213" t="str">
        <f>IF(($A665="-"),"-",IF((ISBLANK('1B DonnéesActifs'!E668)=TRUE),"",'1B DonnéesActifs'!E668))</f>
        <v>-</v>
      </c>
      <c r="F665" s="213" t="str">
        <f>IF(($A665="-"),"-",IF((ISBLANK('1B DonnéesActifs'!F668)=TRUE),"",'1B DonnéesActifs'!F668))</f>
        <v>-</v>
      </c>
      <c r="G665" s="213" t="str">
        <f>IF(($A665="-"),"-",IF((ISBLANK('1B DonnéesActifs'!G668)=TRUE),"",'1B DonnéesActifs'!G668))</f>
        <v>-</v>
      </c>
      <c r="H665" s="213" t="str">
        <f>IF(($A665="-"),"-",IF((ISBLANK('1B DonnéesActifs'!H668)=TRUE),"",'1B DonnéesActifs'!H668))</f>
        <v>-</v>
      </c>
      <c r="I665" s="213" t="str">
        <f>IF(($A665="-"),"-",IF((ISBLANK('1B DonnéesActifs'!I668)=TRUE),"",'1B DonnéesActifs'!I668))</f>
        <v>-</v>
      </c>
      <c r="J665" s="213" t="str">
        <f>IF(($A665="-"),"-",IF((ISBLANK('1B DonnéesActifs'!J668)=TRUE),"",'1B DonnéesActifs'!J668))</f>
        <v>-</v>
      </c>
      <c r="K665" s="213" t="str">
        <f>IF(($A665="-"),"-",IF((ISBLANK('1B DonnéesActifs'!K668)=TRUE),"",'1B DonnéesActifs'!K668))</f>
        <v>-</v>
      </c>
      <c r="L665" s="213" t="str">
        <f>IF(($A665="-"),"-",IF((ISBLANK('1B DonnéesActifs'!L668)=TRUE),"",'1B DonnéesActifs'!L668))</f>
        <v>-</v>
      </c>
      <c r="M665" s="213" t="str">
        <f>IF(($A665="-"),"-",IF((ISBLANK('1B DonnéesActifs'!M668)=TRUE),"",'1B DonnéesActifs'!M668))</f>
        <v>-</v>
      </c>
      <c r="N665" s="213" t="str">
        <f>IF(($A665="-"),"-",IF((ISBLANK('1B DonnéesActifs'!N668)=TRUE),"",'1B DonnéesActifs'!N668))</f>
        <v>-</v>
      </c>
      <c r="O665" s="213" t="str">
        <f>IF(($A665="-"),"-",IF((ISBLANK('1B DonnéesActifs'!O668)=TRUE),"",'1B DonnéesActifs'!O668))</f>
        <v>-</v>
      </c>
      <c r="P665" s="213" t="str">
        <f>IF(($A665="-"),"-",IF((ISBLANK('1B DonnéesActifs'!P668)=TRUE),"",'1B DonnéesActifs'!P668))</f>
        <v>-</v>
      </c>
      <c r="Q665" s="214" t="str">
        <f t="shared" si="100"/>
        <v>-</v>
      </c>
      <c r="R665" s="214" t="str">
        <f>IF($A665="-","-",(_xlfn.IFNA((VLOOKUP($D665,'2A HypothèsesRenouvellement'!$J$6:$K$10,2,FALSE)),"TypeChausséeN/D")))</f>
        <v>-</v>
      </c>
      <c r="S665" s="214" t="str">
        <f t="shared" si="101"/>
        <v>-</v>
      </c>
      <c r="T665" s="214" t="str">
        <f>IF($A665="-","-",(_xlfn.IFNA((VLOOKUP($M665,'2A HypothèsesRenouvellement'!$J$16:$K$25,2,FALSE)),"DernièreInterventionN/D")))</f>
        <v>-</v>
      </c>
      <c r="U665" s="214" t="str">
        <f t="shared" si="102"/>
        <v>-</v>
      </c>
      <c r="V665" s="215" t="str">
        <f t="shared" si="103"/>
        <v>-</v>
      </c>
      <c r="W665" s="215" t="str">
        <f>IF($A665="-","-",IF($O665="","ICG N/D",VLOOKUP($O665,'2A HypothèsesRenouvellement'!$B$33:$B$42,1,TRUE)))</f>
        <v>-</v>
      </c>
      <c r="X665" s="216" t="str">
        <f>IF($A665="-","-",(IF((ISNUMBER(W665)=TRUE),VLOOKUP(W665,'2A HypothèsesRenouvellement'!$B$33:$D$42,3,FALSE),"ICG N/D")))</f>
        <v>-</v>
      </c>
      <c r="Y665" s="216" t="str">
        <f>_xlfn.IFNA(IF($A665="-","-",(IF((P665=""),"Cote /5 N/D",VLOOKUP(P665,'2A HypothèsesRenouvellement'!$F$33:$G$37,2,FALSE)))),"%ParCote/5 Feuille2A N/D")</f>
        <v>-</v>
      </c>
      <c r="Z665" s="215" t="str">
        <f>IF($A665="-","-",IF('2A HypothèsesRenouvellement'!$F$20="  cotes d'état /100",(IF(ISNUMBER(X665)=TRUE,(X665*R665),"ICG N/D")),"N'est pas l'option choisie feuille 2A"))</f>
        <v>-</v>
      </c>
      <c r="AA665" s="215" t="str">
        <f t="shared" si="98"/>
        <v>-</v>
      </c>
      <c r="AB665" s="215" t="str">
        <f>IF($A665="-","-",IF('2A HypothèsesRenouvellement'!$F$20="  cotes d'état /5",(IF(ISNUMBER(Y665)=TRUE,(Y665*R665),"Etat/5 N/D")),"N'est pas l'option choisie feuille 2A"))</f>
        <v>-</v>
      </c>
      <c r="AC665" s="215" t="str">
        <f t="shared" si="99"/>
        <v>-</v>
      </c>
      <c r="AD665" s="217" t="str">
        <f>IF('2A HypothèsesRenouvellement'!$D$15="Option 1  ",'3A CalculsActifs'!V665,IF('2A HypothèsesRenouvellement'!$F$20="  Cotes d'état /100",'3A CalculsActifs'!AA665,IF('2A HypothèsesRenouvellement'!$F$20="  Cotes d'état /5",'3A CalculsActifs'!AC665,"ATT:ChoisirOptionFeuille2A")))</f>
        <v>ATT:ChoisirOptionFeuille2A</v>
      </c>
      <c r="AE665" s="209" t="str">
        <f>IF($A665="-","-",(H665/1000*(VLOOKUP(D665,'2A HypothèsesRenouvellement'!$J$6:$L$10,3,FALSE))))</f>
        <v>-</v>
      </c>
      <c r="AF665" s="312" t="str">
        <f t="shared" si="104"/>
        <v>-</v>
      </c>
      <c r="AG665" s="312" t="str">
        <f t="shared" si="105"/>
        <v>-</v>
      </c>
      <c r="AH665" s="218" t="str">
        <f t="shared" si="106"/>
        <v>-</v>
      </c>
    </row>
    <row r="666" spans="1:213" x14ac:dyDescent="0.25">
      <c r="A666" s="212" t="str">
        <f>IF((ISBLANK('1B DonnéesActifs'!A669)=TRUE),"-",'1B DonnéesActifs'!A669)</f>
        <v>-</v>
      </c>
      <c r="B666" s="213" t="str">
        <f>IF(($A666="-"),"-",IF((ISBLANK('1B DonnéesActifs'!B669)=TRUE),"",'1B DonnéesActifs'!B669))</f>
        <v>-</v>
      </c>
      <c r="C666" s="213" t="str">
        <f>IF(($A666="-"),"-",IF((ISBLANK('1B DonnéesActifs'!C669)=TRUE),"",'1B DonnéesActifs'!C669))</f>
        <v>-</v>
      </c>
      <c r="D666" s="213" t="str">
        <f>IF(($A666="-"),"-",IF((ISBLANK('1B DonnéesActifs'!D669)=TRUE),"",'1B DonnéesActifs'!D669))</f>
        <v>-</v>
      </c>
      <c r="E666" s="213" t="str">
        <f>IF(($A666="-"),"-",IF((ISBLANK('1B DonnéesActifs'!E669)=TRUE),"",'1B DonnéesActifs'!E669))</f>
        <v>-</v>
      </c>
      <c r="F666" s="213" t="str">
        <f>IF(($A666="-"),"-",IF((ISBLANK('1B DonnéesActifs'!F669)=TRUE),"",'1B DonnéesActifs'!F669))</f>
        <v>-</v>
      </c>
      <c r="G666" s="213" t="str">
        <f>IF(($A666="-"),"-",IF((ISBLANK('1B DonnéesActifs'!G669)=TRUE),"",'1B DonnéesActifs'!G669))</f>
        <v>-</v>
      </c>
      <c r="H666" s="213" t="str">
        <f>IF(($A666="-"),"-",IF((ISBLANK('1B DonnéesActifs'!H669)=TRUE),"",'1B DonnéesActifs'!H669))</f>
        <v>-</v>
      </c>
      <c r="I666" s="213" t="str">
        <f>IF(($A666="-"),"-",IF((ISBLANK('1B DonnéesActifs'!I669)=TRUE),"",'1B DonnéesActifs'!I669))</f>
        <v>-</v>
      </c>
      <c r="J666" s="213" t="str">
        <f>IF(($A666="-"),"-",IF((ISBLANK('1B DonnéesActifs'!J669)=TRUE),"",'1B DonnéesActifs'!J669))</f>
        <v>-</v>
      </c>
      <c r="K666" s="213" t="str">
        <f>IF(($A666="-"),"-",IF((ISBLANK('1B DonnéesActifs'!K669)=TRUE),"",'1B DonnéesActifs'!K669))</f>
        <v>-</v>
      </c>
      <c r="L666" s="213" t="str">
        <f>IF(($A666="-"),"-",IF((ISBLANK('1B DonnéesActifs'!L669)=TRUE),"",'1B DonnéesActifs'!L669))</f>
        <v>-</v>
      </c>
      <c r="M666" s="213" t="str">
        <f>IF(($A666="-"),"-",IF((ISBLANK('1B DonnéesActifs'!M669)=TRUE),"",'1B DonnéesActifs'!M669))</f>
        <v>-</v>
      </c>
      <c r="N666" s="213" t="str">
        <f>IF(($A666="-"),"-",IF((ISBLANK('1B DonnéesActifs'!N669)=TRUE),"",'1B DonnéesActifs'!N669))</f>
        <v>-</v>
      </c>
      <c r="O666" s="213" t="str">
        <f>IF(($A666="-"),"-",IF((ISBLANK('1B DonnéesActifs'!O669)=TRUE),"",'1B DonnéesActifs'!O669))</f>
        <v>-</v>
      </c>
      <c r="P666" s="213" t="str">
        <f>IF(($A666="-"),"-",IF((ISBLANK('1B DonnéesActifs'!P669)=TRUE),"",'1B DonnéesActifs'!P669))</f>
        <v>-</v>
      </c>
      <c r="Q666" s="214" t="str">
        <f t="shared" si="100"/>
        <v>-</v>
      </c>
      <c r="R666" s="214" t="str">
        <f>IF($A666="-","-",(_xlfn.IFNA((VLOOKUP($D666,'2A HypothèsesRenouvellement'!$J$6:$K$10,2,FALSE)),"TypeChausséeN/D")))</f>
        <v>-</v>
      </c>
      <c r="S666" s="214" t="str">
        <f t="shared" si="101"/>
        <v>-</v>
      </c>
      <c r="T666" s="214" t="str">
        <f>IF($A666="-","-",(_xlfn.IFNA((VLOOKUP($M666,'2A HypothèsesRenouvellement'!$J$16:$K$25,2,FALSE)),"DernièreInterventionN/D")))</f>
        <v>-</v>
      </c>
      <c r="U666" s="214" t="str">
        <f t="shared" si="102"/>
        <v>-</v>
      </c>
      <c r="V666" s="215" t="str">
        <f t="shared" si="103"/>
        <v>-</v>
      </c>
      <c r="W666" s="215" t="str">
        <f>IF($A666="-","-",IF($O666="","ICG N/D",VLOOKUP($O666,'2A HypothèsesRenouvellement'!$B$33:$B$42,1,TRUE)))</f>
        <v>-</v>
      </c>
      <c r="X666" s="216" t="str">
        <f>IF($A666="-","-",(IF((ISNUMBER(W666)=TRUE),VLOOKUP(W666,'2A HypothèsesRenouvellement'!$B$33:$D$42,3,FALSE),"ICG N/D")))</f>
        <v>-</v>
      </c>
      <c r="Y666" s="216" t="str">
        <f>_xlfn.IFNA(IF($A666="-","-",(IF((P666=""),"Cote /5 N/D",VLOOKUP(P666,'2A HypothèsesRenouvellement'!$F$33:$G$37,2,FALSE)))),"%ParCote/5 Feuille2A N/D")</f>
        <v>-</v>
      </c>
      <c r="Z666" s="215" t="str">
        <f>IF($A666="-","-",IF('2A HypothèsesRenouvellement'!$F$20="  cotes d'état /100",(IF(ISNUMBER(X666)=TRUE,(X666*R666),"ICG N/D")),"N'est pas l'option choisie feuille 2A"))</f>
        <v>-</v>
      </c>
      <c r="AA666" s="215" t="str">
        <f t="shared" si="98"/>
        <v>-</v>
      </c>
      <c r="AB666" s="215" t="str">
        <f>IF($A666="-","-",IF('2A HypothèsesRenouvellement'!$F$20="  cotes d'état /5",(IF(ISNUMBER(Y666)=TRUE,(Y666*R666),"Etat/5 N/D")),"N'est pas l'option choisie feuille 2A"))</f>
        <v>-</v>
      </c>
      <c r="AC666" s="215" t="str">
        <f t="shared" si="99"/>
        <v>-</v>
      </c>
      <c r="AD666" s="217" t="str">
        <f>IF('2A HypothèsesRenouvellement'!$D$15="Option 1  ",'3A CalculsActifs'!V666,IF('2A HypothèsesRenouvellement'!$F$20="  Cotes d'état /100",'3A CalculsActifs'!AA666,IF('2A HypothèsesRenouvellement'!$F$20="  Cotes d'état /5",'3A CalculsActifs'!AC666,"ATT:ChoisirOptionFeuille2A")))</f>
        <v>ATT:ChoisirOptionFeuille2A</v>
      </c>
      <c r="AE666" s="209" t="str">
        <f>IF($A666="-","-",(H666/1000*(VLOOKUP(D666,'2A HypothèsesRenouvellement'!$J$6:$L$10,3,FALSE))))</f>
        <v>-</v>
      </c>
      <c r="AF666" s="312" t="str">
        <f t="shared" si="104"/>
        <v>-</v>
      </c>
      <c r="AG666" s="312" t="str">
        <f t="shared" si="105"/>
        <v>-</v>
      </c>
      <c r="AH666" s="218" t="str">
        <f t="shared" si="106"/>
        <v>-</v>
      </c>
    </row>
    <row r="667" spans="1:213" x14ac:dyDescent="0.25">
      <c r="A667" s="212" t="str">
        <f>IF((ISBLANK('1B DonnéesActifs'!A670)=TRUE),"-",'1B DonnéesActifs'!A670)</f>
        <v>-</v>
      </c>
      <c r="B667" s="213" t="str">
        <f>IF(($A667="-"),"-",IF((ISBLANK('1B DonnéesActifs'!B670)=TRUE),"",'1B DonnéesActifs'!B670))</f>
        <v>-</v>
      </c>
      <c r="C667" s="213" t="str">
        <f>IF(($A667="-"),"-",IF((ISBLANK('1B DonnéesActifs'!C670)=TRUE),"",'1B DonnéesActifs'!C670))</f>
        <v>-</v>
      </c>
      <c r="D667" s="213" t="str">
        <f>IF(($A667="-"),"-",IF((ISBLANK('1B DonnéesActifs'!D670)=TRUE),"",'1B DonnéesActifs'!D670))</f>
        <v>-</v>
      </c>
      <c r="E667" s="213" t="str">
        <f>IF(($A667="-"),"-",IF((ISBLANK('1B DonnéesActifs'!E670)=TRUE),"",'1B DonnéesActifs'!E670))</f>
        <v>-</v>
      </c>
      <c r="F667" s="213" t="str">
        <f>IF(($A667="-"),"-",IF((ISBLANK('1B DonnéesActifs'!F670)=TRUE),"",'1B DonnéesActifs'!F670))</f>
        <v>-</v>
      </c>
      <c r="G667" s="213" t="str">
        <f>IF(($A667="-"),"-",IF((ISBLANK('1B DonnéesActifs'!G670)=TRUE),"",'1B DonnéesActifs'!G670))</f>
        <v>-</v>
      </c>
      <c r="H667" s="213" t="str">
        <f>IF(($A667="-"),"-",IF((ISBLANK('1B DonnéesActifs'!H670)=TRUE),"",'1B DonnéesActifs'!H670))</f>
        <v>-</v>
      </c>
      <c r="I667" s="213" t="str">
        <f>IF(($A667="-"),"-",IF((ISBLANK('1B DonnéesActifs'!I670)=TRUE),"",'1B DonnéesActifs'!I670))</f>
        <v>-</v>
      </c>
      <c r="J667" s="213" t="str">
        <f>IF(($A667="-"),"-",IF((ISBLANK('1B DonnéesActifs'!J670)=TRUE),"",'1B DonnéesActifs'!J670))</f>
        <v>-</v>
      </c>
      <c r="K667" s="213" t="str">
        <f>IF(($A667="-"),"-",IF((ISBLANK('1B DonnéesActifs'!K670)=TRUE),"",'1B DonnéesActifs'!K670))</f>
        <v>-</v>
      </c>
      <c r="L667" s="213" t="str">
        <f>IF(($A667="-"),"-",IF((ISBLANK('1B DonnéesActifs'!L670)=TRUE),"",'1B DonnéesActifs'!L670))</f>
        <v>-</v>
      </c>
      <c r="M667" s="213" t="str">
        <f>IF(($A667="-"),"-",IF((ISBLANK('1B DonnéesActifs'!M670)=TRUE),"",'1B DonnéesActifs'!M670))</f>
        <v>-</v>
      </c>
      <c r="N667" s="213" t="str">
        <f>IF(($A667="-"),"-",IF((ISBLANK('1B DonnéesActifs'!N670)=TRUE),"",'1B DonnéesActifs'!N670))</f>
        <v>-</v>
      </c>
      <c r="O667" s="213" t="str">
        <f>IF(($A667="-"),"-",IF((ISBLANK('1B DonnéesActifs'!O670)=TRUE),"",'1B DonnéesActifs'!O670))</f>
        <v>-</v>
      </c>
      <c r="P667" s="213" t="str">
        <f>IF(($A667="-"),"-",IF((ISBLANK('1B DonnéesActifs'!P670)=TRUE),"",'1B DonnéesActifs'!P670))</f>
        <v>-</v>
      </c>
      <c r="Q667" s="214" t="str">
        <f t="shared" si="100"/>
        <v>-</v>
      </c>
      <c r="R667" s="214" t="str">
        <f>IF($A667="-","-",(_xlfn.IFNA((VLOOKUP($D667,'2A HypothèsesRenouvellement'!$J$6:$K$10,2,FALSE)),"TypeChausséeN/D")))</f>
        <v>-</v>
      </c>
      <c r="S667" s="214" t="str">
        <f t="shared" si="101"/>
        <v>-</v>
      </c>
      <c r="T667" s="214" t="str">
        <f>IF($A667="-","-",(_xlfn.IFNA((VLOOKUP($M667,'2A HypothèsesRenouvellement'!$J$16:$K$25,2,FALSE)),"DernièreInterventionN/D")))</f>
        <v>-</v>
      </c>
      <c r="U667" s="214" t="str">
        <f t="shared" si="102"/>
        <v>-</v>
      </c>
      <c r="V667" s="215" t="str">
        <f t="shared" si="103"/>
        <v>-</v>
      </c>
      <c r="W667" s="215" t="str">
        <f>IF($A667="-","-",IF($O667="","ICG N/D",VLOOKUP($O667,'2A HypothèsesRenouvellement'!$B$33:$B$42,1,TRUE)))</f>
        <v>-</v>
      </c>
      <c r="X667" s="216" t="str">
        <f>IF($A667="-","-",(IF((ISNUMBER(W667)=TRUE),VLOOKUP(W667,'2A HypothèsesRenouvellement'!$B$33:$D$42,3,FALSE),"ICG N/D")))</f>
        <v>-</v>
      </c>
      <c r="Y667" s="216" t="str">
        <f>_xlfn.IFNA(IF($A667="-","-",(IF((P667=""),"Cote /5 N/D",VLOOKUP(P667,'2A HypothèsesRenouvellement'!$F$33:$G$37,2,FALSE)))),"%ParCote/5 Feuille2A N/D")</f>
        <v>-</v>
      </c>
      <c r="Z667" s="215" t="str">
        <f>IF($A667="-","-",IF('2A HypothèsesRenouvellement'!$F$20="  cotes d'état /100",(IF(ISNUMBER(X667)=TRUE,(X667*R667),"ICG N/D")),"N'est pas l'option choisie feuille 2A"))</f>
        <v>-</v>
      </c>
      <c r="AA667" s="215" t="str">
        <f t="shared" si="98"/>
        <v>-</v>
      </c>
      <c r="AB667" s="215" t="str">
        <f>IF($A667="-","-",IF('2A HypothèsesRenouvellement'!$F$20="  cotes d'état /5",(IF(ISNUMBER(Y667)=TRUE,(Y667*R667),"Etat/5 N/D")),"N'est pas l'option choisie feuille 2A"))</f>
        <v>-</v>
      </c>
      <c r="AC667" s="215" t="str">
        <f t="shared" si="99"/>
        <v>-</v>
      </c>
      <c r="AD667" s="217" t="str">
        <f>IF('2A HypothèsesRenouvellement'!$D$15="Option 1  ",'3A CalculsActifs'!V667,IF('2A HypothèsesRenouvellement'!$F$20="  Cotes d'état /100",'3A CalculsActifs'!AA667,IF('2A HypothèsesRenouvellement'!$F$20="  Cotes d'état /5",'3A CalculsActifs'!AC667,"ATT:ChoisirOptionFeuille2A")))</f>
        <v>ATT:ChoisirOptionFeuille2A</v>
      </c>
      <c r="AE667" s="209" t="str">
        <f>IF($A667="-","-",(H667/1000*(VLOOKUP(D667,'2A HypothèsesRenouvellement'!$J$6:$L$10,3,FALSE))))</f>
        <v>-</v>
      </c>
      <c r="AF667" s="312" t="str">
        <f t="shared" si="104"/>
        <v>-</v>
      </c>
      <c r="AG667" s="312" t="str">
        <f t="shared" si="105"/>
        <v>-</v>
      </c>
      <c r="AH667" s="218" t="str">
        <f t="shared" si="106"/>
        <v>-</v>
      </c>
    </row>
    <row r="668" spans="1:213" x14ac:dyDescent="0.25">
      <c r="A668" s="212" t="str">
        <f>IF((ISBLANK('1B DonnéesActifs'!A671)=TRUE),"-",'1B DonnéesActifs'!A671)</f>
        <v>-</v>
      </c>
      <c r="B668" s="213" t="str">
        <f>IF(($A668="-"),"-",IF((ISBLANK('1B DonnéesActifs'!B671)=TRUE),"",'1B DonnéesActifs'!B671))</f>
        <v>-</v>
      </c>
      <c r="C668" s="213" t="str">
        <f>IF(($A668="-"),"-",IF((ISBLANK('1B DonnéesActifs'!C671)=TRUE),"",'1B DonnéesActifs'!C671))</f>
        <v>-</v>
      </c>
      <c r="D668" s="213" t="str">
        <f>IF(($A668="-"),"-",IF((ISBLANK('1B DonnéesActifs'!D671)=TRUE),"",'1B DonnéesActifs'!D671))</f>
        <v>-</v>
      </c>
      <c r="E668" s="213" t="str">
        <f>IF(($A668="-"),"-",IF((ISBLANK('1B DonnéesActifs'!E671)=TRUE),"",'1B DonnéesActifs'!E671))</f>
        <v>-</v>
      </c>
      <c r="F668" s="213" t="str">
        <f>IF(($A668="-"),"-",IF((ISBLANK('1B DonnéesActifs'!F671)=TRUE),"",'1B DonnéesActifs'!F671))</f>
        <v>-</v>
      </c>
      <c r="G668" s="213" t="str">
        <f>IF(($A668="-"),"-",IF((ISBLANK('1B DonnéesActifs'!G671)=TRUE),"",'1B DonnéesActifs'!G671))</f>
        <v>-</v>
      </c>
      <c r="H668" s="213" t="str">
        <f>IF(($A668="-"),"-",IF((ISBLANK('1B DonnéesActifs'!H671)=TRUE),"",'1B DonnéesActifs'!H671))</f>
        <v>-</v>
      </c>
      <c r="I668" s="213" t="str">
        <f>IF(($A668="-"),"-",IF((ISBLANK('1B DonnéesActifs'!I671)=TRUE),"",'1B DonnéesActifs'!I671))</f>
        <v>-</v>
      </c>
      <c r="J668" s="213" t="str">
        <f>IF(($A668="-"),"-",IF((ISBLANK('1B DonnéesActifs'!J671)=TRUE),"",'1B DonnéesActifs'!J671))</f>
        <v>-</v>
      </c>
      <c r="K668" s="213" t="str">
        <f>IF(($A668="-"),"-",IF((ISBLANK('1B DonnéesActifs'!K671)=TRUE),"",'1B DonnéesActifs'!K671))</f>
        <v>-</v>
      </c>
      <c r="L668" s="213" t="str">
        <f>IF(($A668="-"),"-",IF((ISBLANK('1B DonnéesActifs'!L671)=TRUE),"",'1B DonnéesActifs'!L671))</f>
        <v>-</v>
      </c>
      <c r="M668" s="213" t="str">
        <f>IF(($A668="-"),"-",IF((ISBLANK('1B DonnéesActifs'!M671)=TRUE),"",'1B DonnéesActifs'!M671))</f>
        <v>-</v>
      </c>
      <c r="N668" s="213" t="str">
        <f>IF(($A668="-"),"-",IF((ISBLANK('1B DonnéesActifs'!N671)=TRUE),"",'1B DonnéesActifs'!N671))</f>
        <v>-</v>
      </c>
      <c r="O668" s="213" t="str">
        <f>IF(($A668="-"),"-",IF((ISBLANK('1B DonnéesActifs'!O671)=TRUE),"",'1B DonnéesActifs'!O671))</f>
        <v>-</v>
      </c>
      <c r="P668" s="213" t="str">
        <f>IF(($A668="-"),"-",IF((ISBLANK('1B DonnéesActifs'!P671)=TRUE),"",'1B DonnéesActifs'!P671))</f>
        <v>-</v>
      </c>
      <c r="Q668" s="214" t="str">
        <f t="shared" si="100"/>
        <v>-</v>
      </c>
      <c r="R668" s="214" t="str">
        <f>IF($A668="-","-",(_xlfn.IFNA((VLOOKUP($D668,'2A HypothèsesRenouvellement'!$J$6:$K$10,2,FALSE)),"TypeChausséeN/D")))</f>
        <v>-</v>
      </c>
      <c r="S668" s="214" t="str">
        <f t="shared" si="101"/>
        <v>-</v>
      </c>
      <c r="T668" s="214" t="str">
        <f>IF($A668="-","-",(_xlfn.IFNA((VLOOKUP($M668,'2A HypothèsesRenouvellement'!$J$16:$K$25,2,FALSE)),"DernièreInterventionN/D")))</f>
        <v>-</v>
      </c>
      <c r="U668" s="214" t="str">
        <f t="shared" si="102"/>
        <v>-</v>
      </c>
      <c r="V668" s="215" t="str">
        <f t="shared" si="103"/>
        <v>-</v>
      </c>
      <c r="W668" s="215" t="str">
        <f>IF($A668="-","-",IF($O668="","ICG N/D",VLOOKUP($O668,'2A HypothèsesRenouvellement'!$B$33:$B$42,1,TRUE)))</f>
        <v>-</v>
      </c>
      <c r="X668" s="216" t="str">
        <f>IF($A668="-","-",(IF((ISNUMBER(W668)=TRUE),VLOOKUP(W668,'2A HypothèsesRenouvellement'!$B$33:$D$42,3,FALSE),"ICG N/D")))</f>
        <v>-</v>
      </c>
      <c r="Y668" s="216" t="str">
        <f>_xlfn.IFNA(IF($A668="-","-",(IF((P668=""),"Cote /5 N/D",VLOOKUP(P668,'2A HypothèsesRenouvellement'!$F$33:$G$37,2,FALSE)))),"%ParCote/5 Feuille2A N/D")</f>
        <v>-</v>
      </c>
      <c r="Z668" s="215" t="str">
        <f>IF($A668="-","-",IF('2A HypothèsesRenouvellement'!$F$20="  cotes d'état /100",(IF(ISNUMBER(X668)=TRUE,(X668*R668),"ICG N/D")),"N'est pas l'option choisie feuille 2A"))</f>
        <v>-</v>
      </c>
      <c r="AA668" s="215" t="str">
        <f t="shared" si="98"/>
        <v>-</v>
      </c>
      <c r="AB668" s="215" t="str">
        <f>IF($A668="-","-",IF('2A HypothèsesRenouvellement'!$F$20="  cotes d'état /5",(IF(ISNUMBER(Y668)=TRUE,(Y668*R668),"Etat/5 N/D")),"N'est pas l'option choisie feuille 2A"))</f>
        <v>-</v>
      </c>
      <c r="AC668" s="215" t="str">
        <f t="shared" si="99"/>
        <v>-</v>
      </c>
      <c r="AD668" s="217" t="str">
        <f>IF('2A HypothèsesRenouvellement'!$D$15="Option 1  ",'3A CalculsActifs'!V668,IF('2A HypothèsesRenouvellement'!$F$20="  Cotes d'état /100",'3A CalculsActifs'!AA668,IF('2A HypothèsesRenouvellement'!$F$20="  Cotes d'état /5",'3A CalculsActifs'!AC668,"ATT:ChoisirOptionFeuille2A")))</f>
        <v>ATT:ChoisirOptionFeuille2A</v>
      </c>
      <c r="AE668" s="209" t="str">
        <f>IF($A668="-","-",(H668/1000*(VLOOKUP(D668,'2A HypothèsesRenouvellement'!$J$6:$L$10,3,FALSE))))</f>
        <v>-</v>
      </c>
      <c r="AF668" s="312" t="str">
        <f t="shared" si="104"/>
        <v>-</v>
      </c>
      <c r="AG668" s="312" t="str">
        <f t="shared" si="105"/>
        <v>-</v>
      </c>
      <c r="AH668" s="218" t="str">
        <f t="shared" si="106"/>
        <v>-</v>
      </c>
    </row>
    <row r="669" spans="1:213" x14ac:dyDescent="0.25">
      <c r="A669" s="212" t="str">
        <f>IF((ISBLANK('1B DonnéesActifs'!A672)=TRUE),"-",'1B DonnéesActifs'!A672)</f>
        <v>-</v>
      </c>
      <c r="B669" s="213" t="str">
        <f>IF(($A669="-"),"-",IF((ISBLANK('1B DonnéesActifs'!B672)=TRUE),"",'1B DonnéesActifs'!B672))</f>
        <v>-</v>
      </c>
      <c r="C669" s="213" t="str">
        <f>IF(($A669="-"),"-",IF((ISBLANK('1B DonnéesActifs'!C672)=TRUE),"",'1B DonnéesActifs'!C672))</f>
        <v>-</v>
      </c>
      <c r="D669" s="213" t="str">
        <f>IF(($A669="-"),"-",IF((ISBLANK('1B DonnéesActifs'!D672)=TRUE),"",'1B DonnéesActifs'!D672))</f>
        <v>-</v>
      </c>
      <c r="E669" s="213" t="str">
        <f>IF(($A669="-"),"-",IF((ISBLANK('1B DonnéesActifs'!E672)=TRUE),"",'1B DonnéesActifs'!E672))</f>
        <v>-</v>
      </c>
      <c r="F669" s="213" t="str">
        <f>IF(($A669="-"),"-",IF((ISBLANK('1B DonnéesActifs'!F672)=TRUE),"",'1B DonnéesActifs'!F672))</f>
        <v>-</v>
      </c>
      <c r="G669" s="213" t="str">
        <f>IF(($A669="-"),"-",IF((ISBLANK('1B DonnéesActifs'!G672)=TRUE),"",'1B DonnéesActifs'!G672))</f>
        <v>-</v>
      </c>
      <c r="H669" s="213" t="str">
        <f>IF(($A669="-"),"-",IF((ISBLANK('1B DonnéesActifs'!H672)=TRUE),"",'1B DonnéesActifs'!H672))</f>
        <v>-</v>
      </c>
      <c r="I669" s="213" t="str">
        <f>IF(($A669="-"),"-",IF((ISBLANK('1B DonnéesActifs'!I672)=TRUE),"",'1B DonnéesActifs'!I672))</f>
        <v>-</v>
      </c>
      <c r="J669" s="213" t="str">
        <f>IF(($A669="-"),"-",IF((ISBLANK('1B DonnéesActifs'!J672)=TRUE),"",'1B DonnéesActifs'!J672))</f>
        <v>-</v>
      </c>
      <c r="K669" s="213" t="str">
        <f>IF(($A669="-"),"-",IF((ISBLANK('1B DonnéesActifs'!K672)=TRUE),"",'1B DonnéesActifs'!K672))</f>
        <v>-</v>
      </c>
      <c r="L669" s="213" t="str">
        <f>IF(($A669="-"),"-",IF((ISBLANK('1B DonnéesActifs'!L672)=TRUE),"",'1B DonnéesActifs'!L672))</f>
        <v>-</v>
      </c>
      <c r="M669" s="213" t="str">
        <f>IF(($A669="-"),"-",IF((ISBLANK('1B DonnéesActifs'!M672)=TRUE),"",'1B DonnéesActifs'!M672))</f>
        <v>-</v>
      </c>
      <c r="N669" s="213" t="str">
        <f>IF(($A669="-"),"-",IF((ISBLANK('1B DonnéesActifs'!N672)=TRUE),"",'1B DonnéesActifs'!N672))</f>
        <v>-</v>
      </c>
      <c r="O669" s="213" t="str">
        <f>IF(($A669="-"),"-",IF((ISBLANK('1B DonnéesActifs'!O672)=TRUE),"",'1B DonnéesActifs'!O672))</f>
        <v>-</v>
      </c>
      <c r="P669" s="213" t="str">
        <f>IF(($A669="-"),"-",IF((ISBLANK('1B DonnéesActifs'!P672)=TRUE),"",'1B DonnéesActifs'!P672))</f>
        <v>-</v>
      </c>
      <c r="Q669" s="214" t="str">
        <f t="shared" si="100"/>
        <v>-</v>
      </c>
      <c r="R669" s="214" t="str">
        <f>IF($A669="-","-",(_xlfn.IFNA((VLOOKUP($D669,'2A HypothèsesRenouvellement'!$J$6:$K$10,2,FALSE)),"TypeChausséeN/D")))</f>
        <v>-</v>
      </c>
      <c r="S669" s="214" t="str">
        <f t="shared" si="101"/>
        <v>-</v>
      </c>
      <c r="T669" s="214" t="str">
        <f>IF($A669="-","-",(_xlfn.IFNA((VLOOKUP($M669,'2A HypothèsesRenouvellement'!$J$16:$K$25,2,FALSE)),"DernièreInterventionN/D")))</f>
        <v>-</v>
      </c>
      <c r="U669" s="214" t="str">
        <f t="shared" si="102"/>
        <v>-</v>
      </c>
      <c r="V669" s="215" t="str">
        <f t="shared" si="103"/>
        <v>-</v>
      </c>
      <c r="W669" s="215" t="str">
        <f>IF($A669="-","-",IF($O669="","ICG N/D",VLOOKUP($O669,'2A HypothèsesRenouvellement'!$B$33:$B$42,1,TRUE)))</f>
        <v>-</v>
      </c>
      <c r="X669" s="216" t="str">
        <f>IF($A669="-","-",(IF((ISNUMBER(W669)=TRUE),VLOOKUP(W669,'2A HypothèsesRenouvellement'!$B$33:$D$42,3,FALSE),"ICG N/D")))</f>
        <v>-</v>
      </c>
      <c r="Y669" s="216" t="str">
        <f>_xlfn.IFNA(IF($A669="-","-",(IF((P669=""),"Cote /5 N/D",VLOOKUP(P669,'2A HypothèsesRenouvellement'!$F$33:$G$37,2,FALSE)))),"%ParCote/5 Feuille2A N/D")</f>
        <v>-</v>
      </c>
      <c r="Z669" s="215" t="str">
        <f>IF($A669="-","-",IF('2A HypothèsesRenouvellement'!$F$20="  cotes d'état /100",(IF(ISNUMBER(X669)=TRUE,(X669*R669),"ICG N/D")),"N'est pas l'option choisie feuille 2A"))</f>
        <v>-</v>
      </c>
      <c r="AA669" s="215" t="str">
        <f t="shared" si="98"/>
        <v>-</v>
      </c>
      <c r="AB669" s="215" t="str">
        <f>IF($A669="-","-",IF('2A HypothèsesRenouvellement'!$F$20="  cotes d'état /5",(IF(ISNUMBER(Y669)=TRUE,(Y669*R669),"Etat/5 N/D")),"N'est pas l'option choisie feuille 2A"))</f>
        <v>-</v>
      </c>
      <c r="AC669" s="215" t="str">
        <f t="shared" si="99"/>
        <v>-</v>
      </c>
      <c r="AD669" s="217" t="str">
        <f>IF('2A HypothèsesRenouvellement'!$D$15="Option 1  ",'3A CalculsActifs'!V669,IF('2A HypothèsesRenouvellement'!$F$20="  Cotes d'état /100",'3A CalculsActifs'!AA669,IF('2A HypothèsesRenouvellement'!$F$20="  Cotes d'état /5",'3A CalculsActifs'!AC669,"ATT:ChoisirOptionFeuille2A")))</f>
        <v>ATT:ChoisirOptionFeuille2A</v>
      </c>
      <c r="AE669" s="209" t="str">
        <f>IF($A669="-","-",(H669/1000*(VLOOKUP(D669,'2A HypothèsesRenouvellement'!$J$6:$L$10,3,FALSE))))</f>
        <v>-</v>
      </c>
      <c r="AF669" s="312" t="str">
        <f t="shared" si="104"/>
        <v>-</v>
      </c>
      <c r="AG669" s="312" t="str">
        <f t="shared" si="105"/>
        <v>-</v>
      </c>
      <c r="AH669" s="218" t="str">
        <f t="shared" si="106"/>
        <v>-</v>
      </c>
    </row>
    <row r="670" spans="1:213" x14ac:dyDescent="0.25">
      <c r="A670" s="212" t="str">
        <f>IF((ISBLANK('1B DonnéesActifs'!A673)=TRUE),"-",'1B DonnéesActifs'!A673)</f>
        <v>-</v>
      </c>
      <c r="B670" s="213" t="str">
        <f>IF(($A670="-"),"-",IF((ISBLANK('1B DonnéesActifs'!B673)=TRUE),"",'1B DonnéesActifs'!B673))</f>
        <v>-</v>
      </c>
      <c r="C670" s="213" t="str">
        <f>IF(($A670="-"),"-",IF((ISBLANK('1B DonnéesActifs'!C673)=TRUE),"",'1B DonnéesActifs'!C673))</f>
        <v>-</v>
      </c>
      <c r="D670" s="213" t="str">
        <f>IF(($A670="-"),"-",IF((ISBLANK('1B DonnéesActifs'!D673)=TRUE),"",'1B DonnéesActifs'!D673))</f>
        <v>-</v>
      </c>
      <c r="E670" s="213" t="str">
        <f>IF(($A670="-"),"-",IF((ISBLANK('1B DonnéesActifs'!E673)=TRUE),"",'1B DonnéesActifs'!E673))</f>
        <v>-</v>
      </c>
      <c r="F670" s="213" t="str">
        <f>IF(($A670="-"),"-",IF((ISBLANK('1B DonnéesActifs'!F673)=TRUE),"",'1B DonnéesActifs'!F673))</f>
        <v>-</v>
      </c>
      <c r="G670" s="213" t="str">
        <f>IF(($A670="-"),"-",IF((ISBLANK('1B DonnéesActifs'!G673)=TRUE),"",'1B DonnéesActifs'!G673))</f>
        <v>-</v>
      </c>
      <c r="H670" s="213" t="str">
        <f>IF(($A670="-"),"-",IF((ISBLANK('1B DonnéesActifs'!H673)=TRUE),"",'1B DonnéesActifs'!H673))</f>
        <v>-</v>
      </c>
      <c r="I670" s="213" t="str">
        <f>IF(($A670="-"),"-",IF((ISBLANK('1B DonnéesActifs'!I673)=TRUE),"",'1B DonnéesActifs'!I673))</f>
        <v>-</v>
      </c>
      <c r="J670" s="213" t="str">
        <f>IF(($A670="-"),"-",IF((ISBLANK('1B DonnéesActifs'!J673)=TRUE),"",'1B DonnéesActifs'!J673))</f>
        <v>-</v>
      </c>
      <c r="K670" s="213" t="str">
        <f>IF(($A670="-"),"-",IF((ISBLANK('1B DonnéesActifs'!K673)=TRUE),"",'1B DonnéesActifs'!K673))</f>
        <v>-</v>
      </c>
      <c r="L670" s="213" t="str">
        <f>IF(($A670="-"),"-",IF((ISBLANK('1B DonnéesActifs'!L673)=TRUE),"",'1B DonnéesActifs'!L673))</f>
        <v>-</v>
      </c>
      <c r="M670" s="213" t="str">
        <f>IF(($A670="-"),"-",IF((ISBLANK('1B DonnéesActifs'!M673)=TRUE),"",'1B DonnéesActifs'!M673))</f>
        <v>-</v>
      </c>
      <c r="N670" s="213" t="str">
        <f>IF(($A670="-"),"-",IF((ISBLANK('1B DonnéesActifs'!N673)=TRUE),"",'1B DonnéesActifs'!N673))</f>
        <v>-</v>
      </c>
      <c r="O670" s="213" t="str">
        <f>IF(($A670="-"),"-",IF((ISBLANK('1B DonnéesActifs'!O673)=TRUE),"",'1B DonnéesActifs'!O673))</f>
        <v>-</v>
      </c>
      <c r="P670" s="213" t="str">
        <f>IF(($A670="-"),"-",IF((ISBLANK('1B DonnéesActifs'!P673)=TRUE),"",'1B DonnéesActifs'!P673))</f>
        <v>-</v>
      </c>
      <c r="Q670" s="214" t="str">
        <f t="shared" si="100"/>
        <v>-</v>
      </c>
      <c r="R670" s="214" t="str">
        <f>IF($A670="-","-",(_xlfn.IFNA((VLOOKUP($D670,'2A HypothèsesRenouvellement'!$J$6:$K$10,2,FALSE)),"TypeChausséeN/D")))</f>
        <v>-</v>
      </c>
      <c r="S670" s="214" t="str">
        <f t="shared" si="101"/>
        <v>-</v>
      </c>
      <c r="T670" s="214" t="str">
        <f>IF($A670="-","-",(_xlfn.IFNA((VLOOKUP($M670,'2A HypothèsesRenouvellement'!$J$16:$K$25,2,FALSE)),"DernièreInterventionN/D")))</f>
        <v>-</v>
      </c>
      <c r="U670" s="214" t="str">
        <f t="shared" si="102"/>
        <v>-</v>
      </c>
      <c r="V670" s="215" t="str">
        <f t="shared" si="103"/>
        <v>-</v>
      </c>
      <c r="W670" s="215" t="str">
        <f>IF($A670="-","-",IF($O670="","ICG N/D",VLOOKUP($O670,'2A HypothèsesRenouvellement'!$B$33:$B$42,1,TRUE)))</f>
        <v>-</v>
      </c>
      <c r="X670" s="216" t="str">
        <f>IF($A670="-","-",(IF((ISNUMBER(W670)=TRUE),VLOOKUP(W670,'2A HypothèsesRenouvellement'!$B$33:$D$42,3,FALSE),"ICG N/D")))</f>
        <v>-</v>
      </c>
      <c r="Y670" s="216" t="str">
        <f>_xlfn.IFNA(IF($A670="-","-",(IF((P670=""),"Cote /5 N/D",VLOOKUP(P670,'2A HypothèsesRenouvellement'!$F$33:$G$37,2,FALSE)))),"%ParCote/5 Feuille2A N/D")</f>
        <v>-</v>
      </c>
      <c r="Z670" s="215" t="str">
        <f>IF($A670="-","-",IF('2A HypothèsesRenouvellement'!$F$20="  cotes d'état /100",(IF(ISNUMBER(X670)=TRUE,(X670*R670),"ICG N/D")),"N'est pas l'option choisie feuille 2A"))</f>
        <v>-</v>
      </c>
      <c r="AA670" s="215" t="str">
        <f t="shared" si="98"/>
        <v>-</v>
      </c>
      <c r="AB670" s="215" t="str">
        <f>IF($A670="-","-",IF('2A HypothèsesRenouvellement'!$F$20="  cotes d'état /5",(IF(ISNUMBER(Y670)=TRUE,(Y670*R670),"Etat/5 N/D")),"N'est pas l'option choisie feuille 2A"))</f>
        <v>-</v>
      </c>
      <c r="AC670" s="215" t="str">
        <f t="shared" si="99"/>
        <v>-</v>
      </c>
      <c r="AD670" s="217" t="str">
        <f>IF('2A HypothèsesRenouvellement'!$D$15="Option 1  ",'3A CalculsActifs'!V670,IF('2A HypothèsesRenouvellement'!$F$20="  Cotes d'état /100",'3A CalculsActifs'!AA670,IF('2A HypothèsesRenouvellement'!$F$20="  Cotes d'état /5",'3A CalculsActifs'!AC670,"ATT:ChoisirOptionFeuille2A")))</f>
        <v>ATT:ChoisirOptionFeuille2A</v>
      </c>
      <c r="AE670" s="209" t="str">
        <f>IF($A670="-","-",(H670/1000*(VLOOKUP(D670,'2A HypothèsesRenouvellement'!$J$6:$L$10,3,FALSE))))</f>
        <v>-</v>
      </c>
      <c r="AF670" s="312" t="str">
        <f t="shared" si="104"/>
        <v>-</v>
      </c>
      <c r="AG670" s="312" t="str">
        <f t="shared" si="105"/>
        <v>-</v>
      </c>
      <c r="AH670" s="218" t="str">
        <f t="shared" si="106"/>
        <v>-</v>
      </c>
    </row>
    <row r="671" spans="1:213" x14ac:dyDescent="0.25">
      <c r="A671" s="212" t="str">
        <f>IF((ISBLANK('1B DonnéesActifs'!A674)=TRUE),"-",'1B DonnéesActifs'!A674)</f>
        <v>-</v>
      </c>
      <c r="B671" s="213" t="str">
        <f>IF(($A671="-"),"-",IF((ISBLANK('1B DonnéesActifs'!B674)=TRUE),"",'1B DonnéesActifs'!B674))</f>
        <v>-</v>
      </c>
      <c r="C671" s="213" t="str">
        <f>IF(($A671="-"),"-",IF((ISBLANK('1B DonnéesActifs'!C674)=TRUE),"",'1B DonnéesActifs'!C674))</f>
        <v>-</v>
      </c>
      <c r="D671" s="213" t="str">
        <f>IF(($A671="-"),"-",IF((ISBLANK('1B DonnéesActifs'!D674)=TRUE),"",'1B DonnéesActifs'!D674))</f>
        <v>-</v>
      </c>
      <c r="E671" s="213" t="str">
        <f>IF(($A671="-"),"-",IF((ISBLANK('1B DonnéesActifs'!E674)=TRUE),"",'1B DonnéesActifs'!E674))</f>
        <v>-</v>
      </c>
      <c r="F671" s="213" t="str">
        <f>IF(($A671="-"),"-",IF((ISBLANK('1B DonnéesActifs'!F674)=TRUE),"",'1B DonnéesActifs'!F674))</f>
        <v>-</v>
      </c>
      <c r="G671" s="213" t="str">
        <f>IF(($A671="-"),"-",IF((ISBLANK('1B DonnéesActifs'!G674)=TRUE),"",'1B DonnéesActifs'!G674))</f>
        <v>-</v>
      </c>
      <c r="H671" s="213" t="str">
        <f>IF(($A671="-"),"-",IF((ISBLANK('1B DonnéesActifs'!H674)=TRUE),"",'1B DonnéesActifs'!H674))</f>
        <v>-</v>
      </c>
      <c r="I671" s="213" t="str">
        <f>IF(($A671="-"),"-",IF((ISBLANK('1B DonnéesActifs'!I674)=TRUE),"",'1B DonnéesActifs'!I674))</f>
        <v>-</v>
      </c>
      <c r="J671" s="213" t="str">
        <f>IF(($A671="-"),"-",IF((ISBLANK('1B DonnéesActifs'!J674)=TRUE),"",'1B DonnéesActifs'!J674))</f>
        <v>-</v>
      </c>
      <c r="K671" s="213" t="str">
        <f>IF(($A671="-"),"-",IF((ISBLANK('1B DonnéesActifs'!K674)=TRUE),"",'1B DonnéesActifs'!K674))</f>
        <v>-</v>
      </c>
      <c r="L671" s="213" t="str">
        <f>IF(($A671="-"),"-",IF((ISBLANK('1B DonnéesActifs'!L674)=TRUE),"",'1B DonnéesActifs'!L674))</f>
        <v>-</v>
      </c>
      <c r="M671" s="213" t="str">
        <f>IF(($A671="-"),"-",IF((ISBLANK('1B DonnéesActifs'!M674)=TRUE),"",'1B DonnéesActifs'!M674))</f>
        <v>-</v>
      </c>
      <c r="N671" s="213" t="str">
        <f>IF(($A671="-"),"-",IF((ISBLANK('1B DonnéesActifs'!N674)=TRUE),"",'1B DonnéesActifs'!N674))</f>
        <v>-</v>
      </c>
      <c r="O671" s="213" t="str">
        <f>IF(($A671="-"),"-",IF((ISBLANK('1B DonnéesActifs'!O674)=TRUE),"",'1B DonnéesActifs'!O674))</f>
        <v>-</v>
      </c>
      <c r="P671" s="213" t="str">
        <f>IF(($A671="-"),"-",IF((ISBLANK('1B DonnéesActifs'!P674)=TRUE),"",'1B DonnéesActifs'!P674))</f>
        <v>-</v>
      </c>
      <c r="Q671" s="214" t="str">
        <f t="shared" si="100"/>
        <v>-</v>
      </c>
      <c r="R671" s="214" t="str">
        <f>IF($A671="-","-",(_xlfn.IFNA((VLOOKUP($D671,'2A HypothèsesRenouvellement'!$J$6:$K$10,2,FALSE)),"TypeChausséeN/D")))</f>
        <v>-</v>
      </c>
      <c r="S671" s="214" t="str">
        <f t="shared" si="101"/>
        <v>-</v>
      </c>
      <c r="T671" s="214" t="str">
        <f>IF($A671="-","-",(_xlfn.IFNA((VLOOKUP($M671,'2A HypothèsesRenouvellement'!$J$16:$K$25,2,FALSE)),"DernièreInterventionN/D")))</f>
        <v>-</v>
      </c>
      <c r="U671" s="214" t="str">
        <f t="shared" si="102"/>
        <v>-</v>
      </c>
      <c r="V671" s="215" t="str">
        <f t="shared" si="103"/>
        <v>-</v>
      </c>
      <c r="W671" s="215" t="str">
        <f>IF($A671="-","-",IF($O671="","ICG N/D",VLOOKUP($O671,'2A HypothèsesRenouvellement'!$B$33:$B$42,1,TRUE)))</f>
        <v>-</v>
      </c>
      <c r="X671" s="216" t="str">
        <f>IF($A671="-","-",(IF((ISNUMBER(W671)=TRUE),VLOOKUP(W671,'2A HypothèsesRenouvellement'!$B$33:$D$42,3,FALSE),"ICG N/D")))</f>
        <v>-</v>
      </c>
      <c r="Y671" s="216" t="str">
        <f>_xlfn.IFNA(IF($A671="-","-",(IF((P671=""),"Cote /5 N/D",VLOOKUP(P671,'2A HypothèsesRenouvellement'!$F$33:$G$37,2,FALSE)))),"%ParCote/5 Feuille2A N/D")</f>
        <v>-</v>
      </c>
      <c r="Z671" s="215" t="str">
        <f>IF($A671="-","-",IF('2A HypothèsesRenouvellement'!$F$20="  cotes d'état /100",(IF(ISNUMBER(X671)=TRUE,(X671*R671),"ICG N/D")),"N'est pas l'option choisie feuille 2A"))</f>
        <v>-</v>
      </c>
      <c r="AA671" s="215" t="str">
        <f t="shared" si="98"/>
        <v>-</v>
      </c>
      <c r="AB671" s="215" t="str">
        <f>IF($A671="-","-",IF('2A HypothèsesRenouvellement'!$F$20="  cotes d'état /5",(IF(ISNUMBER(Y671)=TRUE,(Y671*R671),"Etat/5 N/D")),"N'est pas l'option choisie feuille 2A"))</f>
        <v>-</v>
      </c>
      <c r="AC671" s="215" t="str">
        <f t="shared" si="99"/>
        <v>-</v>
      </c>
      <c r="AD671" s="217" t="str">
        <f>IF('2A HypothèsesRenouvellement'!$D$15="Option 1  ",'3A CalculsActifs'!V671,IF('2A HypothèsesRenouvellement'!$F$20="  Cotes d'état /100",'3A CalculsActifs'!AA671,IF('2A HypothèsesRenouvellement'!$F$20="  Cotes d'état /5",'3A CalculsActifs'!AC671,"ATT:ChoisirOptionFeuille2A")))</f>
        <v>ATT:ChoisirOptionFeuille2A</v>
      </c>
      <c r="AE671" s="209" t="str">
        <f>IF($A671="-","-",(H671/1000*(VLOOKUP(D671,'2A HypothèsesRenouvellement'!$J$6:$L$10,3,FALSE))))</f>
        <v>-</v>
      </c>
      <c r="AF671" s="312" t="str">
        <f t="shared" si="104"/>
        <v>-</v>
      </c>
      <c r="AG671" s="312" t="str">
        <f t="shared" si="105"/>
        <v>-</v>
      </c>
      <c r="AH671" s="218" t="str">
        <f t="shared" si="106"/>
        <v>-</v>
      </c>
    </row>
    <row r="672" spans="1:213" x14ac:dyDescent="0.25">
      <c r="A672" s="212" t="str">
        <f>IF((ISBLANK('1B DonnéesActifs'!A675)=TRUE),"-",'1B DonnéesActifs'!A675)</f>
        <v>-</v>
      </c>
      <c r="B672" s="213" t="str">
        <f>IF(($A672="-"),"-",IF((ISBLANK('1B DonnéesActifs'!B675)=TRUE),"",'1B DonnéesActifs'!B675))</f>
        <v>-</v>
      </c>
      <c r="C672" s="213" t="str">
        <f>IF(($A672="-"),"-",IF((ISBLANK('1B DonnéesActifs'!C675)=TRUE),"",'1B DonnéesActifs'!C675))</f>
        <v>-</v>
      </c>
      <c r="D672" s="213" t="str">
        <f>IF(($A672="-"),"-",IF((ISBLANK('1B DonnéesActifs'!D675)=TRUE),"",'1B DonnéesActifs'!D675))</f>
        <v>-</v>
      </c>
      <c r="E672" s="213" t="str">
        <f>IF(($A672="-"),"-",IF((ISBLANK('1B DonnéesActifs'!E675)=TRUE),"",'1B DonnéesActifs'!E675))</f>
        <v>-</v>
      </c>
      <c r="F672" s="213" t="str">
        <f>IF(($A672="-"),"-",IF((ISBLANK('1B DonnéesActifs'!F675)=TRUE),"",'1B DonnéesActifs'!F675))</f>
        <v>-</v>
      </c>
      <c r="G672" s="213" t="str">
        <f>IF(($A672="-"),"-",IF((ISBLANK('1B DonnéesActifs'!G675)=TRUE),"",'1B DonnéesActifs'!G675))</f>
        <v>-</v>
      </c>
      <c r="H672" s="213" t="str">
        <f>IF(($A672="-"),"-",IF((ISBLANK('1B DonnéesActifs'!H675)=TRUE),"",'1B DonnéesActifs'!H675))</f>
        <v>-</v>
      </c>
      <c r="I672" s="213" t="str">
        <f>IF(($A672="-"),"-",IF((ISBLANK('1B DonnéesActifs'!I675)=TRUE),"",'1B DonnéesActifs'!I675))</f>
        <v>-</v>
      </c>
      <c r="J672" s="213" t="str">
        <f>IF(($A672="-"),"-",IF((ISBLANK('1B DonnéesActifs'!J675)=TRUE),"",'1B DonnéesActifs'!J675))</f>
        <v>-</v>
      </c>
      <c r="K672" s="213" t="str">
        <f>IF(($A672="-"),"-",IF((ISBLANK('1B DonnéesActifs'!K675)=TRUE),"",'1B DonnéesActifs'!K675))</f>
        <v>-</v>
      </c>
      <c r="L672" s="213" t="str">
        <f>IF(($A672="-"),"-",IF((ISBLANK('1B DonnéesActifs'!L675)=TRUE),"",'1B DonnéesActifs'!L675))</f>
        <v>-</v>
      </c>
      <c r="M672" s="213" t="str">
        <f>IF(($A672="-"),"-",IF((ISBLANK('1B DonnéesActifs'!M675)=TRUE),"",'1B DonnéesActifs'!M675))</f>
        <v>-</v>
      </c>
      <c r="N672" s="213" t="str">
        <f>IF(($A672="-"),"-",IF((ISBLANK('1B DonnéesActifs'!N675)=TRUE),"",'1B DonnéesActifs'!N675))</f>
        <v>-</v>
      </c>
      <c r="O672" s="213" t="str">
        <f>IF(($A672="-"),"-",IF((ISBLANK('1B DonnéesActifs'!O675)=TRUE),"",'1B DonnéesActifs'!O675))</f>
        <v>-</v>
      </c>
      <c r="P672" s="213" t="str">
        <f>IF(($A672="-"),"-",IF((ISBLANK('1B DonnéesActifs'!P675)=TRUE),"",'1B DonnéesActifs'!P675))</f>
        <v>-</v>
      </c>
      <c r="Q672" s="214" t="str">
        <f t="shared" si="100"/>
        <v>-</v>
      </c>
      <c r="R672" s="214" t="str">
        <f>IF($A672="-","-",(_xlfn.IFNA((VLOOKUP($D672,'2A HypothèsesRenouvellement'!$J$6:$K$10,2,FALSE)),"TypeChausséeN/D")))</f>
        <v>-</v>
      </c>
      <c r="S672" s="214" t="str">
        <f t="shared" si="101"/>
        <v>-</v>
      </c>
      <c r="T672" s="214" t="str">
        <f>IF($A672="-","-",(_xlfn.IFNA((VLOOKUP($M672,'2A HypothèsesRenouvellement'!$J$16:$K$25,2,FALSE)),"DernièreInterventionN/D")))</f>
        <v>-</v>
      </c>
      <c r="U672" s="214" t="str">
        <f t="shared" si="102"/>
        <v>-</v>
      </c>
      <c r="V672" s="215" t="str">
        <f t="shared" si="103"/>
        <v>-</v>
      </c>
      <c r="W672" s="215" t="str">
        <f>IF($A672="-","-",IF($O672="","ICG N/D",VLOOKUP($O672,'2A HypothèsesRenouvellement'!$B$33:$B$42,1,TRUE)))</f>
        <v>-</v>
      </c>
      <c r="X672" s="216" t="str">
        <f>IF($A672="-","-",(IF((ISNUMBER(W672)=TRUE),VLOOKUP(W672,'2A HypothèsesRenouvellement'!$B$33:$D$42,3,FALSE),"ICG N/D")))</f>
        <v>-</v>
      </c>
      <c r="Y672" s="216" t="str">
        <f>_xlfn.IFNA(IF($A672="-","-",(IF((P672=""),"Cote /5 N/D",VLOOKUP(P672,'2A HypothèsesRenouvellement'!$F$33:$G$37,2,FALSE)))),"%ParCote/5 Feuille2A N/D")</f>
        <v>-</v>
      </c>
      <c r="Z672" s="215" t="str">
        <f>IF($A672="-","-",IF('2A HypothèsesRenouvellement'!$F$20="  cotes d'état /100",(IF(ISNUMBER(X672)=TRUE,(X672*R672),"ICG N/D")),"N'est pas l'option choisie feuille 2A"))</f>
        <v>-</v>
      </c>
      <c r="AA672" s="215" t="str">
        <f t="shared" si="98"/>
        <v>-</v>
      </c>
      <c r="AB672" s="215" t="str">
        <f>IF($A672="-","-",IF('2A HypothèsesRenouvellement'!$F$20="  cotes d'état /5",(IF(ISNUMBER(Y672)=TRUE,(Y672*R672),"Etat/5 N/D")),"N'est pas l'option choisie feuille 2A"))</f>
        <v>-</v>
      </c>
      <c r="AC672" s="215" t="str">
        <f t="shared" si="99"/>
        <v>-</v>
      </c>
      <c r="AD672" s="217" t="str">
        <f>IF('2A HypothèsesRenouvellement'!$D$15="Option 1  ",'3A CalculsActifs'!V672,IF('2A HypothèsesRenouvellement'!$F$20="  Cotes d'état /100",'3A CalculsActifs'!AA672,IF('2A HypothèsesRenouvellement'!$F$20="  Cotes d'état /5",'3A CalculsActifs'!AC672,"ATT:ChoisirOptionFeuille2A")))</f>
        <v>ATT:ChoisirOptionFeuille2A</v>
      </c>
      <c r="AE672" s="209" t="str">
        <f>IF($A672="-","-",(H672/1000*(VLOOKUP(D672,'2A HypothèsesRenouvellement'!$J$6:$L$10,3,FALSE))))</f>
        <v>-</v>
      </c>
      <c r="AF672" s="312" t="str">
        <f t="shared" si="104"/>
        <v>-</v>
      </c>
      <c r="AG672" s="312" t="str">
        <f t="shared" si="105"/>
        <v>-</v>
      </c>
      <c r="AH672" s="218" t="str">
        <f t="shared" si="106"/>
        <v>-</v>
      </c>
    </row>
    <row r="673" spans="1:34" x14ac:dyDescent="0.25">
      <c r="A673" s="212" t="str">
        <f>IF((ISBLANK('1B DonnéesActifs'!A676)=TRUE),"-",'1B DonnéesActifs'!A676)</f>
        <v>-</v>
      </c>
      <c r="B673" s="213" t="str">
        <f>IF(($A673="-"),"-",IF((ISBLANK('1B DonnéesActifs'!B676)=TRUE),"",'1B DonnéesActifs'!B676))</f>
        <v>-</v>
      </c>
      <c r="C673" s="213" t="str">
        <f>IF(($A673="-"),"-",IF((ISBLANK('1B DonnéesActifs'!C676)=TRUE),"",'1B DonnéesActifs'!C676))</f>
        <v>-</v>
      </c>
      <c r="D673" s="213" t="str">
        <f>IF(($A673="-"),"-",IF((ISBLANK('1B DonnéesActifs'!D676)=TRUE),"",'1B DonnéesActifs'!D676))</f>
        <v>-</v>
      </c>
      <c r="E673" s="213" t="str">
        <f>IF(($A673="-"),"-",IF((ISBLANK('1B DonnéesActifs'!E676)=TRUE),"",'1B DonnéesActifs'!E676))</f>
        <v>-</v>
      </c>
      <c r="F673" s="213" t="str">
        <f>IF(($A673="-"),"-",IF((ISBLANK('1B DonnéesActifs'!F676)=TRUE),"",'1B DonnéesActifs'!F676))</f>
        <v>-</v>
      </c>
      <c r="G673" s="213" t="str">
        <f>IF(($A673="-"),"-",IF((ISBLANK('1B DonnéesActifs'!G676)=TRUE),"",'1B DonnéesActifs'!G676))</f>
        <v>-</v>
      </c>
      <c r="H673" s="213" t="str">
        <f>IF(($A673="-"),"-",IF((ISBLANK('1B DonnéesActifs'!H676)=TRUE),"",'1B DonnéesActifs'!H676))</f>
        <v>-</v>
      </c>
      <c r="I673" s="213" t="str">
        <f>IF(($A673="-"),"-",IF((ISBLANK('1B DonnéesActifs'!I676)=TRUE),"",'1B DonnéesActifs'!I676))</f>
        <v>-</v>
      </c>
      <c r="J673" s="213" t="str">
        <f>IF(($A673="-"),"-",IF((ISBLANK('1B DonnéesActifs'!J676)=TRUE),"",'1B DonnéesActifs'!J676))</f>
        <v>-</v>
      </c>
      <c r="K673" s="213" t="str">
        <f>IF(($A673="-"),"-",IF((ISBLANK('1B DonnéesActifs'!K676)=TRUE),"",'1B DonnéesActifs'!K676))</f>
        <v>-</v>
      </c>
      <c r="L673" s="213" t="str">
        <f>IF(($A673="-"),"-",IF((ISBLANK('1B DonnéesActifs'!L676)=TRUE),"",'1B DonnéesActifs'!L676))</f>
        <v>-</v>
      </c>
      <c r="M673" s="213" t="str">
        <f>IF(($A673="-"),"-",IF((ISBLANK('1B DonnéesActifs'!M676)=TRUE),"",'1B DonnéesActifs'!M676))</f>
        <v>-</v>
      </c>
      <c r="N673" s="213" t="str">
        <f>IF(($A673="-"),"-",IF((ISBLANK('1B DonnéesActifs'!N676)=TRUE),"",'1B DonnéesActifs'!N676))</f>
        <v>-</v>
      </c>
      <c r="O673" s="213" t="str">
        <f>IF(($A673="-"),"-",IF((ISBLANK('1B DonnéesActifs'!O676)=TRUE),"",'1B DonnéesActifs'!O676))</f>
        <v>-</v>
      </c>
      <c r="P673" s="213" t="str">
        <f>IF(($A673="-"),"-",IF((ISBLANK('1B DonnéesActifs'!P676)=TRUE),"",'1B DonnéesActifs'!P676))</f>
        <v>-</v>
      </c>
      <c r="Q673" s="214" t="str">
        <f t="shared" si="100"/>
        <v>-</v>
      </c>
      <c r="R673" s="214" t="str">
        <f>IF($A673="-","-",(_xlfn.IFNA((VLOOKUP($D673,'2A HypothèsesRenouvellement'!$J$6:$K$10,2,FALSE)),"TypeChausséeN/D")))</f>
        <v>-</v>
      </c>
      <c r="S673" s="214" t="str">
        <f t="shared" si="101"/>
        <v>-</v>
      </c>
      <c r="T673" s="214" t="str">
        <f>IF($A673="-","-",(_xlfn.IFNA((VLOOKUP($M673,'2A HypothèsesRenouvellement'!$J$16:$K$25,2,FALSE)),"DernièreInterventionN/D")))</f>
        <v>-</v>
      </c>
      <c r="U673" s="214" t="str">
        <f t="shared" si="102"/>
        <v>-</v>
      </c>
      <c r="V673" s="215" t="str">
        <f t="shared" si="103"/>
        <v>-</v>
      </c>
      <c r="W673" s="215" t="str">
        <f>IF($A673="-","-",IF($O673="","ICG N/D",VLOOKUP($O673,'2A HypothèsesRenouvellement'!$B$33:$B$42,1,TRUE)))</f>
        <v>-</v>
      </c>
      <c r="X673" s="216" t="str">
        <f>IF($A673="-","-",(IF((ISNUMBER(W673)=TRUE),VLOOKUP(W673,'2A HypothèsesRenouvellement'!$B$33:$D$42,3,FALSE),"ICG N/D")))</f>
        <v>-</v>
      </c>
      <c r="Y673" s="216" t="str">
        <f>_xlfn.IFNA(IF($A673="-","-",(IF((P673=""),"Cote /5 N/D",VLOOKUP(P673,'2A HypothèsesRenouvellement'!$F$33:$G$37,2,FALSE)))),"%ParCote/5 Feuille2A N/D")</f>
        <v>-</v>
      </c>
      <c r="Z673" s="215" t="str">
        <f>IF($A673="-","-",IF('2A HypothèsesRenouvellement'!$F$20="  cotes d'état /100",(IF(ISNUMBER(X673)=TRUE,(X673*R673),"ICG N/D")),"N'est pas l'option choisie feuille 2A"))</f>
        <v>-</v>
      </c>
      <c r="AA673" s="215" t="str">
        <f t="shared" si="98"/>
        <v>-</v>
      </c>
      <c r="AB673" s="215" t="str">
        <f>IF($A673="-","-",IF('2A HypothèsesRenouvellement'!$F$20="  cotes d'état /5",(IF(ISNUMBER(Y673)=TRUE,(Y673*R673),"Etat/5 N/D")),"N'est pas l'option choisie feuille 2A"))</f>
        <v>-</v>
      </c>
      <c r="AC673" s="215" t="str">
        <f t="shared" si="99"/>
        <v>-</v>
      </c>
      <c r="AD673" s="217" t="str">
        <f>IF('2A HypothèsesRenouvellement'!$D$15="Option 1  ",'3A CalculsActifs'!V673,IF('2A HypothèsesRenouvellement'!$F$20="  Cotes d'état /100",'3A CalculsActifs'!AA673,IF('2A HypothèsesRenouvellement'!$F$20="  Cotes d'état /5",'3A CalculsActifs'!AC673,"ATT:ChoisirOptionFeuille2A")))</f>
        <v>ATT:ChoisirOptionFeuille2A</v>
      </c>
      <c r="AE673" s="209" t="str">
        <f>IF($A673="-","-",(H673/1000*(VLOOKUP(D673,'2A HypothèsesRenouvellement'!$J$6:$L$10,3,FALSE))))</f>
        <v>-</v>
      </c>
      <c r="AF673" s="312" t="str">
        <f t="shared" si="104"/>
        <v>-</v>
      </c>
      <c r="AG673" s="312" t="str">
        <f t="shared" si="105"/>
        <v>-</v>
      </c>
      <c r="AH673" s="218" t="str">
        <f t="shared" si="106"/>
        <v>-</v>
      </c>
    </row>
    <row r="674" spans="1:34" x14ac:dyDescent="0.25">
      <c r="A674" s="212" t="str">
        <f>IF((ISBLANK('1B DonnéesActifs'!A677)=TRUE),"-",'1B DonnéesActifs'!A677)</f>
        <v>-</v>
      </c>
      <c r="B674" s="213" t="str">
        <f>IF(($A674="-"),"-",IF((ISBLANK('1B DonnéesActifs'!B677)=TRUE),"",'1B DonnéesActifs'!B677))</f>
        <v>-</v>
      </c>
      <c r="C674" s="213" t="str">
        <f>IF(($A674="-"),"-",IF((ISBLANK('1B DonnéesActifs'!C677)=TRUE),"",'1B DonnéesActifs'!C677))</f>
        <v>-</v>
      </c>
      <c r="D674" s="213" t="str">
        <f>IF(($A674="-"),"-",IF((ISBLANK('1B DonnéesActifs'!D677)=TRUE),"",'1B DonnéesActifs'!D677))</f>
        <v>-</v>
      </c>
      <c r="E674" s="213" t="str">
        <f>IF(($A674="-"),"-",IF((ISBLANK('1B DonnéesActifs'!E677)=TRUE),"",'1B DonnéesActifs'!E677))</f>
        <v>-</v>
      </c>
      <c r="F674" s="213" t="str">
        <f>IF(($A674="-"),"-",IF((ISBLANK('1B DonnéesActifs'!F677)=TRUE),"",'1B DonnéesActifs'!F677))</f>
        <v>-</v>
      </c>
      <c r="G674" s="213" t="str">
        <f>IF(($A674="-"),"-",IF((ISBLANK('1B DonnéesActifs'!G677)=TRUE),"",'1B DonnéesActifs'!G677))</f>
        <v>-</v>
      </c>
      <c r="H674" s="213" t="str">
        <f>IF(($A674="-"),"-",IF((ISBLANK('1B DonnéesActifs'!H677)=TRUE),"",'1B DonnéesActifs'!H677))</f>
        <v>-</v>
      </c>
      <c r="I674" s="213" t="str">
        <f>IF(($A674="-"),"-",IF((ISBLANK('1B DonnéesActifs'!I677)=TRUE),"",'1B DonnéesActifs'!I677))</f>
        <v>-</v>
      </c>
      <c r="J674" s="213" t="str">
        <f>IF(($A674="-"),"-",IF((ISBLANK('1B DonnéesActifs'!J677)=TRUE),"",'1B DonnéesActifs'!J677))</f>
        <v>-</v>
      </c>
      <c r="K674" s="213" t="str">
        <f>IF(($A674="-"),"-",IF((ISBLANK('1B DonnéesActifs'!K677)=TRUE),"",'1B DonnéesActifs'!K677))</f>
        <v>-</v>
      </c>
      <c r="L674" s="213" t="str">
        <f>IF(($A674="-"),"-",IF((ISBLANK('1B DonnéesActifs'!L677)=TRUE),"",'1B DonnéesActifs'!L677))</f>
        <v>-</v>
      </c>
      <c r="M674" s="213" t="str">
        <f>IF(($A674="-"),"-",IF((ISBLANK('1B DonnéesActifs'!M677)=TRUE),"",'1B DonnéesActifs'!M677))</f>
        <v>-</v>
      </c>
      <c r="N674" s="213" t="str">
        <f>IF(($A674="-"),"-",IF((ISBLANK('1B DonnéesActifs'!N677)=TRUE),"",'1B DonnéesActifs'!N677))</f>
        <v>-</v>
      </c>
      <c r="O674" s="213" t="str">
        <f>IF(($A674="-"),"-",IF((ISBLANK('1B DonnéesActifs'!O677)=TRUE),"",'1B DonnéesActifs'!O677))</f>
        <v>-</v>
      </c>
      <c r="P674" s="213" t="str">
        <f>IF(($A674="-"),"-",IF((ISBLANK('1B DonnéesActifs'!P677)=TRUE),"",'1B DonnéesActifs'!P677))</f>
        <v>-</v>
      </c>
      <c r="Q674" s="214" t="str">
        <f t="shared" si="100"/>
        <v>-</v>
      </c>
      <c r="R674" s="214" t="str">
        <f>IF($A674="-","-",(_xlfn.IFNA((VLOOKUP($D674,'2A HypothèsesRenouvellement'!$J$6:$K$10,2,FALSE)),"TypeChausséeN/D")))</f>
        <v>-</v>
      </c>
      <c r="S674" s="214" t="str">
        <f t="shared" si="101"/>
        <v>-</v>
      </c>
      <c r="T674" s="214" t="str">
        <f>IF($A674="-","-",(_xlfn.IFNA((VLOOKUP($M674,'2A HypothèsesRenouvellement'!$J$16:$K$25,2,FALSE)),"DernièreInterventionN/D")))</f>
        <v>-</v>
      </c>
      <c r="U674" s="214" t="str">
        <f t="shared" si="102"/>
        <v>-</v>
      </c>
      <c r="V674" s="215" t="str">
        <f t="shared" si="103"/>
        <v>-</v>
      </c>
      <c r="W674" s="215" t="str">
        <f>IF($A674="-","-",IF($O674="","ICG N/D",VLOOKUP($O674,'2A HypothèsesRenouvellement'!$B$33:$B$42,1,TRUE)))</f>
        <v>-</v>
      </c>
      <c r="X674" s="216" t="str">
        <f>IF($A674="-","-",(IF((ISNUMBER(W674)=TRUE),VLOOKUP(W674,'2A HypothèsesRenouvellement'!$B$33:$D$42,3,FALSE),"ICG N/D")))</f>
        <v>-</v>
      </c>
      <c r="Y674" s="216" t="str">
        <f>_xlfn.IFNA(IF($A674="-","-",(IF((P674=""),"Cote /5 N/D",VLOOKUP(P674,'2A HypothèsesRenouvellement'!$F$33:$G$37,2,FALSE)))),"%ParCote/5 Feuille2A N/D")</f>
        <v>-</v>
      </c>
      <c r="Z674" s="215" t="str">
        <f>IF($A674="-","-",IF('2A HypothèsesRenouvellement'!$F$20="  cotes d'état /100",(IF(ISNUMBER(X674)=TRUE,(X674*R674),"ICG N/D")),"N'est pas l'option choisie feuille 2A"))</f>
        <v>-</v>
      </c>
      <c r="AA674" s="215" t="str">
        <f t="shared" si="98"/>
        <v>-</v>
      </c>
      <c r="AB674" s="215" t="str">
        <f>IF($A674="-","-",IF('2A HypothèsesRenouvellement'!$F$20="  cotes d'état /5",(IF(ISNUMBER(Y674)=TRUE,(Y674*R674),"Etat/5 N/D")),"N'est pas l'option choisie feuille 2A"))</f>
        <v>-</v>
      </c>
      <c r="AC674" s="215" t="str">
        <f t="shared" si="99"/>
        <v>-</v>
      </c>
      <c r="AD674" s="217" t="str">
        <f>IF('2A HypothèsesRenouvellement'!$D$15="Option 1  ",'3A CalculsActifs'!V674,IF('2A HypothèsesRenouvellement'!$F$20="  Cotes d'état /100",'3A CalculsActifs'!AA674,IF('2A HypothèsesRenouvellement'!$F$20="  Cotes d'état /5",'3A CalculsActifs'!AC674,"ATT:ChoisirOptionFeuille2A")))</f>
        <v>ATT:ChoisirOptionFeuille2A</v>
      </c>
      <c r="AE674" s="209" t="str">
        <f>IF($A674="-","-",(H674/1000*(VLOOKUP(D674,'2A HypothèsesRenouvellement'!$J$6:$L$10,3,FALSE))))</f>
        <v>-</v>
      </c>
      <c r="AF674" s="312" t="str">
        <f t="shared" si="104"/>
        <v>-</v>
      </c>
      <c r="AG674" s="312" t="str">
        <f t="shared" si="105"/>
        <v>-</v>
      </c>
      <c r="AH674" s="218" t="str">
        <f t="shared" si="106"/>
        <v>-</v>
      </c>
    </row>
    <row r="675" spans="1:34" x14ac:dyDescent="0.25">
      <c r="A675" s="212" t="str">
        <f>IF((ISBLANK('1B DonnéesActifs'!A678)=TRUE),"-",'1B DonnéesActifs'!A678)</f>
        <v>-</v>
      </c>
      <c r="B675" s="213" t="str">
        <f>IF(($A675="-"),"-",IF((ISBLANK('1B DonnéesActifs'!B678)=TRUE),"",'1B DonnéesActifs'!B678))</f>
        <v>-</v>
      </c>
      <c r="C675" s="213" t="str">
        <f>IF(($A675="-"),"-",IF((ISBLANK('1B DonnéesActifs'!C678)=TRUE),"",'1B DonnéesActifs'!C678))</f>
        <v>-</v>
      </c>
      <c r="D675" s="213" t="str">
        <f>IF(($A675="-"),"-",IF((ISBLANK('1B DonnéesActifs'!D678)=TRUE),"",'1B DonnéesActifs'!D678))</f>
        <v>-</v>
      </c>
      <c r="E675" s="213" t="str">
        <f>IF(($A675="-"),"-",IF((ISBLANK('1B DonnéesActifs'!E678)=TRUE),"",'1B DonnéesActifs'!E678))</f>
        <v>-</v>
      </c>
      <c r="F675" s="213" t="str">
        <f>IF(($A675="-"),"-",IF((ISBLANK('1B DonnéesActifs'!F678)=TRUE),"",'1B DonnéesActifs'!F678))</f>
        <v>-</v>
      </c>
      <c r="G675" s="213" t="str">
        <f>IF(($A675="-"),"-",IF((ISBLANK('1B DonnéesActifs'!G678)=TRUE),"",'1B DonnéesActifs'!G678))</f>
        <v>-</v>
      </c>
      <c r="H675" s="213" t="str">
        <f>IF(($A675="-"),"-",IF((ISBLANK('1B DonnéesActifs'!H678)=TRUE),"",'1B DonnéesActifs'!H678))</f>
        <v>-</v>
      </c>
      <c r="I675" s="213" t="str">
        <f>IF(($A675="-"),"-",IF((ISBLANK('1B DonnéesActifs'!I678)=TRUE),"",'1B DonnéesActifs'!I678))</f>
        <v>-</v>
      </c>
      <c r="J675" s="213" t="str">
        <f>IF(($A675="-"),"-",IF((ISBLANK('1B DonnéesActifs'!J678)=TRUE),"",'1B DonnéesActifs'!J678))</f>
        <v>-</v>
      </c>
      <c r="K675" s="213" t="str">
        <f>IF(($A675="-"),"-",IF((ISBLANK('1B DonnéesActifs'!K678)=TRUE),"",'1B DonnéesActifs'!K678))</f>
        <v>-</v>
      </c>
      <c r="L675" s="213" t="str">
        <f>IF(($A675="-"),"-",IF((ISBLANK('1B DonnéesActifs'!L678)=TRUE),"",'1B DonnéesActifs'!L678))</f>
        <v>-</v>
      </c>
      <c r="M675" s="213" t="str">
        <f>IF(($A675="-"),"-",IF((ISBLANK('1B DonnéesActifs'!M678)=TRUE),"",'1B DonnéesActifs'!M678))</f>
        <v>-</v>
      </c>
      <c r="N675" s="213" t="str">
        <f>IF(($A675="-"),"-",IF((ISBLANK('1B DonnéesActifs'!N678)=TRUE),"",'1B DonnéesActifs'!N678))</f>
        <v>-</v>
      </c>
      <c r="O675" s="213" t="str">
        <f>IF(($A675="-"),"-",IF((ISBLANK('1B DonnéesActifs'!O678)=TRUE),"",'1B DonnéesActifs'!O678))</f>
        <v>-</v>
      </c>
      <c r="P675" s="213" t="str">
        <f>IF(($A675="-"),"-",IF((ISBLANK('1B DonnéesActifs'!P678)=TRUE),"",'1B DonnéesActifs'!P678))</f>
        <v>-</v>
      </c>
      <c r="Q675" s="214" t="str">
        <f t="shared" si="100"/>
        <v>-</v>
      </c>
      <c r="R675" s="214" t="str">
        <f>IF($A675="-","-",(_xlfn.IFNA((VLOOKUP($D675,'2A HypothèsesRenouvellement'!$J$6:$K$10,2,FALSE)),"TypeChausséeN/D")))</f>
        <v>-</v>
      </c>
      <c r="S675" s="214" t="str">
        <f t="shared" si="101"/>
        <v>-</v>
      </c>
      <c r="T675" s="214" t="str">
        <f>IF($A675="-","-",(_xlfn.IFNA((VLOOKUP($M675,'2A HypothèsesRenouvellement'!$J$16:$K$25,2,FALSE)),"DernièreInterventionN/D")))</f>
        <v>-</v>
      </c>
      <c r="U675" s="214" t="str">
        <f t="shared" si="102"/>
        <v>-</v>
      </c>
      <c r="V675" s="215" t="str">
        <f t="shared" si="103"/>
        <v>-</v>
      </c>
      <c r="W675" s="215" t="str">
        <f>IF($A675="-","-",IF($O675="","ICG N/D",VLOOKUP($O675,'2A HypothèsesRenouvellement'!$B$33:$B$42,1,TRUE)))</f>
        <v>-</v>
      </c>
      <c r="X675" s="216" t="str">
        <f>IF($A675="-","-",(IF((ISNUMBER(W675)=TRUE),VLOOKUP(W675,'2A HypothèsesRenouvellement'!$B$33:$D$42,3,FALSE),"ICG N/D")))</f>
        <v>-</v>
      </c>
      <c r="Y675" s="216" t="str">
        <f>_xlfn.IFNA(IF($A675="-","-",(IF((P675=""),"Cote /5 N/D",VLOOKUP(P675,'2A HypothèsesRenouvellement'!$F$33:$G$37,2,FALSE)))),"%ParCote/5 Feuille2A N/D")</f>
        <v>-</v>
      </c>
      <c r="Z675" s="215" t="str">
        <f>IF($A675="-","-",IF('2A HypothèsesRenouvellement'!$F$20="  cotes d'état /100",(IF(ISNUMBER(X675)=TRUE,(X675*R675),"ICG N/D")),"N'est pas l'option choisie feuille 2A"))</f>
        <v>-</v>
      </c>
      <c r="AA675" s="215" t="str">
        <f t="shared" si="98"/>
        <v>-</v>
      </c>
      <c r="AB675" s="215" t="str">
        <f>IF($A675="-","-",IF('2A HypothèsesRenouvellement'!$F$20="  cotes d'état /5",(IF(ISNUMBER(Y675)=TRUE,(Y675*R675),"Etat/5 N/D")),"N'est pas l'option choisie feuille 2A"))</f>
        <v>-</v>
      </c>
      <c r="AC675" s="215" t="str">
        <f t="shared" si="99"/>
        <v>-</v>
      </c>
      <c r="AD675" s="217" t="str">
        <f>IF('2A HypothèsesRenouvellement'!$D$15="Option 1  ",'3A CalculsActifs'!V675,IF('2A HypothèsesRenouvellement'!$F$20="  Cotes d'état /100",'3A CalculsActifs'!AA675,IF('2A HypothèsesRenouvellement'!$F$20="  Cotes d'état /5",'3A CalculsActifs'!AC675,"ATT:ChoisirOptionFeuille2A")))</f>
        <v>ATT:ChoisirOptionFeuille2A</v>
      </c>
      <c r="AE675" s="209" t="str">
        <f>IF($A675="-","-",(H675/1000*(VLOOKUP(D675,'2A HypothèsesRenouvellement'!$J$6:$L$10,3,FALSE))))</f>
        <v>-</v>
      </c>
      <c r="AF675" s="312" t="str">
        <f t="shared" si="104"/>
        <v>-</v>
      </c>
      <c r="AG675" s="312" t="str">
        <f t="shared" si="105"/>
        <v>-</v>
      </c>
      <c r="AH675" s="218" t="str">
        <f t="shared" si="106"/>
        <v>-</v>
      </c>
    </row>
    <row r="676" spans="1:34" x14ac:dyDescent="0.25">
      <c r="A676" s="212" t="str">
        <f>IF((ISBLANK('1B DonnéesActifs'!A679)=TRUE),"-",'1B DonnéesActifs'!A679)</f>
        <v>-</v>
      </c>
      <c r="B676" s="213" t="str">
        <f>IF(($A676="-"),"-",IF((ISBLANK('1B DonnéesActifs'!B679)=TRUE),"",'1B DonnéesActifs'!B679))</f>
        <v>-</v>
      </c>
      <c r="C676" s="213" t="str">
        <f>IF(($A676="-"),"-",IF((ISBLANK('1B DonnéesActifs'!C679)=TRUE),"",'1B DonnéesActifs'!C679))</f>
        <v>-</v>
      </c>
      <c r="D676" s="213" t="str">
        <f>IF(($A676="-"),"-",IF((ISBLANK('1B DonnéesActifs'!D679)=TRUE),"",'1B DonnéesActifs'!D679))</f>
        <v>-</v>
      </c>
      <c r="E676" s="213" t="str">
        <f>IF(($A676="-"),"-",IF((ISBLANK('1B DonnéesActifs'!E679)=TRUE),"",'1B DonnéesActifs'!E679))</f>
        <v>-</v>
      </c>
      <c r="F676" s="213" t="str">
        <f>IF(($A676="-"),"-",IF((ISBLANK('1B DonnéesActifs'!F679)=TRUE),"",'1B DonnéesActifs'!F679))</f>
        <v>-</v>
      </c>
      <c r="G676" s="213" t="str">
        <f>IF(($A676="-"),"-",IF((ISBLANK('1B DonnéesActifs'!G679)=TRUE),"",'1B DonnéesActifs'!G679))</f>
        <v>-</v>
      </c>
      <c r="H676" s="213" t="str">
        <f>IF(($A676="-"),"-",IF((ISBLANK('1B DonnéesActifs'!H679)=TRUE),"",'1B DonnéesActifs'!H679))</f>
        <v>-</v>
      </c>
      <c r="I676" s="213" t="str">
        <f>IF(($A676="-"),"-",IF((ISBLANK('1B DonnéesActifs'!I679)=TRUE),"",'1B DonnéesActifs'!I679))</f>
        <v>-</v>
      </c>
      <c r="J676" s="213" t="str">
        <f>IF(($A676="-"),"-",IF((ISBLANK('1B DonnéesActifs'!J679)=TRUE),"",'1B DonnéesActifs'!J679))</f>
        <v>-</v>
      </c>
      <c r="K676" s="213" t="str">
        <f>IF(($A676="-"),"-",IF((ISBLANK('1B DonnéesActifs'!K679)=TRUE),"",'1B DonnéesActifs'!K679))</f>
        <v>-</v>
      </c>
      <c r="L676" s="213" t="str">
        <f>IF(($A676="-"),"-",IF((ISBLANK('1B DonnéesActifs'!L679)=TRUE),"",'1B DonnéesActifs'!L679))</f>
        <v>-</v>
      </c>
      <c r="M676" s="213" t="str">
        <f>IF(($A676="-"),"-",IF((ISBLANK('1B DonnéesActifs'!M679)=TRUE),"",'1B DonnéesActifs'!M679))</f>
        <v>-</v>
      </c>
      <c r="N676" s="213" t="str">
        <f>IF(($A676="-"),"-",IF((ISBLANK('1B DonnéesActifs'!N679)=TRUE),"",'1B DonnéesActifs'!N679))</f>
        <v>-</v>
      </c>
      <c r="O676" s="213" t="str">
        <f>IF(($A676="-"),"-",IF((ISBLANK('1B DonnéesActifs'!O679)=TRUE),"",'1B DonnéesActifs'!O679))</f>
        <v>-</v>
      </c>
      <c r="P676" s="213" t="str">
        <f>IF(($A676="-"),"-",IF((ISBLANK('1B DonnéesActifs'!P679)=TRUE),"",'1B DonnéesActifs'!P679))</f>
        <v>-</v>
      </c>
      <c r="Q676" s="214" t="str">
        <f t="shared" si="100"/>
        <v>-</v>
      </c>
      <c r="R676" s="214" t="str">
        <f>IF($A676="-","-",(_xlfn.IFNA((VLOOKUP($D676,'2A HypothèsesRenouvellement'!$J$6:$K$10,2,FALSE)),"TypeChausséeN/D")))</f>
        <v>-</v>
      </c>
      <c r="S676" s="214" t="str">
        <f t="shared" si="101"/>
        <v>-</v>
      </c>
      <c r="T676" s="214" t="str">
        <f>IF($A676="-","-",(_xlfn.IFNA((VLOOKUP($M676,'2A HypothèsesRenouvellement'!$J$16:$K$25,2,FALSE)),"DernièreInterventionN/D")))</f>
        <v>-</v>
      </c>
      <c r="U676" s="214" t="str">
        <f t="shared" si="102"/>
        <v>-</v>
      </c>
      <c r="V676" s="215" t="str">
        <f t="shared" si="103"/>
        <v>-</v>
      </c>
      <c r="W676" s="215" t="str">
        <f>IF($A676="-","-",IF($O676="","ICG N/D",VLOOKUP($O676,'2A HypothèsesRenouvellement'!$B$33:$B$42,1,TRUE)))</f>
        <v>-</v>
      </c>
      <c r="X676" s="216" t="str">
        <f>IF($A676="-","-",(IF((ISNUMBER(W676)=TRUE),VLOOKUP(W676,'2A HypothèsesRenouvellement'!$B$33:$D$42,3,FALSE),"ICG N/D")))</f>
        <v>-</v>
      </c>
      <c r="Y676" s="216" t="str">
        <f>_xlfn.IFNA(IF($A676="-","-",(IF((P676=""),"Cote /5 N/D",VLOOKUP(P676,'2A HypothèsesRenouvellement'!$F$33:$G$37,2,FALSE)))),"%ParCote/5 Feuille2A N/D")</f>
        <v>-</v>
      </c>
      <c r="Z676" s="215" t="str">
        <f>IF($A676="-","-",IF('2A HypothèsesRenouvellement'!$F$20="  cotes d'état /100",(IF(ISNUMBER(X676)=TRUE,(X676*R676),"ICG N/D")),"N'est pas l'option choisie feuille 2A"))</f>
        <v>-</v>
      </c>
      <c r="AA676" s="215" t="str">
        <f t="shared" si="98"/>
        <v>-</v>
      </c>
      <c r="AB676" s="215" t="str">
        <f>IF($A676="-","-",IF('2A HypothèsesRenouvellement'!$F$20="  cotes d'état /5",(IF(ISNUMBER(Y676)=TRUE,(Y676*R676),"Etat/5 N/D")),"N'est pas l'option choisie feuille 2A"))</f>
        <v>-</v>
      </c>
      <c r="AC676" s="215" t="str">
        <f t="shared" si="99"/>
        <v>-</v>
      </c>
      <c r="AD676" s="217" t="str">
        <f>IF('2A HypothèsesRenouvellement'!$D$15="Option 1  ",'3A CalculsActifs'!V676,IF('2A HypothèsesRenouvellement'!$F$20="  Cotes d'état /100",'3A CalculsActifs'!AA676,IF('2A HypothèsesRenouvellement'!$F$20="  Cotes d'état /5",'3A CalculsActifs'!AC676,"ATT:ChoisirOptionFeuille2A")))</f>
        <v>ATT:ChoisirOptionFeuille2A</v>
      </c>
      <c r="AE676" s="209" t="str">
        <f>IF($A676="-","-",(H676/1000*(VLOOKUP(D676,'2A HypothèsesRenouvellement'!$J$6:$L$10,3,FALSE))))</f>
        <v>-</v>
      </c>
      <c r="AF676" s="312" t="str">
        <f t="shared" si="104"/>
        <v>-</v>
      </c>
      <c r="AG676" s="312" t="str">
        <f t="shared" si="105"/>
        <v>-</v>
      </c>
      <c r="AH676" s="218" t="str">
        <f t="shared" si="106"/>
        <v>-</v>
      </c>
    </row>
    <row r="677" spans="1:34" x14ac:dyDescent="0.25">
      <c r="A677" s="212" t="str">
        <f>IF((ISBLANK('1B DonnéesActifs'!A680)=TRUE),"-",'1B DonnéesActifs'!A680)</f>
        <v>-</v>
      </c>
      <c r="B677" s="213" t="str">
        <f>IF(($A677="-"),"-",IF((ISBLANK('1B DonnéesActifs'!B680)=TRUE),"",'1B DonnéesActifs'!B680))</f>
        <v>-</v>
      </c>
      <c r="C677" s="213" t="str">
        <f>IF(($A677="-"),"-",IF((ISBLANK('1B DonnéesActifs'!C680)=TRUE),"",'1B DonnéesActifs'!C680))</f>
        <v>-</v>
      </c>
      <c r="D677" s="213" t="str">
        <f>IF(($A677="-"),"-",IF((ISBLANK('1B DonnéesActifs'!D680)=TRUE),"",'1B DonnéesActifs'!D680))</f>
        <v>-</v>
      </c>
      <c r="E677" s="213" t="str">
        <f>IF(($A677="-"),"-",IF((ISBLANK('1B DonnéesActifs'!E680)=TRUE),"",'1B DonnéesActifs'!E680))</f>
        <v>-</v>
      </c>
      <c r="F677" s="213" t="str">
        <f>IF(($A677="-"),"-",IF((ISBLANK('1B DonnéesActifs'!F680)=TRUE),"",'1B DonnéesActifs'!F680))</f>
        <v>-</v>
      </c>
      <c r="G677" s="213" t="str">
        <f>IF(($A677="-"),"-",IF((ISBLANK('1B DonnéesActifs'!G680)=TRUE),"",'1B DonnéesActifs'!G680))</f>
        <v>-</v>
      </c>
      <c r="H677" s="213" t="str">
        <f>IF(($A677="-"),"-",IF((ISBLANK('1B DonnéesActifs'!H680)=TRUE),"",'1B DonnéesActifs'!H680))</f>
        <v>-</v>
      </c>
      <c r="I677" s="213" t="str">
        <f>IF(($A677="-"),"-",IF((ISBLANK('1B DonnéesActifs'!I680)=TRUE),"",'1B DonnéesActifs'!I680))</f>
        <v>-</v>
      </c>
      <c r="J677" s="213" t="str">
        <f>IF(($A677="-"),"-",IF((ISBLANK('1B DonnéesActifs'!J680)=TRUE),"",'1B DonnéesActifs'!J680))</f>
        <v>-</v>
      </c>
      <c r="K677" s="213" t="str">
        <f>IF(($A677="-"),"-",IF((ISBLANK('1B DonnéesActifs'!K680)=TRUE),"",'1B DonnéesActifs'!K680))</f>
        <v>-</v>
      </c>
      <c r="L677" s="213" t="str">
        <f>IF(($A677="-"),"-",IF((ISBLANK('1B DonnéesActifs'!L680)=TRUE),"",'1B DonnéesActifs'!L680))</f>
        <v>-</v>
      </c>
      <c r="M677" s="213" t="str">
        <f>IF(($A677="-"),"-",IF((ISBLANK('1B DonnéesActifs'!M680)=TRUE),"",'1B DonnéesActifs'!M680))</f>
        <v>-</v>
      </c>
      <c r="N677" s="213" t="str">
        <f>IF(($A677="-"),"-",IF((ISBLANK('1B DonnéesActifs'!N680)=TRUE),"",'1B DonnéesActifs'!N680))</f>
        <v>-</v>
      </c>
      <c r="O677" s="213" t="str">
        <f>IF(($A677="-"),"-",IF((ISBLANK('1B DonnéesActifs'!O680)=TRUE),"",'1B DonnéesActifs'!O680))</f>
        <v>-</v>
      </c>
      <c r="P677" s="213" t="str">
        <f>IF(($A677="-"),"-",IF((ISBLANK('1B DonnéesActifs'!P680)=TRUE),"",'1B DonnéesActifs'!P680))</f>
        <v>-</v>
      </c>
      <c r="Q677" s="214" t="str">
        <f t="shared" si="100"/>
        <v>-</v>
      </c>
      <c r="R677" s="214" t="str">
        <f>IF($A677="-","-",(_xlfn.IFNA((VLOOKUP($D677,'2A HypothèsesRenouvellement'!$J$6:$K$10,2,FALSE)),"TypeChausséeN/D")))</f>
        <v>-</v>
      </c>
      <c r="S677" s="214" t="str">
        <f t="shared" si="101"/>
        <v>-</v>
      </c>
      <c r="T677" s="214" t="str">
        <f>IF($A677="-","-",(_xlfn.IFNA((VLOOKUP($M677,'2A HypothèsesRenouvellement'!$J$16:$K$25,2,FALSE)),"DernièreInterventionN/D")))</f>
        <v>-</v>
      </c>
      <c r="U677" s="214" t="str">
        <f t="shared" si="102"/>
        <v>-</v>
      </c>
      <c r="V677" s="215" t="str">
        <f t="shared" si="103"/>
        <v>-</v>
      </c>
      <c r="W677" s="215" t="str">
        <f>IF($A677="-","-",IF($O677="","ICG N/D",VLOOKUP($O677,'2A HypothèsesRenouvellement'!$B$33:$B$42,1,TRUE)))</f>
        <v>-</v>
      </c>
      <c r="X677" s="216" t="str">
        <f>IF($A677="-","-",(IF((ISNUMBER(W677)=TRUE),VLOOKUP(W677,'2A HypothèsesRenouvellement'!$B$33:$D$42,3,FALSE),"ICG N/D")))</f>
        <v>-</v>
      </c>
      <c r="Y677" s="216" t="str">
        <f>_xlfn.IFNA(IF($A677="-","-",(IF((P677=""),"Cote /5 N/D",VLOOKUP(P677,'2A HypothèsesRenouvellement'!$F$33:$G$37,2,FALSE)))),"%ParCote/5 Feuille2A N/D")</f>
        <v>-</v>
      </c>
      <c r="Z677" s="215" t="str">
        <f>IF($A677="-","-",IF('2A HypothèsesRenouvellement'!$F$20="  cotes d'état /100",(IF(ISNUMBER(X677)=TRUE,(X677*R677),"ICG N/D")),"N'est pas l'option choisie feuille 2A"))</f>
        <v>-</v>
      </c>
      <c r="AA677" s="215" t="str">
        <f t="shared" si="98"/>
        <v>-</v>
      </c>
      <c r="AB677" s="215" t="str">
        <f>IF($A677="-","-",IF('2A HypothèsesRenouvellement'!$F$20="  cotes d'état /5",(IF(ISNUMBER(Y677)=TRUE,(Y677*R677),"Etat/5 N/D")),"N'est pas l'option choisie feuille 2A"))</f>
        <v>-</v>
      </c>
      <c r="AC677" s="215" t="str">
        <f t="shared" si="99"/>
        <v>-</v>
      </c>
      <c r="AD677" s="217" t="str">
        <f>IF('2A HypothèsesRenouvellement'!$D$15="Option 1  ",'3A CalculsActifs'!V677,IF('2A HypothèsesRenouvellement'!$F$20="  Cotes d'état /100",'3A CalculsActifs'!AA677,IF('2A HypothèsesRenouvellement'!$F$20="  Cotes d'état /5",'3A CalculsActifs'!AC677,"ATT:ChoisirOptionFeuille2A")))</f>
        <v>ATT:ChoisirOptionFeuille2A</v>
      </c>
      <c r="AE677" s="209" t="str">
        <f>IF($A677="-","-",(H677/1000*(VLOOKUP(D677,'2A HypothèsesRenouvellement'!$J$6:$L$10,3,FALSE))))</f>
        <v>-</v>
      </c>
      <c r="AF677" s="312" t="str">
        <f t="shared" si="104"/>
        <v>-</v>
      </c>
      <c r="AG677" s="312" t="str">
        <f t="shared" si="105"/>
        <v>-</v>
      </c>
      <c r="AH677" s="218" t="str">
        <f t="shared" si="106"/>
        <v>-</v>
      </c>
    </row>
    <row r="678" spans="1:34" x14ac:dyDescent="0.25">
      <c r="A678" s="212" t="str">
        <f>IF((ISBLANK('1B DonnéesActifs'!A681)=TRUE),"-",'1B DonnéesActifs'!A681)</f>
        <v>-</v>
      </c>
      <c r="B678" s="213" t="str">
        <f>IF(($A678="-"),"-",IF((ISBLANK('1B DonnéesActifs'!B681)=TRUE),"",'1B DonnéesActifs'!B681))</f>
        <v>-</v>
      </c>
      <c r="C678" s="213" t="str">
        <f>IF(($A678="-"),"-",IF((ISBLANK('1B DonnéesActifs'!C681)=TRUE),"",'1B DonnéesActifs'!C681))</f>
        <v>-</v>
      </c>
      <c r="D678" s="213" t="str">
        <f>IF(($A678="-"),"-",IF((ISBLANK('1B DonnéesActifs'!D681)=TRUE),"",'1B DonnéesActifs'!D681))</f>
        <v>-</v>
      </c>
      <c r="E678" s="213" t="str">
        <f>IF(($A678="-"),"-",IF((ISBLANK('1B DonnéesActifs'!E681)=TRUE),"",'1B DonnéesActifs'!E681))</f>
        <v>-</v>
      </c>
      <c r="F678" s="213" t="str">
        <f>IF(($A678="-"),"-",IF((ISBLANK('1B DonnéesActifs'!F681)=TRUE),"",'1B DonnéesActifs'!F681))</f>
        <v>-</v>
      </c>
      <c r="G678" s="213" t="str">
        <f>IF(($A678="-"),"-",IF((ISBLANK('1B DonnéesActifs'!G681)=TRUE),"",'1B DonnéesActifs'!G681))</f>
        <v>-</v>
      </c>
      <c r="H678" s="213" t="str">
        <f>IF(($A678="-"),"-",IF((ISBLANK('1B DonnéesActifs'!H681)=TRUE),"",'1B DonnéesActifs'!H681))</f>
        <v>-</v>
      </c>
      <c r="I678" s="213" t="str">
        <f>IF(($A678="-"),"-",IF((ISBLANK('1B DonnéesActifs'!I681)=TRUE),"",'1B DonnéesActifs'!I681))</f>
        <v>-</v>
      </c>
      <c r="J678" s="213" t="str">
        <f>IF(($A678="-"),"-",IF((ISBLANK('1B DonnéesActifs'!J681)=TRUE),"",'1B DonnéesActifs'!J681))</f>
        <v>-</v>
      </c>
      <c r="K678" s="213" t="str">
        <f>IF(($A678="-"),"-",IF((ISBLANK('1B DonnéesActifs'!K681)=TRUE),"",'1B DonnéesActifs'!K681))</f>
        <v>-</v>
      </c>
      <c r="L678" s="213" t="str">
        <f>IF(($A678="-"),"-",IF((ISBLANK('1B DonnéesActifs'!L681)=TRUE),"",'1B DonnéesActifs'!L681))</f>
        <v>-</v>
      </c>
      <c r="M678" s="213" t="str">
        <f>IF(($A678="-"),"-",IF((ISBLANK('1B DonnéesActifs'!M681)=TRUE),"",'1B DonnéesActifs'!M681))</f>
        <v>-</v>
      </c>
      <c r="N678" s="213" t="str">
        <f>IF(($A678="-"),"-",IF((ISBLANK('1B DonnéesActifs'!N681)=TRUE),"",'1B DonnéesActifs'!N681))</f>
        <v>-</v>
      </c>
      <c r="O678" s="213" t="str">
        <f>IF(($A678="-"),"-",IF((ISBLANK('1B DonnéesActifs'!O681)=TRUE),"",'1B DonnéesActifs'!O681))</f>
        <v>-</v>
      </c>
      <c r="P678" s="213" t="str">
        <f>IF(($A678="-"),"-",IF((ISBLANK('1B DonnéesActifs'!P681)=TRUE),"",'1B DonnéesActifs'!P681))</f>
        <v>-</v>
      </c>
      <c r="Q678" s="214" t="str">
        <f t="shared" si="100"/>
        <v>-</v>
      </c>
      <c r="R678" s="214" t="str">
        <f>IF($A678="-","-",(_xlfn.IFNA((VLOOKUP($D678,'2A HypothèsesRenouvellement'!$J$6:$K$10,2,FALSE)),"TypeChausséeN/D")))</f>
        <v>-</v>
      </c>
      <c r="S678" s="214" t="str">
        <f t="shared" si="101"/>
        <v>-</v>
      </c>
      <c r="T678" s="214" t="str">
        <f>IF($A678="-","-",(_xlfn.IFNA((VLOOKUP($M678,'2A HypothèsesRenouvellement'!$J$16:$K$25,2,FALSE)),"DernièreInterventionN/D")))</f>
        <v>-</v>
      </c>
      <c r="U678" s="214" t="str">
        <f t="shared" si="102"/>
        <v>-</v>
      </c>
      <c r="V678" s="215" t="str">
        <f t="shared" si="103"/>
        <v>-</v>
      </c>
      <c r="W678" s="215" t="str">
        <f>IF($A678="-","-",IF($O678="","ICG N/D",VLOOKUP($O678,'2A HypothèsesRenouvellement'!$B$33:$B$42,1,TRUE)))</f>
        <v>-</v>
      </c>
      <c r="X678" s="216" t="str">
        <f>IF($A678="-","-",(IF((ISNUMBER(W678)=TRUE),VLOOKUP(W678,'2A HypothèsesRenouvellement'!$B$33:$D$42,3,FALSE),"ICG N/D")))</f>
        <v>-</v>
      </c>
      <c r="Y678" s="216" t="str">
        <f>_xlfn.IFNA(IF($A678="-","-",(IF((P678=""),"Cote /5 N/D",VLOOKUP(P678,'2A HypothèsesRenouvellement'!$F$33:$G$37,2,FALSE)))),"%ParCote/5 Feuille2A N/D")</f>
        <v>-</v>
      </c>
      <c r="Z678" s="215" t="str">
        <f>IF($A678="-","-",IF('2A HypothèsesRenouvellement'!$F$20="  cotes d'état /100",(IF(ISNUMBER(X678)=TRUE,(X678*R678),"ICG N/D")),"N'est pas l'option choisie feuille 2A"))</f>
        <v>-</v>
      </c>
      <c r="AA678" s="215" t="str">
        <f t="shared" si="98"/>
        <v>-</v>
      </c>
      <c r="AB678" s="215" t="str">
        <f>IF($A678="-","-",IF('2A HypothèsesRenouvellement'!$F$20="  cotes d'état /5",(IF(ISNUMBER(Y678)=TRUE,(Y678*R678),"Etat/5 N/D")),"N'est pas l'option choisie feuille 2A"))</f>
        <v>-</v>
      </c>
      <c r="AC678" s="215" t="str">
        <f t="shared" si="99"/>
        <v>-</v>
      </c>
      <c r="AD678" s="217" t="str">
        <f>IF('2A HypothèsesRenouvellement'!$D$15="Option 1  ",'3A CalculsActifs'!V678,IF('2A HypothèsesRenouvellement'!$F$20="  Cotes d'état /100",'3A CalculsActifs'!AA678,IF('2A HypothèsesRenouvellement'!$F$20="  Cotes d'état /5",'3A CalculsActifs'!AC678,"ATT:ChoisirOptionFeuille2A")))</f>
        <v>ATT:ChoisirOptionFeuille2A</v>
      </c>
      <c r="AE678" s="209" t="str">
        <f>IF($A678="-","-",(H678/1000*(VLOOKUP(D678,'2A HypothèsesRenouvellement'!$J$6:$L$10,3,FALSE))))</f>
        <v>-</v>
      </c>
      <c r="AF678" s="312" t="str">
        <f t="shared" si="104"/>
        <v>-</v>
      </c>
      <c r="AG678" s="312" t="str">
        <f t="shared" si="105"/>
        <v>-</v>
      </c>
      <c r="AH678" s="218" t="str">
        <f t="shared" si="106"/>
        <v>-</v>
      </c>
    </row>
    <row r="679" spans="1:34" x14ac:dyDescent="0.25">
      <c r="A679" s="212" t="str">
        <f>IF((ISBLANK('1B DonnéesActifs'!A682)=TRUE),"-",'1B DonnéesActifs'!A682)</f>
        <v>-</v>
      </c>
      <c r="B679" s="213" t="str">
        <f>IF(($A679="-"),"-",IF((ISBLANK('1B DonnéesActifs'!B682)=TRUE),"",'1B DonnéesActifs'!B682))</f>
        <v>-</v>
      </c>
      <c r="C679" s="213" t="str">
        <f>IF(($A679="-"),"-",IF((ISBLANK('1B DonnéesActifs'!C682)=TRUE),"",'1B DonnéesActifs'!C682))</f>
        <v>-</v>
      </c>
      <c r="D679" s="213" t="str">
        <f>IF(($A679="-"),"-",IF((ISBLANK('1B DonnéesActifs'!D682)=TRUE),"",'1B DonnéesActifs'!D682))</f>
        <v>-</v>
      </c>
      <c r="E679" s="213" t="str">
        <f>IF(($A679="-"),"-",IF((ISBLANK('1B DonnéesActifs'!E682)=TRUE),"",'1B DonnéesActifs'!E682))</f>
        <v>-</v>
      </c>
      <c r="F679" s="213" t="str">
        <f>IF(($A679="-"),"-",IF((ISBLANK('1B DonnéesActifs'!F682)=TRUE),"",'1B DonnéesActifs'!F682))</f>
        <v>-</v>
      </c>
      <c r="G679" s="213" t="str">
        <f>IF(($A679="-"),"-",IF((ISBLANK('1B DonnéesActifs'!G682)=TRUE),"",'1B DonnéesActifs'!G682))</f>
        <v>-</v>
      </c>
      <c r="H679" s="213" t="str">
        <f>IF(($A679="-"),"-",IF((ISBLANK('1B DonnéesActifs'!H682)=TRUE),"",'1B DonnéesActifs'!H682))</f>
        <v>-</v>
      </c>
      <c r="I679" s="213" t="str">
        <f>IF(($A679="-"),"-",IF((ISBLANK('1B DonnéesActifs'!I682)=TRUE),"",'1B DonnéesActifs'!I682))</f>
        <v>-</v>
      </c>
      <c r="J679" s="213" t="str">
        <f>IF(($A679="-"),"-",IF((ISBLANK('1B DonnéesActifs'!J682)=TRUE),"",'1B DonnéesActifs'!J682))</f>
        <v>-</v>
      </c>
      <c r="K679" s="213" t="str">
        <f>IF(($A679="-"),"-",IF((ISBLANK('1B DonnéesActifs'!K682)=TRUE),"",'1B DonnéesActifs'!K682))</f>
        <v>-</v>
      </c>
      <c r="L679" s="213" t="str">
        <f>IF(($A679="-"),"-",IF((ISBLANK('1B DonnéesActifs'!L682)=TRUE),"",'1B DonnéesActifs'!L682))</f>
        <v>-</v>
      </c>
      <c r="M679" s="213" t="str">
        <f>IF(($A679="-"),"-",IF((ISBLANK('1B DonnéesActifs'!M682)=TRUE),"",'1B DonnéesActifs'!M682))</f>
        <v>-</v>
      </c>
      <c r="N679" s="213" t="str">
        <f>IF(($A679="-"),"-",IF((ISBLANK('1B DonnéesActifs'!N682)=TRUE),"",'1B DonnéesActifs'!N682))</f>
        <v>-</v>
      </c>
      <c r="O679" s="213" t="str">
        <f>IF(($A679="-"),"-",IF((ISBLANK('1B DonnéesActifs'!O682)=TRUE),"",'1B DonnéesActifs'!O682))</f>
        <v>-</v>
      </c>
      <c r="P679" s="213" t="str">
        <f>IF(($A679="-"),"-",IF((ISBLANK('1B DonnéesActifs'!P682)=TRUE),"",'1B DonnéesActifs'!P682))</f>
        <v>-</v>
      </c>
      <c r="Q679" s="214" t="str">
        <f t="shared" si="100"/>
        <v>-</v>
      </c>
      <c r="R679" s="214" t="str">
        <f>IF($A679="-","-",(_xlfn.IFNA((VLOOKUP($D679,'2A HypothèsesRenouvellement'!$J$6:$K$10,2,FALSE)),"TypeChausséeN/D")))</f>
        <v>-</v>
      </c>
      <c r="S679" s="214" t="str">
        <f t="shared" si="101"/>
        <v>-</v>
      </c>
      <c r="T679" s="214" t="str">
        <f>IF($A679="-","-",(_xlfn.IFNA((VLOOKUP($M679,'2A HypothèsesRenouvellement'!$J$16:$K$25,2,FALSE)),"DernièreInterventionN/D")))</f>
        <v>-</v>
      </c>
      <c r="U679" s="214" t="str">
        <f t="shared" si="102"/>
        <v>-</v>
      </c>
      <c r="V679" s="215" t="str">
        <f t="shared" si="103"/>
        <v>-</v>
      </c>
      <c r="W679" s="215" t="str">
        <f>IF($A679="-","-",IF($O679="","ICG N/D",VLOOKUP($O679,'2A HypothèsesRenouvellement'!$B$33:$B$42,1,TRUE)))</f>
        <v>-</v>
      </c>
      <c r="X679" s="216" t="str">
        <f>IF($A679="-","-",(IF((ISNUMBER(W679)=TRUE),VLOOKUP(W679,'2A HypothèsesRenouvellement'!$B$33:$D$42,3,FALSE),"ICG N/D")))</f>
        <v>-</v>
      </c>
      <c r="Y679" s="216" t="str">
        <f>_xlfn.IFNA(IF($A679="-","-",(IF((P679=""),"Cote /5 N/D",VLOOKUP(P679,'2A HypothèsesRenouvellement'!$F$33:$G$37,2,FALSE)))),"%ParCote/5 Feuille2A N/D")</f>
        <v>-</v>
      </c>
      <c r="Z679" s="215" t="str">
        <f>IF($A679="-","-",IF('2A HypothèsesRenouvellement'!$F$20="  cotes d'état /100",(IF(ISNUMBER(X679)=TRUE,(X679*R679),"ICG N/D")),"N'est pas l'option choisie feuille 2A"))</f>
        <v>-</v>
      </c>
      <c r="AA679" s="215" t="str">
        <f t="shared" si="98"/>
        <v>-</v>
      </c>
      <c r="AB679" s="215" t="str">
        <f>IF($A679="-","-",IF('2A HypothèsesRenouvellement'!$F$20="  cotes d'état /5",(IF(ISNUMBER(Y679)=TRUE,(Y679*R679),"Etat/5 N/D")),"N'est pas l'option choisie feuille 2A"))</f>
        <v>-</v>
      </c>
      <c r="AC679" s="215" t="str">
        <f t="shared" si="99"/>
        <v>-</v>
      </c>
      <c r="AD679" s="217" t="str">
        <f>IF('2A HypothèsesRenouvellement'!$D$15="Option 1  ",'3A CalculsActifs'!V679,IF('2A HypothèsesRenouvellement'!$F$20="  Cotes d'état /100",'3A CalculsActifs'!AA679,IF('2A HypothèsesRenouvellement'!$F$20="  Cotes d'état /5",'3A CalculsActifs'!AC679,"ATT:ChoisirOptionFeuille2A")))</f>
        <v>ATT:ChoisirOptionFeuille2A</v>
      </c>
      <c r="AE679" s="209" t="str">
        <f>IF($A679="-","-",(H679/1000*(VLOOKUP(D679,'2A HypothèsesRenouvellement'!$J$6:$L$10,3,FALSE))))</f>
        <v>-</v>
      </c>
      <c r="AF679" s="312" t="str">
        <f t="shared" si="104"/>
        <v>-</v>
      </c>
      <c r="AG679" s="312" t="str">
        <f t="shared" si="105"/>
        <v>-</v>
      </c>
      <c r="AH679" s="218" t="str">
        <f t="shared" si="106"/>
        <v>-</v>
      </c>
    </row>
    <row r="680" spans="1:34" x14ac:dyDescent="0.25">
      <c r="A680" s="212" t="str">
        <f>IF((ISBLANK('1B DonnéesActifs'!A683)=TRUE),"-",'1B DonnéesActifs'!A683)</f>
        <v>-</v>
      </c>
      <c r="B680" s="213" t="str">
        <f>IF(($A680="-"),"-",IF((ISBLANK('1B DonnéesActifs'!B683)=TRUE),"",'1B DonnéesActifs'!B683))</f>
        <v>-</v>
      </c>
      <c r="C680" s="213" t="str">
        <f>IF(($A680="-"),"-",IF((ISBLANK('1B DonnéesActifs'!C683)=TRUE),"",'1B DonnéesActifs'!C683))</f>
        <v>-</v>
      </c>
      <c r="D680" s="213" t="str">
        <f>IF(($A680="-"),"-",IF((ISBLANK('1B DonnéesActifs'!D683)=TRUE),"",'1B DonnéesActifs'!D683))</f>
        <v>-</v>
      </c>
      <c r="E680" s="213" t="str">
        <f>IF(($A680="-"),"-",IF((ISBLANK('1B DonnéesActifs'!E683)=TRUE),"",'1B DonnéesActifs'!E683))</f>
        <v>-</v>
      </c>
      <c r="F680" s="213" t="str">
        <f>IF(($A680="-"),"-",IF((ISBLANK('1B DonnéesActifs'!F683)=TRUE),"",'1B DonnéesActifs'!F683))</f>
        <v>-</v>
      </c>
      <c r="G680" s="213" t="str">
        <f>IF(($A680="-"),"-",IF((ISBLANK('1B DonnéesActifs'!G683)=TRUE),"",'1B DonnéesActifs'!G683))</f>
        <v>-</v>
      </c>
      <c r="H680" s="213" t="str">
        <f>IF(($A680="-"),"-",IF((ISBLANK('1B DonnéesActifs'!H683)=TRUE),"",'1B DonnéesActifs'!H683))</f>
        <v>-</v>
      </c>
      <c r="I680" s="213" t="str">
        <f>IF(($A680="-"),"-",IF((ISBLANK('1B DonnéesActifs'!I683)=TRUE),"",'1B DonnéesActifs'!I683))</f>
        <v>-</v>
      </c>
      <c r="J680" s="213" t="str">
        <f>IF(($A680="-"),"-",IF((ISBLANK('1B DonnéesActifs'!J683)=TRUE),"",'1B DonnéesActifs'!J683))</f>
        <v>-</v>
      </c>
      <c r="K680" s="213" t="str">
        <f>IF(($A680="-"),"-",IF((ISBLANK('1B DonnéesActifs'!K683)=TRUE),"",'1B DonnéesActifs'!K683))</f>
        <v>-</v>
      </c>
      <c r="L680" s="213" t="str">
        <f>IF(($A680="-"),"-",IF((ISBLANK('1B DonnéesActifs'!L683)=TRUE),"",'1B DonnéesActifs'!L683))</f>
        <v>-</v>
      </c>
      <c r="M680" s="213" t="str">
        <f>IF(($A680="-"),"-",IF((ISBLANK('1B DonnéesActifs'!M683)=TRUE),"",'1B DonnéesActifs'!M683))</f>
        <v>-</v>
      </c>
      <c r="N680" s="213" t="str">
        <f>IF(($A680="-"),"-",IF((ISBLANK('1B DonnéesActifs'!N683)=TRUE),"",'1B DonnéesActifs'!N683))</f>
        <v>-</v>
      </c>
      <c r="O680" s="213" t="str">
        <f>IF(($A680="-"),"-",IF((ISBLANK('1B DonnéesActifs'!O683)=TRUE),"",'1B DonnéesActifs'!O683))</f>
        <v>-</v>
      </c>
      <c r="P680" s="213" t="str">
        <f>IF(($A680="-"),"-",IF((ISBLANK('1B DonnéesActifs'!P683)=TRUE),"",'1B DonnéesActifs'!P683))</f>
        <v>-</v>
      </c>
      <c r="Q680" s="214" t="str">
        <f t="shared" si="100"/>
        <v>-</v>
      </c>
      <c r="R680" s="214" t="str">
        <f>IF($A680="-","-",(_xlfn.IFNA((VLOOKUP($D680,'2A HypothèsesRenouvellement'!$J$6:$K$10,2,FALSE)),"TypeChausséeN/D")))</f>
        <v>-</v>
      </c>
      <c r="S680" s="214" t="str">
        <f t="shared" si="101"/>
        <v>-</v>
      </c>
      <c r="T680" s="214" t="str">
        <f>IF($A680="-","-",(_xlfn.IFNA((VLOOKUP($M680,'2A HypothèsesRenouvellement'!$J$16:$K$25,2,FALSE)),"DernièreInterventionN/D")))</f>
        <v>-</v>
      </c>
      <c r="U680" s="214" t="str">
        <f t="shared" si="102"/>
        <v>-</v>
      </c>
      <c r="V680" s="215" t="str">
        <f t="shared" si="103"/>
        <v>-</v>
      </c>
      <c r="W680" s="215" t="str">
        <f>IF($A680="-","-",IF($O680="","ICG N/D",VLOOKUP($O680,'2A HypothèsesRenouvellement'!$B$33:$B$42,1,TRUE)))</f>
        <v>-</v>
      </c>
      <c r="X680" s="216" t="str">
        <f>IF($A680="-","-",(IF((ISNUMBER(W680)=TRUE),VLOOKUP(W680,'2A HypothèsesRenouvellement'!$B$33:$D$42,3,FALSE),"ICG N/D")))</f>
        <v>-</v>
      </c>
      <c r="Y680" s="216" t="str">
        <f>_xlfn.IFNA(IF($A680="-","-",(IF((P680=""),"Cote /5 N/D",VLOOKUP(P680,'2A HypothèsesRenouvellement'!$F$33:$G$37,2,FALSE)))),"%ParCote/5 Feuille2A N/D")</f>
        <v>-</v>
      </c>
      <c r="Z680" s="215" t="str">
        <f>IF($A680="-","-",IF('2A HypothèsesRenouvellement'!$F$20="  cotes d'état /100",(IF(ISNUMBER(X680)=TRUE,(X680*R680),"ICG N/D")),"N'est pas l'option choisie feuille 2A"))</f>
        <v>-</v>
      </c>
      <c r="AA680" s="215" t="str">
        <f t="shared" si="98"/>
        <v>-</v>
      </c>
      <c r="AB680" s="215" t="str">
        <f>IF($A680="-","-",IF('2A HypothèsesRenouvellement'!$F$20="  cotes d'état /5",(IF(ISNUMBER(Y680)=TRUE,(Y680*R680),"Etat/5 N/D")),"N'est pas l'option choisie feuille 2A"))</f>
        <v>-</v>
      </c>
      <c r="AC680" s="215" t="str">
        <f t="shared" si="99"/>
        <v>-</v>
      </c>
      <c r="AD680" s="217" t="str">
        <f>IF('2A HypothèsesRenouvellement'!$D$15="Option 1  ",'3A CalculsActifs'!V680,IF('2A HypothèsesRenouvellement'!$F$20="  Cotes d'état /100",'3A CalculsActifs'!AA680,IF('2A HypothèsesRenouvellement'!$F$20="  Cotes d'état /5",'3A CalculsActifs'!AC680,"ATT:ChoisirOptionFeuille2A")))</f>
        <v>ATT:ChoisirOptionFeuille2A</v>
      </c>
      <c r="AE680" s="209" t="str">
        <f>IF($A680="-","-",(H680/1000*(VLOOKUP(D680,'2A HypothèsesRenouvellement'!$J$6:$L$10,3,FALSE))))</f>
        <v>-</v>
      </c>
      <c r="AF680" s="312" t="str">
        <f t="shared" si="104"/>
        <v>-</v>
      </c>
      <c r="AG680" s="312" t="str">
        <f t="shared" si="105"/>
        <v>-</v>
      </c>
      <c r="AH680" s="218" t="str">
        <f t="shared" si="106"/>
        <v>-</v>
      </c>
    </row>
    <row r="681" spans="1:34" x14ac:dyDescent="0.25">
      <c r="A681" s="212" t="str">
        <f>IF((ISBLANK('1B DonnéesActifs'!A684)=TRUE),"-",'1B DonnéesActifs'!A684)</f>
        <v>-</v>
      </c>
      <c r="B681" s="213" t="str">
        <f>IF(($A681="-"),"-",IF((ISBLANK('1B DonnéesActifs'!B684)=TRUE),"",'1B DonnéesActifs'!B684))</f>
        <v>-</v>
      </c>
      <c r="C681" s="213" t="str">
        <f>IF(($A681="-"),"-",IF((ISBLANK('1B DonnéesActifs'!C684)=TRUE),"",'1B DonnéesActifs'!C684))</f>
        <v>-</v>
      </c>
      <c r="D681" s="213" t="str">
        <f>IF(($A681="-"),"-",IF((ISBLANK('1B DonnéesActifs'!D684)=TRUE),"",'1B DonnéesActifs'!D684))</f>
        <v>-</v>
      </c>
      <c r="E681" s="213" t="str">
        <f>IF(($A681="-"),"-",IF((ISBLANK('1B DonnéesActifs'!E684)=TRUE),"",'1B DonnéesActifs'!E684))</f>
        <v>-</v>
      </c>
      <c r="F681" s="213" t="str">
        <f>IF(($A681="-"),"-",IF((ISBLANK('1B DonnéesActifs'!F684)=TRUE),"",'1B DonnéesActifs'!F684))</f>
        <v>-</v>
      </c>
      <c r="G681" s="213" t="str">
        <f>IF(($A681="-"),"-",IF((ISBLANK('1B DonnéesActifs'!G684)=TRUE),"",'1B DonnéesActifs'!G684))</f>
        <v>-</v>
      </c>
      <c r="H681" s="213" t="str">
        <f>IF(($A681="-"),"-",IF((ISBLANK('1B DonnéesActifs'!H684)=TRUE),"",'1B DonnéesActifs'!H684))</f>
        <v>-</v>
      </c>
      <c r="I681" s="213" t="str">
        <f>IF(($A681="-"),"-",IF((ISBLANK('1B DonnéesActifs'!I684)=TRUE),"",'1B DonnéesActifs'!I684))</f>
        <v>-</v>
      </c>
      <c r="J681" s="213" t="str">
        <f>IF(($A681="-"),"-",IF((ISBLANK('1B DonnéesActifs'!J684)=TRUE),"",'1B DonnéesActifs'!J684))</f>
        <v>-</v>
      </c>
      <c r="K681" s="213" t="str">
        <f>IF(($A681="-"),"-",IF((ISBLANK('1B DonnéesActifs'!K684)=TRUE),"",'1B DonnéesActifs'!K684))</f>
        <v>-</v>
      </c>
      <c r="L681" s="213" t="str">
        <f>IF(($A681="-"),"-",IF((ISBLANK('1B DonnéesActifs'!L684)=TRUE),"",'1B DonnéesActifs'!L684))</f>
        <v>-</v>
      </c>
      <c r="M681" s="213" t="str">
        <f>IF(($A681="-"),"-",IF((ISBLANK('1B DonnéesActifs'!M684)=TRUE),"",'1B DonnéesActifs'!M684))</f>
        <v>-</v>
      </c>
      <c r="N681" s="213" t="str">
        <f>IF(($A681="-"),"-",IF((ISBLANK('1B DonnéesActifs'!N684)=TRUE),"",'1B DonnéesActifs'!N684))</f>
        <v>-</v>
      </c>
      <c r="O681" s="213" t="str">
        <f>IF(($A681="-"),"-",IF((ISBLANK('1B DonnéesActifs'!O684)=TRUE),"",'1B DonnéesActifs'!O684))</f>
        <v>-</v>
      </c>
      <c r="P681" s="213" t="str">
        <f>IF(($A681="-"),"-",IF((ISBLANK('1B DonnéesActifs'!P684)=TRUE),"",'1B DonnéesActifs'!P684))</f>
        <v>-</v>
      </c>
      <c r="Q681" s="214" t="str">
        <f t="shared" si="100"/>
        <v>-</v>
      </c>
      <c r="R681" s="214" t="str">
        <f>IF($A681="-","-",(_xlfn.IFNA((VLOOKUP($D681,'2A HypothèsesRenouvellement'!$J$6:$K$10,2,FALSE)),"TypeChausséeN/D")))</f>
        <v>-</v>
      </c>
      <c r="S681" s="214" t="str">
        <f t="shared" si="101"/>
        <v>-</v>
      </c>
      <c r="T681" s="214" t="str">
        <f>IF($A681="-","-",(_xlfn.IFNA((VLOOKUP($M681,'2A HypothèsesRenouvellement'!$J$16:$K$25,2,FALSE)),"DernièreInterventionN/D")))</f>
        <v>-</v>
      </c>
      <c r="U681" s="214" t="str">
        <f t="shared" si="102"/>
        <v>-</v>
      </c>
      <c r="V681" s="215" t="str">
        <f t="shared" si="103"/>
        <v>-</v>
      </c>
      <c r="W681" s="215" t="str">
        <f>IF($A681="-","-",IF($O681="","ICG N/D",VLOOKUP($O681,'2A HypothèsesRenouvellement'!$B$33:$B$42,1,TRUE)))</f>
        <v>-</v>
      </c>
      <c r="X681" s="216" t="str">
        <f>IF($A681="-","-",(IF((ISNUMBER(W681)=TRUE),VLOOKUP(W681,'2A HypothèsesRenouvellement'!$B$33:$D$42,3,FALSE),"ICG N/D")))</f>
        <v>-</v>
      </c>
      <c r="Y681" s="216" t="str">
        <f>_xlfn.IFNA(IF($A681="-","-",(IF((P681=""),"Cote /5 N/D",VLOOKUP(P681,'2A HypothèsesRenouvellement'!$F$33:$G$37,2,FALSE)))),"%ParCote/5 Feuille2A N/D")</f>
        <v>-</v>
      </c>
      <c r="Z681" s="215" t="str">
        <f>IF($A681="-","-",IF('2A HypothèsesRenouvellement'!$F$20="  cotes d'état /100",(IF(ISNUMBER(X681)=TRUE,(X681*R681),"ICG N/D")),"N'est pas l'option choisie feuille 2A"))</f>
        <v>-</v>
      </c>
      <c r="AA681" s="215" t="str">
        <f t="shared" si="98"/>
        <v>-</v>
      </c>
      <c r="AB681" s="215" t="str">
        <f>IF($A681="-","-",IF('2A HypothèsesRenouvellement'!$F$20="  cotes d'état /5",(IF(ISNUMBER(Y681)=TRUE,(Y681*R681),"Etat/5 N/D")),"N'est pas l'option choisie feuille 2A"))</f>
        <v>-</v>
      </c>
      <c r="AC681" s="215" t="str">
        <f t="shared" si="99"/>
        <v>-</v>
      </c>
      <c r="AD681" s="217" t="str">
        <f>IF('2A HypothèsesRenouvellement'!$D$15="Option 1  ",'3A CalculsActifs'!V681,IF('2A HypothèsesRenouvellement'!$F$20="  Cotes d'état /100",'3A CalculsActifs'!AA681,IF('2A HypothèsesRenouvellement'!$F$20="  Cotes d'état /5",'3A CalculsActifs'!AC681,"ATT:ChoisirOptionFeuille2A")))</f>
        <v>ATT:ChoisirOptionFeuille2A</v>
      </c>
      <c r="AE681" s="209" t="str">
        <f>IF($A681="-","-",(H681/1000*(VLOOKUP(D681,'2A HypothèsesRenouvellement'!$J$6:$L$10,3,FALSE))))</f>
        <v>-</v>
      </c>
      <c r="AF681" s="312" t="str">
        <f t="shared" si="104"/>
        <v>-</v>
      </c>
      <c r="AG681" s="312" t="str">
        <f t="shared" si="105"/>
        <v>-</v>
      </c>
      <c r="AH681" s="218" t="str">
        <f t="shared" si="106"/>
        <v>-</v>
      </c>
    </row>
    <row r="682" spans="1:34" x14ac:dyDescent="0.25">
      <c r="A682" s="212" t="str">
        <f>IF((ISBLANK('1B DonnéesActifs'!A685)=TRUE),"-",'1B DonnéesActifs'!A685)</f>
        <v>-</v>
      </c>
      <c r="B682" s="213" t="str">
        <f>IF(($A682="-"),"-",IF((ISBLANK('1B DonnéesActifs'!B685)=TRUE),"",'1B DonnéesActifs'!B685))</f>
        <v>-</v>
      </c>
      <c r="C682" s="213" t="str">
        <f>IF(($A682="-"),"-",IF((ISBLANK('1B DonnéesActifs'!C685)=TRUE),"",'1B DonnéesActifs'!C685))</f>
        <v>-</v>
      </c>
      <c r="D682" s="213" t="str">
        <f>IF(($A682="-"),"-",IF((ISBLANK('1B DonnéesActifs'!D685)=TRUE),"",'1B DonnéesActifs'!D685))</f>
        <v>-</v>
      </c>
      <c r="E682" s="213" t="str">
        <f>IF(($A682="-"),"-",IF((ISBLANK('1B DonnéesActifs'!E685)=TRUE),"",'1B DonnéesActifs'!E685))</f>
        <v>-</v>
      </c>
      <c r="F682" s="213" t="str">
        <f>IF(($A682="-"),"-",IF((ISBLANK('1B DonnéesActifs'!F685)=TRUE),"",'1B DonnéesActifs'!F685))</f>
        <v>-</v>
      </c>
      <c r="G682" s="213" t="str">
        <f>IF(($A682="-"),"-",IF((ISBLANK('1B DonnéesActifs'!G685)=TRUE),"",'1B DonnéesActifs'!G685))</f>
        <v>-</v>
      </c>
      <c r="H682" s="213" t="str">
        <f>IF(($A682="-"),"-",IF((ISBLANK('1B DonnéesActifs'!H685)=TRUE),"",'1B DonnéesActifs'!H685))</f>
        <v>-</v>
      </c>
      <c r="I682" s="213" t="str">
        <f>IF(($A682="-"),"-",IF((ISBLANK('1B DonnéesActifs'!I685)=TRUE),"",'1B DonnéesActifs'!I685))</f>
        <v>-</v>
      </c>
      <c r="J682" s="213" t="str">
        <f>IF(($A682="-"),"-",IF((ISBLANK('1B DonnéesActifs'!J685)=TRUE),"",'1B DonnéesActifs'!J685))</f>
        <v>-</v>
      </c>
      <c r="K682" s="213" t="str">
        <f>IF(($A682="-"),"-",IF((ISBLANK('1B DonnéesActifs'!K685)=TRUE),"",'1B DonnéesActifs'!K685))</f>
        <v>-</v>
      </c>
      <c r="L682" s="213" t="str">
        <f>IF(($A682="-"),"-",IF((ISBLANK('1B DonnéesActifs'!L685)=TRUE),"",'1B DonnéesActifs'!L685))</f>
        <v>-</v>
      </c>
      <c r="M682" s="213" t="str">
        <f>IF(($A682="-"),"-",IF((ISBLANK('1B DonnéesActifs'!M685)=TRUE),"",'1B DonnéesActifs'!M685))</f>
        <v>-</v>
      </c>
      <c r="N682" s="213" t="str">
        <f>IF(($A682="-"),"-",IF((ISBLANK('1B DonnéesActifs'!N685)=TRUE),"",'1B DonnéesActifs'!N685))</f>
        <v>-</v>
      </c>
      <c r="O682" s="213" t="str">
        <f>IF(($A682="-"),"-",IF((ISBLANK('1B DonnéesActifs'!O685)=TRUE),"",'1B DonnéesActifs'!O685))</f>
        <v>-</v>
      </c>
      <c r="P682" s="213" t="str">
        <f>IF(($A682="-"),"-",IF((ISBLANK('1B DonnéesActifs'!P685)=TRUE),"",'1B DonnéesActifs'!P685))</f>
        <v>-</v>
      </c>
      <c r="Q682" s="214" t="str">
        <f t="shared" si="100"/>
        <v>-</v>
      </c>
      <c r="R682" s="214" t="str">
        <f>IF($A682="-","-",(_xlfn.IFNA((VLOOKUP($D682,'2A HypothèsesRenouvellement'!$J$6:$K$10,2,FALSE)),"TypeChausséeN/D")))</f>
        <v>-</v>
      </c>
      <c r="S682" s="214" t="str">
        <f t="shared" si="101"/>
        <v>-</v>
      </c>
      <c r="T682" s="214" t="str">
        <f>IF($A682="-","-",(_xlfn.IFNA((VLOOKUP($M682,'2A HypothèsesRenouvellement'!$J$16:$K$25,2,FALSE)),"DernièreInterventionN/D")))</f>
        <v>-</v>
      </c>
      <c r="U682" s="214" t="str">
        <f t="shared" si="102"/>
        <v>-</v>
      </c>
      <c r="V682" s="215" t="str">
        <f t="shared" si="103"/>
        <v>-</v>
      </c>
      <c r="W682" s="215" t="str">
        <f>IF($A682="-","-",IF($O682="","ICG N/D",VLOOKUP($O682,'2A HypothèsesRenouvellement'!$B$33:$B$42,1,TRUE)))</f>
        <v>-</v>
      </c>
      <c r="X682" s="216" t="str">
        <f>IF($A682="-","-",(IF((ISNUMBER(W682)=TRUE),VLOOKUP(W682,'2A HypothèsesRenouvellement'!$B$33:$D$42,3,FALSE),"ICG N/D")))</f>
        <v>-</v>
      </c>
      <c r="Y682" s="216" t="str">
        <f>_xlfn.IFNA(IF($A682="-","-",(IF((P682=""),"Cote /5 N/D",VLOOKUP(P682,'2A HypothèsesRenouvellement'!$F$33:$G$37,2,FALSE)))),"%ParCote/5 Feuille2A N/D")</f>
        <v>-</v>
      </c>
      <c r="Z682" s="215" t="str">
        <f>IF($A682="-","-",IF('2A HypothèsesRenouvellement'!$F$20="  cotes d'état /100",(IF(ISNUMBER(X682)=TRUE,(X682*R682),"ICG N/D")),"N'est pas l'option choisie feuille 2A"))</f>
        <v>-</v>
      </c>
      <c r="AA682" s="215" t="str">
        <f t="shared" si="98"/>
        <v>-</v>
      </c>
      <c r="AB682" s="215" t="str">
        <f>IF($A682="-","-",IF('2A HypothèsesRenouvellement'!$F$20="  cotes d'état /5",(IF(ISNUMBER(Y682)=TRUE,(Y682*R682),"Etat/5 N/D")),"N'est pas l'option choisie feuille 2A"))</f>
        <v>-</v>
      </c>
      <c r="AC682" s="215" t="str">
        <f t="shared" si="99"/>
        <v>-</v>
      </c>
      <c r="AD682" s="217" t="str">
        <f>IF('2A HypothèsesRenouvellement'!$D$15="Option 1  ",'3A CalculsActifs'!V682,IF('2A HypothèsesRenouvellement'!$F$20="  Cotes d'état /100",'3A CalculsActifs'!AA682,IF('2A HypothèsesRenouvellement'!$F$20="  Cotes d'état /5",'3A CalculsActifs'!AC682,"ATT:ChoisirOptionFeuille2A")))</f>
        <v>ATT:ChoisirOptionFeuille2A</v>
      </c>
      <c r="AE682" s="209" t="str">
        <f>IF($A682="-","-",(H682/1000*(VLOOKUP(D682,'2A HypothèsesRenouvellement'!$J$6:$L$10,3,FALSE))))</f>
        <v>-</v>
      </c>
      <c r="AF682" s="312" t="str">
        <f t="shared" si="104"/>
        <v>-</v>
      </c>
      <c r="AG682" s="312" t="str">
        <f t="shared" si="105"/>
        <v>-</v>
      </c>
      <c r="AH682" s="218" t="str">
        <f t="shared" si="106"/>
        <v>-</v>
      </c>
    </row>
    <row r="683" spans="1:34" x14ac:dyDescent="0.25">
      <c r="A683" s="212" t="str">
        <f>IF((ISBLANK('1B DonnéesActifs'!A686)=TRUE),"-",'1B DonnéesActifs'!A686)</f>
        <v>-</v>
      </c>
      <c r="B683" s="213" t="str">
        <f>IF(($A683="-"),"-",IF((ISBLANK('1B DonnéesActifs'!B686)=TRUE),"",'1B DonnéesActifs'!B686))</f>
        <v>-</v>
      </c>
      <c r="C683" s="213" t="str">
        <f>IF(($A683="-"),"-",IF((ISBLANK('1B DonnéesActifs'!C686)=TRUE),"",'1B DonnéesActifs'!C686))</f>
        <v>-</v>
      </c>
      <c r="D683" s="213" t="str">
        <f>IF(($A683="-"),"-",IF((ISBLANK('1B DonnéesActifs'!D686)=TRUE),"",'1B DonnéesActifs'!D686))</f>
        <v>-</v>
      </c>
      <c r="E683" s="213" t="str">
        <f>IF(($A683="-"),"-",IF((ISBLANK('1B DonnéesActifs'!E686)=TRUE),"",'1B DonnéesActifs'!E686))</f>
        <v>-</v>
      </c>
      <c r="F683" s="213" t="str">
        <f>IF(($A683="-"),"-",IF((ISBLANK('1B DonnéesActifs'!F686)=TRUE),"",'1B DonnéesActifs'!F686))</f>
        <v>-</v>
      </c>
      <c r="G683" s="213" t="str">
        <f>IF(($A683="-"),"-",IF((ISBLANK('1B DonnéesActifs'!G686)=TRUE),"",'1B DonnéesActifs'!G686))</f>
        <v>-</v>
      </c>
      <c r="H683" s="213" t="str">
        <f>IF(($A683="-"),"-",IF((ISBLANK('1B DonnéesActifs'!H686)=TRUE),"",'1B DonnéesActifs'!H686))</f>
        <v>-</v>
      </c>
      <c r="I683" s="213" t="str">
        <f>IF(($A683="-"),"-",IF((ISBLANK('1B DonnéesActifs'!I686)=TRUE),"",'1B DonnéesActifs'!I686))</f>
        <v>-</v>
      </c>
      <c r="J683" s="213" t="str">
        <f>IF(($A683="-"),"-",IF((ISBLANK('1B DonnéesActifs'!J686)=TRUE),"",'1B DonnéesActifs'!J686))</f>
        <v>-</v>
      </c>
      <c r="K683" s="213" t="str">
        <f>IF(($A683="-"),"-",IF((ISBLANK('1B DonnéesActifs'!K686)=TRUE),"",'1B DonnéesActifs'!K686))</f>
        <v>-</v>
      </c>
      <c r="L683" s="213" t="str">
        <f>IF(($A683="-"),"-",IF((ISBLANK('1B DonnéesActifs'!L686)=TRUE),"",'1B DonnéesActifs'!L686))</f>
        <v>-</v>
      </c>
      <c r="M683" s="213" t="str">
        <f>IF(($A683="-"),"-",IF((ISBLANK('1B DonnéesActifs'!M686)=TRUE),"",'1B DonnéesActifs'!M686))</f>
        <v>-</v>
      </c>
      <c r="N683" s="213" t="str">
        <f>IF(($A683="-"),"-",IF((ISBLANK('1B DonnéesActifs'!N686)=TRUE),"",'1B DonnéesActifs'!N686))</f>
        <v>-</v>
      </c>
      <c r="O683" s="213" t="str">
        <f>IF(($A683="-"),"-",IF((ISBLANK('1B DonnéesActifs'!O686)=TRUE),"",'1B DonnéesActifs'!O686))</f>
        <v>-</v>
      </c>
      <c r="P683" s="213" t="str">
        <f>IF(($A683="-"),"-",IF((ISBLANK('1B DonnéesActifs'!P686)=TRUE),"",'1B DonnéesActifs'!P686))</f>
        <v>-</v>
      </c>
      <c r="Q683" s="214" t="str">
        <f t="shared" si="100"/>
        <v>-</v>
      </c>
      <c r="R683" s="214" t="str">
        <f>IF($A683="-","-",(_xlfn.IFNA((VLOOKUP($D683,'2A HypothèsesRenouvellement'!$J$6:$K$10,2,FALSE)),"TypeChausséeN/D")))</f>
        <v>-</v>
      </c>
      <c r="S683" s="214" t="str">
        <f t="shared" si="101"/>
        <v>-</v>
      </c>
      <c r="T683" s="214" t="str">
        <f>IF($A683="-","-",(_xlfn.IFNA((VLOOKUP($M683,'2A HypothèsesRenouvellement'!$J$16:$K$25,2,FALSE)),"DernièreInterventionN/D")))</f>
        <v>-</v>
      </c>
      <c r="U683" s="214" t="str">
        <f t="shared" si="102"/>
        <v>-</v>
      </c>
      <c r="V683" s="215" t="str">
        <f t="shared" si="103"/>
        <v>-</v>
      </c>
      <c r="W683" s="215" t="str">
        <f>IF($A683="-","-",IF($O683="","ICG N/D",VLOOKUP($O683,'2A HypothèsesRenouvellement'!$B$33:$B$42,1,TRUE)))</f>
        <v>-</v>
      </c>
      <c r="X683" s="216" t="str">
        <f>IF($A683="-","-",(IF((ISNUMBER(W683)=TRUE),VLOOKUP(W683,'2A HypothèsesRenouvellement'!$B$33:$D$42,3,FALSE),"ICG N/D")))</f>
        <v>-</v>
      </c>
      <c r="Y683" s="216" t="str">
        <f>_xlfn.IFNA(IF($A683="-","-",(IF((P683=""),"Cote /5 N/D",VLOOKUP(P683,'2A HypothèsesRenouvellement'!$F$33:$G$37,2,FALSE)))),"%ParCote/5 Feuille2A N/D")</f>
        <v>-</v>
      </c>
      <c r="Z683" s="215" t="str">
        <f>IF($A683="-","-",IF('2A HypothèsesRenouvellement'!$F$20="  cotes d'état /100",(IF(ISNUMBER(X683)=TRUE,(X683*R683),"ICG N/D")),"N'est pas l'option choisie feuille 2A"))</f>
        <v>-</v>
      </c>
      <c r="AA683" s="215" t="str">
        <f t="shared" si="98"/>
        <v>-</v>
      </c>
      <c r="AB683" s="215" t="str">
        <f>IF($A683="-","-",IF('2A HypothèsesRenouvellement'!$F$20="  cotes d'état /5",(IF(ISNUMBER(Y683)=TRUE,(Y683*R683),"Etat/5 N/D")),"N'est pas l'option choisie feuille 2A"))</f>
        <v>-</v>
      </c>
      <c r="AC683" s="215" t="str">
        <f t="shared" si="99"/>
        <v>-</v>
      </c>
      <c r="AD683" s="217" t="str">
        <f>IF('2A HypothèsesRenouvellement'!$D$15="Option 1  ",'3A CalculsActifs'!V683,IF('2A HypothèsesRenouvellement'!$F$20="  Cotes d'état /100",'3A CalculsActifs'!AA683,IF('2A HypothèsesRenouvellement'!$F$20="  Cotes d'état /5",'3A CalculsActifs'!AC683,"ATT:ChoisirOptionFeuille2A")))</f>
        <v>ATT:ChoisirOptionFeuille2A</v>
      </c>
      <c r="AE683" s="209" t="str">
        <f>IF($A683="-","-",(H683/1000*(VLOOKUP(D683,'2A HypothèsesRenouvellement'!$J$6:$L$10,3,FALSE))))</f>
        <v>-</v>
      </c>
      <c r="AF683" s="312" t="str">
        <f t="shared" si="104"/>
        <v>-</v>
      </c>
      <c r="AG683" s="312" t="str">
        <f t="shared" si="105"/>
        <v>-</v>
      </c>
      <c r="AH683" s="218" t="str">
        <f t="shared" si="106"/>
        <v>-</v>
      </c>
    </row>
    <row r="684" spans="1:34" x14ac:dyDescent="0.25">
      <c r="A684" s="212" t="str">
        <f>IF((ISBLANK('1B DonnéesActifs'!A687)=TRUE),"-",'1B DonnéesActifs'!A687)</f>
        <v>-</v>
      </c>
      <c r="B684" s="213" t="str">
        <f>IF(($A684="-"),"-",IF((ISBLANK('1B DonnéesActifs'!B687)=TRUE),"",'1B DonnéesActifs'!B687))</f>
        <v>-</v>
      </c>
      <c r="C684" s="213" t="str">
        <f>IF(($A684="-"),"-",IF((ISBLANK('1B DonnéesActifs'!C687)=TRUE),"",'1B DonnéesActifs'!C687))</f>
        <v>-</v>
      </c>
      <c r="D684" s="213" t="str">
        <f>IF(($A684="-"),"-",IF((ISBLANK('1B DonnéesActifs'!D687)=TRUE),"",'1B DonnéesActifs'!D687))</f>
        <v>-</v>
      </c>
      <c r="E684" s="213" t="str">
        <f>IF(($A684="-"),"-",IF((ISBLANK('1B DonnéesActifs'!E687)=TRUE),"",'1B DonnéesActifs'!E687))</f>
        <v>-</v>
      </c>
      <c r="F684" s="213" t="str">
        <f>IF(($A684="-"),"-",IF((ISBLANK('1B DonnéesActifs'!F687)=TRUE),"",'1B DonnéesActifs'!F687))</f>
        <v>-</v>
      </c>
      <c r="G684" s="213" t="str">
        <f>IF(($A684="-"),"-",IF((ISBLANK('1B DonnéesActifs'!G687)=TRUE),"",'1B DonnéesActifs'!G687))</f>
        <v>-</v>
      </c>
      <c r="H684" s="213" t="str">
        <f>IF(($A684="-"),"-",IF((ISBLANK('1B DonnéesActifs'!H687)=TRUE),"",'1B DonnéesActifs'!H687))</f>
        <v>-</v>
      </c>
      <c r="I684" s="213" t="str">
        <f>IF(($A684="-"),"-",IF((ISBLANK('1B DonnéesActifs'!I687)=TRUE),"",'1B DonnéesActifs'!I687))</f>
        <v>-</v>
      </c>
      <c r="J684" s="213" t="str">
        <f>IF(($A684="-"),"-",IF((ISBLANK('1B DonnéesActifs'!J687)=TRUE),"",'1B DonnéesActifs'!J687))</f>
        <v>-</v>
      </c>
      <c r="K684" s="213" t="str">
        <f>IF(($A684="-"),"-",IF((ISBLANK('1B DonnéesActifs'!K687)=TRUE),"",'1B DonnéesActifs'!K687))</f>
        <v>-</v>
      </c>
      <c r="L684" s="213" t="str">
        <f>IF(($A684="-"),"-",IF((ISBLANK('1B DonnéesActifs'!L687)=TRUE),"",'1B DonnéesActifs'!L687))</f>
        <v>-</v>
      </c>
      <c r="M684" s="213" t="str">
        <f>IF(($A684="-"),"-",IF((ISBLANK('1B DonnéesActifs'!M687)=TRUE),"",'1B DonnéesActifs'!M687))</f>
        <v>-</v>
      </c>
      <c r="N684" s="213" t="str">
        <f>IF(($A684="-"),"-",IF((ISBLANK('1B DonnéesActifs'!N687)=TRUE),"",'1B DonnéesActifs'!N687))</f>
        <v>-</v>
      </c>
      <c r="O684" s="213" t="str">
        <f>IF(($A684="-"),"-",IF((ISBLANK('1B DonnéesActifs'!O687)=TRUE),"",'1B DonnéesActifs'!O687))</f>
        <v>-</v>
      </c>
      <c r="P684" s="213" t="str">
        <f>IF(($A684="-"),"-",IF((ISBLANK('1B DonnéesActifs'!P687)=TRUE),"",'1B DonnéesActifs'!P687))</f>
        <v>-</v>
      </c>
      <c r="Q684" s="214" t="str">
        <f t="shared" si="100"/>
        <v>-</v>
      </c>
      <c r="R684" s="214" t="str">
        <f>IF($A684="-","-",(_xlfn.IFNA((VLOOKUP($D684,'2A HypothèsesRenouvellement'!$J$6:$K$10,2,FALSE)),"TypeChausséeN/D")))</f>
        <v>-</v>
      </c>
      <c r="S684" s="214" t="str">
        <f t="shared" si="101"/>
        <v>-</v>
      </c>
      <c r="T684" s="214" t="str">
        <f>IF($A684="-","-",(_xlfn.IFNA((VLOOKUP($M684,'2A HypothèsesRenouvellement'!$J$16:$K$25,2,FALSE)),"DernièreInterventionN/D")))</f>
        <v>-</v>
      </c>
      <c r="U684" s="214" t="str">
        <f t="shared" si="102"/>
        <v>-</v>
      </c>
      <c r="V684" s="215" t="str">
        <f t="shared" si="103"/>
        <v>-</v>
      </c>
      <c r="W684" s="215" t="str">
        <f>IF($A684="-","-",IF($O684="","ICG N/D",VLOOKUP($O684,'2A HypothèsesRenouvellement'!$B$33:$B$42,1,TRUE)))</f>
        <v>-</v>
      </c>
      <c r="X684" s="216" t="str">
        <f>IF($A684="-","-",(IF((ISNUMBER(W684)=TRUE),VLOOKUP(W684,'2A HypothèsesRenouvellement'!$B$33:$D$42,3,FALSE),"ICG N/D")))</f>
        <v>-</v>
      </c>
      <c r="Y684" s="216" t="str">
        <f>_xlfn.IFNA(IF($A684="-","-",(IF((P684=""),"Cote /5 N/D",VLOOKUP(P684,'2A HypothèsesRenouvellement'!$F$33:$G$37,2,FALSE)))),"%ParCote/5 Feuille2A N/D")</f>
        <v>-</v>
      </c>
      <c r="Z684" s="215" t="str">
        <f>IF($A684="-","-",IF('2A HypothèsesRenouvellement'!$F$20="  cotes d'état /100",(IF(ISNUMBER(X684)=TRUE,(X684*R684),"ICG N/D")),"N'est pas l'option choisie feuille 2A"))</f>
        <v>-</v>
      </c>
      <c r="AA684" s="215" t="str">
        <f t="shared" si="98"/>
        <v>-</v>
      </c>
      <c r="AB684" s="215" t="str">
        <f>IF($A684="-","-",IF('2A HypothèsesRenouvellement'!$F$20="  cotes d'état /5",(IF(ISNUMBER(Y684)=TRUE,(Y684*R684),"Etat/5 N/D")),"N'est pas l'option choisie feuille 2A"))</f>
        <v>-</v>
      </c>
      <c r="AC684" s="215" t="str">
        <f t="shared" si="99"/>
        <v>-</v>
      </c>
      <c r="AD684" s="217" t="str">
        <f>IF('2A HypothèsesRenouvellement'!$D$15="Option 1  ",'3A CalculsActifs'!V684,IF('2A HypothèsesRenouvellement'!$F$20="  Cotes d'état /100",'3A CalculsActifs'!AA684,IF('2A HypothèsesRenouvellement'!$F$20="  Cotes d'état /5",'3A CalculsActifs'!AC684,"ATT:ChoisirOptionFeuille2A")))</f>
        <v>ATT:ChoisirOptionFeuille2A</v>
      </c>
      <c r="AE684" s="209" t="str">
        <f>IF($A684="-","-",(H684/1000*(VLOOKUP(D684,'2A HypothèsesRenouvellement'!$J$6:$L$10,3,FALSE))))</f>
        <v>-</v>
      </c>
      <c r="AF684" s="312" t="str">
        <f t="shared" si="104"/>
        <v>-</v>
      </c>
      <c r="AG684" s="312" t="str">
        <f t="shared" si="105"/>
        <v>-</v>
      </c>
      <c r="AH684" s="218" t="str">
        <f t="shared" si="106"/>
        <v>-</v>
      </c>
    </row>
    <row r="685" spans="1:34" x14ac:dyDescent="0.25">
      <c r="A685" s="212" t="str">
        <f>IF((ISBLANK('1B DonnéesActifs'!A688)=TRUE),"-",'1B DonnéesActifs'!A688)</f>
        <v>-</v>
      </c>
      <c r="B685" s="213" t="str">
        <f>IF(($A685="-"),"-",IF((ISBLANK('1B DonnéesActifs'!B688)=TRUE),"",'1B DonnéesActifs'!B688))</f>
        <v>-</v>
      </c>
      <c r="C685" s="213" t="str">
        <f>IF(($A685="-"),"-",IF((ISBLANK('1B DonnéesActifs'!C688)=TRUE),"",'1B DonnéesActifs'!C688))</f>
        <v>-</v>
      </c>
      <c r="D685" s="213" t="str">
        <f>IF(($A685="-"),"-",IF((ISBLANK('1B DonnéesActifs'!D688)=TRUE),"",'1B DonnéesActifs'!D688))</f>
        <v>-</v>
      </c>
      <c r="E685" s="213" t="str">
        <f>IF(($A685="-"),"-",IF((ISBLANK('1B DonnéesActifs'!E688)=TRUE),"",'1B DonnéesActifs'!E688))</f>
        <v>-</v>
      </c>
      <c r="F685" s="213" t="str">
        <f>IF(($A685="-"),"-",IF((ISBLANK('1B DonnéesActifs'!F688)=TRUE),"",'1B DonnéesActifs'!F688))</f>
        <v>-</v>
      </c>
      <c r="G685" s="213" t="str">
        <f>IF(($A685="-"),"-",IF((ISBLANK('1B DonnéesActifs'!G688)=TRUE),"",'1B DonnéesActifs'!G688))</f>
        <v>-</v>
      </c>
      <c r="H685" s="213" t="str">
        <f>IF(($A685="-"),"-",IF((ISBLANK('1B DonnéesActifs'!H688)=TRUE),"",'1B DonnéesActifs'!H688))</f>
        <v>-</v>
      </c>
      <c r="I685" s="213" t="str">
        <f>IF(($A685="-"),"-",IF((ISBLANK('1B DonnéesActifs'!I688)=TRUE),"",'1B DonnéesActifs'!I688))</f>
        <v>-</v>
      </c>
      <c r="J685" s="213" t="str">
        <f>IF(($A685="-"),"-",IF((ISBLANK('1B DonnéesActifs'!J688)=TRUE),"",'1B DonnéesActifs'!J688))</f>
        <v>-</v>
      </c>
      <c r="K685" s="213" t="str">
        <f>IF(($A685="-"),"-",IF((ISBLANK('1B DonnéesActifs'!K688)=TRUE),"",'1B DonnéesActifs'!K688))</f>
        <v>-</v>
      </c>
      <c r="L685" s="213" t="str">
        <f>IF(($A685="-"),"-",IF((ISBLANK('1B DonnéesActifs'!L688)=TRUE),"",'1B DonnéesActifs'!L688))</f>
        <v>-</v>
      </c>
      <c r="M685" s="213" t="str">
        <f>IF(($A685="-"),"-",IF((ISBLANK('1B DonnéesActifs'!M688)=TRUE),"",'1B DonnéesActifs'!M688))</f>
        <v>-</v>
      </c>
      <c r="N685" s="213" t="str">
        <f>IF(($A685="-"),"-",IF((ISBLANK('1B DonnéesActifs'!N688)=TRUE),"",'1B DonnéesActifs'!N688))</f>
        <v>-</v>
      </c>
      <c r="O685" s="213" t="str">
        <f>IF(($A685="-"),"-",IF((ISBLANK('1B DonnéesActifs'!O688)=TRUE),"",'1B DonnéesActifs'!O688))</f>
        <v>-</v>
      </c>
      <c r="P685" s="213" t="str">
        <f>IF(($A685="-"),"-",IF((ISBLANK('1B DonnéesActifs'!P688)=TRUE),"",'1B DonnéesActifs'!P688))</f>
        <v>-</v>
      </c>
      <c r="Q685" s="214" t="str">
        <f t="shared" si="100"/>
        <v>-</v>
      </c>
      <c r="R685" s="214" t="str">
        <f>IF($A685="-","-",(_xlfn.IFNA((VLOOKUP($D685,'2A HypothèsesRenouvellement'!$J$6:$K$10,2,FALSE)),"TypeChausséeN/D")))</f>
        <v>-</v>
      </c>
      <c r="S685" s="214" t="str">
        <f t="shared" si="101"/>
        <v>-</v>
      </c>
      <c r="T685" s="214" t="str">
        <f>IF($A685="-","-",(_xlfn.IFNA((VLOOKUP($M685,'2A HypothèsesRenouvellement'!$J$16:$K$25,2,FALSE)),"DernièreInterventionN/D")))</f>
        <v>-</v>
      </c>
      <c r="U685" s="214" t="str">
        <f t="shared" si="102"/>
        <v>-</v>
      </c>
      <c r="V685" s="215" t="str">
        <f t="shared" si="103"/>
        <v>-</v>
      </c>
      <c r="W685" s="215" t="str">
        <f>IF($A685="-","-",IF($O685="","ICG N/D",VLOOKUP($O685,'2A HypothèsesRenouvellement'!$B$33:$B$42,1,TRUE)))</f>
        <v>-</v>
      </c>
      <c r="X685" s="216" t="str">
        <f>IF($A685="-","-",(IF((ISNUMBER(W685)=TRUE),VLOOKUP(W685,'2A HypothèsesRenouvellement'!$B$33:$D$42,3,FALSE),"ICG N/D")))</f>
        <v>-</v>
      </c>
      <c r="Y685" s="216" t="str">
        <f>_xlfn.IFNA(IF($A685="-","-",(IF((P685=""),"Cote /5 N/D",VLOOKUP(P685,'2A HypothèsesRenouvellement'!$F$33:$G$37,2,FALSE)))),"%ParCote/5 Feuille2A N/D")</f>
        <v>-</v>
      </c>
      <c r="Z685" s="215" t="str">
        <f>IF($A685="-","-",IF('2A HypothèsesRenouvellement'!$F$20="  cotes d'état /100",(IF(ISNUMBER(X685)=TRUE,(X685*R685),"ICG N/D")),"N'est pas l'option choisie feuille 2A"))</f>
        <v>-</v>
      </c>
      <c r="AA685" s="215" t="str">
        <f t="shared" si="98"/>
        <v>-</v>
      </c>
      <c r="AB685" s="215" t="str">
        <f>IF($A685="-","-",IF('2A HypothèsesRenouvellement'!$F$20="  cotes d'état /5",(IF(ISNUMBER(Y685)=TRUE,(Y685*R685),"Etat/5 N/D")),"N'est pas l'option choisie feuille 2A"))</f>
        <v>-</v>
      </c>
      <c r="AC685" s="215" t="str">
        <f t="shared" si="99"/>
        <v>-</v>
      </c>
      <c r="AD685" s="217" t="str">
        <f>IF('2A HypothèsesRenouvellement'!$D$15="Option 1  ",'3A CalculsActifs'!V685,IF('2A HypothèsesRenouvellement'!$F$20="  Cotes d'état /100",'3A CalculsActifs'!AA685,IF('2A HypothèsesRenouvellement'!$F$20="  Cotes d'état /5",'3A CalculsActifs'!AC685,"ATT:ChoisirOptionFeuille2A")))</f>
        <v>ATT:ChoisirOptionFeuille2A</v>
      </c>
      <c r="AE685" s="209" t="str">
        <f>IF($A685="-","-",(H685/1000*(VLOOKUP(D685,'2A HypothèsesRenouvellement'!$J$6:$L$10,3,FALSE))))</f>
        <v>-</v>
      </c>
      <c r="AF685" s="312" t="str">
        <f t="shared" si="104"/>
        <v>-</v>
      </c>
      <c r="AG685" s="312" t="str">
        <f t="shared" si="105"/>
        <v>-</v>
      </c>
      <c r="AH685" s="218" t="str">
        <f t="shared" si="106"/>
        <v>-</v>
      </c>
    </row>
    <row r="686" spans="1:34" x14ac:dyDescent="0.25">
      <c r="A686" s="212" t="str">
        <f>IF((ISBLANK('1B DonnéesActifs'!A689)=TRUE),"-",'1B DonnéesActifs'!A689)</f>
        <v>-</v>
      </c>
      <c r="B686" s="213" t="str">
        <f>IF(($A686="-"),"-",IF((ISBLANK('1B DonnéesActifs'!B689)=TRUE),"",'1B DonnéesActifs'!B689))</f>
        <v>-</v>
      </c>
      <c r="C686" s="213" t="str">
        <f>IF(($A686="-"),"-",IF((ISBLANK('1B DonnéesActifs'!C689)=TRUE),"",'1B DonnéesActifs'!C689))</f>
        <v>-</v>
      </c>
      <c r="D686" s="213" t="str">
        <f>IF(($A686="-"),"-",IF((ISBLANK('1B DonnéesActifs'!D689)=TRUE),"",'1B DonnéesActifs'!D689))</f>
        <v>-</v>
      </c>
      <c r="E686" s="213" t="str">
        <f>IF(($A686="-"),"-",IF((ISBLANK('1B DonnéesActifs'!E689)=TRUE),"",'1B DonnéesActifs'!E689))</f>
        <v>-</v>
      </c>
      <c r="F686" s="213" t="str">
        <f>IF(($A686="-"),"-",IF((ISBLANK('1B DonnéesActifs'!F689)=TRUE),"",'1B DonnéesActifs'!F689))</f>
        <v>-</v>
      </c>
      <c r="G686" s="213" t="str">
        <f>IF(($A686="-"),"-",IF((ISBLANK('1B DonnéesActifs'!G689)=TRUE),"",'1B DonnéesActifs'!G689))</f>
        <v>-</v>
      </c>
      <c r="H686" s="213" t="str">
        <f>IF(($A686="-"),"-",IF((ISBLANK('1B DonnéesActifs'!H689)=TRUE),"",'1B DonnéesActifs'!H689))</f>
        <v>-</v>
      </c>
      <c r="I686" s="213" t="str">
        <f>IF(($A686="-"),"-",IF((ISBLANK('1B DonnéesActifs'!I689)=TRUE),"",'1B DonnéesActifs'!I689))</f>
        <v>-</v>
      </c>
      <c r="J686" s="213" t="str">
        <f>IF(($A686="-"),"-",IF((ISBLANK('1B DonnéesActifs'!J689)=TRUE),"",'1B DonnéesActifs'!J689))</f>
        <v>-</v>
      </c>
      <c r="K686" s="213" t="str">
        <f>IF(($A686="-"),"-",IF((ISBLANK('1B DonnéesActifs'!K689)=TRUE),"",'1B DonnéesActifs'!K689))</f>
        <v>-</v>
      </c>
      <c r="L686" s="213" t="str">
        <f>IF(($A686="-"),"-",IF((ISBLANK('1B DonnéesActifs'!L689)=TRUE),"",'1B DonnéesActifs'!L689))</f>
        <v>-</v>
      </c>
      <c r="M686" s="213" t="str">
        <f>IF(($A686="-"),"-",IF((ISBLANK('1B DonnéesActifs'!M689)=TRUE),"",'1B DonnéesActifs'!M689))</f>
        <v>-</v>
      </c>
      <c r="N686" s="213" t="str">
        <f>IF(($A686="-"),"-",IF((ISBLANK('1B DonnéesActifs'!N689)=TRUE),"",'1B DonnéesActifs'!N689))</f>
        <v>-</v>
      </c>
      <c r="O686" s="213" t="str">
        <f>IF(($A686="-"),"-",IF((ISBLANK('1B DonnéesActifs'!O689)=TRUE),"",'1B DonnéesActifs'!O689))</f>
        <v>-</v>
      </c>
      <c r="P686" s="213" t="str">
        <f>IF(($A686="-"),"-",IF((ISBLANK('1B DonnéesActifs'!P689)=TRUE),"",'1B DonnéesActifs'!P689))</f>
        <v>-</v>
      </c>
      <c r="Q686" s="214" t="str">
        <f t="shared" si="100"/>
        <v>-</v>
      </c>
      <c r="R686" s="214" t="str">
        <f>IF($A686="-","-",(_xlfn.IFNA((VLOOKUP($D686,'2A HypothèsesRenouvellement'!$J$6:$K$10,2,FALSE)),"TypeChausséeN/D")))</f>
        <v>-</v>
      </c>
      <c r="S686" s="214" t="str">
        <f t="shared" si="101"/>
        <v>-</v>
      </c>
      <c r="T686" s="214" t="str">
        <f>IF($A686="-","-",(_xlfn.IFNA((VLOOKUP($M686,'2A HypothèsesRenouvellement'!$J$16:$K$25,2,FALSE)),"DernièreInterventionN/D")))</f>
        <v>-</v>
      </c>
      <c r="U686" s="214" t="str">
        <f t="shared" si="102"/>
        <v>-</v>
      </c>
      <c r="V686" s="215" t="str">
        <f t="shared" si="103"/>
        <v>-</v>
      </c>
      <c r="W686" s="215" t="str">
        <f>IF($A686="-","-",IF($O686="","ICG N/D",VLOOKUP($O686,'2A HypothèsesRenouvellement'!$B$33:$B$42,1,TRUE)))</f>
        <v>-</v>
      </c>
      <c r="X686" s="216" t="str">
        <f>IF($A686="-","-",(IF((ISNUMBER(W686)=TRUE),VLOOKUP(W686,'2A HypothèsesRenouvellement'!$B$33:$D$42,3,FALSE),"ICG N/D")))</f>
        <v>-</v>
      </c>
      <c r="Y686" s="216" t="str">
        <f>_xlfn.IFNA(IF($A686="-","-",(IF((P686=""),"Cote /5 N/D",VLOOKUP(P686,'2A HypothèsesRenouvellement'!$F$33:$G$37,2,FALSE)))),"%ParCote/5 Feuille2A N/D")</f>
        <v>-</v>
      </c>
      <c r="Z686" s="215" t="str">
        <f>IF($A686="-","-",IF('2A HypothèsesRenouvellement'!$F$20="  cotes d'état /100",(IF(ISNUMBER(X686)=TRUE,(X686*R686),"ICG N/D")),"N'est pas l'option choisie feuille 2A"))</f>
        <v>-</v>
      </c>
      <c r="AA686" s="215" t="str">
        <f t="shared" si="98"/>
        <v>-</v>
      </c>
      <c r="AB686" s="215" t="str">
        <f>IF($A686="-","-",IF('2A HypothèsesRenouvellement'!$F$20="  cotes d'état /5",(IF(ISNUMBER(Y686)=TRUE,(Y686*R686),"Etat/5 N/D")),"N'est pas l'option choisie feuille 2A"))</f>
        <v>-</v>
      </c>
      <c r="AC686" s="215" t="str">
        <f t="shared" si="99"/>
        <v>-</v>
      </c>
      <c r="AD686" s="217" t="str">
        <f>IF('2A HypothèsesRenouvellement'!$D$15="Option 1  ",'3A CalculsActifs'!V686,IF('2A HypothèsesRenouvellement'!$F$20="  Cotes d'état /100",'3A CalculsActifs'!AA686,IF('2A HypothèsesRenouvellement'!$F$20="  Cotes d'état /5",'3A CalculsActifs'!AC686,"ATT:ChoisirOptionFeuille2A")))</f>
        <v>ATT:ChoisirOptionFeuille2A</v>
      </c>
      <c r="AE686" s="209" t="str">
        <f>IF($A686="-","-",(H686/1000*(VLOOKUP(D686,'2A HypothèsesRenouvellement'!$J$6:$L$10,3,FALSE))))</f>
        <v>-</v>
      </c>
      <c r="AF686" s="312" t="str">
        <f t="shared" si="104"/>
        <v>-</v>
      </c>
      <c r="AG686" s="312" t="str">
        <f t="shared" si="105"/>
        <v>-</v>
      </c>
      <c r="AH686" s="218" t="str">
        <f t="shared" si="106"/>
        <v>-</v>
      </c>
    </row>
    <row r="687" spans="1:34" x14ac:dyDescent="0.25">
      <c r="A687" s="212" t="str">
        <f>IF((ISBLANK('1B DonnéesActifs'!A690)=TRUE),"-",'1B DonnéesActifs'!A690)</f>
        <v>-</v>
      </c>
      <c r="B687" s="213" t="str">
        <f>IF(($A687="-"),"-",IF((ISBLANK('1B DonnéesActifs'!B690)=TRUE),"",'1B DonnéesActifs'!B690))</f>
        <v>-</v>
      </c>
      <c r="C687" s="213" t="str">
        <f>IF(($A687="-"),"-",IF((ISBLANK('1B DonnéesActifs'!C690)=TRUE),"",'1B DonnéesActifs'!C690))</f>
        <v>-</v>
      </c>
      <c r="D687" s="213" t="str">
        <f>IF(($A687="-"),"-",IF((ISBLANK('1B DonnéesActifs'!D690)=TRUE),"",'1B DonnéesActifs'!D690))</f>
        <v>-</v>
      </c>
      <c r="E687" s="213" t="str">
        <f>IF(($A687="-"),"-",IF((ISBLANK('1B DonnéesActifs'!E690)=TRUE),"",'1B DonnéesActifs'!E690))</f>
        <v>-</v>
      </c>
      <c r="F687" s="213" t="str">
        <f>IF(($A687="-"),"-",IF((ISBLANK('1B DonnéesActifs'!F690)=TRUE),"",'1B DonnéesActifs'!F690))</f>
        <v>-</v>
      </c>
      <c r="G687" s="213" t="str">
        <f>IF(($A687="-"),"-",IF((ISBLANK('1B DonnéesActifs'!G690)=TRUE),"",'1B DonnéesActifs'!G690))</f>
        <v>-</v>
      </c>
      <c r="H687" s="213" t="str">
        <f>IF(($A687="-"),"-",IF((ISBLANK('1B DonnéesActifs'!H690)=TRUE),"",'1B DonnéesActifs'!H690))</f>
        <v>-</v>
      </c>
      <c r="I687" s="213" t="str">
        <f>IF(($A687="-"),"-",IF((ISBLANK('1B DonnéesActifs'!I690)=TRUE),"",'1B DonnéesActifs'!I690))</f>
        <v>-</v>
      </c>
      <c r="J687" s="213" t="str">
        <f>IF(($A687="-"),"-",IF((ISBLANK('1B DonnéesActifs'!J690)=TRUE),"",'1B DonnéesActifs'!J690))</f>
        <v>-</v>
      </c>
      <c r="K687" s="213" t="str">
        <f>IF(($A687="-"),"-",IF((ISBLANK('1B DonnéesActifs'!K690)=TRUE),"",'1B DonnéesActifs'!K690))</f>
        <v>-</v>
      </c>
      <c r="L687" s="213" t="str">
        <f>IF(($A687="-"),"-",IF((ISBLANK('1B DonnéesActifs'!L690)=TRUE),"",'1B DonnéesActifs'!L690))</f>
        <v>-</v>
      </c>
      <c r="M687" s="213" t="str">
        <f>IF(($A687="-"),"-",IF((ISBLANK('1B DonnéesActifs'!M690)=TRUE),"",'1B DonnéesActifs'!M690))</f>
        <v>-</v>
      </c>
      <c r="N687" s="213" t="str">
        <f>IF(($A687="-"),"-",IF((ISBLANK('1B DonnéesActifs'!N690)=TRUE),"",'1B DonnéesActifs'!N690))</f>
        <v>-</v>
      </c>
      <c r="O687" s="213" t="str">
        <f>IF(($A687="-"),"-",IF((ISBLANK('1B DonnéesActifs'!O690)=TRUE),"",'1B DonnéesActifs'!O690))</f>
        <v>-</v>
      </c>
      <c r="P687" s="213" t="str">
        <f>IF(($A687="-"),"-",IF((ISBLANK('1B DonnéesActifs'!P690)=TRUE),"",'1B DonnéesActifs'!P690))</f>
        <v>-</v>
      </c>
      <c r="Q687" s="214" t="str">
        <f t="shared" si="100"/>
        <v>-</v>
      </c>
      <c r="R687" s="214" t="str">
        <f>IF($A687="-","-",(_xlfn.IFNA((VLOOKUP($D687,'2A HypothèsesRenouvellement'!$J$6:$K$10,2,FALSE)),"TypeChausséeN/D")))</f>
        <v>-</v>
      </c>
      <c r="S687" s="214" t="str">
        <f t="shared" si="101"/>
        <v>-</v>
      </c>
      <c r="T687" s="214" t="str">
        <f>IF($A687="-","-",(_xlfn.IFNA((VLOOKUP($M687,'2A HypothèsesRenouvellement'!$J$16:$K$25,2,FALSE)),"DernièreInterventionN/D")))</f>
        <v>-</v>
      </c>
      <c r="U687" s="214" t="str">
        <f t="shared" si="102"/>
        <v>-</v>
      </c>
      <c r="V687" s="215" t="str">
        <f t="shared" si="103"/>
        <v>-</v>
      </c>
      <c r="W687" s="215" t="str">
        <f>IF($A687="-","-",IF($O687="","ICG N/D",VLOOKUP($O687,'2A HypothèsesRenouvellement'!$B$33:$B$42,1,TRUE)))</f>
        <v>-</v>
      </c>
      <c r="X687" s="216" t="str">
        <f>IF($A687="-","-",(IF((ISNUMBER(W687)=TRUE),VLOOKUP(W687,'2A HypothèsesRenouvellement'!$B$33:$D$42,3,FALSE),"ICG N/D")))</f>
        <v>-</v>
      </c>
      <c r="Y687" s="216" t="str">
        <f>_xlfn.IFNA(IF($A687="-","-",(IF((P687=""),"Cote /5 N/D",VLOOKUP(P687,'2A HypothèsesRenouvellement'!$F$33:$G$37,2,FALSE)))),"%ParCote/5 Feuille2A N/D")</f>
        <v>-</v>
      </c>
      <c r="Z687" s="215" t="str">
        <f>IF($A687="-","-",IF('2A HypothèsesRenouvellement'!$F$20="  cotes d'état /100",(IF(ISNUMBER(X687)=TRUE,(X687*R687),"ICG N/D")),"N'est pas l'option choisie feuille 2A"))</f>
        <v>-</v>
      </c>
      <c r="AA687" s="215" t="str">
        <f t="shared" si="98"/>
        <v>-</v>
      </c>
      <c r="AB687" s="215" t="str">
        <f>IF($A687="-","-",IF('2A HypothèsesRenouvellement'!$F$20="  cotes d'état /5",(IF(ISNUMBER(Y687)=TRUE,(Y687*R687),"Etat/5 N/D")),"N'est pas l'option choisie feuille 2A"))</f>
        <v>-</v>
      </c>
      <c r="AC687" s="215" t="str">
        <f t="shared" si="99"/>
        <v>-</v>
      </c>
      <c r="AD687" s="217" t="str">
        <f>IF('2A HypothèsesRenouvellement'!$D$15="Option 1  ",'3A CalculsActifs'!V687,IF('2A HypothèsesRenouvellement'!$F$20="  Cotes d'état /100",'3A CalculsActifs'!AA687,IF('2A HypothèsesRenouvellement'!$F$20="  Cotes d'état /5",'3A CalculsActifs'!AC687,"ATT:ChoisirOptionFeuille2A")))</f>
        <v>ATT:ChoisirOptionFeuille2A</v>
      </c>
      <c r="AE687" s="209" t="str">
        <f>IF($A687="-","-",(H687/1000*(VLOOKUP(D687,'2A HypothèsesRenouvellement'!$J$6:$L$10,3,FALSE))))</f>
        <v>-</v>
      </c>
      <c r="AF687" s="312" t="str">
        <f t="shared" si="104"/>
        <v>-</v>
      </c>
      <c r="AG687" s="312" t="str">
        <f t="shared" si="105"/>
        <v>-</v>
      </c>
      <c r="AH687" s="218" t="str">
        <f t="shared" si="106"/>
        <v>-</v>
      </c>
    </row>
    <row r="688" spans="1:34" x14ac:dyDescent="0.25">
      <c r="A688" s="212" t="str">
        <f>IF((ISBLANK('1B DonnéesActifs'!A691)=TRUE),"-",'1B DonnéesActifs'!A691)</f>
        <v>-</v>
      </c>
      <c r="B688" s="213" t="str">
        <f>IF(($A688="-"),"-",IF((ISBLANK('1B DonnéesActifs'!B691)=TRUE),"",'1B DonnéesActifs'!B691))</f>
        <v>-</v>
      </c>
      <c r="C688" s="213" t="str">
        <f>IF(($A688="-"),"-",IF((ISBLANK('1B DonnéesActifs'!C691)=TRUE),"",'1B DonnéesActifs'!C691))</f>
        <v>-</v>
      </c>
      <c r="D688" s="213" t="str">
        <f>IF(($A688="-"),"-",IF((ISBLANK('1B DonnéesActifs'!D691)=TRUE),"",'1B DonnéesActifs'!D691))</f>
        <v>-</v>
      </c>
      <c r="E688" s="213" t="str">
        <f>IF(($A688="-"),"-",IF((ISBLANK('1B DonnéesActifs'!E691)=TRUE),"",'1B DonnéesActifs'!E691))</f>
        <v>-</v>
      </c>
      <c r="F688" s="213" t="str">
        <f>IF(($A688="-"),"-",IF((ISBLANK('1B DonnéesActifs'!F691)=TRUE),"",'1B DonnéesActifs'!F691))</f>
        <v>-</v>
      </c>
      <c r="G688" s="213" t="str">
        <f>IF(($A688="-"),"-",IF((ISBLANK('1B DonnéesActifs'!G691)=TRUE),"",'1B DonnéesActifs'!G691))</f>
        <v>-</v>
      </c>
      <c r="H688" s="213" t="str">
        <f>IF(($A688="-"),"-",IF((ISBLANK('1B DonnéesActifs'!H691)=TRUE),"",'1B DonnéesActifs'!H691))</f>
        <v>-</v>
      </c>
      <c r="I688" s="213" t="str">
        <f>IF(($A688="-"),"-",IF((ISBLANK('1B DonnéesActifs'!I691)=TRUE),"",'1B DonnéesActifs'!I691))</f>
        <v>-</v>
      </c>
      <c r="J688" s="213" t="str">
        <f>IF(($A688="-"),"-",IF((ISBLANK('1B DonnéesActifs'!J691)=TRUE),"",'1B DonnéesActifs'!J691))</f>
        <v>-</v>
      </c>
      <c r="K688" s="213" t="str">
        <f>IF(($A688="-"),"-",IF((ISBLANK('1B DonnéesActifs'!K691)=TRUE),"",'1B DonnéesActifs'!K691))</f>
        <v>-</v>
      </c>
      <c r="L688" s="213" t="str">
        <f>IF(($A688="-"),"-",IF((ISBLANK('1B DonnéesActifs'!L691)=TRUE),"",'1B DonnéesActifs'!L691))</f>
        <v>-</v>
      </c>
      <c r="M688" s="213" t="str">
        <f>IF(($A688="-"),"-",IF((ISBLANK('1B DonnéesActifs'!M691)=TRUE),"",'1B DonnéesActifs'!M691))</f>
        <v>-</v>
      </c>
      <c r="N688" s="213" t="str">
        <f>IF(($A688="-"),"-",IF((ISBLANK('1B DonnéesActifs'!N691)=TRUE),"",'1B DonnéesActifs'!N691))</f>
        <v>-</v>
      </c>
      <c r="O688" s="213" t="str">
        <f>IF(($A688="-"),"-",IF((ISBLANK('1B DonnéesActifs'!O691)=TRUE),"",'1B DonnéesActifs'!O691))</f>
        <v>-</v>
      </c>
      <c r="P688" s="213" t="str">
        <f>IF(($A688="-"),"-",IF((ISBLANK('1B DonnéesActifs'!P691)=TRUE),"",'1B DonnéesActifs'!P691))</f>
        <v>-</v>
      </c>
      <c r="Q688" s="214" t="str">
        <f t="shared" si="100"/>
        <v>-</v>
      </c>
      <c r="R688" s="214" t="str">
        <f>IF($A688="-","-",(_xlfn.IFNA((VLOOKUP($D688,'2A HypothèsesRenouvellement'!$J$6:$K$10,2,FALSE)),"TypeChausséeN/D")))</f>
        <v>-</v>
      </c>
      <c r="S688" s="214" t="str">
        <f t="shared" si="101"/>
        <v>-</v>
      </c>
      <c r="T688" s="214" t="str">
        <f>IF($A688="-","-",(_xlfn.IFNA((VLOOKUP($M688,'2A HypothèsesRenouvellement'!$J$16:$K$25,2,FALSE)),"DernièreInterventionN/D")))</f>
        <v>-</v>
      </c>
      <c r="U688" s="214" t="str">
        <f t="shared" si="102"/>
        <v>-</v>
      </c>
      <c r="V688" s="215" t="str">
        <f t="shared" si="103"/>
        <v>-</v>
      </c>
      <c r="W688" s="215" t="str">
        <f>IF($A688="-","-",IF($O688="","ICG N/D",VLOOKUP($O688,'2A HypothèsesRenouvellement'!$B$33:$B$42,1,TRUE)))</f>
        <v>-</v>
      </c>
      <c r="X688" s="216" t="str">
        <f>IF($A688="-","-",(IF((ISNUMBER(W688)=TRUE),VLOOKUP(W688,'2A HypothèsesRenouvellement'!$B$33:$D$42,3,FALSE),"ICG N/D")))</f>
        <v>-</v>
      </c>
      <c r="Y688" s="216" t="str">
        <f>_xlfn.IFNA(IF($A688="-","-",(IF((P688=""),"Cote /5 N/D",VLOOKUP(P688,'2A HypothèsesRenouvellement'!$F$33:$G$37,2,FALSE)))),"%ParCote/5 Feuille2A N/D")</f>
        <v>-</v>
      </c>
      <c r="Z688" s="215" t="str">
        <f>IF($A688="-","-",IF('2A HypothèsesRenouvellement'!$F$20="  cotes d'état /100",(IF(ISNUMBER(X688)=TRUE,(X688*R688),"ICG N/D")),"N'est pas l'option choisie feuille 2A"))</f>
        <v>-</v>
      </c>
      <c r="AA688" s="215" t="str">
        <f t="shared" si="98"/>
        <v>-</v>
      </c>
      <c r="AB688" s="215" t="str">
        <f>IF($A688="-","-",IF('2A HypothèsesRenouvellement'!$F$20="  cotes d'état /5",(IF(ISNUMBER(Y688)=TRUE,(Y688*R688),"Etat/5 N/D")),"N'est pas l'option choisie feuille 2A"))</f>
        <v>-</v>
      </c>
      <c r="AC688" s="215" t="str">
        <f t="shared" si="99"/>
        <v>-</v>
      </c>
      <c r="AD688" s="217" t="str">
        <f>IF('2A HypothèsesRenouvellement'!$D$15="Option 1  ",'3A CalculsActifs'!V688,IF('2A HypothèsesRenouvellement'!$F$20="  Cotes d'état /100",'3A CalculsActifs'!AA688,IF('2A HypothèsesRenouvellement'!$F$20="  Cotes d'état /5",'3A CalculsActifs'!AC688,"ATT:ChoisirOptionFeuille2A")))</f>
        <v>ATT:ChoisirOptionFeuille2A</v>
      </c>
      <c r="AE688" s="209" t="str">
        <f>IF($A688="-","-",(H688/1000*(VLOOKUP(D688,'2A HypothèsesRenouvellement'!$J$6:$L$10,3,FALSE))))</f>
        <v>-</v>
      </c>
      <c r="AF688" s="312" t="str">
        <f t="shared" si="104"/>
        <v>-</v>
      </c>
      <c r="AG688" s="312" t="str">
        <f t="shared" si="105"/>
        <v>-</v>
      </c>
      <c r="AH688" s="218" t="str">
        <f t="shared" si="106"/>
        <v>-</v>
      </c>
    </row>
    <row r="689" spans="1:34" x14ac:dyDescent="0.25">
      <c r="A689" s="212" t="str">
        <f>IF((ISBLANK('1B DonnéesActifs'!A692)=TRUE),"-",'1B DonnéesActifs'!A692)</f>
        <v>-</v>
      </c>
      <c r="B689" s="213" t="str">
        <f>IF(($A689="-"),"-",IF((ISBLANK('1B DonnéesActifs'!B692)=TRUE),"",'1B DonnéesActifs'!B692))</f>
        <v>-</v>
      </c>
      <c r="C689" s="213" t="str">
        <f>IF(($A689="-"),"-",IF((ISBLANK('1B DonnéesActifs'!C692)=TRUE),"",'1B DonnéesActifs'!C692))</f>
        <v>-</v>
      </c>
      <c r="D689" s="213" t="str">
        <f>IF(($A689="-"),"-",IF((ISBLANK('1B DonnéesActifs'!D692)=TRUE),"",'1B DonnéesActifs'!D692))</f>
        <v>-</v>
      </c>
      <c r="E689" s="213" t="str">
        <f>IF(($A689="-"),"-",IF((ISBLANK('1B DonnéesActifs'!E692)=TRUE),"",'1B DonnéesActifs'!E692))</f>
        <v>-</v>
      </c>
      <c r="F689" s="213" t="str">
        <f>IF(($A689="-"),"-",IF((ISBLANK('1B DonnéesActifs'!F692)=TRUE),"",'1B DonnéesActifs'!F692))</f>
        <v>-</v>
      </c>
      <c r="G689" s="213" t="str">
        <f>IF(($A689="-"),"-",IF((ISBLANK('1B DonnéesActifs'!G692)=TRUE),"",'1B DonnéesActifs'!G692))</f>
        <v>-</v>
      </c>
      <c r="H689" s="213" t="str">
        <f>IF(($A689="-"),"-",IF((ISBLANK('1B DonnéesActifs'!H692)=TRUE),"",'1B DonnéesActifs'!H692))</f>
        <v>-</v>
      </c>
      <c r="I689" s="213" t="str">
        <f>IF(($A689="-"),"-",IF((ISBLANK('1B DonnéesActifs'!I692)=TRUE),"",'1B DonnéesActifs'!I692))</f>
        <v>-</v>
      </c>
      <c r="J689" s="213" t="str">
        <f>IF(($A689="-"),"-",IF((ISBLANK('1B DonnéesActifs'!J692)=TRUE),"",'1B DonnéesActifs'!J692))</f>
        <v>-</v>
      </c>
      <c r="K689" s="213" t="str">
        <f>IF(($A689="-"),"-",IF((ISBLANK('1B DonnéesActifs'!K692)=TRUE),"",'1B DonnéesActifs'!K692))</f>
        <v>-</v>
      </c>
      <c r="L689" s="213" t="str">
        <f>IF(($A689="-"),"-",IF((ISBLANK('1B DonnéesActifs'!L692)=TRUE),"",'1B DonnéesActifs'!L692))</f>
        <v>-</v>
      </c>
      <c r="M689" s="213" t="str">
        <f>IF(($A689="-"),"-",IF((ISBLANK('1B DonnéesActifs'!M692)=TRUE),"",'1B DonnéesActifs'!M692))</f>
        <v>-</v>
      </c>
      <c r="N689" s="213" t="str">
        <f>IF(($A689="-"),"-",IF((ISBLANK('1B DonnéesActifs'!N692)=TRUE),"",'1B DonnéesActifs'!N692))</f>
        <v>-</v>
      </c>
      <c r="O689" s="213" t="str">
        <f>IF(($A689="-"),"-",IF((ISBLANK('1B DonnéesActifs'!O692)=TRUE),"",'1B DonnéesActifs'!O692))</f>
        <v>-</v>
      </c>
      <c r="P689" s="213" t="str">
        <f>IF(($A689="-"),"-",IF((ISBLANK('1B DonnéesActifs'!P692)=TRUE),"",'1B DonnéesActifs'!P692))</f>
        <v>-</v>
      </c>
      <c r="Q689" s="214" t="str">
        <f t="shared" si="100"/>
        <v>-</v>
      </c>
      <c r="R689" s="214" t="str">
        <f>IF($A689="-","-",(_xlfn.IFNA((VLOOKUP($D689,'2A HypothèsesRenouvellement'!$J$6:$K$10,2,FALSE)),"TypeChausséeN/D")))</f>
        <v>-</v>
      </c>
      <c r="S689" s="214" t="str">
        <f t="shared" si="101"/>
        <v>-</v>
      </c>
      <c r="T689" s="214" t="str">
        <f>IF($A689="-","-",(_xlfn.IFNA((VLOOKUP($M689,'2A HypothèsesRenouvellement'!$J$16:$K$25,2,FALSE)),"DernièreInterventionN/D")))</f>
        <v>-</v>
      </c>
      <c r="U689" s="214" t="str">
        <f t="shared" si="102"/>
        <v>-</v>
      </c>
      <c r="V689" s="215" t="str">
        <f t="shared" si="103"/>
        <v>-</v>
      </c>
      <c r="W689" s="215" t="str">
        <f>IF($A689="-","-",IF($O689="","ICG N/D",VLOOKUP($O689,'2A HypothèsesRenouvellement'!$B$33:$B$42,1,TRUE)))</f>
        <v>-</v>
      </c>
      <c r="X689" s="216" t="str">
        <f>IF($A689="-","-",(IF((ISNUMBER(W689)=TRUE),VLOOKUP(W689,'2A HypothèsesRenouvellement'!$B$33:$D$42,3,FALSE),"ICG N/D")))</f>
        <v>-</v>
      </c>
      <c r="Y689" s="216" t="str">
        <f>_xlfn.IFNA(IF($A689="-","-",(IF((P689=""),"Cote /5 N/D",VLOOKUP(P689,'2A HypothèsesRenouvellement'!$F$33:$G$37,2,FALSE)))),"%ParCote/5 Feuille2A N/D")</f>
        <v>-</v>
      </c>
      <c r="Z689" s="215" t="str">
        <f>IF($A689="-","-",IF('2A HypothèsesRenouvellement'!$F$20="  cotes d'état /100",(IF(ISNUMBER(X689)=TRUE,(X689*R689),"ICG N/D")),"N'est pas l'option choisie feuille 2A"))</f>
        <v>-</v>
      </c>
      <c r="AA689" s="215" t="str">
        <f t="shared" si="98"/>
        <v>-</v>
      </c>
      <c r="AB689" s="215" t="str">
        <f>IF($A689="-","-",IF('2A HypothèsesRenouvellement'!$F$20="  cotes d'état /5",(IF(ISNUMBER(Y689)=TRUE,(Y689*R689),"Etat/5 N/D")),"N'est pas l'option choisie feuille 2A"))</f>
        <v>-</v>
      </c>
      <c r="AC689" s="215" t="str">
        <f t="shared" si="99"/>
        <v>-</v>
      </c>
      <c r="AD689" s="217" t="str">
        <f>IF('2A HypothèsesRenouvellement'!$D$15="Option 1  ",'3A CalculsActifs'!V689,IF('2A HypothèsesRenouvellement'!$F$20="  Cotes d'état /100",'3A CalculsActifs'!AA689,IF('2A HypothèsesRenouvellement'!$F$20="  Cotes d'état /5",'3A CalculsActifs'!AC689,"ATT:ChoisirOptionFeuille2A")))</f>
        <v>ATT:ChoisirOptionFeuille2A</v>
      </c>
      <c r="AE689" s="209" t="str">
        <f>IF($A689="-","-",(H689/1000*(VLOOKUP(D689,'2A HypothèsesRenouvellement'!$J$6:$L$10,3,FALSE))))</f>
        <v>-</v>
      </c>
      <c r="AF689" s="312" t="str">
        <f t="shared" si="104"/>
        <v>-</v>
      </c>
      <c r="AG689" s="312" t="str">
        <f t="shared" si="105"/>
        <v>-</v>
      </c>
      <c r="AH689" s="218" t="str">
        <f t="shared" si="106"/>
        <v>-</v>
      </c>
    </row>
    <row r="690" spans="1:34" x14ac:dyDescent="0.25">
      <c r="A690" s="212" t="str">
        <f>IF((ISBLANK('1B DonnéesActifs'!A693)=TRUE),"-",'1B DonnéesActifs'!A693)</f>
        <v>-</v>
      </c>
      <c r="B690" s="213" t="str">
        <f>IF(($A690="-"),"-",IF((ISBLANK('1B DonnéesActifs'!B693)=TRUE),"",'1B DonnéesActifs'!B693))</f>
        <v>-</v>
      </c>
      <c r="C690" s="213" t="str">
        <f>IF(($A690="-"),"-",IF((ISBLANK('1B DonnéesActifs'!C693)=TRUE),"",'1B DonnéesActifs'!C693))</f>
        <v>-</v>
      </c>
      <c r="D690" s="213" t="str">
        <f>IF(($A690="-"),"-",IF((ISBLANK('1B DonnéesActifs'!D693)=TRUE),"",'1B DonnéesActifs'!D693))</f>
        <v>-</v>
      </c>
      <c r="E690" s="213" t="str">
        <f>IF(($A690="-"),"-",IF((ISBLANK('1B DonnéesActifs'!E693)=TRUE),"",'1B DonnéesActifs'!E693))</f>
        <v>-</v>
      </c>
      <c r="F690" s="213" t="str">
        <f>IF(($A690="-"),"-",IF((ISBLANK('1B DonnéesActifs'!F693)=TRUE),"",'1B DonnéesActifs'!F693))</f>
        <v>-</v>
      </c>
      <c r="G690" s="213" t="str">
        <f>IF(($A690="-"),"-",IF((ISBLANK('1B DonnéesActifs'!G693)=TRUE),"",'1B DonnéesActifs'!G693))</f>
        <v>-</v>
      </c>
      <c r="H690" s="213" t="str">
        <f>IF(($A690="-"),"-",IF((ISBLANK('1B DonnéesActifs'!H693)=TRUE),"",'1B DonnéesActifs'!H693))</f>
        <v>-</v>
      </c>
      <c r="I690" s="213" t="str">
        <f>IF(($A690="-"),"-",IF((ISBLANK('1B DonnéesActifs'!I693)=TRUE),"",'1B DonnéesActifs'!I693))</f>
        <v>-</v>
      </c>
      <c r="J690" s="213" t="str">
        <f>IF(($A690="-"),"-",IF((ISBLANK('1B DonnéesActifs'!J693)=TRUE),"",'1B DonnéesActifs'!J693))</f>
        <v>-</v>
      </c>
      <c r="K690" s="213" t="str">
        <f>IF(($A690="-"),"-",IF((ISBLANK('1B DonnéesActifs'!K693)=TRUE),"",'1B DonnéesActifs'!K693))</f>
        <v>-</v>
      </c>
      <c r="L690" s="213" t="str">
        <f>IF(($A690="-"),"-",IF((ISBLANK('1B DonnéesActifs'!L693)=TRUE),"",'1B DonnéesActifs'!L693))</f>
        <v>-</v>
      </c>
      <c r="M690" s="213" t="str">
        <f>IF(($A690="-"),"-",IF((ISBLANK('1B DonnéesActifs'!M693)=TRUE),"",'1B DonnéesActifs'!M693))</f>
        <v>-</v>
      </c>
      <c r="N690" s="213" t="str">
        <f>IF(($A690="-"),"-",IF((ISBLANK('1B DonnéesActifs'!N693)=TRUE),"",'1B DonnéesActifs'!N693))</f>
        <v>-</v>
      </c>
      <c r="O690" s="213" t="str">
        <f>IF(($A690="-"),"-",IF((ISBLANK('1B DonnéesActifs'!O693)=TRUE),"",'1B DonnéesActifs'!O693))</f>
        <v>-</v>
      </c>
      <c r="P690" s="213" t="str">
        <f>IF(($A690="-"),"-",IF((ISBLANK('1B DonnéesActifs'!P693)=TRUE),"",'1B DonnéesActifs'!P693))</f>
        <v>-</v>
      </c>
      <c r="Q690" s="214" t="str">
        <f t="shared" si="100"/>
        <v>-</v>
      </c>
      <c r="R690" s="214" t="str">
        <f>IF($A690="-","-",(_xlfn.IFNA((VLOOKUP($D690,'2A HypothèsesRenouvellement'!$J$6:$K$10,2,FALSE)),"TypeChausséeN/D")))</f>
        <v>-</v>
      </c>
      <c r="S690" s="214" t="str">
        <f t="shared" si="101"/>
        <v>-</v>
      </c>
      <c r="T690" s="214" t="str">
        <f>IF($A690="-","-",(_xlfn.IFNA((VLOOKUP($M690,'2A HypothèsesRenouvellement'!$J$16:$K$25,2,FALSE)),"DernièreInterventionN/D")))</f>
        <v>-</v>
      </c>
      <c r="U690" s="214" t="str">
        <f t="shared" si="102"/>
        <v>-</v>
      </c>
      <c r="V690" s="215" t="str">
        <f t="shared" si="103"/>
        <v>-</v>
      </c>
      <c r="W690" s="215" t="str">
        <f>IF($A690="-","-",IF($O690="","ICG N/D",VLOOKUP($O690,'2A HypothèsesRenouvellement'!$B$33:$B$42,1,TRUE)))</f>
        <v>-</v>
      </c>
      <c r="X690" s="216" t="str">
        <f>IF($A690="-","-",(IF((ISNUMBER(W690)=TRUE),VLOOKUP(W690,'2A HypothèsesRenouvellement'!$B$33:$D$42,3,FALSE),"ICG N/D")))</f>
        <v>-</v>
      </c>
      <c r="Y690" s="216" t="str">
        <f>_xlfn.IFNA(IF($A690="-","-",(IF((P690=""),"Cote /5 N/D",VLOOKUP(P690,'2A HypothèsesRenouvellement'!$F$33:$G$37,2,FALSE)))),"%ParCote/5 Feuille2A N/D")</f>
        <v>-</v>
      </c>
      <c r="Z690" s="215" t="str">
        <f>IF($A690="-","-",IF('2A HypothèsesRenouvellement'!$F$20="  cotes d'état /100",(IF(ISNUMBER(X690)=TRUE,(X690*R690),"ICG N/D")),"N'est pas l'option choisie feuille 2A"))</f>
        <v>-</v>
      </c>
      <c r="AA690" s="215" t="str">
        <f t="shared" si="98"/>
        <v>-</v>
      </c>
      <c r="AB690" s="215" t="str">
        <f>IF($A690="-","-",IF('2A HypothèsesRenouvellement'!$F$20="  cotes d'état /5",(IF(ISNUMBER(Y690)=TRUE,(Y690*R690),"Etat/5 N/D")),"N'est pas l'option choisie feuille 2A"))</f>
        <v>-</v>
      </c>
      <c r="AC690" s="215" t="str">
        <f t="shared" si="99"/>
        <v>-</v>
      </c>
      <c r="AD690" s="217" t="str">
        <f>IF('2A HypothèsesRenouvellement'!$D$15="Option 1  ",'3A CalculsActifs'!V690,IF('2A HypothèsesRenouvellement'!$F$20="  Cotes d'état /100",'3A CalculsActifs'!AA690,IF('2A HypothèsesRenouvellement'!$F$20="  Cotes d'état /5",'3A CalculsActifs'!AC690,"ATT:ChoisirOptionFeuille2A")))</f>
        <v>ATT:ChoisirOptionFeuille2A</v>
      </c>
      <c r="AE690" s="209" t="str">
        <f>IF($A690="-","-",(H690/1000*(VLOOKUP(D690,'2A HypothèsesRenouvellement'!$J$6:$L$10,3,FALSE))))</f>
        <v>-</v>
      </c>
      <c r="AF690" s="312" t="str">
        <f t="shared" si="104"/>
        <v>-</v>
      </c>
      <c r="AG690" s="312" t="str">
        <f t="shared" si="105"/>
        <v>-</v>
      </c>
      <c r="AH690" s="218" t="str">
        <f t="shared" si="106"/>
        <v>-</v>
      </c>
    </row>
    <row r="691" spans="1:34" x14ac:dyDescent="0.25">
      <c r="A691" s="212" t="str">
        <f>IF((ISBLANK('1B DonnéesActifs'!A694)=TRUE),"-",'1B DonnéesActifs'!A694)</f>
        <v>-</v>
      </c>
      <c r="B691" s="213" t="str">
        <f>IF(($A691="-"),"-",IF((ISBLANK('1B DonnéesActifs'!B694)=TRUE),"",'1B DonnéesActifs'!B694))</f>
        <v>-</v>
      </c>
      <c r="C691" s="213" t="str">
        <f>IF(($A691="-"),"-",IF((ISBLANK('1B DonnéesActifs'!C694)=TRUE),"",'1B DonnéesActifs'!C694))</f>
        <v>-</v>
      </c>
      <c r="D691" s="213" t="str">
        <f>IF(($A691="-"),"-",IF((ISBLANK('1B DonnéesActifs'!D694)=TRUE),"",'1B DonnéesActifs'!D694))</f>
        <v>-</v>
      </c>
      <c r="E691" s="213" t="str">
        <f>IF(($A691="-"),"-",IF((ISBLANK('1B DonnéesActifs'!E694)=TRUE),"",'1B DonnéesActifs'!E694))</f>
        <v>-</v>
      </c>
      <c r="F691" s="213" t="str">
        <f>IF(($A691="-"),"-",IF((ISBLANK('1B DonnéesActifs'!F694)=TRUE),"",'1B DonnéesActifs'!F694))</f>
        <v>-</v>
      </c>
      <c r="G691" s="213" t="str">
        <f>IF(($A691="-"),"-",IF((ISBLANK('1B DonnéesActifs'!G694)=TRUE),"",'1B DonnéesActifs'!G694))</f>
        <v>-</v>
      </c>
      <c r="H691" s="213" t="str">
        <f>IF(($A691="-"),"-",IF((ISBLANK('1B DonnéesActifs'!H694)=TRUE),"",'1B DonnéesActifs'!H694))</f>
        <v>-</v>
      </c>
      <c r="I691" s="213" t="str">
        <f>IF(($A691="-"),"-",IF((ISBLANK('1B DonnéesActifs'!I694)=TRUE),"",'1B DonnéesActifs'!I694))</f>
        <v>-</v>
      </c>
      <c r="J691" s="213" t="str">
        <f>IF(($A691="-"),"-",IF((ISBLANK('1B DonnéesActifs'!J694)=TRUE),"",'1B DonnéesActifs'!J694))</f>
        <v>-</v>
      </c>
      <c r="K691" s="213" t="str">
        <f>IF(($A691="-"),"-",IF((ISBLANK('1B DonnéesActifs'!K694)=TRUE),"",'1B DonnéesActifs'!K694))</f>
        <v>-</v>
      </c>
      <c r="L691" s="213" t="str">
        <f>IF(($A691="-"),"-",IF((ISBLANK('1B DonnéesActifs'!L694)=TRUE),"",'1B DonnéesActifs'!L694))</f>
        <v>-</v>
      </c>
      <c r="M691" s="213" t="str">
        <f>IF(($A691="-"),"-",IF((ISBLANK('1B DonnéesActifs'!M694)=TRUE),"",'1B DonnéesActifs'!M694))</f>
        <v>-</v>
      </c>
      <c r="N691" s="213" t="str">
        <f>IF(($A691="-"),"-",IF((ISBLANK('1B DonnéesActifs'!N694)=TRUE),"",'1B DonnéesActifs'!N694))</f>
        <v>-</v>
      </c>
      <c r="O691" s="213" t="str">
        <f>IF(($A691="-"),"-",IF((ISBLANK('1B DonnéesActifs'!O694)=TRUE),"",'1B DonnéesActifs'!O694))</f>
        <v>-</v>
      </c>
      <c r="P691" s="213" t="str">
        <f>IF(($A691="-"),"-",IF((ISBLANK('1B DonnéesActifs'!P694)=TRUE),"",'1B DonnéesActifs'!P694))</f>
        <v>-</v>
      </c>
      <c r="Q691" s="214" t="str">
        <f t="shared" si="100"/>
        <v>-</v>
      </c>
      <c r="R691" s="214" t="str">
        <f>IF($A691="-","-",(_xlfn.IFNA((VLOOKUP($D691,'2A HypothèsesRenouvellement'!$J$6:$K$10,2,FALSE)),"TypeChausséeN/D")))</f>
        <v>-</v>
      </c>
      <c r="S691" s="214" t="str">
        <f t="shared" si="101"/>
        <v>-</v>
      </c>
      <c r="T691" s="214" t="str">
        <f>IF($A691="-","-",(_xlfn.IFNA((VLOOKUP($M691,'2A HypothèsesRenouvellement'!$J$16:$K$25,2,FALSE)),"DernièreInterventionN/D")))</f>
        <v>-</v>
      </c>
      <c r="U691" s="214" t="str">
        <f t="shared" si="102"/>
        <v>-</v>
      </c>
      <c r="V691" s="215" t="str">
        <f t="shared" si="103"/>
        <v>-</v>
      </c>
      <c r="W691" s="215" t="str">
        <f>IF($A691="-","-",IF($O691="","ICG N/D",VLOOKUP($O691,'2A HypothèsesRenouvellement'!$B$33:$B$42,1,TRUE)))</f>
        <v>-</v>
      </c>
      <c r="X691" s="216" t="str">
        <f>IF($A691="-","-",(IF((ISNUMBER(W691)=TRUE),VLOOKUP(W691,'2A HypothèsesRenouvellement'!$B$33:$D$42,3,FALSE),"ICG N/D")))</f>
        <v>-</v>
      </c>
      <c r="Y691" s="216" t="str">
        <f>_xlfn.IFNA(IF($A691="-","-",(IF((P691=""),"Cote /5 N/D",VLOOKUP(P691,'2A HypothèsesRenouvellement'!$F$33:$G$37,2,FALSE)))),"%ParCote/5 Feuille2A N/D")</f>
        <v>-</v>
      </c>
      <c r="Z691" s="215" t="str">
        <f>IF($A691="-","-",IF('2A HypothèsesRenouvellement'!$F$20="  cotes d'état /100",(IF(ISNUMBER(X691)=TRUE,(X691*R691),"ICG N/D")),"N'est pas l'option choisie feuille 2A"))</f>
        <v>-</v>
      </c>
      <c r="AA691" s="215" t="str">
        <f t="shared" si="98"/>
        <v>-</v>
      </c>
      <c r="AB691" s="215" t="str">
        <f>IF($A691="-","-",IF('2A HypothèsesRenouvellement'!$F$20="  cotes d'état /5",(IF(ISNUMBER(Y691)=TRUE,(Y691*R691),"Etat/5 N/D")),"N'est pas l'option choisie feuille 2A"))</f>
        <v>-</v>
      </c>
      <c r="AC691" s="215" t="str">
        <f t="shared" si="99"/>
        <v>-</v>
      </c>
      <c r="AD691" s="217" t="str">
        <f>IF('2A HypothèsesRenouvellement'!$D$15="Option 1  ",'3A CalculsActifs'!V691,IF('2A HypothèsesRenouvellement'!$F$20="  Cotes d'état /100",'3A CalculsActifs'!AA691,IF('2A HypothèsesRenouvellement'!$F$20="  Cotes d'état /5",'3A CalculsActifs'!AC691,"ATT:ChoisirOptionFeuille2A")))</f>
        <v>ATT:ChoisirOptionFeuille2A</v>
      </c>
      <c r="AE691" s="209" t="str">
        <f>IF($A691="-","-",(H691/1000*(VLOOKUP(D691,'2A HypothèsesRenouvellement'!$J$6:$L$10,3,FALSE))))</f>
        <v>-</v>
      </c>
      <c r="AF691" s="312" t="str">
        <f t="shared" si="104"/>
        <v>-</v>
      </c>
      <c r="AG691" s="312" t="str">
        <f t="shared" si="105"/>
        <v>-</v>
      </c>
      <c r="AH691" s="218" t="str">
        <f t="shared" si="106"/>
        <v>-</v>
      </c>
    </row>
    <row r="692" spans="1:34" x14ac:dyDescent="0.25">
      <c r="A692" s="212" t="str">
        <f>IF((ISBLANK('1B DonnéesActifs'!A695)=TRUE),"-",'1B DonnéesActifs'!A695)</f>
        <v>-</v>
      </c>
      <c r="B692" s="213" t="str">
        <f>IF(($A692="-"),"-",IF((ISBLANK('1B DonnéesActifs'!B695)=TRUE),"",'1B DonnéesActifs'!B695))</f>
        <v>-</v>
      </c>
      <c r="C692" s="213" t="str">
        <f>IF(($A692="-"),"-",IF((ISBLANK('1B DonnéesActifs'!C695)=TRUE),"",'1B DonnéesActifs'!C695))</f>
        <v>-</v>
      </c>
      <c r="D692" s="213" t="str">
        <f>IF(($A692="-"),"-",IF((ISBLANK('1B DonnéesActifs'!D695)=TRUE),"",'1B DonnéesActifs'!D695))</f>
        <v>-</v>
      </c>
      <c r="E692" s="213" t="str">
        <f>IF(($A692="-"),"-",IF((ISBLANK('1B DonnéesActifs'!E695)=TRUE),"",'1B DonnéesActifs'!E695))</f>
        <v>-</v>
      </c>
      <c r="F692" s="213" t="str">
        <f>IF(($A692="-"),"-",IF((ISBLANK('1B DonnéesActifs'!F695)=TRUE),"",'1B DonnéesActifs'!F695))</f>
        <v>-</v>
      </c>
      <c r="G692" s="213" t="str">
        <f>IF(($A692="-"),"-",IF((ISBLANK('1B DonnéesActifs'!G695)=TRUE),"",'1B DonnéesActifs'!G695))</f>
        <v>-</v>
      </c>
      <c r="H692" s="213" t="str">
        <f>IF(($A692="-"),"-",IF((ISBLANK('1B DonnéesActifs'!H695)=TRUE),"",'1B DonnéesActifs'!H695))</f>
        <v>-</v>
      </c>
      <c r="I692" s="213" t="str">
        <f>IF(($A692="-"),"-",IF((ISBLANK('1B DonnéesActifs'!I695)=TRUE),"",'1B DonnéesActifs'!I695))</f>
        <v>-</v>
      </c>
      <c r="J692" s="213" t="str">
        <f>IF(($A692="-"),"-",IF((ISBLANK('1B DonnéesActifs'!J695)=TRUE),"",'1B DonnéesActifs'!J695))</f>
        <v>-</v>
      </c>
      <c r="K692" s="213" t="str">
        <f>IF(($A692="-"),"-",IF((ISBLANK('1B DonnéesActifs'!K695)=TRUE),"",'1B DonnéesActifs'!K695))</f>
        <v>-</v>
      </c>
      <c r="L692" s="213" t="str">
        <f>IF(($A692="-"),"-",IF((ISBLANK('1B DonnéesActifs'!L695)=TRUE),"",'1B DonnéesActifs'!L695))</f>
        <v>-</v>
      </c>
      <c r="M692" s="213" t="str">
        <f>IF(($A692="-"),"-",IF((ISBLANK('1B DonnéesActifs'!M695)=TRUE),"",'1B DonnéesActifs'!M695))</f>
        <v>-</v>
      </c>
      <c r="N692" s="213" t="str">
        <f>IF(($A692="-"),"-",IF((ISBLANK('1B DonnéesActifs'!N695)=TRUE),"",'1B DonnéesActifs'!N695))</f>
        <v>-</v>
      </c>
      <c r="O692" s="213" t="str">
        <f>IF(($A692="-"),"-",IF((ISBLANK('1B DonnéesActifs'!O695)=TRUE),"",'1B DonnéesActifs'!O695))</f>
        <v>-</v>
      </c>
      <c r="P692" s="213" t="str">
        <f>IF(($A692="-"),"-",IF((ISBLANK('1B DonnéesActifs'!P695)=TRUE),"",'1B DonnéesActifs'!P695))</f>
        <v>-</v>
      </c>
      <c r="Q692" s="214" t="str">
        <f t="shared" si="100"/>
        <v>-</v>
      </c>
      <c r="R692" s="214" t="str">
        <f>IF($A692="-","-",(_xlfn.IFNA((VLOOKUP($D692,'2A HypothèsesRenouvellement'!$J$6:$K$10,2,FALSE)),"TypeChausséeN/D")))</f>
        <v>-</v>
      </c>
      <c r="S692" s="214" t="str">
        <f t="shared" si="101"/>
        <v>-</v>
      </c>
      <c r="T692" s="214" t="str">
        <f>IF($A692="-","-",(_xlfn.IFNA((VLOOKUP($M692,'2A HypothèsesRenouvellement'!$J$16:$K$25,2,FALSE)),"DernièreInterventionN/D")))</f>
        <v>-</v>
      </c>
      <c r="U692" s="214" t="str">
        <f t="shared" si="102"/>
        <v>-</v>
      </c>
      <c r="V692" s="215" t="str">
        <f t="shared" si="103"/>
        <v>-</v>
      </c>
      <c r="W692" s="215" t="str">
        <f>IF($A692="-","-",IF($O692="","ICG N/D",VLOOKUP($O692,'2A HypothèsesRenouvellement'!$B$33:$B$42,1,TRUE)))</f>
        <v>-</v>
      </c>
      <c r="X692" s="216" t="str">
        <f>IF($A692="-","-",(IF((ISNUMBER(W692)=TRUE),VLOOKUP(W692,'2A HypothèsesRenouvellement'!$B$33:$D$42,3,FALSE),"ICG N/D")))</f>
        <v>-</v>
      </c>
      <c r="Y692" s="216" t="str">
        <f>_xlfn.IFNA(IF($A692="-","-",(IF((P692=""),"Cote /5 N/D",VLOOKUP(P692,'2A HypothèsesRenouvellement'!$F$33:$G$37,2,FALSE)))),"%ParCote/5 Feuille2A N/D")</f>
        <v>-</v>
      </c>
      <c r="Z692" s="215" t="str">
        <f>IF($A692="-","-",IF('2A HypothèsesRenouvellement'!$F$20="  cotes d'état /100",(IF(ISNUMBER(X692)=TRUE,(X692*R692),"ICG N/D")),"N'est pas l'option choisie feuille 2A"))</f>
        <v>-</v>
      </c>
      <c r="AA692" s="215" t="str">
        <f t="shared" si="98"/>
        <v>-</v>
      </c>
      <c r="AB692" s="215" t="str">
        <f>IF($A692="-","-",IF('2A HypothèsesRenouvellement'!$F$20="  cotes d'état /5",(IF(ISNUMBER(Y692)=TRUE,(Y692*R692),"Etat/5 N/D")),"N'est pas l'option choisie feuille 2A"))</f>
        <v>-</v>
      </c>
      <c r="AC692" s="215" t="str">
        <f t="shared" si="99"/>
        <v>-</v>
      </c>
      <c r="AD692" s="217" t="str">
        <f>IF('2A HypothèsesRenouvellement'!$D$15="Option 1  ",'3A CalculsActifs'!V692,IF('2A HypothèsesRenouvellement'!$F$20="  Cotes d'état /100",'3A CalculsActifs'!AA692,IF('2A HypothèsesRenouvellement'!$F$20="  Cotes d'état /5",'3A CalculsActifs'!AC692,"ATT:ChoisirOptionFeuille2A")))</f>
        <v>ATT:ChoisirOptionFeuille2A</v>
      </c>
      <c r="AE692" s="209" t="str">
        <f>IF($A692="-","-",(H692/1000*(VLOOKUP(D692,'2A HypothèsesRenouvellement'!$J$6:$L$10,3,FALSE))))</f>
        <v>-</v>
      </c>
      <c r="AF692" s="312" t="str">
        <f t="shared" si="104"/>
        <v>-</v>
      </c>
      <c r="AG692" s="312" t="str">
        <f t="shared" si="105"/>
        <v>-</v>
      </c>
      <c r="AH692" s="218" t="str">
        <f t="shared" si="106"/>
        <v>-</v>
      </c>
    </row>
    <row r="693" spans="1:34" x14ac:dyDescent="0.25">
      <c r="A693" s="212" t="str">
        <f>IF((ISBLANK('1B DonnéesActifs'!A696)=TRUE),"-",'1B DonnéesActifs'!A696)</f>
        <v>-</v>
      </c>
      <c r="B693" s="213" t="str">
        <f>IF(($A693="-"),"-",IF((ISBLANK('1B DonnéesActifs'!B696)=TRUE),"",'1B DonnéesActifs'!B696))</f>
        <v>-</v>
      </c>
      <c r="C693" s="213" t="str">
        <f>IF(($A693="-"),"-",IF((ISBLANK('1B DonnéesActifs'!C696)=TRUE),"",'1B DonnéesActifs'!C696))</f>
        <v>-</v>
      </c>
      <c r="D693" s="213" t="str">
        <f>IF(($A693="-"),"-",IF((ISBLANK('1B DonnéesActifs'!D696)=TRUE),"",'1B DonnéesActifs'!D696))</f>
        <v>-</v>
      </c>
      <c r="E693" s="213" t="str">
        <f>IF(($A693="-"),"-",IF((ISBLANK('1B DonnéesActifs'!E696)=TRUE),"",'1B DonnéesActifs'!E696))</f>
        <v>-</v>
      </c>
      <c r="F693" s="213" t="str">
        <f>IF(($A693="-"),"-",IF((ISBLANK('1B DonnéesActifs'!F696)=TRUE),"",'1B DonnéesActifs'!F696))</f>
        <v>-</v>
      </c>
      <c r="G693" s="213" t="str">
        <f>IF(($A693="-"),"-",IF((ISBLANK('1B DonnéesActifs'!G696)=TRUE),"",'1B DonnéesActifs'!G696))</f>
        <v>-</v>
      </c>
      <c r="H693" s="213" t="str">
        <f>IF(($A693="-"),"-",IF((ISBLANK('1B DonnéesActifs'!H696)=TRUE),"",'1B DonnéesActifs'!H696))</f>
        <v>-</v>
      </c>
      <c r="I693" s="213" t="str">
        <f>IF(($A693="-"),"-",IF((ISBLANK('1B DonnéesActifs'!I696)=TRUE),"",'1B DonnéesActifs'!I696))</f>
        <v>-</v>
      </c>
      <c r="J693" s="213" t="str">
        <f>IF(($A693="-"),"-",IF((ISBLANK('1B DonnéesActifs'!J696)=TRUE),"",'1B DonnéesActifs'!J696))</f>
        <v>-</v>
      </c>
      <c r="K693" s="213" t="str">
        <f>IF(($A693="-"),"-",IF((ISBLANK('1B DonnéesActifs'!K696)=TRUE),"",'1B DonnéesActifs'!K696))</f>
        <v>-</v>
      </c>
      <c r="L693" s="213" t="str">
        <f>IF(($A693="-"),"-",IF((ISBLANK('1B DonnéesActifs'!L696)=TRUE),"",'1B DonnéesActifs'!L696))</f>
        <v>-</v>
      </c>
      <c r="M693" s="213" t="str">
        <f>IF(($A693="-"),"-",IF((ISBLANK('1B DonnéesActifs'!M696)=TRUE),"",'1B DonnéesActifs'!M696))</f>
        <v>-</v>
      </c>
      <c r="N693" s="213" t="str">
        <f>IF(($A693="-"),"-",IF((ISBLANK('1B DonnéesActifs'!N696)=TRUE),"",'1B DonnéesActifs'!N696))</f>
        <v>-</v>
      </c>
      <c r="O693" s="213" t="str">
        <f>IF(($A693="-"),"-",IF((ISBLANK('1B DonnéesActifs'!O696)=TRUE),"",'1B DonnéesActifs'!O696))</f>
        <v>-</v>
      </c>
      <c r="P693" s="213" t="str">
        <f>IF(($A693="-"),"-",IF((ISBLANK('1B DonnéesActifs'!P696)=TRUE),"",'1B DonnéesActifs'!P696))</f>
        <v>-</v>
      </c>
      <c r="Q693" s="214" t="str">
        <f t="shared" si="100"/>
        <v>-</v>
      </c>
      <c r="R693" s="214" t="str">
        <f>IF($A693="-","-",(_xlfn.IFNA((VLOOKUP($D693,'2A HypothèsesRenouvellement'!$J$6:$K$10,2,FALSE)),"TypeChausséeN/D")))</f>
        <v>-</v>
      </c>
      <c r="S693" s="214" t="str">
        <f t="shared" si="101"/>
        <v>-</v>
      </c>
      <c r="T693" s="214" t="str">
        <f>IF($A693="-","-",(_xlfn.IFNA((VLOOKUP($M693,'2A HypothèsesRenouvellement'!$J$16:$K$25,2,FALSE)),"DernièreInterventionN/D")))</f>
        <v>-</v>
      </c>
      <c r="U693" s="214" t="str">
        <f t="shared" si="102"/>
        <v>-</v>
      </c>
      <c r="V693" s="215" t="str">
        <f t="shared" si="103"/>
        <v>-</v>
      </c>
      <c r="W693" s="215" t="str">
        <f>IF($A693="-","-",IF($O693="","ICG N/D",VLOOKUP($O693,'2A HypothèsesRenouvellement'!$B$33:$B$42,1,TRUE)))</f>
        <v>-</v>
      </c>
      <c r="X693" s="216" t="str">
        <f>IF($A693="-","-",(IF((ISNUMBER(W693)=TRUE),VLOOKUP(W693,'2A HypothèsesRenouvellement'!$B$33:$D$42,3,FALSE),"ICG N/D")))</f>
        <v>-</v>
      </c>
      <c r="Y693" s="216" t="str">
        <f>_xlfn.IFNA(IF($A693="-","-",(IF((P693=""),"Cote /5 N/D",VLOOKUP(P693,'2A HypothèsesRenouvellement'!$F$33:$G$37,2,FALSE)))),"%ParCote/5 Feuille2A N/D")</f>
        <v>-</v>
      </c>
      <c r="Z693" s="215" t="str">
        <f>IF($A693="-","-",IF('2A HypothèsesRenouvellement'!$F$20="  cotes d'état /100",(IF(ISNUMBER(X693)=TRUE,(X693*R693),"ICG N/D")),"N'est pas l'option choisie feuille 2A"))</f>
        <v>-</v>
      </c>
      <c r="AA693" s="215" t="str">
        <f t="shared" si="98"/>
        <v>-</v>
      </c>
      <c r="AB693" s="215" t="str">
        <f>IF($A693="-","-",IF('2A HypothèsesRenouvellement'!$F$20="  cotes d'état /5",(IF(ISNUMBER(Y693)=TRUE,(Y693*R693),"Etat/5 N/D")),"N'est pas l'option choisie feuille 2A"))</f>
        <v>-</v>
      </c>
      <c r="AC693" s="215" t="str">
        <f t="shared" si="99"/>
        <v>-</v>
      </c>
      <c r="AD693" s="217" t="str">
        <f>IF('2A HypothèsesRenouvellement'!$D$15="Option 1  ",'3A CalculsActifs'!V693,IF('2A HypothèsesRenouvellement'!$F$20="  Cotes d'état /100",'3A CalculsActifs'!AA693,IF('2A HypothèsesRenouvellement'!$F$20="  Cotes d'état /5",'3A CalculsActifs'!AC693,"ATT:ChoisirOptionFeuille2A")))</f>
        <v>ATT:ChoisirOptionFeuille2A</v>
      </c>
      <c r="AE693" s="209" t="str">
        <f>IF($A693="-","-",(H693/1000*(VLOOKUP(D693,'2A HypothèsesRenouvellement'!$J$6:$L$10,3,FALSE))))</f>
        <v>-</v>
      </c>
      <c r="AF693" s="312" t="str">
        <f t="shared" si="104"/>
        <v>-</v>
      </c>
      <c r="AG693" s="312" t="str">
        <f t="shared" si="105"/>
        <v>-</v>
      </c>
      <c r="AH693" s="218" t="str">
        <f t="shared" si="106"/>
        <v>-</v>
      </c>
    </row>
    <row r="694" spans="1:34" x14ac:dyDescent="0.25">
      <c r="A694" s="212" t="str">
        <f>IF((ISBLANK('1B DonnéesActifs'!A697)=TRUE),"-",'1B DonnéesActifs'!A697)</f>
        <v>-</v>
      </c>
      <c r="B694" s="213" t="str">
        <f>IF(($A694="-"),"-",IF((ISBLANK('1B DonnéesActifs'!B697)=TRUE),"",'1B DonnéesActifs'!B697))</f>
        <v>-</v>
      </c>
      <c r="C694" s="213" t="str">
        <f>IF(($A694="-"),"-",IF((ISBLANK('1B DonnéesActifs'!C697)=TRUE),"",'1B DonnéesActifs'!C697))</f>
        <v>-</v>
      </c>
      <c r="D694" s="213" t="str">
        <f>IF(($A694="-"),"-",IF((ISBLANK('1B DonnéesActifs'!D697)=TRUE),"",'1B DonnéesActifs'!D697))</f>
        <v>-</v>
      </c>
      <c r="E694" s="213" t="str">
        <f>IF(($A694="-"),"-",IF((ISBLANK('1B DonnéesActifs'!E697)=TRUE),"",'1B DonnéesActifs'!E697))</f>
        <v>-</v>
      </c>
      <c r="F694" s="213" t="str">
        <f>IF(($A694="-"),"-",IF((ISBLANK('1B DonnéesActifs'!F697)=TRUE),"",'1B DonnéesActifs'!F697))</f>
        <v>-</v>
      </c>
      <c r="G694" s="213" t="str">
        <f>IF(($A694="-"),"-",IF((ISBLANK('1B DonnéesActifs'!G697)=TRUE),"",'1B DonnéesActifs'!G697))</f>
        <v>-</v>
      </c>
      <c r="H694" s="213" t="str">
        <f>IF(($A694="-"),"-",IF((ISBLANK('1B DonnéesActifs'!H697)=TRUE),"",'1B DonnéesActifs'!H697))</f>
        <v>-</v>
      </c>
      <c r="I694" s="213" t="str">
        <f>IF(($A694="-"),"-",IF((ISBLANK('1B DonnéesActifs'!I697)=TRUE),"",'1B DonnéesActifs'!I697))</f>
        <v>-</v>
      </c>
      <c r="J694" s="213" t="str">
        <f>IF(($A694="-"),"-",IF((ISBLANK('1B DonnéesActifs'!J697)=TRUE),"",'1B DonnéesActifs'!J697))</f>
        <v>-</v>
      </c>
      <c r="K694" s="213" t="str">
        <f>IF(($A694="-"),"-",IF((ISBLANK('1B DonnéesActifs'!K697)=TRUE),"",'1B DonnéesActifs'!K697))</f>
        <v>-</v>
      </c>
      <c r="L694" s="213" t="str">
        <f>IF(($A694="-"),"-",IF((ISBLANK('1B DonnéesActifs'!L697)=TRUE),"",'1B DonnéesActifs'!L697))</f>
        <v>-</v>
      </c>
      <c r="M694" s="213" t="str">
        <f>IF(($A694="-"),"-",IF((ISBLANK('1B DonnéesActifs'!M697)=TRUE),"",'1B DonnéesActifs'!M697))</f>
        <v>-</v>
      </c>
      <c r="N694" s="213" t="str">
        <f>IF(($A694="-"),"-",IF((ISBLANK('1B DonnéesActifs'!N697)=TRUE),"",'1B DonnéesActifs'!N697))</f>
        <v>-</v>
      </c>
      <c r="O694" s="213" t="str">
        <f>IF(($A694="-"),"-",IF((ISBLANK('1B DonnéesActifs'!O697)=TRUE),"",'1B DonnéesActifs'!O697))</f>
        <v>-</v>
      </c>
      <c r="P694" s="213" t="str">
        <f>IF(($A694="-"),"-",IF((ISBLANK('1B DonnéesActifs'!P697)=TRUE),"",'1B DonnéesActifs'!P697))</f>
        <v>-</v>
      </c>
      <c r="Q694" s="214" t="str">
        <f t="shared" si="100"/>
        <v>-</v>
      </c>
      <c r="R694" s="214" t="str">
        <f>IF($A694="-","-",(_xlfn.IFNA((VLOOKUP($D694,'2A HypothèsesRenouvellement'!$J$6:$K$10,2,FALSE)),"TypeChausséeN/D")))</f>
        <v>-</v>
      </c>
      <c r="S694" s="214" t="str">
        <f t="shared" si="101"/>
        <v>-</v>
      </c>
      <c r="T694" s="214" t="str">
        <f>IF($A694="-","-",(_xlfn.IFNA((VLOOKUP($M694,'2A HypothèsesRenouvellement'!$J$16:$K$25,2,FALSE)),"DernièreInterventionN/D")))</f>
        <v>-</v>
      </c>
      <c r="U694" s="214" t="str">
        <f t="shared" si="102"/>
        <v>-</v>
      </c>
      <c r="V694" s="215" t="str">
        <f t="shared" si="103"/>
        <v>-</v>
      </c>
      <c r="W694" s="215" t="str">
        <f>IF($A694="-","-",IF($O694="","ICG N/D",VLOOKUP($O694,'2A HypothèsesRenouvellement'!$B$33:$B$42,1,TRUE)))</f>
        <v>-</v>
      </c>
      <c r="X694" s="216" t="str">
        <f>IF($A694="-","-",(IF((ISNUMBER(W694)=TRUE),VLOOKUP(W694,'2A HypothèsesRenouvellement'!$B$33:$D$42,3,FALSE),"ICG N/D")))</f>
        <v>-</v>
      </c>
      <c r="Y694" s="216" t="str">
        <f>_xlfn.IFNA(IF($A694="-","-",(IF((P694=""),"Cote /5 N/D",VLOOKUP(P694,'2A HypothèsesRenouvellement'!$F$33:$G$37,2,FALSE)))),"%ParCote/5 Feuille2A N/D")</f>
        <v>-</v>
      </c>
      <c r="Z694" s="215" t="str">
        <f>IF($A694="-","-",IF('2A HypothèsesRenouvellement'!$F$20="  cotes d'état /100",(IF(ISNUMBER(X694)=TRUE,(X694*R694),"ICG N/D")),"N'est pas l'option choisie feuille 2A"))</f>
        <v>-</v>
      </c>
      <c r="AA694" s="215" t="str">
        <f t="shared" si="98"/>
        <v>-</v>
      </c>
      <c r="AB694" s="215" t="str">
        <f>IF($A694="-","-",IF('2A HypothèsesRenouvellement'!$F$20="  cotes d'état /5",(IF(ISNUMBER(Y694)=TRUE,(Y694*R694),"Etat/5 N/D")),"N'est pas l'option choisie feuille 2A"))</f>
        <v>-</v>
      </c>
      <c r="AC694" s="215" t="str">
        <f t="shared" si="99"/>
        <v>-</v>
      </c>
      <c r="AD694" s="217" t="str">
        <f>IF('2A HypothèsesRenouvellement'!$D$15="Option 1  ",'3A CalculsActifs'!V694,IF('2A HypothèsesRenouvellement'!$F$20="  Cotes d'état /100",'3A CalculsActifs'!AA694,IF('2A HypothèsesRenouvellement'!$F$20="  Cotes d'état /5",'3A CalculsActifs'!AC694,"ATT:ChoisirOptionFeuille2A")))</f>
        <v>ATT:ChoisirOptionFeuille2A</v>
      </c>
      <c r="AE694" s="209" t="str">
        <f>IF($A694="-","-",(H694/1000*(VLOOKUP(D694,'2A HypothèsesRenouvellement'!$J$6:$L$10,3,FALSE))))</f>
        <v>-</v>
      </c>
      <c r="AF694" s="312" t="str">
        <f t="shared" si="104"/>
        <v>-</v>
      </c>
      <c r="AG694" s="312" t="str">
        <f t="shared" si="105"/>
        <v>-</v>
      </c>
      <c r="AH694" s="218" t="str">
        <f t="shared" si="106"/>
        <v>-</v>
      </c>
    </row>
    <row r="695" spans="1:34" x14ac:dyDescent="0.25">
      <c r="A695" s="212" t="str">
        <f>IF((ISBLANK('1B DonnéesActifs'!A698)=TRUE),"-",'1B DonnéesActifs'!A698)</f>
        <v>-</v>
      </c>
      <c r="B695" s="213" t="str">
        <f>IF(($A695="-"),"-",IF((ISBLANK('1B DonnéesActifs'!B698)=TRUE),"",'1B DonnéesActifs'!B698))</f>
        <v>-</v>
      </c>
      <c r="C695" s="213" t="str">
        <f>IF(($A695="-"),"-",IF((ISBLANK('1B DonnéesActifs'!C698)=TRUE),"",'1B DonnéesActifs'!C698))</f>
        <v>-</v>
      </c>
      <c r="D695" s="213" t="str">
        <f>IF(($A695="-"),"-",IF((ISBLANK('1B DonnéesActifs'!D698)=TRUE),"",'1B DonnéesActifs'!D698))</f>
        <v>-</v>
      </c>
      <c r="E695" s="213" t="str">
        <f>IF(($A695="-"),"-",IF((ISBLANK('1B DonnéesActifs'!E698)=TRUE),"",'1B DonnéesActifs'!E698))</f>
        <v>-</v>
      </c>
      <c r="F695" s="213" t="str">
        <f>IF(($A695="-"),"-",IF((ISBLANK('1B DonnéesActifs'!F698)=TRUE),"",'1B DonnéesActifs'!F698))</f>
        <v>-</v>
      </c>
      <c r="G695" s="213" t="str">
        <f>IF(($A695="-"),"-",IF((ISBLANK('1B DonnéesActifs'!G698)=TRUE),"",'1B DonnéesActifs'!G698))</f>
        <v>-</v>
      </c>
      <c r="H695" s="213" t="str">
        <f>IF(($A695="-"),"-",IF((ISBLANK('1B DonnéesActifs'!H698)=TRUE),"",'1B DonnéesActifs'!H698))</f>
        <v>-</v>
      </c>
      <c r="I695" s="213" t="str">
        <f>IF(($A695="-"),"-",IF((ISBLANK('1B DonnéesActifs'!I698)=TRUE),"",'1B DonnéesActifs'!I698))</f>
        <v>-</v>
      </c>
      <c r="J695" s="213" t="str">
        <f>IF(($A695="-"),"-",IF((ISBLANK('1B DonnéesActifs'!J698)=TRUE),"",'1B DonnéesActifs'!J698))</f>
        <v>-</v>
      </c>
      <c r="K695" s="213" t="str">
        <f>IF(($A695="-"),"-",IF((ISBLANK('1B DonnéesActifs'!K698)=TRUE),"",'1B DonnéesActifs'!K698))</f>
        <v>-</v>
      </c>
      <c r="L695" s="213" t="str">
        <f>IF(($A695="-"),"-",IF((ISBLANK('1B DonnéesActifs'!L698)=TRUE),"",'1B DonnéesActifs'!L698))</f>
        <v>-</v>
      </c>
      <c r="M695" s="213" t="str">
        <f>IF(($A695="-"),"-",IF((ISBLANK('1B DonnéesActifs'!M698)=TRUE),"",'1B DonnéesActifs'!M698))</f>
        <v>-</v>
      </c>
      <c r="N695" s="213" t="str">
        <f>IF(($A695="-"),"-",IF((ISBLANK('1B DonnéesActifs'!N698)=TRUE),"",'1B DonnéesActifs'!N698))</f>
        <v>-</v>
      </c>
      <c r="O695" s="213" t="str">
        <f>IF(($A695="-"),"-",IF((ISBLANK('1B DonnéesActifs'!O698)=TRUE),"",'1B DonnéesActifs'!O698))</f>
        <v>-</v>
      </c>
      <c r="P695" s="213" t="str">
        <f>IF(($A695="-"),"-",IF((ISBLANK('1B DonnéesActifs'!P698)=TRUE),"",'1B DonnéesActifs'!P698))</f>
        <v>-</v>
      </c>
      <c r="Q695" s="214" t="str">
        <f t="shared" si="100"/>
        <v>-</v>
      </c>
      <c r="R695" s="214" t="str">
        <f>IF($A695="-","-",(_xlfn.IFNA((VLOOKUP($D695,'2A HypothèsesRenouvellement'!$J$6:$K$10,2,FALSE)),"TypeChausséeN/D")))</f>
        <v>-</v>
      </c>
      <c r="S695" s="214" t="str">
        <f t="shared" si="101"/>
        <v>-</v>
      </c>
      <c r="T695" s="214" t="str">
        <f>IF($A695="-","-",(_xlfn.IFNA((VLOOKUP($M695,'2A HypothèsesRenouvellement'!$J$16:$K$25,2,FALSE)),"DernièreInterventionN/D")))</f>
        <v>-</v>
      </c>
      <c r="U695" s="214" t="str">
        <f t="shared" si="102"/>
        <v>-</v>
      </c>
      <c r="V695" s="215" t="str">
        <f t="shared" si="103"/>
        <v>-</v>
      </c>
      <c r="W695" s="215" t="str">
        <f>IF($A695="-","-",IF($O695="","ICG N/D",VLOOKUP($O695,'2A HypothèsesRenouvellement'!$B$33:$B$42,1,TRUE)))</f>
        <v>-</v>
      </c>
      <c r="X695" s="216" t="str">
        <f>IF($A695="-","-",(IF((ISNUMBER(W695)=TRUE),VLOOKUP(W695,'2A HypothèsesRenouvellement'!$B$33:$D$42,3,FALSE),"ICG N/D")))</f>
        <v>-</v>
      </c>
      <c r="Y695" s="216" t="str">
        <f>_xlfn.IFNA(IF($A695="-","-",(IF((P695=""),"Cote /5 N/D",VLOOKUP(P695,'2A HypothèsesRenouvellement'!$F$33:$G$37,2,FALSE)))),"%ParCote/5 Feuille2A N/D")</f>
        <v>-</v>
      </c>
      <c r="Z695" s="215" t="str">
        <f>IF($A695="-","-",IF('2A HypothèsesRenouvellement'!$F$20="  cotes d'état /100",(IF(ISNUMBER(X695)=TRUE,(X695*R695),"ICG N/D")),"N'est pas l'option choisie feuille 2A"))</f>
        <v>-</v>
      </c>
      <c r="AA695" s="215" t="str">
        <f t="shared" si="98"/>
        <v>-</v>
      </c>
      <c r="AB695" s="215" t="str">
        <f>IF($A695="-","-",IF('2A HypothèsesRenouvellement'!$F$20="  cotes d'état /5",(IF(ISNUMBER(Y695)=TRUE,(Y695*R695),"Etat/5 N/D")),"N'est pas l'option choisie feuille 2A"))</f>
        <v>-</v>
      </c>
      <c r="AC695" s="215" t="str">
        <f t="shared" si="99"/>
        <v>-</v>
      </c>
      <c r="AD695" s="217" t="str">
        <f>IF('2A HypothèsesRenouvellement'!$D$15="Option 1  ",'3A CalculsActifs'!V695,IF('2A HypothèsesRenouvellement'!$F$20="  Cotes d'état /100",'3A CalculsActifs'!AA695,IF('2A HypothèsesRenouvellement'!$F$20="  Cotes d'état /5",'3A CalculsActifs'!AC695,"ATT:ChoisirOptionFeuille2A")))</f>
        <v>ATT:ChoisirOptionFeuille2A</v>
      </c>
      <c r="AE695" s="209" t="str">
        <f>IF($A695="-","-",(H695/1000*(VLOOKUP(D695,'2A HypothèsesRenouvellement'!$J$6:$L$10,3,FALSE))))</f>
        <v>-</v>
      </c>
      <c r="AF695" s="312" t="str">
        <f t="shared" si="104"/>
        <v>-</v>
      </c>
      <c r="AG695" s="312" t="str">
        <f t="shared" si="105"/>
        <v>-</v>
      </c>
      <c r="AH695" s="218" t="str">
        <f t="shared" si="106"/>
        <v>-</v>
      </c>
    </row>
    <row r="696" spans="1:34" x14ac:dyDescent="0.25">
      <c r="A696" s="212" t="str">
        <f>IF((ISBLANK('1B DonnéesActifs'!A699)=TRUE),"-",'1B DonnéesActifs'!A699)</f>
        <v>-</v>
      </c>
      <c r="B696" s="213" t="str">
        <f>IF(($A696="-"),"-",IF((ISBLANK('1B DonnéesActifs'!B699)=TRUE),"",'1B DonnéesActifs'!B699))</f>
        <v>-</v>
      </c>
      <c r="C696" s="213" t="str">
        <f>IF(($A696="-"),"-",IF((ISBLANK('1B DonnéesActifs'!C699)=TRUE),"",'1B DonnéesActifs'!C699))</f>
        <v>-</v>
      </c>
      <c r="D696" s="213" t="str">
        <f>IF(($A696="-"),"-",IF((ISBLANK('1B DonnéesActifs'!D699)=TRUE),"",'1B DonnéesActifs'!D699))</f>
        <v>-</v>
      </c>
      <c r="E696" s="213" t="str">
        <f>IF(($A696="-"),"-",IF((ISBLANK('1B DonnéesActifs'!E699)=TRUE),"",'1B DonnéesActifs'!E699))</f>
        <v>-</v>
      </c>
      <c r="F696" s="213" t="str">
        <f>IF(($A696="-"),"-",IF((ISBLANK('1B DonnéesActifs'!F699)=TRUE),"",'1B DonnéesActifs'!F699))</f>
        <v>-</v>
      </c>
      <c r="G696" s="213" t="str">
        <f>IF(($A696="-"),"-",IF((ISBLANK('1B DonnéesActifs'!G699)=TRUE),"",'1B DonnéesActifs'!G699))</f>
        <v>-</v>
      </c>
      <c r="H696" s="213" t="str">
        <f>IF(($A696="-"),"-",IF((ISBLANK('1B DonnéesActifs'!H699)=TRUE),"",'1B DonnéesActifs'!H699))</f>
        <v>-</v>
      </c>
      <c r="I696" s="213" t="str">
        <f>IF(($A696="-"),"-",IF((ISBLANK('1B DonnéesActifs'!I699)=TRUE),"",'1B DonnéesActifs'!I699))</f>
        <v>-</v>
      </c>
      <c r="J696" s="213" t="str">
        <f>IF(($A696="-"),"-",IF((ISBLANK('1B DonnéesActifs'!J699)=TRUE),"",'1B DonnéesActifs'!J699))</f>
        <v>-</v>
      </c>
      <c r="K696" s="213" t="str">
        <f>IF(($A696="-"),"-",IF((ISBLANK('1B DonnéesActifs'!K699)=TRUE),"",'1B DonnéesActifs'!K699))</f>
        <v>-</v>
      </c>
      <c r="L696" s="213" t="str">
        <f>IF(($A696="-"),"-",IF((ISBLANK('1B DonnéesActifs'!L699)=TRUE),"",'1B DonnéesActifs'!L699))</f>
        <v>-</v>
      </c>
      <c r="M696" s="213" t="str">
        <f>IF(($A696="-"),"-",IF((ISBLANK('1B DonnéesActifs'!M699)=TRUE),"",'1B DonnéesActifs'!M699))</f>
        <v>-</v>
      </c>
      <c r="N696" s="213" t="str">
        <f>IF(($A696="-"),"-",IF((ISBLANK('1B DonnéesActifs'!N699)=TRUE),"",'1B DonnéesActifs'!N699))</f>
        <v>-</v>
      </c>
      <c r="O696" s="213" t="str">
        <f>IF(($A696="-"),"-",IF((ISBLANK('1B DonnéesActifs'!O699)=TRUE),"",'1B DonnéesActifs'!O699))</f>
        <v>-</v>
      </c>
      <c r="P696" s="213" t="str">
        <f>IF(($A696="-"),"-",IF((ISBLANK('1B DonnéesActifs'!P699)=TRUE),"",'1B DonnéesActifs'!P699))</f>
        <v>-</v>
      </c>
      <c r="Q696" s="214" t="str">
        <f t="shared" si="100"/>
        <v>-</v>
      </c>
      <c r="R696" s="214" t="str">
        <f>IF($A696="-","-",(_xlfn.IFNA((VLOOKUP($D696,'2A HypothèsesRenouvellement'!$J$6:$K$10,2,FALSE)),"TypeChausséeN/D")))</f>
        <v>-</v>
      </c>
      <c r="S696" s="214" t="str">
        <f t="shared" si="101"/>
        <v>-</v>
      </c>
      <c r="T696" s="214" t="str">
        <f>IF($A696="-","-",(_xlfn.IFNA((VLOOKUP($M696,'2A HypothèsesRenouvellement'!$J$16:$K$25,2,FALSE)),"DernièreInterventionN/D")))</f>
        <v>-</v>
      </c>
      <c r="U696" s="214" t="str">
        <f t="shared" si="102"/>
        <v>-</v>
      </c>
      <c r="V696" s="215" t="str">
        <f t="shared" si="103"/>
        <v>-</v>
      </c>
      <c r="W696" s="215" t="str">
        <f>IF($A696="-","-",IF($O696="","ICG N/D",VLOOKUP($O696,'2A HypothèsesRenouvellement'!$B$33:$B$42,1,TRUE)))</f>
        <v>-</v>
      </c>
      <c r="X696" s="216" t="str">
        <f>IF($A696="-","-",(IF((ISNUMBER(W696)=TRUE),VLOOKUP(W696,'2A HypothèsesRenouvellement'!$B$33:$D$42,3,FALSE),"ICG N/D")))</f>
        <v>-</v>
      </c>
      <c r="Y696" s="216" t="str">
        <f>_xlfn.IFNA(IF($A696="-","-",(IF((P696=""),"Cote /5 N/D",VLOOKUP(P696,'2A HypothèsesRenouvellement'!$F$33:$G$37,2,FALSE)))),"%ParCote/5 Feuille2A N/D")</f>
        <v>-</v>
      </c>
      <c r="Z696" s="215" t="str">
        <f>IF($A696="-","-",IF('2A HypothèsesRenouvellement'!$F$20="  cotes d'état /100",(IF(ISNUMBER(X696)=TRUE,(X696*R696),"ICG N/D")),"N'est pas l'option choisie feuille 2A"))</f>
        <v>-</v>
      </c>
      <c r="AA696" s="215" t="str">
        <f t="shared" si="98"/>
        <v>-</v>
      </c>
      <c r="AB696" s="215" t="str">
        <f>IF($A696="-","-",IF('2A HypothèsesRenouvellement'!$F$20="  cotes d'état /5",(IF(ISNUMBER(Y696)=TRUE,(Y696*R696),"Etat/5 N/D")),"N'est pas l'option choisie feuille 2A"))</f>
        <v>-</v>
      </c>
      <c r="AC696" s="215" t="str">
        <f t="shared" si="99"/>
        <v>-</v>
      </c>
      <c r="AD696" s="217" t="str">
        <f>IF('2A HypothèsesRenouvellement'!$D$15="Option 1  ",'3A CalculsActifs'!V696,IF('2A HypothèsesRenouvellement'!$F$20="  Cotes d'état /100",'3A CalculsActifs'!AA696,IF('2A HypothèsesRenouvellement'!$F$20="  Cotes d'état /5",'3A CalculsActifs'!AC696,"ATT:ChoisirOptionFeuille2A")))</f>
        <v>ATT:ChoisirOptionFeuille2A</v>
      </c>
      <c r="AE696" s="209" t="str">
        <f>IF($A696="-","-",(H696/1000*(VLOOKUP(D696,'2A HypothèsesRenouvellement'!$J$6:$L$10,3,FALSE))))</f>
        <v>-</v>
      </c>
      <c r="AF696" s="312" t="str">
        <f t="shared" si="104"/>
        <v>-</v>
      </c>
      <c r="AG696" s="312" t="str">
        <f t="shared" si="105"/>
        <v>-</v>
      </c>
      <c r="AH696" s="218" t="str">
        <f t="shared" si="106"/>
        <v>-</v>
      </c>
    </row>
    <row r="697" spans="1:34" x14ac:dyDescent="0.25">
      <c r="A697" s="212" t="str">
        <f>IF((ISBLANK('1B DonnéesActifs'!A700)=TRUE),"-",'1B DonnéesActifs'!A700)</f>
        <v>-</v>
      </c>
      <c r="B697" s="213" t="str">
        <f>IF(($A697="-"),"-",IF((ISBLANK('1B DonnéesActifs'!B700)=TRUE),"",'1B DonnéesActifs'!B700))</f>
        <v>-</v>
      </c>
      <c r="C697" s="213" t="str">
        <f>IF(($A697="-"),"-",IF((ISBLANK('1B DonnéesActifs'!C700)=TRUE),"",'1B DonnéesActifs'!C700))</f>
        <v>-</v>
      </c>
      <c r="D697" s="213" t="str">
        <f>IF(($A697="-"),"-",IF((ISBLANK('1B DonnéesActifs'!D700)=TRUE),"",'1B DonnéesActifs'!D700))</f>
        <v>-</v>
      </c>
      <c r="E697" s="213" t="str">
        <f>IF(($A697="-"),"-",IF((ISBLANK('1B DonnéesActifs'!E700)=TRUE),"",'1B DonnéesActifs'!E700))</f>
        <v>-</v>
      </c>
      <c r="F697" s="213" t="str">
        <f>IF(($A697="-"),"-",IF((ISBLANK('1B DonnéesActifs'!F700)=TRUE),"",'1B DonnéesActifs'!F700))</f>
        <v>-</v>
      </c>
      <c r="G697" s="213" t="str">
        <f>IF(($A697="-"),"-",IF((ISBLANK('1B DonnéesActifs'!G700)=TRUE),"",'1B DonnéesActifs'!G700))</f>
        <v>-</v>
      </c>
      <c r="H697" s="213" t="str">
        <f>IF(($A697="-"),"-",IF((ISBLANK('1B DonnéesActifs'!H700)=TRUE),"",'1B DonnéesActifs'!H700))</f>
        <v>-</v>
      </c>
      <c r="I697" s="213" t="str">
        <f>IF(($A697="-"),"-",IF((ISBLANK('1B DonnéesActifs'!I700)=TRUE),"",'1B DonnéesActifs'!I700))</f>
        <v>-</v>
      </c>
      <c r="J697" s="213" t="str">
        <f>IF(($A697="-"),"-",IF((ISBLANK('1B DonnéesActifs'!J700)=TRUE),"",'1B DonnéesActifs'!J700))</f>
        <v>-</v>
      </c>
      <c r="K697" s="213" t="str">
        <f>IF(($A697="-"),"-",IF((ISBLANK('1B DonnéesActifs'!K700)=TRUE),"",'1B DonnéesActifs'!K700))</f>
        <v>-</v>
      </c>
      <c r="L697" s="213" t="str">
        <f>IF(($A697="-"),"-",IF((ISBLANK('1B DonnéesActifs'!L700)=TRUE),"",'1B DonnéesActifs'!L700))</f>
        <v>-</v>
      </c>
      <c r="M697" s="213" t="str">
        <f>IF(($A697="-"),"-",IF((ISBLANK('1B DonnéesActifs'!M700)=TRUE),"",'1B DonnéesActifs'!M700))</f>
        <v>-</v>
      </c>
      <c r="N697" s="213" t="str">
        <f>IF(($A697="-"),"-",IF((ISBLANK('1B DonnéesActifs'!N700)=TRUE),"",'1B DonnéesActifs'!N700))</f>
        <v>-</v>
      </c>
      <c r="O697" s="213" t="str">
        <f>IF(($A697="-"),"-",IF((ISBLANK('1B DonnéesActifs'!O700)=TRUE),"",'1B DonnéesActifs'!O700))</f>
        <v>-</v>
      </c>
      <c r="P697" s="213" t="str">
        <f>IF(($A697="-"),"-",IF((ISBLANK('1B DonnéesActifs'!P700)=TRUE),"",'1B DonnéesActifs'!P700))</f>
        <v>-</v>
      </c>
      <c r="Q697" s="214" t="str">
        <f t="shared" si="100"/>
        <v>-</v>
      </c>
      <c r="R697" s="214" t="str">
        <f>IF($A697="-","-",(_xlfn.IFNA((VLOOKUP($D697,'2A HypothèsesRenouvellement'!$J$6:$K$10,2,FALSE)),"TypeChausséeN/D")))</f>
        <v>-</v>
      </c>
      <c r="S697" s="214" t="str">
        <f t="shared" si="101"/>
        <v>-</v>
      </c>
      <c r="T697" s="214" t="str">
        <f>IF($A697="-","-",(_xlfn.IFNA((VLOOKUP($M697,'2A HypothèsesRenouvellement'!$J$16:$K$25,2,FALSE)),"DernièreInterventionN/D")))</f>
        <v>-</v>
      </c>
      <c r="U697" s="214" t="str">
        <f t="shared" si="102"/>
        <v>-</v>
      </c>
      <c r="V697" s="215" t="str">
        <f t="shared" si="103"/>
        <v>-</v>
      </c>
      <c r="W697" s="215" t="str">
        <f>IF($A697="-","-",IF($O697="","ICG N/D",VLOOKUP($O697,'2A HypothèsesRenouvellement'!$B$33:$B$42,1,TRUE)))</f>
        <v>-</v>
      </c>
      <c r="X697" s="216" t="str">
        <f>IF($A697="-","-",(IF((ISNUMBER(W697)=TRUE),VLOOKUP(W697,'2A HypothèsesRenouvellement'!$B$33:$D$42,3,FALSE),"ICG N/D")))</f>
        <v>-</v>
      </c>
      <c r="Y697" s="216" t="str">
        <f>_xlfn.IFNA(IF($A697="-","-",(IF((P697=""),"Cote /5 N/D",VLOOKUP(P697,'2A HypothèsesRenouvellement'!$F$33:$G$37,2,FALSE)))),"%ParCote/5 Feuille2A N/D")</f>
        <v>-</v>
      </c>
      <c r="Z697" s="215" t="str">
        <f>IF($A697="-","-",IF('2A HypothèsesRenouvellement'!$F$20="  cotes d'état /100",(IF(ISNUMBER(X697)=TRUE,(X697*R697),"ICG N/D")),"N'est pas l'option choisie feuille 2A"))</f>
        <v>-</v>
      </c>
      <c r="AA697" s="215" t="str">
        <f t="shared" si="98"/>
        <v>-</v>
      </c>
      <c r="AB697" s="215" t="str">
        <f>IF($A697="-","-",IF('2A HypothèsesRenouvellement'!$F$20="  cotes d'état /5",(IF(ISNUMBER(Y697)=TRUE,(Y697*R697),"Etat/5 N/D")),"N'est pas l'option choisie feuille 2A"))</f>
        <v>-</v>
      </c>
      <c r="AC697" s="215" t="str">
        <f t="shared" si="99"/>
        <v>-</v>
      </c>
      <c r="AD697" s="217" t="str">
        <f>IF('2A HypothèsesRenouvellement'!$D$15="Option 1  ",'3A CalculsActifs'!V697,IF('2A HypothèsesRenouvellement'!$F$20="  Cotes d'état /100",'3A CalculsActifs'!AA697,IF('2A HypothèsesRenouvellement'!$F$20="  Cotes d'état /5",'3A CalculsActifs'!AC697,"ATT:ChoisirOptionFeuille2A")))</f>
        <v>ATT:ChoisirOptionFeuille2A</v>
      </c>
      <c r="AE697" s="209" t="str">
        <f>IF($A697="-","-",(H697/1000*(VLOOKUP(D697,'2A HypothèsesRenouvellement'!$J$6:$L$10,3,FALSE))))</f>
        <v>-</v>
      </c>
      <c r="AF697" s="312" t="str">
        <f t="shared" si="104"/>
        <v>-</v>
      </c>
      <c r="AG697" s="312" t="str">
        <f t="shared" si="105"/>
        <v>-</v>
      </c>
      <c r="AH697" s="218" t="str">
        <f t="shared" si="106"/>
        <v>-</v>
      </c>
    </row>
    <row r="698" spans="1:34" x14ac:dyDescent="0.25">
      <c r="A698" s="212" t="str">
        <f>IF((ISBLANK('1B DonnéesActifs'!A701)=TRUE),"-",'1B DonnéesActifs'!A701)</f>
        <v>-</v>
      </c>
      <c r="B698" s="213" t="str">
        <f>IF(($A698="-"),"-",IF((ISBLANK('1B DonnéesActifs'!B701)=TRUE),"",'1B DonnéesActifs'!B701))</f>
        <v>-</v>
      </c>
      <c r="C698" s="213" t="str">
        <f>IF(($A698="-"),"-",IF((ISBLANK('1B DonnéesActifs'!C701)=TRUE),"",'1B DonnéesActifs'!C701))</f>
        <v>-</v>
      </c>
      <c r="D698" s="213" t="str">
        <f>IF(($A698="-"),"-",IF((ISBLANK('1B DonnéesActifs'!D701)=TRUE),"",'1B DonnéesActifs'!D701))</f>
        <v>-</v>
      </c>
      <c r="E698" s="213" t="str">
        <f>IF(($A698="-"),"-",IF((ISBLANK('1B DonnéesActifs'!E701)=TRUE),"",'1B DonnéesActifs'!E701))</f>
        <v>-</v>
      </c>
      <c r="F698" s="213" t="str">
        <f>IF(($A698="-"),"-",IF((ISBLANK('1B DonnéesActifs'!F701)=TRUE),"",'1B DonnéesActifs'!F701))</f>
        <v>-</v>
      </c>
      <c r="G698" s="213" t="str">
        <f>IF(($A698="-"),"-",IF((ISBLANK('1B DonnéesActifs'!G701)=TRUE),"",'1B DonnéesActifs'!G701))</f>
        <v>-</v>
      </c>
      <c r="H698" s="213" t="str">
        <f>IF(($A698="-"),"-",IF((ISBLANK('1B DonnéesActifs'!H701)=TRUE),"",'1B DonnéesActifs'!H701))</f>
        <v>-</v>
      </c>
      <c r="I698" s="213" t="str">
        <f>IF(($A698="-"),"-",IF((ISBLANK('1B DonnéesActifs'!I701)=TRUE),"",'1B DonnéesActifs'!I701))</f>
        <v>-</v>
      </c>
      <c r="J698" s="213" t="str">
        <f>IF(($A698="-"),"-",IF((ISBLANK('1B DonnéesActifs'!J701)=TRUE),"",'1B DonnéesActifs'!J701))</f>
        <v>-</v>
      </c>
      <c r="K698" s="213" t="str">
        <f>IF(($A698="-"),"-",IF((ISBLANK('1B DonnéesActifs'!K701)=TRUE),"",'1B DonnéesActifs'!K701))</f>
        <v>-</v>
      </c>
      <c r="L698" s="213" t="str">
        <f>IF(($A698="-"),"-",IF((ISBLANK('1B DonnéesActifs'!L701)=TRUE),"",'1B DonnéesActifs'!L701))</f>
        <v>-</v>
      </c>
      <c r="M698" s="213" t="str">
        <f>IF(($A698="-"),"-",IF((ISBLANK('1B DonnéesActifs'!M701)=TRUE),"",'1B DonnéesActifs'!M701))</f>
        <v>-</v>
      </c>
      <c r="N698" s="213" t="str">
        <f>IF(($A698="-"),"-",IF((ISBLANK('1B DonnéesActifs'!N701)=TRUE),"",'1B DonnéesActifs'!N701))</f>
        <v>-</v>
      </c>
      <c r="O698" s="213" t="str">
        <f>IF(($A698="-"),"-",IF((ISBLANK('1B DonnéesActifs'!O701)=TRUE),"",'1B DonnéesActifs'!O701))</f>
        <v>-</v>
      </c>
      <c r="P698" s="213" t="str">
        <f>IF(($A698="-"),"-",IF((ISBLANK('1B DonnéesActifs'!P701)=TRUE),"",'1B DonnéesActifs'!P701))</f>
        <v>-</v>
      </c>
      <c r="Q698" s="214" t="str">
        <f t="shared" si="100"/>
        <v>-</v>
      </c>
      <c r="R698" s="214" t="str">
        <f>IF($A698="-","-",(_xlfn.IFNA((VLOOKUP($D698,'2A HypothèsesRenouvellement'!$J$6:$K$10,2,FALSE)),"TypeChausséeN/D")))</f>
        <v>-</v>
      </c>
      <c r="S698" s="214" t="str">
        <f t="shared" si="101"/>
        <v>-</v>
      </c>
      <c r="T698" s="214" t="str">
        <f>IF($A698="-","-",(_xlfn.IFNA((VLOOKUP($M698,'2A HypothèsesRenouvellement'!$J$16:$K$25,2,FALSE)),"DernièreInterventionN/D")))</f>
        <v>-</v>
      </c>
      <c r="U698" s="214" t="str">
        <f t="shared" si="102"/>
        <v>-</v>
      </c>
      <c r="V698" s="215" t="str">
        <f t="shared" si="103"/>
        <v>-</v>
      </c>
      <c r="W698" s="215" t="str">
        <f>IF($A698="-","-",IF($O698="","ICG N/D",VLOOKUP($O698,'2A HypothèsesRenouvellement'!$B$33:$B$42,1,TRUE)))</f>
        <v>-</v>
      </c>
      <c r="X698" s="216" t="str">
        <f>IF($A698="-","-",(IF((ISNUMBER(W698)=TRUE),VLOOKUP(W698,'2A HypothèsesRenouvellement'!$B$33:$D$42,3,FALSE),"ICG N/D")))</f>
        <v>-</v>
      </c>
      <c r="Y698" s="216" t="str">
        <f>_xlfn.IFNA(IF($A698="-","-",(IF((P698=""),"Cote /5 N/D",VLOOKUP(P698,'2A HypothèsesRenouvellement'!$F$33:$G$37,2,FALSE)))),"%ParCote/5 Feuille2A N/D")</f>
        <v>-</v>
      </c>
      <c r="Z698" s="215" t="str">
        <f>IF($A698="-","-",IF('2A HypothèsesRenouvellement'!$F$20="  cotes d'état /100",(IF(ISNUMBER(X698)=TRUE,(X698*R698),"ICG N/D")),"N'est pas l'option choisie feuille 2A"))</f>
        <v>-</v>
      </c>
      <c r="AA698" s="215" t="str">
        <f t="shared" si="98"/>
        <v>-</v>
      </c>
      <c r="AB698" s="215" t="str">
        <f>IF($A698="-","-",IF('2A HypothèsesRenouvellement'!$F$20="  cotes d'état /5",(IF(ISNUMBER(Y698)=TRUE,(Y698*R698),"Etat/5 N/D")),"N'est pas l'option choisie feuille 2A"))</f>
        <v>-</v>
      </c>
      <c r="AC698" s="215" t="str">
        <f t="shared" si="99"/>
        <v>-</v>
      </c>
      <c r="AD698" s="217" t="str">
        <f>IF('2A HypothèsesRenouvellement'!$D$15="Option 1  ",'3A CalculsActifs'!V698,IF('2A HypothèsesRenouvellement'!$F$20="  Cotes d'état /100",'3A CalculsActifs'!AA698,IF('2A HypothèsesRenouvellement'!$F$20="  Cotes d'état /5",'3A CalculsActifs'!AC698,"ATT:ChoisirOptionFeuille2A")))</f>
        <v>ATT:ChoisirOptionFeuille2A</v>
      </c>
      <c r="AE698" s="209" t="str">
        <f>IF($A698="-","-",(H698/1000*(VLOOKUP(D698,'2A HypothèsesRenouvellement'!$J$6:$L$10,3,FALSE))))</f>
        <v>-</v>
      </c>
      <c r="AF698" s="312" t="str">
        <f t="shared" si="104"/>
        <v>-</v>
      </c>
      <c r="AG698" s="312" t="str">
        <f t="shared" si="105"/>
        <v>-</v>
      </c>
      <c r="AH698" s="218" t="str">
        <f t="shared" si="106"/>
        <v>-</v>
      </c>
    </row>
    <row r="699" spans="1:34" x14ac:dyDescent="0.25">
      <c r="A699" s="212" t="str">
        <f>IF((ISBLANK('1B DonnéesActifs'!A702)=TRUE),"-",'1B DonnéesActifs'!A702)</f>
        <v>-</v>
      </c>
      <c r="B699" s="213" t="str">
        <f>IF(($A699="-"),"-",IF((ISBLANK('1B DonnéesActifs'!B702)=TRUE),"",'1B DonnéesActifs'!B702))</f>
        <v>-</v>
      </c>
      <c r="C699" s="213" t="str">
        <f>IF(($A699="-"),"-",IF((ISBLANK('1B DonnéesActifs'!C702)=TRUE),"",'1B DonnéesActifs'!C702))</f>
        <v>-</v>
      </c>
      <c r="D699" s="213" t="str">
        <f>IF(($A699="-"),"-",IF((ISBLANK('1B DonnéesActifs'!D702)=TRUE),"",'1B DonnéesActifs'!D702))</f>
        <v>-</v>
      </c>
      <c r="E699" s="213" t="str">
        <f>IF(($A699="-"),"-",IF((ISBLANK('1B DonnéesActifs'!E702)=TRUE),"",'1B DonnéesActifs'!E702))</f>
        <v>-</v>
      </c>
      <c r="F699" s="213" t="str">
        <f>IF(($A699="-"),"-",IF((ISBLANK('1B DonnéesActifs'!F702)=TRUE),"",'1B DonnéesActifs'!F702))</f>
        <v>-</v>
      </c>
      <c r="G699" s="213" t="str">
        <f>IF(($A699="-"),"-",IF((ISBLANK('1B DonnéesActifs'!G702)=TRUE),"",'1B DonnéesActifs'!G702))</f>
        <v>-</v>
      </c>
      <c r="H699" s="213" t="str">
        <f>IF(($A699="-"),"-",IF((ISBLANK('1B DonnéesActifs'!H702)=TRUE),"",'1B DonnéesActifs'!H702))</f>
        <v>-</v>
      </c>
      <c r="I699" s="213" t="str">
        <f>IF(($A699="-"),"-",IF((ISBLANK('1B DonnéesActifs'!I702)=TRUE),"",'1B DonnéesActifs'!I702))</f>
        <v>-</v>
      </c>
      <c r="J699" s="213" t="str">
        <f>IF(($A699="-"),"-",IF((ISBLANK('1B DonnéesActifs'!J702)=TRUE),"",'1B DonnéesActifs'!J702))</f>
        <v>-</v>
      </c>
      <c r="K699" s="213" t="str">
        <f>IF(($A699="-"),"-",IF((ISBLANK('1B DonnéesActifs'!K702)=TRUE),"",'1B DonnéesActifs'!K702))</f>
        <v>-</v>
      </c>
      <c r="L699" s="213" t="str">
        <f>IF(($A699="-"),"-",IF((ISBLANK('1B DonnéesActifs'!L702)=TRUE),"",'1B DonnéesActifs'!L702))</f>
        <v>-</v>
      </c>
      <c r="M699" s="213" t="str">
        <f>IF(($A699="-"),"-",IF((ISBLANK('1B DonnéesActifs'!M702)=TRUE),"",'1B DonnéesActifs'!M702))</f>
        <v>-</v>
      </c>
      <c r="N699" s="213" t="str">
        <f>IF(($A699="-"),"-",IF((ISBLANK('1B DonnéesActifs'!N702)=TRUE),"",'1B DonnéesActifs'!N702))</f>
        <v>-</v>
      </c>
      <c r="O699" s="213" t="str">
        <f>IF(($A699="-"),"-",IF((ISBLANK('1B DonnéesActifs'!O702)=TRUE),"",'1B DonnéesActifs'!O702))</f>
        <v>-</v>
      </c>
      <c r="P699" s="213" t="str">
        <f>IF(($A699="-"),"-",IF((ISBLANK('1B DonnéesActifs'!P702)=TRUE),"",'1B DonnéesActifs'!P702))</f>
        <v>-</v>
      </c>
      <c r="Q699" s="214" t="str">
        <f t="shared" si="100"/>
        <v>-</v>
      </c>
      <c r="R699" s="214" t="str">
        <f>IF($A699="-","-",(_xlfn.IFNA((VLOOKUP($D699,'2A HypothèsesRenouvellement'!$J$6:$K$10,2,FALSE)),"TypeChausséeN/D")))</f>
        <v>-</v>
      </c>
      <c r="S699" s="214" t="str">
        <f t="shared" si="101"/>
        <v>-</v>
      </c>
      <c r="T699" s="214" t="str">
        <f>IF($A699="-","-",(_xlfn.IFNA((VLOOKUP($M699,'2A HypothèsesRenouvellement'!$J$16:$K$25,2,FALSE)),"DernièreInterventionN/D")))</f>
        <v>-</v>
      </c>
      <c r="U699" s="214" t="str">
        <f t="shared" si="102"/>
        <v>-</v>
      </c>
      <c r="V699" s="215" t="str">
        <f t="shared" si="103"/>
        <v>-</v>
      </c>
      <c r="W699" s="215" t="str">
        <f>IF($A699="-","-",IF($O699="","ICG N/D",VLOOKUP($O699,'2A HypothèsesRenouvellement'!$B$33:$B$42,1,TRUE)))</f>
        <v>-</v>
      </c>
      <c r="X699" s="216" t="str">
        <f>IF($A699="-","-",(IF((ISNUMBER(W699)=TRUE),VLOOKUP(W699,'2A HypothèsesRenouvellement'!$B$33:$D$42,3,FALSE),"ICG N/D")))</f>
        <v>-</v>
      </c>
      <c r="Y699" s="216" t="str">
        <f>_xlfn.IFNA(IF($A699="-","-",(IF((P699=""),"Cote /5 N/D",VLOOKUP(P699,'2A HypothèsesRenouvellement'!$F$33:$G$37,2,FALSE)))),"%ParCote/5 Feuille2A N/D")</f>
        <v>-</v>
      </c>
      <c r="Z699" s="215" t="str">
        <f>IF($A699="-","-",IF('2A HypothèsesRenouvellement'!$F$20="  cotes d'état /100",(IF(ISNUMBER(X699)=TRUE,(X699*R699),"ICG N/D")),"N'est pas l'option choisie feuille 2A"))</f>
        <v>-</v>
      </c>
      <c r="AA699" s="215" t="str">
        <f t="shared" si="98"/>
        <v>-</v>
      </c>
      <c r="AB699" s="215" t="str">
        <f>IF($A699="-","-",IF('2A HypothèsesRenouvellement'!$F$20="  cotes d'état /5",(IF(ISNUMBER(Y699)=TRUE,(Y699*R699),"Etat/5 N/D")),"N'est pas l'option choisie feuille 2A"))</f>
        <v>-</v>
      </c>
      <c r="AC699" s="215" t="str">
        <f t="shared" si="99"/>
        <v>-</v>
      </c>
      <c r="AD699" s="217" t="str">
        <f>IF('2A HypothèsesRenouvellement'!$D$15="Option 1  ",'3A CalculsActifs'!V699,IF('2A HypothèsesRenouvellement'!$F$20="  Cotes d'état /100",'3A CalculsActifs'!AA699,IF('2A HypothèsesRenouvellement'!$F$20="  Cotes d'état /5",'3A CalculsActifs'!AC699,"ATT:ChoisirOptionFeuille2A")))</f>
        <v>ATT:ChoisirOptionFeuille2A</v>
      </c>
      <c r="AE699" s="209" t="str">
        <f>IF($A699="-","-",(H699/1000*(VLOOKUP(D699,'2A HypothèsesRenouvellement'!$J$6:$L$10,3,FALSE))))</f>
        <v>-</v>
      </c>
      <c r="AF699" s="312" t="str">
        <f t="shared" si="104"/>
        <v>-</v>
      </c>
      <c r="AG699" s="312" t="str">
        <f t="shared" si="105"/>
        <v>-</v>
      </c>
      <c r="AH699" s="218" t="str">
        <f t="shared" si="106"/>
        <v>-</v>
      </c>
    </row>
    <row r="700" spans="1:34" x14ac:dyDescent="0.25">
      <c r="A700" s="212" t="str">
        <f>IF((ISBLANK('1B DonnéesActifs'!A703)=TRUE),"-",'1B DonnéesActifs'!A703)</f>
        <v>-</v>
      </c>
      <c r="B700" s="213" t="str">
        <f>IF(($A700="-"),"-",IF((ISBLANK('1B DonnéesActifs'!B703)=TRUE),"",'1B DonnéesActifs'!B703))</f>
        <v>-</v>
      </c>
      <c r="C700" s="213" t="str">
        <f>IF(($A700="-"),"-",IF((ISBLANK('1B DonnéesActifs'!C703)=TRUE),"",'1B DonnéesActifs'!C703))</f>
        <v>-</v>
      </c>
      <c r="D700" s="213" t="str">
        <f>IF(($A700="-"),"-",IF((ISBLANK('1B DonnéesActifs'!D703)=TRUE),"",'1B DonnéesActifs'!D703))</f>
        <v>-</v>
      </c>
      <c r="E700" s="213" t="str">
        <f>IF(($A700="-"),"-",IF((ISBLANK('1B DonnéesActifs'!E703)=TRUE),"",'1B DonnéesActifs'!E703))</f>
        <v>-</v>
      </c>
      <c r="F700" s="213" t="str">
        <f>IF(($A700="-"),"-",IF((ISBLANK('1B DonnéesActifs'!F703)=TRUE),"",'1B DonnéesActifs'!F703))</f>
        <v>-</v>
      </c>
      <c r="G700" s="213" t="str">
        <f>IF(($A700="-"),"-",IF((ISBLANK('1B DonnéesActifs'!G703)=TRUE),"",'1B DonnéesActifs'!G703))</f>
        <v>-</v>
      </c>
      <c r="H700" s="213" t="str">
        <f>IF(($A700="-"),"-",IF((ISBLANK('1B DonnéesActifs'!H703)=TRUE),"",'1B DonnéesActifs'!H703))</f>
        <v>-</v>
      </c>
      <c r="I700" s="213" t="str">
        <f>IF(($A700="-"),"-",IF((ISBLANK('1B DonnéesActifs'!I703)=TRUE),"",'1B DonnéesActifs'!I703))</f>
        <v>-</v>
      </c>
      <c r="J700" s="213" t="str">
        <f>IF(($A700="-"),"-",IF((ISBLANK('1B DonnéesActifs'!J703)=TRUE),"",'1B DonnéesActifs'!J703))</f>
        <v>-</v>
      </c>
      <c r="K700" s="213" t="str">
        <f>IF(($A700="-"),"-",IF((ISBLANK('1B DonnéesActifs'!K703)=TRUE),"",'1B DonnéesActifs'!K703))</f>
        <v>-</v>
      </c>
      <c r="L700" s="213" t="str">
        <f>IF(($A700="-"),"-",IF((ISBLANK('1B DonnéesActifs'!L703)=TRUE),"",'1B DonnéesActifs'!L703))</f>
        <v>-</v>
      </c>
      <c r="M700" s="213" t="str">
        <f>IF(($A700="-"),"-",IF((ISBLANK('1B DonnéesActifs'!M703)=TRUE),"",'1B DonnéesActifs'!M703))</f>
        <v>-</v>
      </c>
      <c r="N700" s="213" t="str">
        <f>IF(($A700="-"),"-",IF((ISBLANK('1B DonnéesActifs'!N703)=TRUE),"",'1B DonnéesActifs'!N703))</f>
        <v>-</v>
      </c>
      <c r="O700" s="213" t="str">
        <f>IF(($A700="-"),"-",IF((ISBLANK('1B DonnéesActifs'!O703)=TRUE),"",'1B DonnéesActifs'!O703))</f>
        <v>-</v>
      </c>
      <c r="P700" s="213" t="str">
        <f>IF(($A700="-"),"-",IF((ISBLANK('1B DonnéesActifs'!P703)=TRUE),"",'1B DonnéesActifs'!P703))</f>
        <v>-</v>
      </c>
      <c r="Q700" s="214" t="str">
        <f t="shared" si="100"/>
        <v>-</v>
      </c>
      <c r="R700" s="214" t="str">
        <f>IF($A700="-","-",(_xlfn.IFNA((VLOOKUP($D700,'2A HypothèsesRenouvellement'!$J$6:$K$10,2,FALSE)),"TypeChausséeN/D")))</f>
        <v>-</v>
      </c>
      <c r="S700" s="214" t="str">
        <f t="shared" si="101"/>
        <v>-</v>
      </c>
      <c r="T700" s="214" t="str">
        <f>IF($A700="-","-",(_xlfn.IFNA((VLOOKUP($M700,'2A HypothèsesRenouvellement'!$J$16:$K$25,2,FALSE)),"DernièreInterventionN/D")))</f>
        <v>-</v>
      </c>
      <c r="U700" s="214" t="str">
        <f t="shared" si="102"/>
        <v>-</v>
      </c>
      <c r="V700" s="215" t="str">
        <f t="shared" si="103"/>
        <v>-</v>
      </c>
      <c r="W700" s="215" t="str">
        <f>IF($A700="-","-",IF($O700="","ICG N/D",VLOOKUP($O700,'2A HypothèsesRenouvellement'!$B$33:$B$42,1,TRUE)))</f>
        <v>-</v>
      </c>
      <c r="X700" s="216" t="str">
        <f>IF($A700="-","-",(IF((ISNUMBER(W700)=TRUE),VLOOKUP(W700,'2A HypothèsesRenouvellement'!$B$33:$D$42,3,FALSE),"ICG N/D")))</f>
        <v>-</v>
      </c>
      <c r="Y700" s="216" t="str">
        <f>_xlfn.IFNA(IF($A700="-","-",(IF((P700=""),"Cote /5 N/D",VLOOKUP(P700,'2A HypothèsesRenouvellement'!$F$33:$G$37,2,FALSE)))),"%ParCote/5 Feuille2A N/D")</f>
        <v>-</v>
      </c>
      <c r="Z700" s="215" t="str">
        <f>IF($A700="-","-",IF('2A HypothèsesRenouvellement'!$F$20="  cotes d'état /100",(IF(ISNUMBER(X700)=TRUE,(X700*R700),"ICG N/D")),"N'est pas l'option choisie feuille 2A"))</f>
        <v>-</v>
      </c>
      <c r="AA700" s="215" t="str">
        <f t="shared" si="98"/>
        <v>-</v>
      </c>
      <c r="AB700" s="215" t="str">
        <f>IF($A700="-","-",IF('2A HypothèsesRenouvellement'!$F$20="  cotes d'état /5",(IF(ISNUMBER(Y700)=TRUE,(Y700*R700),"Etat/5 N/D")),"N'est pas l'option choisie feuille 2A"))</f>
        <v>-</v>
      </c>
      <c r="AC700" s="215" t="str">
        <f t="shared" si="99"/>
        <v>-</v>
      </c>
      <c r="AD700" s="217" t="str">
        <f>IF('2A HypothèsesRenouvellement'!$D$15="Option 1  ",'3A CalculsActifs'!V700,IF('2A HypothèsesRenouvellement'!$F$20="  Cotes d'état /100",'3A CalculsActifs'!AA700,IF('2A HypothèsesRenouvellement'!$F$20="  Cotes d'état /5",'3A CalculsActifs'!AC700,"ATT:ChoisirOptionFeuille2A")))</f>
        <v>ATT:ChoisirOptionFeuille2A</v>
      </c>
      <c r="AE700" s="209" t="str">
        <f>IF($A700="-","-",(H700/1000*(VLOOKUP(D700,'2A HypothèsesRenouvellement'!$J$6:$L$10,3,FALSE))))</f>
        <v>-</v>
      </c>
      <c r="AF700" s="312" t="str">
        <f t="shared" si="104"/>
        <v>-</v>
      </c>
      <c r="AG700" s="312" t="str">
        <f t="shared" si="105"/>
        <v>-</v>
      </c>
      <c r="AH700" s="218" t="str">
        <f t="shared" si="106"/>
        <v>-</v>
      </c>
    </row>
    <row r="701" spans="1:34" x14ac:dyDescent="0.25">
      <c r="A701" s="212" t="str">
        <f>IF((ISBLANK('1B DonnéesActifs'!A704)=TRUE),"-",'1B DonnéesActifs'!A704)</f>
        <v>-</v>
      </c>
      <c r="B701" s="213" t="str">
        <f>IF(($A701="-"),"-",IF((ISBLANK('1B DonnéesActifs'!B704)=TRUE),"",'1B DonnéesActifs'!B704))</f>
        <v>-</v>
      </c>
      <c r="C701" s="213" t="str">
        <f>IF(($A701="-"),"-",IF((ISBLANK('1B DonnéesActifs'!C704)=TRUE),"",'1B DonnéesActifs'!C704))</f>
        <v>-</v>
      </c>
      <c r="D701" s="213" t="str">
        <f>IF(($A701="-"),"-",IF((ISBLANK('1B DonnéesActifs'!D704)=TRUE),"",'1B DonnéesActifs'!D704))</f>
        <v>-</v>
      </c>
      <c r="E701" s="213" t="str">
        <f>IF(($A701="-"),"-",IF((ISBLANK('1B DonnéesActifs'!E704)=TRUE),"",'1B DonnéesActifs'!E704))</f>
        <v>-</v>
      </c>
      <c r="F701" s="213" t="str">
        <f>IF(($A701="-"),"-",IF((ISBLANK('1B DonnéesActifs'!F704)=TRUE),"",'1B DonnéesActifs'!F704))</f>
        <v>-</v>
      </c>
      <c r="G701" s="213" t="str">
        <f>IF(($A701="-"),"-",IF((ISBLANK('1B DonnéesActifs'!G704)=TRUE),"",'1B DonnéesActifs'!G704))</f>
        <v>-</v>
      </c>
      <c r="H701" s="213" t="str">
        <f>IF(($A701="-"),"-",IF((ISBLANK('1B DonnéesActifs'!H704)=TRUE),"",'1B DonnéesActifs'!H704))</f>
        <v>-</v>
      </c>
      <c r="I701" s="213" t="str">
        <f>IF(($A701="-"),"-",IF((ISBLANK('1B DonnéesActifs'!I704)=TRUE),"",'1B DonnéesActifs'!I704))</f>
        <v>-</v>
      </c>
      <c r="J701" s="213" t="str">
        <f>IF(($A701="-"),"-",IF((ISBLANK('1B DonnéesActifs'!J704)=TRUE),"",'1B DonnéesActifs'!J704))</f>
        <v>-</v>
      </c>
      <c r="K701" s="213" t="str">
        <f>IF(($A701="-"),"-",IF((ISBLANK('1B DonnéesActifs'!K704)=TRUE),"",'1B DonnéesActifs'!K704))</f>
        <v>-</v>
      </c>
      <c r="L701" s="213" t="str">
        <f>IF(($A701="-"),"-",IF((ISBLANK('1B DonnéesActifs'!L704)=TRUE),"",'1B DonnéesActifs'!L704))</f>
        <v>-</v>
      </c>
      <c r="M701" s="213" t="str">
        <f>IF(($A701="-"),"-",IF((ISBLANK('1B DonnéesActifs'!M704)=TRUE),"",'1B DonnéesActifs'!M704))</f>
        <v>-</v>
      </c>
      <c r="N701" s="213" t="str">
        <f>IF(($A701="-"),"-",IF((ISBLANK('1B DonnéesActifs'!N704)=TRUE),"",'1B DonnéesActifs'!N704))</f>
        <v>-</v>
      </c>
      <c r="O701" s="213" t="str">
        <f>IF(($A701="-"),"-",IF((ISBLANK('1B DonnéesActifs'!O704)=TRUE),"",'1B DonnéesActifs'!O704))</f>
        <v>-</v>
      </c>
      <c r="P701" s="213" t="str">
        <f>IF(($A701="-"),"-",IF((ISBLANK('1B DonnéesActifs'!P704)=TRUE),"",'1B DonnéesActifs'!P704))</f>
        <v>-</v>
      </c>
      <c r="Q701" s="214" t="str">
        <f t="shared" si="100"/>
        <v>-</v>
      </c>
      <c r="R701" s="214" t="str">
        <f>IF($A701="-","-",(_xlfn.IFNA((VLOOKUP($D701,'2A HypothèsesRenouvellement'!$J$6:$K$10,2,FALSE)),"TypeChausséeN/D")))</f>
        <v>-</v>
      </c>
      <c r="S701" s="214" t="str">
        <f t="shared" si="101"/>
        <v>-</v>
      </c>
      <c r="T701" s="214" t="str">
        <f>IF($A701="-","-",(_xlfn.IFNA((VLOOKUP($M701,'2A HypothèsesRenouvellement'!$J$16:$K$25,2,FALSE)),"DernièreInterventionN/D")))</f>
        <v>-</v>
      </c>
      <c r="U701" s="214" t="str">
        <f t="shared" si="102"/>
        <v>-</v>
      </c>
      <c r="V701" s="215" t="str">
        <f t="shared" si="103"/>
        <v>-</v>
      </c>
      <c r="W701" s="215" t="str">
        <f>IF($A701="-","-",IF($O701="","ICG N/D",VLOOKUP($O701,'2A HypothèsesRenouvellement'!$B$33:$B$42,1,TRUE)))</f>
        <v>-</v>
      </c>
      <c r="X701" s="216" t="str">
        <f>IF($A701="-","-",(IF((ISNUMBER(W701)=TRUE),VLOOKUP(W701,'2A HypothèsesRenouvellement'!$B$33:$D$42,3,FALSE),"ICG N/D")))</f>
        <v>-</v>
      </c>
      <c r="Y701" s="216" t="str">
        <f>_xlfn.IFNA(IF($A701="-","-",(IF((P701=""),"Cote /5 N/D",VLOOKUP(P701,'2A HypothèsesRenouvellement'!$F$33:$G$37,2,FALSE)))),"%ParCote/5 Feuille2A N/D")</f>
        <v>-</v>
      </c>
      <c r="Z701" s="215" t="str">
        <f>IF($A701="-","-",IF('2A HypothèsesRenouvellement'!$F$20="  cotes d'état /100",(IF(ISNUMBER(X701)=TRUE,(X701*R701),"ICG N/D")),"N'est pas l'option choisie feuille 2A"))</f>
        <v>-</v>
      </c>
      <c r="AA701" s="215" t="str">
        <f t="shared" si="98"/>
        <v>-</v>
      </c>
      <c r="AB701" s="215" t="str">
        <f>IF($A701="-","-",IF('2A HypothèsesRenouvellement'!$F$20="  cotes d'état /5",(IF(ISNUMBER(Y701)=TRUE,(Y701*R701),"Etat/5 N/D")),"N'est pas l'option choisie feuille 2A"))</f>
        <v>-</v>
      </c>
      <c r="AC701" s="215" t="str">
        <f t="shared" si="99"/>
        <v>-</v>
      </c>
      <c r="AD701" s="217" t="str">
        <f>IF('2A HypothèsesRenouvellement'!$D$15="Option 1  ",'3A CalculsActifs'!V701,IF('2A HypothèsesRenouvellement'!$F$20="  Cotes d'état /100",'3A CalculsActifs'!AA701,IF('2A HypothèsesRenouvellement'!$F$20="  Cotes d'état /5",'3A CalculsActifs'!AC701,"ATT:ChoisirOptionFeuille2A")))</f>
        <v>ATT:ChoisirOptionFeuille2A</v>
      </c>
      <c r="AE701" s="209" t="str">
        <f>IF($A701="-","-",(H701/1000*(VLOOKUP(D701,'2A HypothèsesRenouvellement'!$J$6:$L$10,3,FALSE))))</f>
        <v>-</v>
      </c>
      <c r="AF701" s="312" t="str">
        <f t="shared" si="104"/>
        <v>-</v>
      </c>
      <c r="AG701" s="312" t="str">
        <f t="shared" si="105"/>
        <v>-</v>
      </c>
      <c r="AH701" s="218" t="str">
        <f t="shared" si="106"/>
        <v>-</v>
      </c>
    </row>
    <row r="702" spans="1:34" x14ac:dyDescent="0.25">
      <c r="A702" s="212" t="str">
        <f>IF((ISBLANK('1B DonnéesActifs'!A705)=TRUE),"-",'1B DonnéesActifs'!A705)</f>
        <v>-</v>
      </c>
      <c r="B702" s="213" t="str">
        <f>IF(($A702="-"),"-",IF((ISBLANK('1B DonnéesActifs'!B705)=TRUE),"",'1B DonnéesActifs'!B705))</f>
        <v>-</v>
      </c>
      <c r="C702" s="213" t="str">
        <f>IF(($A702="-"),"-",IF((ISBLANK('1B DonnéesActifs'!C705)=TRUE),"",'1B DonnéesActifs'!C705))</f>
        <v>-</v>
      </c>
      <c r="D702" s="213" t="str">
        <f>IF(($A702="-"),"-",IF((ISBLANK('1B DonnéesActifs'!D705)=TRUE),"",'1B DonnéesActifs'!D705))</f>
        <v>-</v>
      </c>
      <c r="E702" s="213" t="str">
        <f>IF(($A702="-"),"-",IF((ISBLANK('1B DonnéesActifs'!E705)=TRUE),"",'1B DonnéesActifs'!E705))</f>
        <v>-</v>
      </c>
      <c r="F702" s="213" t="str">
        <f>IF(($A702="-"),"-",IF((ISBLANK('1B DonnéesActifs'!F705)=TRUE),"",'1B DonnéesActifs'!F705))</f>
        <v>-</v>
      </c>
      <c r="G702" s="213" t="str">
        <f>IF(($A702="-"),"-",IF((ISBLANK('1B DonnéesActifs'!G705)=TRUE),"",'1B DonnéesActifs'!G705))</f>
        <v>-</v>
      </c>
      <c r="H702" s="213" t="str">
        <f>IF(($A702="-"),"-",IF((ISBLANK('1B DonnéesActifs'!H705)=TRUE),"",'1B DonnéesActifs'!H705))</f>
        <v>-</v>
      </c>
      <c r="I702" s="213" t="str">
        <f>IF(($A702="-"),"-",IF((ISBLANK('1B DonnéesActifs'!I705)=TRUE),"",'1B DonnéesActifs'!I705))</f>
        <v>-</v>
      </c>
      <c r="J702" s="213" t="str">
        <f>IF(($A702="-"),"-",IF((ISBLANK('1B DonnéesActifs'!J705)=TRUE),"",'1B DonnéesActifs'!J705))</f>
        <v>-</v>
      </c>
      <c r="K702" s="213" t="str">
        <f>IF(($A702="-"),"-",IF((ISBLANK('1B DonnéesActifs'!K705)=TRUE),"",'1B DonnéesActifs'!K705))</f>
        <v>-</v>
      </c>
      <c r="L702" s="213" t="str">
        <f>IF(($A702="-"),"-",IF((ISBLANK('1B DonnéesActifs'!L705)=TRUE),"",'1B DonnéesActifs'!L705))</f>
        <v>-</v>
      </c>
      <c r="M702" s="213" t="str">
        <f>IF(($A702="-"),"-",IF((ISBLANK('1B DonnéesActifs'!M705)=TRUE),"",'1B DonnéesActifs'!M705))</f>
        <v>-</v>
      </c>
      <c r="N702" s="213" t="str">
        <f>IF(($A702="-"),"-",IF((ISBLANK('1B DonnéesActifs'!N705)=TRUE),"",'1B DonnéesActifs'!N705))</f>
        <v>-</v>
      </c>
      <c r="O702" s="213" t="str">
        <f>IF(($A702="-"),"-",IF((ISBLANK('1B DonnéesActifs'!O705)=TRUE),"",'1B DonnéesActifs'!O705))</f>
        <v>-</v>
      </c>
      <c r="P702" s="213" t="str">
        <f>IF(($A702="-"),"-",IF((ISBLANK('1B DonnéesActifs'!P705)=TRUE),"",'1B DonnéesActifs'!P705))</f>
        <v>-</v>
      </c>
      <c r="Q702" s="214" t="str">
        <f t="shared" si="100"/>
        <v>-</v>
      </c>
      <c r="R702" s="214" t="str">
        <f>IF($A702="-","-",(_xlfn.IFNA((VLOOKUP($D702,'2A HypothèsesRenouvellement'!$J$6:$K$10,2,FALSE)),"TypeChausséeN/D")))</f>
        <v>-</v>
      </c>
      <c r="S702" s="214" t="str">
        <f t="shared" si="101"/>
        <v>-</v>
      </c>
      <c r="T702" s="214" t="str">
        <f>IF($A702="-","-",(_xlfn.IFNA((VLOOKUP($M702,'2A HypothèsesRenouvellement'!$J$16:$K$25,2,FALSE)),"DernièreInterventionN/D")))</f>
        <v>-</v>
      </c>
      <c r="U702" s="214" t="str">
        <f t="shared" si="102"/>
        <v>-</v>
      </c>
      <c r="V702" s="215" t="str">
        <f t="shared" si="103"/>
        <v>-</v>
      </c>
      <c r="W702" s="215" t="str">
        <f>IF($A702="-","-",IF($O702="","ICG N/D",VLOOKUP($O702,'2A HypothèsesRenouvellement'!$B$33:$B$42,1,TRUE)))</f>
        <v>-</v>
      </c>
      <c r="X702" s="216" t="str">
        <f>IF($A702="-","-",(IF((ISNUMBER(W702)=TRUE),VLOOKUP(W702,'2A HypothèsesRenouvellement'!$B$33:$D$42,3,FALSE),"ICG N/D")))</f>
        <v>-</v>
      </c>
      <c r="Y702" s="216" t="str">
        <f>_xlfn.IFNA(IF($A702="-","-",(IF((P702=""),"Cote /5 N/D",VLOOKUP(P702,'2A HypothèsesRenouvellement'!$F$33:$G$37,2,FALSE)))),"%ParCote/5 Feuille2A N/D")</f>
        <v>-</v>
      </c>
      <c r="Z702" s="215" t="str">
        <f>IF($A702="-","-",IF('2A HypothèsesRenouvellement'!$F$20="  cotes d'état /100",(IF(ISNUMBER(X702)=TRUE,(X702*R702),"ICG N/D")),"N'est pas l'option choisie feuille 2A"))</f>
        <v>-</v>
      </c>
      <c r="AA702" s="215" t="str">
        <f t="shared" si="98"/>
        <v>-</v>
      </c>
      <c r="AB702" s="215" t="str">
        <f>IF($A702="-","-",IF('2A HypothèsesRenouvellement'!$F$20="  cotes d'état /5",(IF(ISNUMBER(Y702)=TRUE,(Y702*R702),"Etat/5 N/D")),"N'est pas l'option choisie feuille 2A"))</f>
        <v>-</v>
      </c>
      <c r="AC702" s="215" t="str">
        <f t="shared" si="99"/>
        <v>-</v>
      </c>
      <c r="AD702" s="217" t="str">
        <f>IF('2A HypothèsesRenouvellement'!$D$15="Option 1  ",'3A CalculsActifs'!V702,IF('2A HypothèsesRenouvellement'!$F$20="  Cotes d'état /100",'3A CalculsActifs'!AA702,IF('2A HypothèsesRenouvellement'!$F$20="  Cotes d'état /5",'3A CalculsActifs'!AC702,"ATT:ChoisirOptionFeuille2A")))</f>
        <v>ATT:ChoisirOptionFeuille2A</v>
      </c>
      <c r="AE702" s="209" t="str">
        <f>IF($A702="-","-",(H702/1000*(VLOOKUP(D702,'2A HypothèsesRenouvellement'!$J$6:$L$10,3,FALSE))))</f>
        <v>-</v>
      </c>
      <c r="AF702" s="312" t="str">
        <f t="shared" si="104"/>
        <v>-</v>
      </c>
      <c r="AG702" s="312" t="str">
        <f t="shared" si="105"/>
        <v>-</v>
      </c>
      <c r="AH702" s="218" t="str">
        <f t="shared" si="106"/>
        <v>-</v>
      </c>
    </row>
    <row r="703" spans="1:34" x14ac:dyDescent="0.25">
      <c r="A703" s="212" t="str">
        <f>IF((ISBLANK('1B DonnéesActifs'!A706)=TRUE),"-",'1B DonnéesActifs'!A706)</f>
        <v>-</v>
      </c>
      <c r="B703" s="213" t="str">
        <f>IF(($A703="-"),"-",IF((ISBLANK('1B DonnéesActifs'!B706)=TRUE),"",'1B DonnéesActifs'!B706))</f>
        <v>-</v>
      </c>
      <c r="C703" s="213" t="str">
        <f>IF(($A703="-"),"-",IF((ISBLANK('1B DonnéesActifs'!C706)=TRUE),"",'1B DonnéesActifs'!C706))</f>
        <v>-</v>
      </c>
      <c r="D703" s="213" t="str">
        <f>IF(($A703="-"),"-",IF((ISBLANK('1B DonnéesActifs'!D706)=TRUE),"",'1B DonnéesActifs'!D706))</f>
        <v>-</v>
      </c>
      <c r="E703" s="213" t="str">
        <f>IF(($A703="-"),"-",IF((ISBLANK('1B DonnéesActifs'!E706)=TRUE),"",'1B DonnéesActifs'!E706))</f>
        <v>-</v>
      </c>
      <c r="F703" s="213" t="str">
        <f>IF(($A703="-"),"-",IF((ISBLANK('1B DonnéesActifs'!F706)=TRUE),"",'1B DonnéesActifs'!F706))</f>
        <v>-</v>
      </c>
      <c r="G703" s="213" t="str">
        <f>IF(($A703="-"),"-",IF((ISBLANK('1B DonnéesActifs'!G706)=TRUE),"",'1B DonnéesActifs'!G706))</f>
        <v>-</v>
      </c>
      <c r="H703" s="213" t="str">
        <f>IF(($A703="-"),"-",IF((ISBLANK('1B DonnéesActifs'!H706)=TRUE),"",'1B DonnéesActifs'!H706))</f>
        <v>-</v>
      </c>
      <c r="I703" s="213" t="str">
        <f>IF(($A703="-"),"-",IF((ISBLANK('1B DonnéesActifs'!I706)=TRUE),"",'1B DonnéesActifs'!I706))</f>
        <v>-</v>
      </c>
      <c r="J703" s="213" t="str">
        <f>IF(($A703="-"),"-",IF((ISBLANK('1B DonnéesActifs'!J706)=TRUE),"",'1B DonnéesActifs'!J706))</f>
        <v>-</v>
      </c>
      <c r="K703" s="213" t="str">
        <f>IF(($A703="-"),"-",IF((ISBLANK('1B DonnéesActifs'!K706)=TRUE),"",'1B DonnéesActifs'!K706))</f>
        <v>-</v>
      </c>
      <c r="L703" s="213" t="str">
        <f>IF(($A703="-"),"-",IF((ISBLANK('1B DonnéesActifs'!L706)=TRUE),"",'1B DonnéesActifs'!L706))</f>
        <v>-</v>
      </c>
      <c r="M703" s="213" t="str">
        <f>IF(($A703="-"),"-",IF((ISBLANK('1B DonnéesActifs'!M706)=TRUE),"",'1B DonnéesActifs'!M706))</f>
        <v>-</v>
      </c>
      <c r="N703" s="213" t="str">
        <f>IF(($A703="-"),"-",IF((ISBLANK('1B DonnéesActifs'!N706)=TRUE),"",'1B DonnéesActifs'!N706))</f>
        <v>-</v>
      </c>
      <c r="O703" s="213" t="str">
        <f>IF(($A703="-"),"-",IF((ISBLANK('1B DonnéesActifs'!O706)=TRUE),"",'1B DonnéesActifs'!O706))</f>
        <v>-</v>
      </c>
      <c r="P703" s="213" t="str">
        <f>IF(($A703="-"),"-",IF((ISBLANK('1B DonnéesActifs'!P706)=TRUE),"",'1B DonnéesActifs'!P706))</f>
        <v>-</v>
      </c>
      <c r="Q703" s="214" t="str">
        <f t="shared" si="100"/>
        <v>-</v>
      </c>
      <c r="R703" s="214" t="str">
        <f>IF($A703="-","-",(_xlfn.IFNA((VLOOKUP($D703,'2A HypothèsesRenouvellement'!$J$6:$K$10,2,FALSE)),"TypeChausséeN/D")))</f>
        <v>-</v>
      </c>
      <c r="S703" s="214" t="str">
        <f t="shared" si="101"/>
        <v>-</v>
      </c>
      <c r="T703" s="214" t="str">
        <f>IF($A703="-","-",(_xlfn.IFNA((VLOOKUP($M703,'2A HypothèsesRenouvellement'!$J$16:$K$25,2,FALSE)),"DernièreInterventionN/D")))</f>
        <v>-</v>
      </c>
      <c r="U703" s="214" t="str">
        <f t="shared" si="102"/>
        <v>-</v>
      </c>
      <c r="V703" s="215" t="str">
        <f t="shared" si="103"/>
        <v>-</v>
      </c>
      <c r="W703" s="215" t="str">
        <f>IF($A703="-","-",IF($O703="","ICG N/D",VLOOKUP($O703,'2A HypothèsesRenouvellement'!$B$33:$B$42,1,TRUE)))</f>
        <v>-</v>
      </c>
      <c r="X703" s="216" t="str">
        <f>IF($A703="-","-",(IF((ISNUMBER(W703)=TRUE),VLOOKUP(W703,'2A HypothèsesRenouvellement'!$B$33:$D$42,3,FALSE),"ICG N/D")))</f>
        <v>-</v>
      </c>
      <c r="Y703" s="216" t="str">
        <f>_xlfn.IFNA(IF($A703="-","-",(IF((P703=""),"Cote /5 N/D",VLOOKUP(P703,'2A HypothèsesRenouvellement'!$F$33:$G$37,2,FALSE)))),"%ParCote/5 Feuille2A N/D")</f>
        <v>-</v>
      </c>
      <c r="Z703" s="215" t="str">
        <f>IF($A703="-","-",IF('2A HypothèsesRenouvellement'!$F$20="  cotes d'état /100",(IF(ISNUMBER(X703)=TRUE,(X703*R703),"ICG N/D")),"N'est pas l'option choisie feuille 2A"))</f>
        <v>-</v>
      </c>
      <c r="AA703" s="215" t="str">
        <f t="shared" si="98"/>
        <v>-</v>
      </c>
      <c r="AB703" s="215" t="str">
        <f>IF($A703="-","-",IF('2A HypothèsesRenouvellement'!$F$20="  cotes d'état /5",(IF(ISNUMBER(Y703)=TRUE,(Y703*R703),"Etat/5 N/D")),"N'est pas l'option choisie feuille 2A"))</f>
        <v>-</v>
      </c>
      <c r="AC703" s="215" t="str">
        <f t="shared" si="99"/>
        <v>-</v>
      </c>
      <c r="AD703" s="217" t="str">
        <f>IF('2A HypothèsesRenouvellement'!$D$15="Option 1  ",'3A CalculsActifs'!V703,IF('2A HypothèsesRenouvellement'!$F$20="  Cotes d'état /100",'3A CalculsActifs'!AA703,IF('2A HypothèsesRenouvellement'!$F$20="  Cotes d'état /5",'3A CalculsActifs'!AC703,"ATT:ChoisirOptionFeuille2A")))</f>
        <v>ATT:ChoisirOptionFeuille2A</v>
      </c>
      <c r="AE703" s="209" t="str">
        <f>IF($A703="-","-",(H703/1000*(VLOOKUP(D703,'2A HypothèsesRenouvellement'!$J$6:$L$10,3,FALSE))))</f>
        <v>-</v>
      </c>
      <c r="AF703" s="312" t="str">
        <f t="shared" si="104"/>
        <v>-</v>
      </c>
      <c r="AG703" s="312" t="str">
        <f t="shared" si="105"/>
        <v>-</v>
      </c>
      <c r="AH703" s="218" t="str">
        <f t="shared" si="106"/>
        <v>-</v>
      </c>
    </row>
    <row r="704" spans="1:34" x14ac:dyDescent="0.25">
      <c r="A704" s="212" t="str">
        <f>IF((ISBLANK('1B DonnéesActifs'!A707)=TRUE),"-",'1B DonnéesActifs'!A707)</f>
        <v>-</v>
      </c>
      <c r="B704" s="213" t="str">
        <f>IF(($A704="-"),"-",IF((ISBLANK('1B DonnéesActifs'!B707)=TRUE),"",'1B DonnéesActifs'!B707))</f>
        <v>-</v>
      </c>
      <c r="C704" s="213" t="str">
        <f>IF(($A704="-"),"-",IF((ISBLANK('1B DonnéesActifs'!C707)=TRUE),"",'1B DonnéesActifs'!C707))</f>
        <v>-</v>
      </c>
      <c r="D704" s="213" t="str">
        <f>IF(($A704="-"),"-",IF((ISBLANK('1B DonnéesActifs'!D707)=TRUE),"",'1B DonnéesActifs'!D707))</f>
        <v>-</v>
      </c>
      <c r="E704" s="213" t="str">
        <f>IF(($A704="-"),"-",IF((ISBLANK('1B DonnéesActifs'!E707)=TRUE),"",'1B DonnéesActifs'!E707))</f>
        <v>-</v>
      </c>
      <c r="F704" s="213" t="str">
        <f>IF(($A704="-"),"-",IF((ISBLANK('1B DonnéesActifs'!F707)=TRUE),"",'1B DonnéesActifs'!F707))</f>
        <v>-</v>
      </c>
      <c r="G704" s="213" t="str">
        <f>IF(($A704="-"),"-",IF((ISBLANK('1B DonnéesActifs'!G707)=TRUE),"",'1B DonnéesActifs'!G707))</f>
        <v>-</v>
      </c>
      <c r="H704" s="213" t="str">
        <f>IF(($A704="-"),"-",IF((ISBLANK('1B DonnéesActifs'!H707)=TRUE),"",'1B DonnéesActifs'!H707))</f>
        <v>-</v>
      </c>
      <c r="I704" s="213" t="str">
        <f>IF(($A704="-"),"-",IF((ISBLANK('1B DonnéesActifs'!I707)=TRUE),"",'1B DonnéesActifs'!I707))</f>
        <v>-</v>
      </c>
      <c r="J704" s="213" t="str">
        <f>IF(($A704="-"),"-",IF((ISBLANK('1B DonnéesActifs'!J707)=TRUE),"",'1B DonnéesActifs'!J707))</f>
        <v>-</v>
      </c>
      <c r="K704" s="213" t="str">
        <f>IF(($A704="-"),"-",IF((ISBLANK('1B DonnéesActifs'!K707)=TRUE),"",'1B DonnéesActifs'!K707))</f>
        <v>-</v>
      </c>
      <c r="L704" s="213" t="str">
        <f>IF(($A704="-"),"-",IF((ISBLANK('1B DonnéesActifs'!L707)=TRUE),"",'1B DonnéesActifs'!L707))</f>
        <v>-</v>
      </c>
      <c r="M704" s="213" t="str">
        <f>IF(($A704="-"),"-",IF((ISBLANK('1B DonnéesActifs'!M707)=TRUE),"",'1B DonnéesActifs'!M707))</f>
        <v>-</v>
      </c>
      <c r="N704" s="213" t="str">
        <f>IF(($A704="-"),"-",IF((ISBLANK('1B DonnéesActifs'!N707)=TRUE),"",'1B DonnéesActifs'!N707))</f>
        <v>-</v>
      </c>
      <c r="O704" s="213" t="str">
        <f>IF(($A704="-"),"-",IF((ISBLANK('1B DonnéesActifs'!O707)=TRUE),"",'1B DonnéesActifs'!O707))</f>
        <v>-</v>
      </c>
      <c r="P704" s="213" t="str">
        <f>IF(($A704="-"),"-",IF((ISBLANK('1B DonnéesActifs'!P707)=TRUE),"",'1B DonnéesActifs'!P707))</f>
        <v>-</v>
      </c>
      <c r="Q704" s="214" t="str">
        <f t="shared" si="100"/>
        <v>-</v>
      </c>
      <c r="R704" s="214" t="str">
        <f>IF($A704="-","-",(_xlfn.IFNA((VLOOKUP($D704,'2A HypothèsesRenouvellement'!$J$6:$K$10,2,FALSE)),"TypeChausséeN/D")))</f>
        <v>-</v>
      </c>
      <c r="S704" s="214" t="str">
        <f t="shared" si="101"/>
        <v>-</v>
      </c>
      <c r="T704" s="214" t="str">
        <f>IF($A704="-","-",(_xlfn.IFNA((VLOOKUP($M704,'2A HypothèsesRenouvellement'!$J$16:$K$25,2,FALSE)),"DernièreInterventionN/D")))</f>
        <v>-</v>
      </c>
      <c r="U704" s="214" t="str">
        <f t="shared" si="102"/>
        <v>-</v>
      </c>
      <c r="V704" s="215" t="str">
        <f t="shared" si="103"/>
        <v>-</v>
      </c>
      <c r="W704" s="215" t="str">
        <f>IF($A704="-","-",IF($O704="","ICG N/D",VLOOKUP($O704,'2A HypothèsesRenouvellement'!$B$33:$B$42,1,TRUE)))</f>
        <v>-</v>
      </c>
      <c r="X704" s="216" t="str">
        <f>IF($A704="-","-",(IF((ISNUMBER(W704)=TRUE),VLOOKUP(W704,'2A HypothèsesRenouvellement'!$B$33:$D$42,3,FALSE),"ICG N/D")))</f>
        <v>-</v>
      </c>
      <c r="Y704" s="216" t="str">
        <f>_xlfn.IFNA(IF($A704="-","-",(IF((P704=""),"Cote /5 N/D",VLOOKUP(P704,'2A HypothèsesRenouvellement'!$F$33:$G$37,2,FALSE)))),"%ParCote/5 Feuille2A N/D")</f>
        <v>-</v>
      </c>
      <c r="Z704" s="215" t="str">
        <f>IF($A704="-","-",IF('2A HypothèsesRenouvellement'!$F$20="  cotes d'état /100",(IF(ISNUMBER(X704)=TRUE,(X704*R704),"ICG N/D")),"N'est pas l'option choisie feuille 2A"))</f>
        <v>-</v>
      </c>
      <c r="AA704" s="215" t="str">
        <f t="shared" si="98"/>
        <v>-</v>
      </c>
      <c r="AB704" s="215" t="str">
        <f>IF($A704="-","-",IF('2A HypothèsesRenouvellement'!$F$20="  cotes d'état /5",(IF(ISNUMBER(Y704)=TRUE,(Y704*R704),"Etat/5 N/D")),"N'est pas l'option choisie feuille 2A"))</f>
        <v>-</v>
      </c>
      <c r="AC704" s="215" t="str">
        <f t="shared" si="99"/>
        <v>-</v>
      </c>
      <c r="AD704" s="217" t="str">
        <f>IF('2A HypothèsesRenouvellement'!$D$15="Option 1  ",'3A CalculsActifs'!V704,IF('2A HypothèsesRenouvellement'!$F$20="  Cotes d'état /100",'3A CalculsActifs'!AA704,IF('2A HypothèsesRenouvellement'!$F$20="  Cotes d'état /5",'3A CalculsActifs'!AC704,"ATT:ChoisirOptionFeuille2A")))</f>
        <v>ATT:ChoisirOptionFeuille2A</v>
      </c>
      <c r="AE704" s="209" t="str">
        <f>IF($A704="-","-",(H704/1000*(VLOOKUP(D704,'2A HypothèsesRenouvellement'!$J$6:$L$10,3,FALSE))))</f>
        <v>-</v>
      </c>
      <c r="AF704" s="312" t="str">
        <f t="shared" si="104"/>
        <v>-</v>
      </c>
      <c r="AG704" s="312" t="str">
        <f t="shared" si="105"/>
        <v>-</v>
      </c>
      <c r="AH704" s="218" t="str">
        <f t="shared" si="106"/>
        <v>-</v>
      </c>
    </row>
    <row r="705" spans="1:34" x14ac:dyDescent="0.25">
      <c r="A705" s="212" t="str">
        <f>IF((ISBLANK('1B DonnéesActifs'!A708)=TRUE),"-",'1B DonnéesActifs'!A708)</f>
        <v>-</v>
      </c>
      <c r="B705" s="213" t="str">
        <f>IF(($A705="-"),"-",IF((ISBLANK('1B DonnéesActifs'!B708)=TRUE),"",'1B DonnéesActifs'!B708))</f>
        <v>-</v>
      </c>
      <c r="C705" s="213" t="str">
        <f>IF(($A705="-"),"-",IF((ISBLANK('1B DonnéesActifs'!C708)=TRUE),"",'1B DonnéesActifs'!C708))</f>
        <v>-</v>
      </c>
      <c r="D705" s="213" t="str">
        <f>IF(($A705="-"),"-",IF((ISBLANK('1B DonnéesActifs'!D708)=TRUE),"",'1B DonnéesActifs'!D708))</f>
        <v>-</v>
      </c>
      <c r="E705" s="213" t="str">
        <f>IF(($A705="-"),"-",IF((ISBLANK('1B DonnéesActifs'!E708)=TRUE),"",'1B DonnéesActifs'!E708))</f>
        <v>-</v>
      </c>
      <c r="F705" s="213" t="str">
        <f>IF(($A705="-"),"-",IF((ISBLANK('1B DonnéesActifs'!F708)=TRUE),"",'1B DonnéesActifs'!F708))</f>
        <v>-</v>
      </c>
      <c r="G705" s="213" t="str">
        <f>IF(($A705="-"),"-",IF((ISBLANK('1B DonnéesActifs'!G708)=TRUE),"",'1B DonnéesActifs'!G708))</f>
        <v>-</v>
      </c>
      <c r="H705" s="213" t="str">
        <f>IF(($A705="-"),"-",IF((ISBLANK('1B DonnéesActifs'!H708)=TRUE),"",'1B DonnéesActifs'!H708))</f>
        <v>-</v>
      </c>
      <c r="I705" s="213" t="str">
        <f>IF(($A705="-"),"-",IF((ISBLANK('1B DonnéesActifs'!I708)=TRUE),"",'1B DonnéesActifs'!I708))</f>
        <v>-</v>
      </c>
      <c r="J705" s="213" t="str">
        <f>IF(($A705="-"),"-",IF((ISBLANK('1B DonnéesActifs'!J708)=TRUE),"",'1B DonnéesActifs'!J708))</f>
        <v>-</v>
      </c>
      <c r="K705" s="213" t="str">
        <f>IF(($A705="-"),"-",IF((ISBLANK('1B DonnéesActifs'!K708)=TRUE),"",'1B DonnéesActifs'!K708))</f>
        <v>-</v>
      </c>
      <c r="L705" s="213" t="str">
        <f>IF(($A705="-"),"-",IF((ISBLANK('1B DonnéesActifs'!L708)=TRUE),"",'1B DonnéesActifs'!L708))</f>
        <v>-</v>
      </c>
      <c r="M705" s="213" t="str">
        <f>IF(($A705="-"),"-",IF((ISBLANK('1B DonnéesActifs'!M708)=TRUE),"",'1B DonnéesActifs'!M708))</f>
        <v>-</v>
      </c>
      <c r="N705" s="213" t="str">
        <f>IF(($A705="-"),"-",IF((ISBLANK('1B DonnéesActifs'!N708)=TRUE),"",'1B DonnéesActifs'!N708))</f>
        <v>-</v>
      </c>
      <c r="O705" s="213" t="str">
        <f>IF(($A705="-"),"-",IF((ISBLANK('1B DonnéesActifs'!O708)=TRUE),"",'1B DonnéesActifs'!O708))</f>
        <v>-</v>
      </c>
      <c r="P705" s="213" t="str">
        <f>IF(($A705="-"),"-",IF((ISBLANK('1B DonnéesActifs'!P708)=TRUE),"",'1B DonnéesActifs'!P708))</f>
        <v>-</v>
      </c>
      <c r="Q705" s="214" t="str">
        <f t="shared" si="100"/>
        <v>-</v>
      </c>
      <c r="R705" s="214" t="str">
        <f>IF($A705="-","-",(_xlfn.IFNA((VLOOKUP($D705,'2A HypothèsesRenouvellement'!$J$6:$K$10,2,FALSE)),"TypeChausséeN/D")))</f>
        <v>-</v>
      </c>
      <c r="S705" s="214" t="str">
        <f t="shared" si="101"/>
        <v>-</v>
      </c>
      <c r="T705" s="214" t="str">
        <f>IF($A705="-","-",(_xlfn.IFNA((VLOOKUP($M705,'2A HypothèsesRenouvellement'!$J$16:$K$25,2,FALSE)),"DernièreInterventionN/D")))</f>
        <v>-</v>
      </c>
      <c r="U705" s="214" t="str">
        <f t="shared" si="102"/>
        <v>-</v>
      </c>
      <c r="V705" s="215" t="str">
        <f t="shared" si="103"/>
        <v>-</v>
      </c>
      <c r="W705" s="215" t="str">
        <f>IF($A705="-","-",IF($O705="","ICG N/D",VLOOKUP($O705,'2A HypothèsesRenouvellement'!$B$33:$B$42,1,TRUE)))</f>
        <v>-</v>
      </c>
      <c r="X705" s="216" t="str">
        <f>IF($A705="-","-",(IF((ISNUMBER(W705)=TRUE),VLOOKUP(W705,'2A HypothèsesRenouvellement'!$B$33:$D$42,3,FALSE),"ICG N/D")))</f>
        <v>-</v>
      </c>
      <c r="Y705" s="216" t="str">
        <f>_xlfn.IFNA(IF($A705="-","-",(IF((P705=""),"Cote /5 N/D",VLOOKUP(P705,'2A HypothèsesRenouvellement'!$F$33:$G$37,2,FALSE)))),"%ParCote/5 Feuille2A N/D")</f>
        <v>-</v>
      </c>
      <c r="Z705" s="215" t="str">
        <f>IF($A705="-","-",IF('2A HypothèsesRenouvellement'!$F$20="  cotes d'état /100",(IF(ISNUMBER(X705)=TRUE,(X705*R705),"ICG N/D")),"N'est pas l'option choisie feuille 2A"))</f>
        <v>-</v>
      </c>
      <c r="AA705" s="215" t="str">
        <f t="shared" si="98"/>
        <v>-</v>
      </c>
      <c r="AB705" s="215" t="str">
        <f>IF($A705="-","-",IF('2A HypothèsesRenouvellement'!$F$20="  cotes d'état /5",(IF(ISNUMBER(Y705)=TRUE,(Y705*R705),"Etat/5 N/D")),"N'est pas l'option choisie feuille 2A"))</f>
        <v>-</v>
      </c>
      <c r="AC705" s="215" t="str">
        <f t="shared" si="99"/>
        <v>-</v>
      </c>
      <c r="AD705" s="217" t="str">
        <f>IF('2A HypothèsesRenouvellement'!$D$15="Option 1  ",'3A CalculsActifs'!V705,IF('2A HypothèsesRenouvellement'!$F$20="  Cotes d'état /100",'3A CalculsActifs'!AA705,IF('2A HypothèsesRenouvellement'!$F$20="  Cotes d'état /5",'3A CalculsActifs'!AC705,"ATT:ChoisirOptionFeuille2A")))</f>
        <v>ATT:ChoisirOptionFeuille2A</v>
      </c>
      <c r="AE705" s="209" t="str">
        <f>IF($A705="-","-",(H705/1000*(VLOOKUP(D705,'2A HypothèsesRenouvellement'!$J$6:$L$10,3,FALSE))))</f>
        <v>-</v>
      </c>
      <c r="AF705" s="312" t="str">
        <f t="shared" si="104"/>
        <v>-</v>
      </c>
      <c r="AG705" s="312" t="str">
        <f t="shared" si="105"/>
        <v>-</v>
      </c>
      <c r="AH705" s="218" t="str">
        <f t="shared" si="106"/>
        <v>-</v>
      </c>
    </row>
    <row r="706" spans="1:34" x14ac:dyDescent="0.25">
      <c r="A706" s="212" t="str">
        <f>IF((ISBLANK('1B DonnéesActifs'!A709)=TRUE),"-",'1B DonnéesActifs'!A709)</f>
        <v>-</v>
      </c>
      <c r="B706" s="213" t="str">
        <f>IF(($A706="-"),"-",IF((ISBLANK('1B DonnéesActifs'!B709)=TRUE),"",'1B DonnéesActifs'!B709))</f>
        <v>-</v>
      </c>
      <c r="C706" s="213" t="str">
        <f>IF(($A706="-"),"-",IF((ISBLANK('1B DonnéesActifs'!C709)=TRUE),"",'1B DonnéesActifs'!C709))</f>
        <v>-</v>
      </c>
      <c r="D706" s="213" t="str">
        <f>IF(($A706="-"),"-",IF((ISBLANK('1B DonnéesActifs'!D709)=TRUE),"",'1B DonnéesActifs'!D709))</f>
        <v>-</v>
      </c>
      <c r="E706" s="213" t="str">
        <f>IF(($A706="-"),"-",IF((ISBLANK('1B DonnéesActifs'!E709)=TRUE),"",'1B DonnéesActifs'!E709))</f>
        <v>-</v>
      </c>
      <c r="F706" s="213" t="str">
        <f>IF(($A706="-"),"-",IF((ISBLANK('1B DonnéesActifs'!F709)=TRUE),"",'1B DonnéesActifs'!F709))</f>
        <v>-</v>
      </c>
      <c r="G706" s="213" t="str">
        <f>IF(($A706="-"),"-",IF((ISBLANK('1B DonnéesActifs'!G709)=TRUE),"",'1B DonnéesActifs'!G709))</f>
        <v>-</v>
      </c>
      <c r="H706" s="213" t="str">
        <f>IF(($A706="-"),"-",IF((ISBLANK('1B DonnéesActifs'!H709)=TRUE),"",'1B DonnéesActifs'!H709))</f>
        <v>-</v>
      </c>
      <c r="I706" s="213" t="str">
        <f>IF(($A706="-"),"-",IF((ISBLANK('1B DonnéesActifs'!I709)=TRUE),"",'1B DonnéesActifs'!I709))</f>
        <v>-</v>
      </c>
      <c r="J706" s="213" t="str">
        <f>IF(($A706="-"),"-",IF((ISBLANK('1B DonnéesActifs'!J709)=TRUE),"",'1B DonnéesActifs'!J709))</f>
        <v>-</v>
      </c>
      <c r="K706" s="213" t="str">
        <f>IF(($A706="-"),"-",IF((ISBLANK('1B DonnéesActifs'!K709)=TRUE),"",'1B DonnéesActifs'!K709))</f>
        <v>-</v>
      </c>
      <c r="L706" s="213" t="str">
        <f>IF(($A706="-"),"-",IF((ISBLANK('1B DonnéesActifs'!L709)=TRUE),"",'1B DonnéesActifs'!L709))</f>
        <v>-</v>
      </c>
      <c r="M706" s="213" t="str">
        <f>IF(($A706="-"),"-",IF((ISBLANK('1B DonnéesActifs'!M709)=TRUE),"",'1B DonnéesActifs'!M709))</f>
        <v>-</v>
      </c>
      <c r="N706" s="213" t="str">
        <f>IF(($A706="-"),"-",IF((ISBLANK('1B DonnéesActifs'!N709)=TRUE),"",'1B DonnéesActifs'!N709))</f>
        <v>-</v>
      </c>
      <c r="O706" s="213" t="str">
        <f>IF(($A706="-"),"-",IF((ISBLANK('1B DonnéesActifs'!O709)=TRUE),"",'1B DonnéesActifs'!O709))</f>
        <v>-</v>
      </c>
      <c r="P706" s="213" t="str">
        <f>IF(($A706="-"),"-",IF((ISBLANK('1B DonnéesActifs'!P709)=TRUE),"",'1B DonnéesActifs'!P709))</f>
        <v>-</v>
      </c>
      <c r="Q706" s="214" t="str">
        <f t="shared" si="100"/>
        <v>-</v>
      </c>
      <c r="R706" s="214" t="str">
        <f>IF($A706="-","-",(_xlfn.IFNA((VLOOKUP($D706,'2A HypothèsesRenouvellement'!$J$6:$K$10,2,FALSE)),"TypeChausséeN/D")))</f>
        <v>-</v>
      </c>
      <c r="S706" s="214" t="str">
        <f t="shared" si="101"/>
        <v>-</v>
      </c>
      <c r="T706" s="214" t="str">
        <f>IF($A706="-","-",(_xlfn.IFNA((VLOOKUP($M706,'2A HypothèsesRenouvellement'!$J$16:$K$25,2,FALSE)),"DernièreInterventionN/D")))</f>
        <v>-</v>
      </c>
      <c r="U706" s="214" t="str">
        <f t="shared" si="102"/>
        <v>-</v>
      </c>
      <c r="V706" s="215" t="str">
        <f t="shared" si="103"/>
        <v>-</v>
      </c>
      <c r="W706" s="215" t="str">
        <f>IF($A706="-","-",IF($O706="","ICG N/D",VLOOKUP($O706,'2A HypothèsesRenouvellement'!$B$33:$B$42,1,TRUE)))</f>
        <v>-</v>
      </c>
      <c r="X706" s="216" t="str">
        <f>IF($A706="-","-",(IF((ISNUMBER(W706)=TRUE),VLOOKUP(W706,'2A HypothèsesRenouvellement'!$B$33:$D$42,3,FALSE),"ICG N/D")))</f>
        <v>-</v>
      </c>
      <c r="Y706" s="216" t="str">
        <f>_xlfn.IFNA(IF($A706="-","-",(IF((P706=""),"Cote /5 N/D",VLOOKUP(P706,'2A HypothèsesRenouvellement'!$F$33:$G$37,2,FALSE)))),"%ParCote/5 Feuille2A N/D")</f>
        <v>-</v>
      </c>
      <c r="Z706" s="215" t="str">
        <f>IF($A706="-","-",IF('2A HypothèsesRenouvellement'!$F$20="  cotes d'état /100",(IF(ISNUMBER(X706)=TRUE,(X706*R706),"ICG N/D")),"N'est pas l'option choisie feuille 2A"))</f>
        <v>-</v>
      </c>
      <c r="AA706" s="215" t="str">
        <f t="shared" si="98"/>
        <v>-</v>
      </c>
      <c r="AB706" s="215" t="str">
        <f>IF($A706="-","-",IF('2A HypothèsesRenouvellement'!$F$20="  cotes d'état /5",(IF(ISNUMBER(Y706)=TRUE,(Y706*R706),"Etat/5 N/D")),"N'est pas l'option choisie feuille 2A"))</f>
        <v>-</v>
      </c>
      <c r="AC706" s="215" t="str">
        <f t="shared" si="99"/>
        <v>-</v>
      </c>
      <c r="AD706" s="217" t="str">
        <f>IF('2A HypothèsesRenouvellement'!$D$15="Option 1  ",'3A CalculsActifs'!V706,IF('2A HypothèsesRenouvellement'!$F$20="  Cotes d'état /100",'3A CalculsActifs'!AA706,IF('2A HypothèsesRenouvellement'!$F$20="  Cotes d'état /5",'3A CalculsActifs'!AC706,"ATT:ChoisirOptionFeuille2A")))</f>
        <v>ATT:ChoisirOptionFeuille2A</v>
      </c>
      <c r="AE706" s="209" t="str">
        <f>IF($A706="-","-",(H706/1000*(VLOOKUP(D706,'2A HypothèsesRenouvellement'!$J$6:$L$10,3,FALSE))))</f>
        <v>-</v>
      </c>
      <c r="AF706" s="312" t="str">
        <f t="shared" si="104"/>
        <v>-</v>
      </c>
      <c r="AG706" s="312" t="str">
        <f t="shared" si="105"/>
        <v>-</v>
      </c>
      <c r="AH706" s="218" t="str">
        <f t="shared" si="106"/>
        <v>-</v>
      </c>
    </row>
    <row r="707" spans="1:34" x14ac:dyDescent="0.25">
      <c r="A707" s="212" t="str">
        <f>IF((ISBLANK('1B DonnéesActifs'!A710)=TRUE),"-",'1B DonnéesActifs'!A710)</f>
        <v>-</v>
      </c>
      <c r="B707" s="213" t="str">
        <f>IF(($A707="-"),"-",IF((ISBLANK('1B DonnéesActifs'!B710)=TRUE),"",'1B DonnéesActifs'!B710))</f>
        <v>-</v>
      </c>
      <c r="C707" s="213" t="str">
        <f>IF(($A707="-"),"-",IF((ISBLANK('1B DonnéesActifs'!C710)=TRUE),"",'1B DonnéesActifs'!C710))</f>
        <v>-</v>
      </c>
      <c r="D707" s="213" t="str">
        <f>IF(($A707="-"),"-",IF((ISBLANK('1B DonnéesActifs'!D710)=TRUE),"",'1B DonnéesActifs'!D710))</f>
        <v>-</v>
      </c>
      <c r="E707" s="213" t="str">
        <f>IF(($A707="-"),"-",IF((ISBLANK('1B DonnéesActifs'!E710)=TRUE),"",'1B DonnéesActifs'!E710))</f>
        <v>-</v>
      </c>
      <c r="F707" s="213" t="str">
        <f>IF(($A707="-"),"-",IF((ISBLANK('1B DonnéesActifs'!F710)=TRUE),"",'1B DonnéesActifs'!F710))</f>
        <v>-</v>
      </c>
      <c r="G707" s="213" t="str">
        <f>IF(($A707="-"),"-",IF((ISBLANK('1B DonnéesActifs'!G710)=TRUE),"",'1B DonnéesActifs'!G710))</f>
        <v>-</v>
      </c>
      <c r="H707" s="213" t="str">
        <f>IF(($A707="-"),"-",IF((ISBLANK('1B DonnéesActifs'!H710)=TRUE),"",'1B DonnéesActifs'!H710))</f>
        <v>-</v>
      </c>
      <c r="I707" s="213" t="str">
        <f>IF(($A707="-"),"-",IF((ISBLANK('1B DonnéesActifs'!I710)=TRUE),"",'1B DonnéesActifs'!I710))</f>
        <v>-</v>
      </c>
      <c r="J707" s="213" t="str">
        <f>IF(($A707="-"),"-",IF((ISBLANK('1B DonnéesActifs'!J710)=TRUE),"",'1B DonnéesActifs'!J710))</f>
        <v>-</v>
      </c>
      <c r="K707" s="213" t="str">
        <f>IF(($A707="-"),"-",IF((ISBLANK('1B DonnéesActifs'!K710)=TRUE),"",'1B DonnéesActifs'!K710))</f>
        <v>-</v>
      </c>
      <c r="L707" s="213" t="str">
        <f>IF(($A707="-"),"-",IF((ISBLANK('1B DonnéesActifs'!L710)=TRUE),"",'1B DonnéesActifs'!L710))</f>
        <v>-</v>
      </c>
      <c r="M707" s="213" t="str">
        <f>IF(($A707="-"),"-",IF((ISBLANK('1B DonnéesActifs'!M710)=TRUE),"",'1B DonnéesActifs'!M710))</f>
        <v>-</v>
      </c>
      <c r="N707" s="213" t="str">
        <f>IF(($A707="-"),"-",IF((ISBLANK('1B DonnéesActifs'!N710)=TRUE),"",'1B DonnéesActifs'!N710))</f>
        <v>-</v>
      </c>
      <c r="O707" s="213" t="str">
        <f>IF(($A707="-"),"-",IF((ISBLANK('1B DonnéesActifs'!O710)=TRUE),"",'1B DonnéesActifs'!O710))</f>
        <v>-</v>
      </c>
      <c r="P707" s="213" t="str">
        <f>IF(($A707="-"),"-",IF((ISBLANK('1B DonnéesActifs'!P710)=TRUE),"",'1B DonnéesActifs'!P710))</f>
        <v>-</v>
      </c>
      <c r="Q707" s="214" t="str">
        <f t="shared" si="100"/>
        <v>-</v>
      </c>
      <c r="R707" s="214" t="str">
        <f>IF($A707="-","-",(_xlfn.IFNA((VLOOKUP($D707,'2A HypothèsesRenouvellement'!$J$6:$K$10,2,FALSE)),"TypeChausséeN/D")))</f>
        <v>-</v>
      </c>
      <c r="S707" s="214" t="str">
        <f t="shared" si="101"/>
        <v>-</v>
      </c>
      <c r="T707" s="214" t="str">
        <f>IF($A707="-","-",(_xlfn.IFNA((VLOOKUP($M707,'2A HypothèsesRenouvellement'!$J$16:$K$25,2,FALSE)),"DernièreInterventionN/D")))</f>
        <v>-</v>
      </c>
      <c r="U707" s="214" t="str">
        <f t="shared" si="102"/>
        <v>-</v>
      </c>
      <c r="V707" s="215" t="str">
        <f t="shared" si="103"/>
        <v>-</v>
      </c>
      <c r="W707" s="215" t="str">
        <f>IF($A707="-","-",IF($O707="","ICG N/D",VLOOKUP($O707,'2A HypothèsesRenouvellement'!$B$33:$B$42,1,TRUE)))</f>
        <v>-</v>
      </c>
      <c r="X707" s="216" t="str">
        <f>IF($A707="-","-",(IF((ISNUMBER(W707)=TRUE),VLOOKUP(W707,'2A HypothèsesRenouvellement'!$B$33:$D$42,3,FALSE),"ICG N/D")))</f>
        <v>-</v>
      </c>
      <c r="Y707" s="216" t="str">
        <f>_xlfn.IFNA(IF($A707="-","-",(IF((P707=""),"Cote /5 N/D",VLOOKUP(P707,'2A HypothèsesRenouvellement'!$F$33:$G$37,2,FALSE)))),"%ParCote/5 Feuille2A N/D")</f>
        <v>-</v>
      </c>
      <c r="Z707" s="215" t="str">
        <f>IF($A707="-","-",IF('2A HypothèsesRenouvellement'!$F$20="  cotes d'état /100",(IF(ISNUMBER(X707)=TRUE,(X707*R707),"ICG N/D")),"N'est pas l'option choisie feuille 2A"))</f>
        <v>-</v>
      </c>
      <c r="AA707" s="215" t="str">
        <f t="shared" ref="AA707:AA770" si="107">IF($A707="-","-",IF(Annee_d_analyse="","SaisirAnnéeAnalyseFeuille1A",IF(ISNUMBER(Z707)=FALSE,"N'est pas l'option choisie feuille 2A",IF(Annee_eval_etat="","SaisirAnnéeÉval.ÉtatFeuille2A",IF((Z707-(Annee_d_analyse-Annee_eval_etat))&gt;0,ROUND((Z707-(Annee_d_analyse-Annee_eval_etat)),0),0)))))</f>
        <v>-</v>
      </c>
      <c r="AB707" s="215" t="str">
        <f>IF($A707="-","-",IF('2A HypothèsesRenouvellement'!$F$20="  cotes d'état /5",(IF(ISNUMBER(Y707)=TRUE,(Y707*R707),"Etat/5 N/D")),"N'est pas l'option choisie feuille 2A"))</f>
        <v>-</v>
      </c>
      <c r="AC707" s="215" t="str">
        <f t="shared" ref="AC707:AC770" si="108">IF($A707="-","-",IF(Annee_d_analyse="","SaisirAnnéeAnalyseFeuille1A",IF(ISNUMBER(AB707)=FALSE,"N'est pas l'option choisie feuille 2A",IF(Annee_eval_etat="","SaisirAnnéeÉval.ÉtatFeuille2A",IF((AB707-(Annee_d_analyse-Annee_eval_etat))&gt;0,ROUND((AB707-(Annee_d_analyse-Annee_eval_etat)),0),0)))))</f>
        <v>-</v>
      </c>
      <c r="AD707" s="217" t="str">
        <f>IF('2A HypothèsesRenouvellement'!$D$15="Option 1  ",'3A CalculsActifs'!V707,IF('2A HypothèsesRenouvellement'!$F$20="  Cotes d'état /100",'3A CalculsActifs'!AA707,IF('2A HypothèsesRenouvellement'!$F$20="  Cotes d'état /5",'3A CalculsActifs'!AC707,"ATT:ChoisirOptionFeuille2A")))</f>
        <v>ATT:ChoisirOptionFeuille2A</v>
      </c>
      <c r="AE707" s="209" t="str">
        <f>IF($A707="-","-",(H707/1000*(VLOOKUP(D707,'2A HypothèsesRenouvellement'!$J$6:$L$10,3,FALSE))))</f>
        <v>-</v>
      </c>
      <c r="AF707" s="312" t="str">
        <f t="shared" si="104"/>
        <v>-</v>
      </c>
      <c r="AG707" s="312" t="str">
        <f t="shared" si="105"/>
        <v>-</v>
      </c>
      <c r="AH707" s="218" t="str">
        <f t="shared" si="106"/>
        <v>-</v>
      </c>
    </row>
    <row r="708" spans="1:34" x14ac:dyDescent="0.25">
      <c r="A708" s="212" t="str">
        <f>IF((ISBLANK('1B DonnéesActifs'!A711)=TRUE),"-",'1B DonnéesActifs'!A711)</f>
        <v>-</v>
      </c>
      <c r="B708" s="213" t="str">
        <f>IF(($A708="-"),"-",IF((ISBLANK('1B DonnéesActifs'!B711)=TRUE),"",'1B DonnéesActifs'!B711))</f>
        <v>-</v>
      </c>
      <c r="C708" s="213" t="str">
        <f>IF(($A708="-"),"-",IF((ISBLANK('1B DonnéesActifs'!C711)=TRUE),"",'1B DonnéesActifs'!C711))</f>
        <v>-</v>
      </c>
      <c r="D708" s="213" t="str">
        <f>IF(($A708="-"),"-",IF((ISBLANK('1B DonnéesActifs'!D711)=TRUE),"",'1B DonnéesActifs'!D711))</f>
        <v>-</v>
      </c>
      <c r="E708" s="213" t="str">
        <f>IF(($A708="-"),"-",IF((ISBLANK('1B DonnéesActifs'!E711)=TRUE),"",'1B DonnéesActifs'!E711))</f>
        <v>-</v>
      </c>
      <c r="F708" s="213" t="str">
        <f>IF(($A708="-"),"-",IF((ISBLANK('1B DonnéesActifs'!F711)=TRUE),"",'1B DonnéesActifs'!F711))</f>
        <v>-</v>
      </c>
      <c r="G708" s="213" t="str">
        <f>IF(($A708="-"),"-",IF((ISBLANK('1B DonnéesActifs'!G711)=TRUE),"",'1B DonnéesActifs'!G711))</f>
        <v>-</v>
      </c>
      <c r="H708" s="213" t="str">
        <f>IF(($A708="-"),"-",IF((ISBLANK('1B DonnéesActifs'!H711)=TRUE),"",'1B DonnéesActifs'!H711))</f>
        <v>-</v>
      </c>
      <c r="I708" s="213" t="str">
        <f>IF(($A708="-"),"-",IF((ISBLANK('1B DonnéesActifs'!I711)=TRUE),"",'1B DonnéesActifs'!I711))</f>
        <v>-</v>
      </c>
      <c r="J708" s="213" t="str">
        <f>IF(($A708="-"),"-",IF((ISBLANK('1B DonnéesActifs'!J711)=TRUE),"",'1B DonnéesActifs'!J711))</f>
        <v>-</v>
      </c>
      <c r="K708" s="213" t="str">
        <f>IF(($A708="-"),"-",IF((ISBLANK('1B DonnéesActifs'!K711)=TRUE),"",'1B DonnéesActifs'!K711))</f>
        <v>-</v>
      </c>
      <c r="L708" s="213" t="str">
        <f>IF(($A708="-"),"-",IF((ISBLANK('1B DonnéesActifs'!L711)=TRUE),"",'1B DonnéesActifs'!L711))</f>
        <v>-</v>
      </c>
      <c r="M708" s="213" t="str">
        <f>IF(($A708="-"),"-",IF((ISBLANK('1B DonnéesActifs'!M711)=TRUE),"",'1B DonnéesActifs'!M711))</f>
        <v>-</v>
      </c>
      <c r="N708" s="213" t="str">
        <f>IF(($A708="-"),"-",IF((ISBLANK('1B DonnéesActifs'!N711)=TRUE),"",'1B DonnéesActifs'!N711))</f>
        <v>-</v>
      </c>
      <c r="O708" s="213" t="str">
        <f>IF(($A708="-"),"-",IF((ISBLANK('1B DonnéesActifs'!O711)=TRUE),"",'1B DonnéesActifs'!O711))</f>
        <v>-</v>
      </c>
      <c r="P708" s="213" t="str">
        <f>IF(($A708="-"),"-",IF((ISBLANK('1B DonnéesActifs'!P711)=TRUE),"",'1B DonnéesActifs'!P711))</f>
        <v>-</v>
      </c>
      <c r="Q708" s="214" t="str">
        <f t="shared" si="100"/>
        <v>-</v>
      </c>
      <c r="R708" s="214" t="str">
        <f>IF($A708="-","-",(_xlfn.IFNA((VLOOKUP($D708,'2A HypothèsesRenouvellement'!$J$6:$K$10,2,FALSE)),"TypeChausséeN/D")))</f>
        <v>-</v>
      </c>
      <c r="S708" s="214" t="str">
        <f t="shared" si="101"/>
        <v>-</v>
      </c>
      <c r="T708" s="214" t="str">
        <f>IF($A708="-","-",(_xlfn.IFNA((VLOOKUP($M708,'2A HypothèsesRenouvellement'!$J$16:$K$25,2,FALSE)),"DernièreInterventionN/D")))</f>
        <v>-</v>
      </c>
      <c r="U708" s="214" t="str">
        <f t="shared" si="102"/>
        <v>-</v>
      </c>
      <c r="V708" s="215" t="str">
        <f t="shared" si="103"/>
        <v>-</v>
      </c>
      <c r="W708" s="215" t="str">
        <f>IF($A708="-","-",IF($O708="","ICG N/D",VLOOKUP($O708,'2A HypothèsesRenouvellement'!$B$33:$B$42,1,TRUE)))</f>
        <v>-</v>
      </c>
      <c r="X708" s="216" t="str">
        <f>IF($A708="-","-",(IF((ISNUMBER(W708)=TRUE),VLOOKUP(W708,'2A HypothèsesRenouvellement'!$B$33:$D$42,3,FALSE),"ICG N/D")))</f>
        <v>-</v>
      </c>
      <c r="Y708" s="216" t="str">
        <f>_xlfn.IFNA(IF($A708="-","-",(IF((P708=""),"Cote /5 N/D",VLOOKUP(P708,'2A HypothèsesRenouvellement'!$F$33:$G$37,2,FALSE)))),"%ParCote/5 Feuille2A N/D")</f>
        <v>-</v>
      </c>
      <c r="Z708" s="215" t="str">
        <f>IF($A708="-","-",IF('2A HypothèsesRenouvellement'!$F$20="  cotes d'état /100",(IF(ISNUMBER(X708)=TRUE,(X708*R708),"ICG N/D")),"N'est pas l'option choisie feuille 2A"))</f>
        <v>-</v>
      </c>
      <c r="AA708" s="215" t="str">
        <f t="shared" si="107"/>
        <v>-</v>
      </c>
      <c r="AB708" s="215" t="str">
        <f>IF($A708="-","-",IF('2A HypothèsesRenouvellement'!$F$20="  cotes d'état /5",(IF(ISNUMBER(Y708)=TRUE,(Y708*R708),"Etat/5 N/D")),"N'est pas l'option choisie feuille 2A"))</f>
        <v>-</v>
      </c>
      <c r="AC708" s="215" t="str">
        <f t="shared" si="108"/>
        <v>-</v>
      </c>
      <c r="AD708" s="217" t="str">
        <f>IF('2A HypothèsesRenouvellement'!$D$15="Option 1  ",'3A CalculsActifs'!V708,IF('2A HypothèsesRenouvellement'!$F$20="  Cotes d'état /100",'3A CalculsActifs'!AA708,IF('2A HypothèsesRenouvellement'!$F$20="  Cotes d'état /5",'3A CalculsActifs'!AC708,"ATT:ChoisirOptionFeuille2A")))</f>
        <v>ATT:ChoisirOptionFeuille2A</v>
      </c>
      <c r="AE708" s="209" t="str">
        <f>IF($A708="-","-",(H708/1000*(VLOOKUP(D708,'2A HypothèsesRenouvellement'!$J$6:$L$10,3,FALSE))))</f>
        <v>-</v>
      </c>
      <c r="AF708" s="312" t="str">
        <f t="shared" si="104"/>
        <v>-</v>
      </c>
      <c r="AG708" s="312" t="str">
        <f t="shared" si="105"/>
        <v>-</v>
      </c>
      <c r="AH708" s="218" t="str">
        <f t="shared" si="106"/>
        <v>-</v>
      </c>
    </row>
    <row r="709" spans="1:34" x14ac:dyDescent="0.25">
      <c r="A709" s="212" t="str">
        <f>IF((ISBLANK('1B DonnéesActifs'!A712)=TRUE),"-",'1B DonnéesActifs'!A712)</f>
        <v>-</v>
      </c>
      <c r="B709" s="213" t="str">
        <f>IF(($A709="-"),"-",IF((ISBLANK('1B DonnéesActifs'!B712)=TRUE),"",'1B DonnéesActifs'!B712))</f>
        <v>-</v>
      </c>
      <c r="C709" s="213" t="str">
        <f>IF(($A709="-"),"-",IF((ISBLANK('1B DonnéesActifs'!C712)=TRUE),"",'1B DonnéesActifs'!C712))</f>
        <v>-</v>
      </c>
      <c r="D709" s="213" t="str">
        <f>IF(($A709="-"),"-",IF((ISBLANK('1B DonnéesActifs'!D712)=TRUE),"",'1B DonnéesActifs'!D712))</f>
        <v>-</v>
      </c>
      <c r="E709" s="213" t="str">
        <f>IF(($A709="-"),"-",IF((ISBLANK('1B DonnéesActifs'!E712)=TRUE),"",'1B DonnéesActifs'!E712))</f>
        <v>-</v>
      </c>
      <c r="F709" s="213" t="str">
        <f>IF(($A709="-"),"-",IF((ISBLANK('1B DonnéesActifs'!F712)=TRUE),"",'1B DonnéesActifs'!F712))</f>
        <v>-</v>
      </c>
      <c r="G709" s="213" t="str">
        <f>IF(($A709="-"),"-",IF((ISBLANK('1B DonnéesActifs'!G712)=TRUE),"",'1B DonnéesActifs'!G712))</f>
        <v>-</v>
      </c>
      <c r="H709" s="213" t="str">
        <f>IF(($A709="-"),"-",IF((ISBLANK('1B DonnéesActifs'!H712)=TRUE),"",'1B DonnéesActifs'!H712))</f>
        <v>-</v>
      </c>
      <c r="I709" s="213" t="str">
        <f>IF(($A709="-"),"-",IF((ISBLANK('1B DonnéesActifs'!I712)=TRUE),"",'1B DonnéesActifs'!I712))</f>
        <v>-</v>
      </c>
      <c r="J709" s="213" t="str">
        <f>IF(($A709="-"),"-",IF((ISBLANK('1B DonnéesActifs'!J712)=TRUE),"",'1B DonnéesActifs'!J712))</f>
        <v>-</v>
      </c>
      <c r="K709" s="213" t="str">
        <f>IF(($A709="-"),"-",IF((ISBLANK('1B DonnéesActifs'!K712)=TRUE),"",'1B DonnéesActifs'!K712))</f>
        <v>-</v>
      </c>
      <c r="L709" s="213" t="str">
        <f>IF(($A709="-"),"-",IF((ISBLANK('1B DonnéesActifs'!L712)=TRUE),"",'1B DonnéesActifs'!L712))</f>
        <v>-</v>
      </c>
      <c r="M709" s="213" t="str">
        <f>IF(($A709="-"),"-",IF((ISBLANK('1B DonnéesActifs'!M712)=TRUE),"",'1B DonnéesActifs'!M712))</f>
        <v>-</v>
      </c>
      <c r="N709" s="213" t="str">
        <f>IF(($A709="-"),"-",IF((ISBLANK('1B DonnéesActifs'!N712)=TRUE),"",'1B DonnéesActifs'!N712))</f>
        <v>-</v>
      </c>
      <c r="O709" s="213" t="str">
        <f>IF(($A709="-"),"-",IF((ISBLANK('1B DonnéesActifs'!O712)=TRUE),"",'1B DonnéesActifs'!O712))</f>
        <v>-</v>
      </c>
      <c r="P709" s="213" t="str">
        <f>IF(($A709="-"),"-",IF((ISBLANK('1B DonnéesActifs'!P712)=TRUE),"",'1B DonnéesActifs'!P712))</f>
        <v>-</v>
      </c>
      <c r="Q709" s="214" t="str">
        <f t="shared" si="100"/>
        <v>-</v>
      </c>
      <c r="R709" s="214" t="str">
        <f>IF($A709="-","-",(_xlfn.IFNA((VLOOKUP($D709,'2A HypothèsesRenouvellement'!$J$6:$K$10,2,FALSE)),"TypeChausséeN/D")))</f>
        <v>-</v>
      </c>
      <c r="S709" s="214" t="str">
        <f t="shared" si="101"/>
        <v>-</v>
      </c>
      <c r="T709" s="214" t="str">
        <f>IF($A709="-","-",(_xlfn.IFNA((VLOOKUP($M709,'2A HypothèsesRenouvellement'!$J$16:$K$25,2,FALSE)),"DernièreInterventionN/D")))</f>
        <v>-</v>
      </c>
      <c r="U709" s="214" t="str">
        <f t="shared" si="102"/>
        <v>-</v>
      </c>
      <c r="V709" s="215" t="str">
        <f t="shared" si="103"/>
        <v>-</v>
      </c>
      <c r="W709" s="215" t="str">
        <f>IF($A709="-","-",IF($O709="","ICG N/D",VLOOKUP($O709,'2A HypothèsesRenouvellement'!$B$33:$B$42,1,TRUE)))</f>
        <v>-</v>
      </c>
      <c r="X709" s="216" t="str">
        <f>IF($A709="-","-",(IF((ISNUMBER(W709)=TRUE),VLOOKUP(W709,'2A HypothèsesRenouvellement'!$B$33:$D$42,3,FALSE),"ICG N/D")))</f>
        <v>-</v>
      </c>
      <c r="Y709" s="216" t="str">
        <f>_xlfn.IFNA(IF($A709="-","-",(IF((P709=""),"Cote /5 N/D",VLOOKUP(P709,'2A HypothèsesRenouvellement'!$F$33:$G$37,2,FALSE)))),"%ParCote/5 Feuille2A N/D")</f>
        <v>-</v>
      </c>
      <c r="Z709" s="215" t="str">
        <f>IF($A709="-","-",IF('2A HypothèsesRenouvellement'!$F$20="  cotes d'état /100",(IF(ISNUMBER(X709)=TRUE,(X709*R709),"ICG N/D")),"N'est pas l'option choisie feuille 2A"))</f>
        <v>-</v>
      </c>
      <c r="AA709" s="215" t="str">
        <f t="shared" si="107"/>
        <v>-</v>
      </c>
      <c r="AB709" s="215" t="str">
        <f>IF($A709="-","-",IF('2A HypothèsesRenouvellement'!$F$20="  cotes d'état /5",(IF(ISNUMBER(Y709)=TRUE,(Y709*R709),"Etat/5 N/D")),"N'est pas l'option choisie feuille 2A"))</f>
        <v>-</v>
      </c>
      <c r="AC709" s="215" t="str">
        <f t="shared" si="108"/>
        <v>-</v>
      </c>
      <c r="AD709" s="217" t="str">
        <f>IF('2A HypothèsesRenouvellement'!$D$15="Option 1  ",'3A CalculsActifs'!V709,IF('2A HypothèsesRenouvellement'!$F$20="  Cotes d'état /100",'3A CalculsActifs'!AA709,IF('2A HypothèsesRenouvellement'!$F$20="  Cotes d'état /5",'3A CalculsActifs'!AC709,"ATT:ChoisirOptionFeuille2A")))</f>
        <v>ATT:ChoisirOptionFeuille2A</v>
      </c>
      <c r="AE709" s="209" t="str">
        <f>IF($A709="-","-",(H709/1000*(VLOOKUP(D709,'2A HypothèsesRenouvellement'!$J$6:$L$10,3,FALSE))))</f>
        <v>-</v>
      </c>
      <c r="AF709" s="312" t="str">
        <f t="shared" si="104"/>
        <v>-</v>
      </c>
      <c r="AG709" s="312" t="str">
        <f t="shared" si="105"/>
        <v>-</v>
      </c>
      <c r="AH709" s="218" t="str">
        <f t="shared" si="106"/>
        <v>-</v>
      </c>
    </row>
    <row r="710" spans="1:34" x14ac:dyDescent="0.25">
      <c r="A710" s="212" t="str">
        <f>IF((ISBLANK('1B DonnéesActifs'!A713)=TRUE),"-",'1B DonnéesActifs'!A713)</f>
        <v>-</v>
      </c>
      <c r="B710" s="213" t="str">
        <f>IF(($A710="-"),"-",IF((ISBLANK('1B DonnéesActifs'!B713)=TRUE),"",'1B DonnéesActifs'!B713))</f>
        <v>-</v>
      </c>
      <c r="C710" s="213" t="str">
        <f>IF(($A710="-"),"-",IF((ISBLANK('1B DonnéesActifs'!C713)=TRUE),"",'1B DonnéesActifs'!C713))</f>
        <v>-</v>
      </c>
      <c r="D710" s="213" t="str">
        <f>IF(($A710="-"),"-",IF((ISBLANK('1B DonnéesActifs'!D713)=TRUE),"",'1B DonnéesActifs'!D713))</f>
        <v>-</v>
      </c>
      <c r="E710" s="213" t="str">
        <f>IF(($A710="-"),"-",IF((ISBLANK('1B DonnéesActifs'!E713)=TRUE),"",'1B DonnéesActifs'!E713))</f>
        <v>-</v>
      </c>
      <c r="F710" s="213" t="str">
        <f>IF(($A710="-"),"-",IF((ISBLANK('1B DonnéesActifs'!F713)=TRUE),"",'1B DonnéesActifs'!F713))</f>
        <v>-</v>
      </c>
      <c r="G710" s="213" t="str">
        <f>IF(($A710="-"),"-",IF((ISBLANK('1B DonnéesActifs'!G713)=TRUE),"",'1B DonnéesActifs'!G713))</f>
        <v>-</v>
      </c>
      <c r="H710" s="213" t="str">
        <f>IF(($A710="-"),"-",IF((ISBLANK('1B DonnéesActifs'!H713)=TRUE),"",'1B DonnéesActifs'!H713))</f>
        <v>-</v>
      </c>
      <c r="I710" s="213" t="str">
        <f>IF(($A710="-"),"-",IF((ISBLANK('1B DonnéesActifs'!I713)=TRUE),"",'1B DonnéesActifs'!I713))</f>
        <v>-</v>
      </c>
      <c r="J710" s="213" t="str">
        <f>IF(($A710="-"),"-",IF((ISBLANK('1B DonnéesActifs'!J713)=TRUE),"",'1B DonnéesActifs'!J713))</f>
        <v>-</v>
      </c>
      <c r="K710" s="213" t="str">
        <f>IF(($A710="-"),"-",IF((ISBLANK('1B DonnéesActifs'!K713)=TRUE),"",'1B DonnéesActifs'!K713))</f>
        <v>-</v>
      </c>
      <c r="L710" s="213" t="str">
        <f>IF(($A710="-"),"-",IF((ISBLANK('1B DonnéesActifs'!L713)=TRUE),"",'1B DonnéesActifs'!L713))</f>
        <v>-</v>
      </c>
      <c r="M710" s="213" t="str">
        <f>IF(($A710="-"),"-",IF((ISBLANK('1B DonnéesActifs'!M713)=TRUE),"",'1B DonnéesActifs'!M713))</f>
        <v>-</v>
      </c>
      <c r="N710" s="213" t="str">
        <f>IF(($A710="-"),"-",IF((ISBLANK('1B DonnéesActifs'!N713)=TRUE),"",'1B DonnéesActifs'!N713))</f>
        <v>-</v>
      </c>
      <c r="O710" s="213" t="str">
        <f>IF(($A710="-"),"-",IF((ISBLANK('1B DonnéesActifs'!O713)=TRUE),"",'1B DonnéesActifs'!O713))</f>
        <v>-</v>
      </c>
      <c r="P710" s="213" t="str">
        <f>IF(($A710="-"),"-",IF((ISBLANK('1B DonnéesActifs'!P713)=TRUE),"",'1B DonnéesActifs'!P713))</f>
        <v>-</v>
      </c>
      <c r="Q710" s="214" t="str">
        <f t="shared" si="100"/>
        <v>-</v>
      </c>
      <c r="R710" s="214" t="str">
        <f>IF($A710="-","-",(_xlfn.IFNA((VLOOKUP($D710,'2A HypothèsesRenouvellement'!$J$6:$K$10,2,FALSE)),"TypeChausséeN/D")))</f>
        <v>-</v>
      </c>
      <c r="S710" s="214" t="str">
        <f t="shared" si="101"/>
        <v>-</v>
      </c>
      <c r="T710" s="214" t="str">
        <f>IF($A710="-","-",(_xlfn.IFNA((VLOOKUP($M710,'2A HypothèsesRenouvellement'!$J$16:$K$25,2,FALSE)),"DernièreInterventionN/D")))</f>
        <v>-</v>
      </c>
      <c r="U710" s="214" t="str">
        <f t="shared" si="102"/>
        <v>-</v>
      </c>
      <c r="V710" s="215" t="str">
        <f t="shared" si="103"/>
        <v>-</v>
      </c>
      <c r="W710" s="215" t="str">
        <f>IF($A710="-","-",IF($O710="","ICG N/D",VLOOKUP($O710,'2A HypothèsesRenouvellement'!$B$33:$B$42,1,TRUE)))</f>
        <v>-</v>
      </c>
      <c r="X710" s="216" t="str">
        <f>IF($A710="-","-",(IF((ISNUMBER(W710)=TRUE),VLOOKUP(W710,'2A HypothèsesRenouvellement'!$B$33:$D$42,3,FALSE),"ICG N/D")))</f>
        <v>-</v>
      </c>
      <c r="Y710" s="216" t="str">
        <f>_xlfn.IFNA(IF($A710="-","-",(IF((P710=""),"Cote /5 N/D",VLOOKUP(P710,'2A HypothèsesRenouvellement'!$F$33:$G$37,2,FALSE)))),"%ParCote/5 Feuille2A N/D")</f>
        <v>-</v>
      </c>
      <c r="Z710" s="215" t="str">
        <f>IF($A710="-","-",IF('2A HypothèsesRenouvellement'!$F$20="  cotes d'état /100",(IF(ISNUMBER(X710)=TRUE,(X710*R710),"ICG N/D")),"N'est pas l'option choisie feuille 2A"))</f>
        <v>-</v>
      </c>
      <c r="AA710" s="215" t="str">
        <f t="shared" si="107"/>
        <v>-</v>
      </c>
      <c r="AB710" s="215" t="str">
        <f>IF($A710="-","-",IF('2A HypothèsesRenouvellement'!$F$20="  cotes d'état /5",(IF(ISNUMBER(Y710)=TRUE,(Y710*R710),"Etat/5 N/D")),"N'est pas l'option choisie feuille 2A"))</f>
        <v>-</v>
      </c>
      <c r="AC710" s="215" t="str">
        <f t="shared" si="108"/>
        <v>-</v>
      </c>
      <c r="AD710" s="217" t="str">
        <f>IF('2A HypothèsesRenouvellement'!$D$15="Option 1  ",'3A CalculsActifs'!V710,IF('2A HypothèsesRenouvellement'!$F$20="  Cotes d'état /100",'3A CalculsActifs'!AA710,IF('2A HypothèsesRenouvellement'!$F$20="  Cotes d'état /5",'3A CalculsActifs'!AC710,"ATT:ChoisirOptionFeuille2A")))</f>
        <v>ATT:ChoisirOptionFeuille2A</v>
      </c>
      <c r="AE710" s="209" t="str">
        <f>IF($A710="-","-",(H710/1000*(VLOOKUP(D710,'2A HypothèsesRenouvellement'!$J$6:$L$10,3,FALSE))))</f>
        <v>-</v>
      </c>
      <c r="AF710" s="312" t="str">
        <f t="shared" si="104"/>
        <v>-</v>
      </c>
      <c r="AG710" s="312" t="str">
        <f t="shared" si="105"/>
        <v>-</v>
      </c>
      <c r="AH710" s="218" t="str">
        <f t="shared" si="106"/>
        <v>-</v>
      </c>
    </row>
    <row r="711" spans="1:34" x14ac:dyDescent="0.25">
      <c r="A711" s="212" t="str">
        <f>IF((ISBLANK('1B DonnéesActifs'!A714)=TRUE),"-",'1B DonnéesActifs'!A714)</f>
        <v>-</v>
      </c>
      <c r="B711" s="213" t="str">
        <f>IF(($A711="-"),"-",IF((ISBLANK('1B DonnéesActifs'!B714)=TRUE),"",'1B DonnéesActifs'!B714))</f>
        <v>-</v>
      </c>
      <c r="C711" s="213" t="str">
        <f>IF(($A711="-"),"-",IF((ISBLANK('1B DonnéesActifs'!C714)=TRUE),"",'1B DonnéesActifs'!C714))</f>
        <v>-</v>
      </c>
      <c r="D711" s="213" t="str">
        <f>IF(($A711="-"),"-",IF((ISBLANK('1B DonnéesActifs'!D714)=TRUE),"",'1B DonnéesActifs'!D714))</f>
        <v>-</v>
      </c>
      <c r="E711" s="213" t="str">
        <f>IF(($A711="-"),"-",IF((ISBLANK('1B DonnéesActifs'!E714)=TRUE),"",'1B DonnéesActifs'!E714))</f>
        <v>-</v>
      </c>
      <c r="F711" s="213" t="str">
        <f>IF(($A711="-"),"-",IF((ISBLANK('1B DonnéesActifs'!F714)=TRUE),"",'1B DonnéesActifs'!F714))</f>
        <v>-</v>
      </c>
      <c r="G711" s="213" t="str">
        <f>IF(($A711="-"),"-",IF((ISBLANK('1B DonnéesActifs'!G714)=TRUE),"",'1B DonnéesActifs'!G714))</f>
        <v>-</v>
      </c>
      <c r="H711" s="213" t="str">
        <f>IF(($A711="-"),"-",IF((ISBLANK('1B DonnéesActifs'!H714)=TRUE),"",'1B DonnéesActifs'!H714))</f>
        <v>-</v>
      </c>
      <c r="I711" s="213" t="str">
        <f>IF(($A711="-"),"-",IF((ISBLANK('1B DonnéesActifs'!I714)=TRUE),"",'1B DonnéesActifs'!I714))</f>
        <v>-</v>
      </c>
      <c r="J711" s="213" t="str">
        <f>IF(($A711="-"),"-",IF((ISBLANK('1B DonnéesActifs'!J714)=TRUE),"",'1B DonnéesActifs'!J714))</f>
        <v>-</v>
      </c>
      <c r="K711" s="213" t="str">
        <f>IF(($A711="-"),"-",IF((ISBLANK('1B DonnéesActifs'!K714)=TRUE),"",'1B DonnéesActifs'!K714))</f>
        <v>-</v>
      </c>
      <c r="L711" s="213" t="str">
        <f>IF(($A711="-"),"-",IF((ISBLANK('1B DonnéesActifs'!L714)=TRUE),"",'1B DonnéesActifs'!L714))</f>
        <v>-</v>
      </c>
      <c r="M711" s="213" t="str">
        <f>IF(($A711="-"),"-",IF((ISBLANK('1B DonnéesActifs'!M714)=TRUE),"",'1B DonnéesActifs'!M714))</f>
        <v>-</v>
      </c>
      <c r="N711" s="213" t="str">
        <f>IF(($A711="-"),"-",IF((ISBLANK('1B DonnéesActifs'!N714)=TRUE),"",'1B DonnéesActifs'!N714))</f>
        <v>-</v>
      </c>
      <c r="O711" s="213" t="str">
        <f>IF(($A711="-"),"-",IF((ISBLANK('1B DonnéesActifs'!O714)=TRUE),"",'1B DonnéesActifs'!O714))</f>
        <v>-</v>
      </c>
      <c r="P711" s="213" t="str">
        <f>IF(($A711="-"),"-",IF((ISBLANK('1B DonnéesActifs'!P714)=TRUE),"",'1B DonnéesActifs'!P714))</f>
        <v>-</v>
      </c>
      <c r="Q711" s="214" t="str">
        <f t="shared" si="100"/>
        <v>-</v>
      </c>
      <c r="R711" s="214" t="str">
        <f>IF($A711="-","-",(_xlfn.IFNA((VLOOKUP($D711,'2A HypothèsesRenouvellement'!$J$6:$K$10,2,FALSE)),"TypeChausséeN/D")))</f>
        <v>-</v>
      </c>
      <c r="S711" s="214" t="str">
        <f t="shared" si="101"/>
        <v>-</v>
      </c>
      <c r="T711" s="214" t="str">
        <f>IF($A711="-","-",(_xlfn.IFNA((VLOOKUP($M711,'2A HypothèsesRenouvellement'!$J$16:$K$25,2,FALSE)),"DernièreInterventionN/D")))</f>
        <v>-</v>
      </c>
      <c r="U711" s="214" t="str">
        <f t="shared" si="102"/>
        <v>-</v>
      </c>
      <c r="V711" s="215" t="str">
        <f t="shared" si="103"/>
        <v>-</v>
      </c>
      <c r="W711" s="215" t="str">
        <f>IF($A711="-","-",IF($O711="","ICG N/D",VLOOKUP($O711,'2A HypothèsesRenouvellement'!$B$33:$B$42,1,TRUE)))</f>
        <v>-</v>
      </c>
      <c r="X711" s="216" t="str">
        <f>IF($A711="-","-",(IF((ISNUMBER(W711)=TRUE),VLOOKUP(W711,'2A HypothèsesRenouvellement'!$B$33:$D$42,3,FALSE),"ICG N/D")))</f>
        <v>-</v>
      </c>
      <c r="Y711" s="216" t="str">
        <f>_xlfn.IFNA(IF($A711="-","-",(IF((P711=""),"Cote /5 N/D",VLOOKUP(P711,'2A HypothèsesRenouvellement'!$F$33:$G$37,2,FALSE)))),"%ParCote/5 Feuille2A N/D")</f>
        <v>-</v>
      </c>
      <c r="Z711" s="215" t="str">
        <f>IF($A711="-","-",IF('2A HypothèsesRenouvellement'!$F$20="  cotes d'état /100",(IF(ISNUMBER(X711)=TRUE,(X711*R711),"ICG N/D")),"N'est pas l'option choisie feuille 2A"))</f>
        <v>-</v>
      </c>
      <c r="AA711" s="215" t="str">
        <f t="shared" si="107"/>
        <v>-</v>
      </c>
      <c r="AB711" s="215" t="str">
        <f>IF($A711="-","-",IF('2A HypothèsesRenouvellement'!$F$20="  cotes d'état /5",(IF(ISNUMBER(Y711)=TRUE,(Y711*R711),"Etat/5 N/D")),"N'est pas l'option choisie feuille 2A"))</f>
        <v>-</v>
      </c>
      <c r="AC711" s="215" t="str">
        <f t="shared" si="108"/>
        <v>-</v>
      </c>
      <c r="AD711" s="217" t="str">
        <f>IF('2A HypothèsesRenouvellement'!$D$15="Option 1  ",'3A CalculsActifs'!V711,IF('2A HypothèsesRenouvellement'!$F$20="  Cotes d'état /100",'3A CalculsActifs'!AA711,IF('2A HypothèsesRenouvellement'!$F$20="  Cotes d'état /5",'3A CalculsActifs'!AC711,"ATT:ChoisirOptionFeuille2A")))</f>
        <v>ATT:ChoisirOptionFeuille2A</v>
      </c>
      <c r="AE711" s="209" t="str">
        <f>IF($A711="-","-",(H711/1000*(VLOOKUP(D711,'2A HypothèsesRenouvellement'!$J$6:$L$10,3,FALSE))))</f>
        <v>-</v>
      </c>
      <c r="AF711" s="312" t="str">
        <f t="shared" si="104"/>
        <v>-</v>
      </c>
      <c r="AG711" s="312" t="str">
        <f t="shared" si="105"/>
        <v>-</v>
      </c>
      <c r="AH711" s="218" t="str">
        <f t="shared" si="106"/>
        <v>-</v>
      </c>
    </row>
    <row r="712" spans="1:34" x14ac:dyDescent="0.25">
      <c r="A712" s="212" t="str">
        <f>IF((ISBLANK('1B DonnéesActifs'!A715)=TRUE),"-",'1B DonnéesActifs'!A715)</f>
        <v>-</v>
      </c>
      <c r="B712" s="213" t="str">
        <f>IF(($A712="-"),"-",IF((ISBLANK('1B DonnéesActifs'!B715)=TRUE),"",'1B DonnéesActifs'!B715))</f>
        <v>-</v>
      </c>
      <c r="C712" s="213" t="str">
        <f>IF(($A712="-"),"-",IF((ISBLANK('1B DonnéesActifs'!C715)=TRUE),"",'1B DonnéesActifs'!C715))</f>
        <v>-</v>
      </c>
      <c r="D712" s="213" t="str">
        <f>IF(($A712="-"),"-",IF((ISBLANK('1B DonnéesActifs'!D715)=TRUE),"",'1B DonnéesActifs'!D715))</f>
        <v>-</v>
      </c>
      <c r="E712" s="213" t="str">
        <f>IF(($A712="-"),"-",IF((ISBLANK('1B DonnéesActifs'!E715)=TRUE),"",'1B DonnéesActifs'!E715))</f>
        <v>-</v>
      </c>
      <c r="F712" s="213" t="str">
        <f>IF(($A712="-"),"-",IF((ISBLANK('1B DonnéesActifs'!F715)=TRUE),"",'1B DonnéesActifs'!F715))</f>
        <v>-</v>
      </c>
      <c r="G712" s="213" t="str">
        <f>IF(($A712="-"),"-",IF((ISBLANK('1B DonnéesActifs'!G715)=TRUE),"",'1B DonnéesActifs'!G715))</f>
        <v>-</v>
      </c>
      <c r="H712" s="213" t="str">
        <f>IF(($A712="-"),"-",IF((ISBLANK('1B DonnéesActifs'!H715)=TRUE),"",'1B DonnéesActifs'!H715))</f>
        <v>-</v>
      </c>
      <c r="I712" s="213" t="str">
        <f>IF(($A712="-"),"-",IF((ISBLANK('1B DonnéesActifs'!I715)=TRUE),"",'1B DonnéesActifs'!I715))</f>
        <v>-</v>
      </c>
      <c r="J712" s="213" t="str">
        <f>IF(($A712="-"),"-",IF((ISBLANK('1B DonnéesActifs'!J715)=TRUE),"",'1B DonnéesActifs'!J715))</f>
        <v>-</v>
      </c>
      <c r="K712" s="213" t="str">
        <f>IF(($A712="-"),"-",IF((ISBLANK('1B DonnéesActifs'!K715)=TRUE),"",'1B DonnéesActifs'!K715))</f>
        <v>-</v>
      </c>
      <c r="L712" s="213" t="str">
        <f>IF(($A712="-"),"-",IF((ISBLANK('1B DonnéesActifs'!L715)=TRUE),"",'1B DonnéesActifs'!L715))</f>
        <v>-</v>
      </c>
      <c r="M712" s="213" t="str">
        <f>IF(($A712="-"),"-",IF((ISBLANK('1B DonnéesActifs'!M715)=TRUE),"",'1B DonnéesActifs'!M715))</f>
        <v>-</v>
      </c>
      <c r="N712" s="213" t="str">
        <f>IF(($A712="-"),"-",IF((ISBLANK('1B DonnéesActifs'!N715)=TRUE),"",'1B DonnéesActifs'!N715))</f>
        <v>-</v>
      </c>
      <c r="O712" s="213" t="str">
        <f>IF(($A712="-"),"-",IF((ISBLANK('1B DonnéesActifs'!O715)=TRUE),"",'1B DonnéesActifs'!O715))</f>
        <v>-</v>
      </c>
      <c r="P712" s="213" t="str">
        <f>IF(($A712="-"),"-",IF((ISBLANK('1B DonnéesActifs'!P715)=TRUE),"",'1B DonnéesActifs'!P715))</f>
        <v>-</v>
      </c>
      <c r="Q712" s="214" t="str">
        <f t="shared" si="100"/>
        <v>-</v>
      </c>
      <c r="R712" s="214" t="str">
        <f>IF($A712="-","-",(_xlfn.IFNA((VLOOKUP($D712,'2A HypothèsesRenouvellement'!$J$6:$K$10,2,FALSE)),"TypeChausséeN/D")))</f>
        <v>-</v>
      </c>
      <c r="S712" s="214" t="str">
        <f t="shared" si="101"/>
        <v>-</v>
      </c>
      <c r="T712" s="214" t="str">
        <f>IF($A712="-","-",(_xlfn.IFNA((VLOOKUP($M712,'2A HypothèsesRenouvellement'!$J$16:$K$25,2,FALSE)),"DernièreInterventionN/D")))</f>
        <v>-</v>
      </c>
      <c r="U712" s="214" t="str">
        <f t="shared" si="102"/>
        <v>-</v>
      </c>
      <c r="V712" s="215" t="str">
        <f t="shared" si="103"/>
        <v>-</v>
      </c>
      <c r="W712" s="215" t="str">
        <f>IF($A712="-","-",IF($O712="","ICG N/D",VLOOKUP($O712,'2A HypothèsesRenouvellement'!$B$33:$B$42,1,TRUE)))</f>
        <v>-</v>
      </c>
      <c r="X712" s="216" t="str">
        <f>IF($A712="-","-",(IF((ISNUMBER(W712)=TRUE),VLOOKUP(W712,'2A HypothèsesRenouvellement'!$B$33:$D$42,3,FALSE),"ICG N/D")))</f>
        <v>-</v>
      </c>
      <c r="Y712" s="216" t="str">
        <f>_xlfn.IFNA(IF($A712="-","-",(IF((P712=""),"Cote /5 N/D",VLOOKUP(P712,'2A HypothèsesRenouvellement'!$F$33:$G$37,2,FALSE)))),"%ParCote/5 Feuille2A N/D")</f>
        <v>-</v>
      </c>
      <c r="Z712" s="215" t="str">
        <f>IF($A712="-","-",IF('2A HypothèsesRenouvellement'!$F$20="  cotes d'état /100",(IF(ISNUMBER(X712)=TRUE,(X712*R712),"ICG N/D")),"N'est pas l'option choisie feuille 2A"))</f>
        <v>-</v>
      </c>
      <c r="AA712" s="215" t="str">
        <f t="shared" si="107"/>
        <v>-</v>
      </c>
      <c r="AB712" s="215" t="str">
        <f>IF($A712="-","-",IF('2A HypothèsesRenouvellement'!$F$20="  cotes d'état /5",(IF(ISNUMBER(Y712)=TRUE,(Y712*R712),"Etat/5 N/D")),"N'est pas l'option choisie feuille 2A"))</f>
        <v>-</v>
      </c>
      <c r="AC712" s="215" t="str">
        <f t="shared" si="108"/>
        <v>-</v>
      </c>
      <c r="AD712" s="217" t="str">
        <f>IF('2A HypothèsesRenouvellement'!$D$15="Option 1  ",'3A CalculsActifs'!V712,IF('2A HypothèsesRenouvellement'!$F$20="  Cotes d'état /100",'3A CalculsActifs'!AA712,IF('2A HypothèsesRenouvellement'!$F$20="  Cotes d'état /5",'3A CalculsActifs'!AC712,"ATT:ChoisirOptionFeuille2A")))</f>
        <v>ATT:ChoisirOptionFeuille2A</v>
      </c>
      <c r="AE712" s="209" t="str">
        <f>IF($A712="-","-",(H712/1000*(VLOOKUP(D712,'2A HypothèsesRenouvellement'!$J$6:$L$10,3,FALSE))))</f>
        <v>-</v>
      </c>
      <c r="AF712" s="312" t="str">
        <f t="shared" si="104"/>
        <v>-</v>
      </c>
      <c r="AG712" s="312" t="str">
        <f t="shared" si="105"/>
        <v>-</v>
      </c>
      <c r="AH712" s="218" t="str">
        <f t="shared" si="106"/>
        <v>-</v>
      </c>
    </row>
    <row r="713" spans="1:34" x14ac:dyDescent="0.25">
      <c r="A713" s="212" t="str">
        <f>IF((ISBLANK('1B DonnéesActifs'!A716)=TRUE),"-",'1B DonnéesActifs'!A716)</f>
        <v>-</v>
      </c>
      <c r="B713" s="213" t="str">
        <f>IF(($A713="-"),"-",IF((ISBLANK('1B DonnéesActifs'!B716)=TRUE),"",'1B DonnéesActifs'!B716))</f>
        <v>-</v>
      </c>
      <c r="C713" s="213" t="str">
        <f>IF(($A713="-"),"-",IF((ISBLANK('1B DonnéesActifs'!C716)=TRUE),"",'1B DonnéesActifs'!C716))</f>
        <v>-</v>
      </c>
      <c r="D713" s="213" t="str">
        <f>IF(($A713="-"),"-",IF((ISBLANK('1B DonnéesActifs'!D716)=TRUE),"",'1B DonnéesActifs'!D716))</f>
        <v>-</v>
      </c>
      <c r="E713" s="213" t="str">
        <f>IF(($A713="-"),"-",IF((ISBLANK('1B DonnéesActifs'!E716)=TRUE),"",'1B DonnéesActifs'!E716))</f>
        <v>-</v>
      </c>
      <c r="F713" s="213" t="str">
        <f>IF(($A713="-"),"-",IF((ISBLANK('1B DonnéesActifs'!F716)=TRUE),"",'1B DonnéesActifs'!F716))</f>
        <v>-</v>
      </c>
      <c r="G713" s="213" t="str">
        <f>IF(($A713="-"),"-",IF((ISBLANK('1B DonnéesActifs'!G716)=TRUE),"",'1B DonnéesActifs'!G716))</f>
        <v>-</v>
      </c>
      <c r="H713" s="213" t="str">
        <f>IF(($A713="-"),"-",IF((ISBLANK('1B DonnéesActifs'!H716)=TRUE),"",'1B DonnéesActifs'!H716))</f>
        <v>-</v>
      </c>
      <c r="I713" s="213" t="str">
        <f>IF(($A713="-"),"-",IF((ISBLANK('1B DonnéesActifs'!I716)=TRUE),"",'1B DonnéesActifs'!I716))</f>
        <v>-</v>
      </c>
      <c r="J713" s="213" t="str">
        <f>IF(($A713="-"),"-",IF((ISBLANK('1B DonnéesActifs'!J716)=TRUE),"",'1B DonnéesActifs'!J716))</f>
        <v>-</v>
      </c>
      <c r="K713" s="213" t="str">
        <f>IF(($A713="-"),"-",IF((ISBLANK('1B DonnéesActifs'!K716)=TRUE),"",'1B DonnéesActifs'!K716))</f>
        <v>-</v>
      </c>
      <c r="L713" s="213" t="str">
        <f>IF(($A713="-"),"-",IF((ISBLANK('1B DonnéesActifs'!L716)=TRUE),"",'1B DonnéesActifs'!L716))</f>
        <v>-</v>
      </c>
      <c r="M713" s="213" t="str">
        <f>IF(($A713="-"),"-",IF((ISBLANK('1B DonnéesActifs'!M716)=TRUE),"",'1B DonnéesActifs'!M716))</f>
        <v>-</v>
      </c>
      <c r="N713" s="213" t="str">
        <f>IF(($A713="-"),"-",IF((ISBLANK('1B DonnéesActifs'!N716)=TRUE),"",'1B DonnéesActifs'!N716))</f>
        <v>-</v>
      </c>
      <c r="O713" s="213" t="str">
        <f>IF(($A713="-"),"-",IF((ISBLANK('1B DonnéesActifs'!O716)=TRUE),"",'1B DonnéesActifs'!O716))</f>
        <v>-</v>
      </c>
      <c r="P713" s="213" t="str">
        <f>IF(($A713="-"),"-",IF((ISBLANK('1B DonnéesActifs'!P716)=TRUE),"",'1B DonnéesActifs'!P716))</f>
        <v>-</v>
      </c>
      <c r="Q713" s="214" t="str">
        <f t="shared" si="100"/>
        <v>-</v>
      </c>
      <c r="R713" s="214" t="str">
        <f>IF($A713="-","-",(_xlfn.IFNA((VLOOKUP($D713,'2A HypothèsesRenouvellement'!$J$6:$K$10,2,FALSE)),"TypeChausséeN/D")))</f>
        <v>-</v>
      </c>
      <c r="S713" s="214" t="str">
        <f t="shared" si="101"/>
        <v>-</v>
      </c>
      <c r="T713" s="214" t="str">
        <f>IF($A713="-","-",(_xlfn.IFNA((VLOOKUP($M713,'2A HypothèsesRenouvellement'!$J$16:$K$25,2,FALSE)),"DernièreInterventionN/D")))</f>
        <v>-</v>
      </c>
      <c r="U713" s="214" t="str">
        <f t="shared" si="102"/>
        <v>-</v>
      </c>
      <c r="V713" s="215" t="str">
        <f t="shared" si="103"/>
        <v>-</v>
      </c>
      <c r="W713" s="215" t="str">
        <f>IF($A713="-","-",IF($O713="","ICG N/D",VLOOKUP($O713,'2A HypothèsesRenouvellement'!$B$33:$B$42,1,TRUE)))</f>
        <v>-</v>
      </c>
      <c r="X713" s="216" t="str">
        <f>IF($A713="-","-",(IF((ISNUMBER(W713)=TRUE),VLOOKUP(W713,'2A HypothèsesRenouvellement'!$B$33:$D$42,3,FALSE),"ICG N/D")))</f>
        <v>-</v>
      </c>
      <c r="Y713" s="216" t="str">
        <f>_xlfn.IFNA(IF($A713="-","-",(IF((P713=""),"Cote /5 N/D",VLOOKUP(P713,'2A HypothèsesRenouvellement'!$F$33:$G$37,2,FALSE)))),"%ParCote/5 Feuille2A N/D")</f>
        <v>-</v>
      </c>
      <c r="Z713" s="215" t="str">
        <f>IF($A713="-","-",IF('2A HypothèsesRenouvellement'!$F$20="  cotes d'état /100",(IF(ISNUMBER(X713)=TRUE,(X713*R713),"ICG N/D")),"N'est pas l'option choisie feuille 2A"))</f>
        <v>-</v>
      </c>
      <c r="AA713" s="215" t="str">
        <f t="shared" si="107"/>
        <v>-</v>
      </c>
      <c r="AB713" s="215" t="str">
        <f>IF($A713="-","-",IF('2A HypothèsesRenouvellement'!$F$20="  cotes d'état /5",(IF(ISNUMBER(Y713)=TRUE,(Y713*R713),"Etat/5 N/D")),"N'est pas l'option choisie feuille 2A"))</f>
        <v>-</v>
      </c>
      <c r="AC713" s="215" t="str">
        <f t="shared" si="108"/>
        <v>-</v>
      </c>
      <c r="AD713" s="217" t="str">
        <f>IF('2A HypothèsesRenouvellement'!$D$15="Option 1  ",'3A CalculsActifs'!V713,IF('2A HypothèsesRenouvellement'!$F$20="  Cotes d'état /100",'3A CalculsActifs'!AA713,IF('2A HypothèsesRenouvellement'!$F$20="  Cotes d'état /5",'3A CalculsActifs'!AC713,"ATT:ChoisirOptionFeuille2A")))</f>
        <v>ATT:ChoisirOptionFeuille2A</v>
      </c>
      <c r="AE713" s="209" t="str">
        <f>IF($A713="-","-",(H713/1000*(VLOOKUP(D713,'2A HypothèsesRenouvellement'!$J$6:$L$10,3,FALSE))))</f>
        <v>-</v>
      </c>
      <c r="AF713" s="312" t="str">
        <f t="shared" si="104"/>
        <v>-</v>
      </c>
      <c r="AG713" s="312" t="str">
        <f t="shared" si="105"/>
        <v>-</v>
      </c>
      <c r="AH713" s="218" t="str">
        <f t="shared" si="106"/>
        <v>-</v>
      </c>
    </row>
    <row r="714" spans="1:34" x14ac:dyDescent="0.25">
      <c r="A714" s="212" t="str">
        <f>IF((ISBLANK('1B DonnéesActifs'!A717)=TRUE),"-",'1B DonnéesActifs'!A717)</f>
        <v>-</v>
      </c>
      <c r="B714" s="213" t="str">
        <f>IF(($A714="-"),"-",IF((ISBLANK('1B DonnéesActifs'!B717)=TRUE),"",'1B DonnéesActifs'!B717))</f>
        <v>-</v>
      </c>
      <c r="C714" s="213" t="str">
        <f>IF(($A714="-"),"-",IF((ISBLANK('1B DonnéesActifs'!C717)=TRUE),"",'1B DonnéesActifs'!C717))</f>
        <v>-</v>
      </c>
      <c r="D714" s="213" t="str">
        <f>IF(($A714="-"),"-",IF((ISBLANK('1B DonnéesActifs'!D717)=TRUE),"",'1B DonnéesActifs'!D717))</f>
        <v>-</v>
      </c>
      <c r="E714" s="213" t="str">
        <f>IF(($A714="-"),"-",IF((ISBLANK('1B DonnéesActifs'!E717)=TRUE),"",'1B DonnéesActifs'!E717))</f>
        <v>-</v>
      </c>
      <c r="F714" s="213" t="str">
        <f>IF(($A714="-"),"-",IF((ISBLANK('1B DonnéesActifs'!F717)=TRUE),"",'1B DonnéesActifs'!F717))</f>
        <v>-</v>
      </c>
      <c r="G714" s="213" t="str">
        <f>IF(($A714="-"),"-",IF((ISBLANK('1B DonnéesActifs'!G717)=TRUE),"",'1B DonnéesActifs'!G717))</f>
        <v>-</v>
      </c>
      <c r="H714" s="213" t="str">
        <f>IF(($A714="-"),"-",IF((ISBLANK('1B DonnéesActifs'!H717)=TRUE),"",'1B DonnéesActifs'!H717))</f>
        <v>-</v>
      </c>
      <c r="I714" s="213" t="str">
        <f>IF(($A714="-"),"-",IF((ISBLANK('1B DonnéesActifs'!I717)=TRUE),"",'1B DonnéesActifs'!I717))</f>
        <v>-</v>
      </c>
      <c r="J714" s="213" t="str">
        <f>IF(($A714="-"),"-",IF((ISBLANK('1B DonnéesActifs'!J717)=TRUE),"",'1B DonnéesActifs'!J717))</f>
        <v>-</v>
      </c>
      <c r="K714" s="213" t="str">
        <f>IF(($A714="-"),"-",IF((ISBLANK('1B DonnéesActifs'!K717)=TRUE),"",'1B DonnéesActifs'!K717))</f>
        <v>-</v>
      </c>
      <c r="L714" s="213" t="str">
        <f>IF(($A714="-"),"-",IF((ISBLANK('1B DonnéesActifs'!L717)=TRUE),"",'1B DonnéesActifs'!L717))</f>
        <v>-</v>
      </c>
      <c r="M714" s="213" t="str">
        <f>IF(($A714="-"),"-",IF((ISBLANK('1B DonnéesActifs'!M717)=TRUE),"",'1B DonnéesActifs'!M717))</f>
        <v>-</v>
      </c>
      <c r="N714" s="213" t="str">
        <f>IF(($A714="-"),"-",IF((ISBLANK('1B DonnéesActifs'!N717)=TRUE),"",'1B DonnéesActifs'!N717))</f>
        <v>-</v>
      </c>
      <c r="O714" s="213" t="str">
        <f>IF(($A714="-"),"-",IF((ISBLANK('1B DonnéesActifs'!O717)=TRUE),"",'1B DonnéesActifs'!O717))</f>
        <v>-</v>
      </c>
      <c r="P714" s="213" t="str">
        <f>IF(($A714="-"),"-",IF((ISBLANK('1B DonnéesActifs'!P717)=TRUE),"",'1B DonnéesActifs'!P717))</f>
        <v>-</v>
      </c>
      <c r="Q714" s="214" t="str">
        <f t="shared" si="100"/>
        <v>-</v>
      </c>
      <c r="R714" s="214" t="str">
        <f>IF($A714="-","-",(_xlfn.IFNA((VLOOKUP($D714,'2A HypothèsesRenouvellement'!$J$6:$K$10,2,FALSE)),"TypeChausséeN/D")))</f>
        <v>-</v>
      </c>
      <c r="S714" s="214" t="str">
        <f t="shared" si="101"/>
        <v>-</v>
      </c>
      <c r="T714" s="214" t="str">
        <f>IF($A714="-","-",(_xlfn.IFNA((VLOOKUP($M714,'2A HypothèsesRenouvellement'!$J$16:$K$25,2,FALSE)),"DernièreInterventionN/D")))</f>
        <v>-</v>
      </c>
      <c r="U714" s="214" t="str">
        <f t="shared" si="102"/>
        <v>-</v>
      </c>
      <c r="V714" s="215" t="str">
        <f t="shared" si="103"/>
        <v>-</v>
      </c>
      <c r="W714" s="215" t="str">
        <f>IF($A714="-","-",IF($O714="","ICG N/D",VLOOKUP($O714,'2A HypothèsesRenouvellement'!$B$33:$B$42,1,TRUE)))</f>
        <v>-</v>
      </c>
      <c r="X714" s="216" t="str">
        <f>IF($A714="-","-",(IF((ISNUMBER(W714)=TRUE),VLOOKUP(W714,'2A HypothèsesRenouvellement'!$B$33:$D$42,3,FALSE),"ICG N/D")))</f>
        <v>-</v>
      </c>
      <c r="Y714" s="216" t="str">
        <f>_xlfn.IFNA(IF($A714="-","-",(IF((P714=""),"Cote /5 N/D",VLOOKUP(P714,'2A HypothèsesRenouvellement'!$F$33:$G$37,2,FALSE)))),"%ParCote/5 Feuille2A N/D")</f>
        <v>-</v>
      </c>
      <c r="Z714" s="215" t="str">
        <f>IF($A714="-","-",IF('2A HypothèsesRenouvellement'!$F$20="  cotes d'état /100",(IF(ISNUMBER(X714)=TRUE,(X714*R714),"ICG N/D")),"N'est pas l'option choisie feuille 2A"))</f>
        <v>-</v>
      </c>
      <c r="AA714" s="215" t="str">
        <f t="shared" si="107"/>
        <v>-</v>
      </c>
      <c r="AB714" s="215" t="str">
        <f>IF($A714="-","-",IF('2A HypothèsesRenouvellement'!$F$20="  cotes d'état /5",(IF(ISNUMBER(Y714)=TRUE,(Y714*R714),"Etat/5 N/D")),"N'est pas l'option choisie feuille 2A"))</f>
        <v>-</v>
      </c>
      <c r="AC714" s="215" t="str">
        <f t="shared" si="108"/>
        <v>-</v>
      </c>
      <c r="AD714" s="217" t="str">
        <f>IF('2A HypothèsesRenouvellement'!$D$15="Option 1  ",'3A CalculsActifs'!V714,IF('2A HypothèsesRenouvellement'!$F$20="  Cotes d'état /100",'3A CalculsActifs'!AA714,IF('2A HypothèsesRenouvellement'!$F$20="  Cotes d'état /5",'3A CalculsActifs'!AC714,"ATT:ChoisirOptionFeuille2A")))</f>
        <v>ATT:ChoisirOptionFeuille2A</v>
      </c>
      <c r="AE714" s="209" t="str">
        <f>IF($A714="-","-",(H714/1000*(VLOOKUP(D714,'2A HypothèsesRenouvellement'!$J$6:$L$10,3,FALSE))))</f>
        <v>-</v>
      </c>
      <c r="AF714" s="312" t="str">
        <f t="shared" si="104"/>
        <v>-</v>
      </c>
      <c r="AG714" s="312" t="str">
        <f t="shared" si="105"/>
        <v>-</v>
      </c>
      <c r="AH714" s="218" t="str">
        <f t="shared" si="106"/>
        <v>-</v>
      </c>
    </row>
    <row r="715" spans="1:34" x14ac:dyDescent="0.25">
      <c r="A715" s="212" t="str">
        <f>IF((ISBLANK('1B DonnéesActifs'!A718)=TRUE),"-",'1B DonnéesActifs'!A718)</f>
        <v>-</v>
      </c>
      <c r="B715" s="213" t="str">
        <f>IF(($A715="-"),"-",IF((ISBLANK('1B DonnéesActifs'!B718)=TRUE),"",'1B DonnéesActifs'!B718))</f>
        <v>-</v>
      </c>
      <c r="C715" s="213" t="str">
        <f>IF(($A715="-"),"-",IF((ISBLANK('1B DonnéesActifs'!C718)=TRUE),"",'1B DonnéesActifs'!C718))</f>
        <v>-</v>
      </c>
      <c r="D715" s="213" t="str">
        <f>IF(($A715="-"),"-",IF((ISBLANK('1B DonnéesActifs'!D718)=TRUE),"",'1B DonnéesActifs'!D718))</f>
        <v>-</v>
      </c>
      <c r="E715" s="213" t="str">
        <f>IF(($A715="-"),"-",IF((ISBLANK('1B DonnéesActifs'!E718)=TRUE),"",'1B DonnéesActifs'!E718))</f>
        <v>-</v>
      </c>
      <c r="F715" s="213" t="str">
        <f>IF(($A715="-"),"-",IF((ISBLANK('1B DonnéesActifs'!F718)=TRUE),"",'1B DonnéesActifs'!F718))</f>
        <v>-</v>
      </c>
      <c r="G715" s="213" t="str">
        <f>IF(($A715="-"),"-",IF((ISBLANK('1B DonnéesActifs'!G718)=TRUE),"",'1B DonnéesActifs'!G718))</f>
        <v>-</v>
      </c>
      <c r="H715" s="213" t="str">
        <f>IF(($A715="-"),"-",IF((ISBLANK('1B DonnéesActifs'!H718)=TRUE),"",'1B DonnéesActifs'!H718))</f>
        <v>-</v>
      </c>
      <c r="I715" s="213" t="str">
        <f>IF(($A715="-"),"-",IF((ISBLANK('1B DonnéesActifs'!I718)=TRUE),"",'1B DonnéesActifs'!I718))</f>
        <v>-</v>
      </c>
      <c r="J715" s="213" t="str">
        <f>IF(($A715="-"),"-",IF((ISBLANK('1B DonnéesActifs'!J718)=TRUE),"",'1B DonnéesActifs'!J718))</f>
        <v>-</v>
      </c>
      <c r="K715" s="213" t="str">
        <f>IF(($A715="-"),"-",IF((ISBLANK('1B DonnéesActifs'!K718)=TRUE),"",'1B DonnéesActifs'!K718))</f>
        <v>-</v>
      </c>
      <c r="L715" s="213" t="str">
        <f>IF(($A715="-"),"-",IF((ISBLANK('1B DonnéesActifs'!L718)=TRUE),"",'1B DonnéesActifs'!L718))</f>
        <v>-</v>
      </c>
      <c r="M715" s="213" t="str">
        <f>IF(($A715="-"),"-",IF((ISBLANK('1B DonnéesActifs'!M718)=TRUE),"",'1B DonnéesActifs'!M718))</f>
        <v>-</v>
      </c>
      <c r="N715" s="213" t="str">
        <f>IF(($A715="-"),"-",IF((ISBLANK('1B DonnéesActifs'!N718)=TRUE),"",'1B DonnéesActifs'!N718))</f>
        <v>-</v>
      </c>
      <c r="O715" s="213" t="str">
        <f>IF(($A715="-"),"-",IF((ISBLANK('1B DonnéesActifs'!O718)=TRUE),"",'1B DonnéesActifs'!O718))</f>
        <v>-</v>
      </c>
      <c r="P715" s="213" t="str">
        <f>IF(($A715="-"),"-",IF((ISBLANK('1B DonnéesActifs'!P718)=TRUE),"",'1B DonnéesActifs'!P718))</f>
        <v>-</v>
      </c>
      <c r="Q715" s="214" t="str">
        <f t="shared" si="100"/>
        <v>-</v>
      </c>
      <c r="R715" s="214" t="str">
        <f>IF($A715="-","-",(_xlfn.IFNA((VLOOKUP($D715,'2A HypothèsesRenouvellement'!$J$6:$K$10,2,FALSE)),"TypeChausséeN/D")))</f>
        <v>-</v>
      </c>
      <c r="S715" s="214" t="str">
        <f t="shared" si="101"/>
        <v>-</v>
      </c>
      <c r="T715" s="214" t="str">
        <f>IF($A715="-","-",(_xlfn.IFNA((VLOOKUP($M715,'2A HypothèsesRenouvellement'!$J$16:$K$25,2,FALSE)),"DernièreInterventionN/D")))</f>
        <v>-</v>
      </c>
      <c r="U715" s="214" t="str">
        <f t="shared" si="102"/>
        <v>-</v>
      </c>
      <c r="V715" s="215" t="str">
        <f t="shared" si="103"/>
        <v>-</v>
      </c>
      <c r="W715" s="215" t="str">
        <f>IF($A715="-","-",IF($O715="","ICG N/D",VLOOKUP($O715,'2A HypothèsesRenouvellement'!$B$33:$B$42,1,TRUE)))</f>
        <v>-</v>
      </c>
      <c r="X715" s="216" t="str">
        <f>IF($A715="-","-",(IF((ISNUMBER(W715)=TRUE),VLOOKUP(W715,'2A HypothèsesRenouvellement'!$B$33:$D$42,3,FALSE),"ICG N/D")))</f>
        <v>-</v>
      </c>
      <c r="Y715" s="216" t="str">
        <f>_xlfn.IFNA(IF($A715="-","-",(IF((P715=""),"Cote /5 N/D",VLOOKUP(P715,'2A HypothèsesRenouvellement'!$F$33:$G$37,2,FALSE)))),"%ParCote/5 Feuille2A N/D")</f>
        <v>-</v>
      </c>
      <c r="Z715" s="215" t="str">
        <f>IF($A715="-","-",IF('2A HypothèsesRenouvellement'!$F$20="  cotes d'état /100",(IF(ISNUMBER(X715)=TRUE,(X715*R715),"ICG N/D")),"N'est pas l'option choisie feuille 2A"))</f>
        <v>-</v>
      </c>
      <c r="AA715" s="215" t="str">
        <f t="shared" si="107"/>
        <v>-</v>
      </c>
      <c r="AB715" s="215" t="str">
        <f>IF($A715="-","-",IF('2A HypothèsesRenouvellement'!$F$20="  cotes d'état /5",(IF(ISNUMBER(Y715)=TRUE,(Y715*R715),"Etat/5 N/D")),"N'est pas l'option choisie feuille 2A"))</f>
        <v>-</v>
      </c>
      <c r="AC715" s="215" t="str">
        <f t="shared" si="108"/>
        <v>-</v>
      </c>
      <c r="AD715" s="217" t="str">
        <f>IF('2A HypothèsesRenouvellement'!$D$15="Option 1  ",'3A CalculsActifs'!V715,IF('2A HypothèsesRenouvellement'!$F$20="  Cotes d'état /100",'3A CalculsActifs'!AA715,IF('2A HypothèsesRenouvellement'!$F$20="  Cotes d'état /5",'3A CalculsActifs'!AC715,"ATT:ChoisirOptionFeuille2A")))</f>
        <v>ATT:ChoisirOptionFeuille2A</v>
      </c>
      <c r="AE715" s="209" t="str">
        <f>IF($A715="-","-",(H715/1000*(VLOOKUP(D715,'2A HypothèsesRenouvellement'!$J$6:$L$10,3,FALSE))))</f>
        <v>-</v>
      </c>
      <c r="AF715" s="312" t="str">
        <f t="shared" si="104"/>
        <v>-</v>
      </c>
      <c r="AG715" s="312" t="str">
        <f t="shared" si="105"/>
        <v>-</v>
      </c>
      <c r="AH715" s="218" t="str">
        <f t="shared" si="106"/>
        <v>-</v>
      </c>
    </row>
    <row r="716" spans="1:34" x14ac:dyDescent="0.25">
      <c r="A716" s="212" t="str">
        <f>IF((ISBLANK('1B DonnéesActifs'!A719)=TRUE),"-",'1B DonnéesActifs'!A719)</f>
        <v>-</v>
      </c>
      <c r="B716" s="213" t="str">
        <f>IF(($A716="-"),"-",IF((ISBLANK('1B DonnéesActifs'!B719)=TRUE),"",'1B DonnéesActifs'!B719))</f>
        <v>-</v>
      </c>
      <c r="C716" s="213" t="str">
        <f>IF(($A716="-"),"-",IF((ISBLANK('1B DonnéesActifs'!C719)=TRUE),"",'1B DonnéesActifs'!C719))</f>
        <v>-</v>
      </c>
      <c r="D716" s="213" t="str">
        <f>IF(($A716="-"),"-",IF((ISBLANK('1B DonnéesActifs'!D719)=TRUE),"",'1B DonnéesActifs'!D719))</f>
        <v>-</v>
      </c>
      <c r="E716" s="213" t="str">
        <f>IF(($A716="-"),"-",IF((ISBLANK('1B DonnéesActifs'!E719)=TRUE),"",'1B DonnéesActifs'!E719))</f>
        <v>-</v>
      </c>
      <c r="F716" s="213" t="str">
        <f>IF(($A716="-"),"-",IF((ISBLANK('1B DonnéesActifs'!F719)=TRUE),"",'1B DonnéesActifs'!F719))</f>
        <v>-</v>
      </c>
      <c r="G716" s="213" t="str">
        <f>IF(($A716="-"),"-",IF((ISBLANK('1B DonnéesActifs'!G719)=TRUE),"",'1B DonnéesActifs'!G719))</f>
        <v>-</v>
      </c>
      <c r="H716" s="213" t="str">
        <f>IF(($A716="-"),"-",IF((ISBLANK('1B DonnéesActifs'!H719)=TRUE),"",'1B DonnéesActifs'!H719))</f>
        <v>-</v>
      </c>
      <c r="I716" s="213" t="str">
        <f>IF(($A716="-"),"-",IF((ISBLANK('1B DonnéesActifs'!I719)=TRUE),"",'1B DonnéesActifs'!I719))</f>
        <v>-</v>
      </c>
      <c r="J716" s="213" t="str">
        <f>IF(($A716="-"),"-",IF((ISBLANK('1B DonnéesActifs'!J719)=TRUE),"",'1B DonnéesActifs'!J719))</f>
        <v>-</v>
      </c>
      <c r="K716" s="213" t="str">
        <f>IF(($A716="-"),"-",IF((ISBLANK('1B DonnéesActifs'!K719)=TRUE),"",'1B DonnéesActifs'!K719))</f>
        <v>-</v>
      </c>
      <c r="L716" s="213" t="str">
        <f>IF(($A716="-"),"-",IF((ISBLANK('1B DonnéesActifs'!L719)=TRUE),"",'1B DonnéesActifs'!L719))</f>
        <v>-</v>
      </c>
      <c r="M716" s="213" t="str">
        <f>IF(($A716="-"),"-",IF((ISBLANK('1B DonnéesActifs'!M719)=TRUE),"",'1B DonnéesActifs'!M719))</f>
        <v>-</v>
      </c>
      <c r="N716" s="213" t="str">
        <f>IF(($A716="-"),"-",IF((ISBLANK('1B DonnéesActifs'!N719)=TRUE),"",'1B DonnéesActifs'!N719))</f>
        <v>-</v>
      </c>
      <c r="O716" s="213" t="str">
        <f>IF(($A716="-"),"-",IF((ISBLANK('1B DonnéesActifs'!O719)=TRUE),"",'1B DonnéesActifs'!O719))</f>
        <v>-</v>
      </c>
      <c r="P716" s="213" t="str">
        <f>IF(($A716="-"),"-",IF((ISBLANK('1B DonnéesActifs'!P719)=TRUE),"",'1B DonnéesActifs'!P719))</f>
        <v>-</v>
      </c>
      <c r="Q716" s="214" t="str">
        <f t="shared" si="100"/>
        <v>-</v>
      </c>
      <c r="R716" s="214" t="str">
        <f>IF($A716="-","-",(_xlfn.IFNA((VLOOKUP($D716,'2A HypothèsesRenouvellement'!$J$6:$K$10,2,FALSE)),"TypeChausséeN/D")))</f>
        <v>-</v>
      </c>
      <c r="S716" s="214" t="str">
        <f t="shared" si="101"/>
        <v>-</v>
      </c>
      <c r="T716" s="214" t="str">
        <f>IF($A716="-","-",(_xlfn.IFNA((VLOOKUP($M716,'2A HypothèsesRenouvellement'!$J$16:$K$25,2,FALSE)),"DernièreInterventionN/D")))</f>
        <v>-</v>
      </c>
      <c r="U716" s="214" t="str">
        <f t="shared" si="102"/>
        <v>-</v>
      </c>
      <c r="V716" s="215" t="str">
        <f t="shared" si="103"/>
        <v>-</v>
      </c>
      <c r="W716" s="215" t="str">
        <f>IF($A716="-","-",IF($O716="","ICG N/D",VLOOKUP($O716,'2A HypothèsesRenouvellement'!$B$33:$B$42,1,TRUE)))</f>
        <v>-</v>
      </c>
      <c r="X716" s="216" t="str">
        <f>IF($A716="-","-",(IF((ISNUMBER(W716)=TRUE),VLOOKUP(W716,'2A HypothèsesRenouvellement'!$B$33:$D$42,3,FALSE),"ICG N/D")))</f>
        <v>-</v>
      </c>
      <c r="Y716" s="216" t="str">
        <f>_xlfn.IFNA(IF($A716="-","-",(IF((P716=""),"Cote /5 N/D",VLOOKUP(P716,'2A HypothèsesRenouvellement'!$F$33:$G$37,2,FALSE)))),"%ParCote/5 Feuille2A N/D")</f>
        <v>-</v>
      </c>
      <c r="Z716" s="215" t="str">
        <f>IF($A716="-","-",IF('2A HypothèsesRenouvellement'!$F$20="  cotes d'état /100",(IF(ISNUMBER(X716)=TRUE,(X716*R716),"ICG N/D")),"N'est pas l'option choisie feuille 2A"))</f>
        <v>-</v>
      </c>
      <c r="AA716" s="215" t="str">
        <f t="shared" si="107"/>
        <v>-</v>
      </c>
      <c r="AB716" s="215" t="str">
        <f>IF($A716="-","-",IF('2A HypothèsesRenouvellement'!$F$20="  cotes d'état /5",(IF(ISNUMBER(Y716)=TRUE,(Y716*R716),"Etat/5 N/D")),"N'est pas l'option choisie feuille 2A"))</f>
        <v>-</v>
      </c>
      <c r="AC716" s="215" t="str">
        <f t="shared" si="108"/>
        <v>-</v>
      </c>
      <c r="AD716" s="217" t="str">
        <f>IF('2A HypothèsesRenouvellement'!$D$15="Option 1  ",'3A CalculsActifs'!V716,IF('2A HypothèsesRenouvellement'!$F$20="  Cotes d'état /100",'3A CalculsActifs'!AA716,IF('2A HypothèsesRenouvellement'!$F$20="  Cotes d'état /5",'3A CalculsActifs'!AC716,"ATT:ChoisirOptionFeuille2A")))</f>
        <v>ATT:ChoisirOptionFeuille2A</v>
      </c>
      <c r="AE716" s="209" t="str">
        <f>IF($A716="-","-",(H716/1000*(VLOOKUP(D716,'2A HypothèsesRenouvellement'!$J$6:$L$10,3,FALSE))))</f>
        <v>-</v>
      </c>
      <c r="AF716" s="312" t="str">
        <f t="shared" si="104"/>
        <v>-</v>
      </c>
      <c r="AG716" s="312" t="str">
        <f t="shared" si="105"/>
        <v>-</v>
      </c>
      <c r="AH716" s="218" t="str">
        <f t="shared" si="106"/>
        <v>-</v>
      </c>
    </row>
    <row r="717" spans="1:34" x14ac:dyDescent="0.25">
      <c r="A717" s="212" t="str">
        <f>IF((ISBLANK('1B DonnéesActifs'!A720)=TRUE),"-",'1B DonnéesActifs'!A720)</f>
        <v>-</v>
      </c>
      <c r="B717" s="213" t="str">
        <f>IF(($A717="-"),"-",IF((ISBLANK('1B DonnéesActifs'!B720)=TRUE),"",'1B DonnéesActifs'!B720))</f>
        <v>-</v>
      </c>
      <c r="C717" s="213" t="str">
        <f>IF(($A717="-"),"-",IF((ISBLANK('1B DonnéesActifs'!C720)=TRUE),"",'1B DonnéesActifs'!C720))</f>
        <v>-</v>
      </c>
      <c r="D717" s="213" t="str">
        <f>IF(($A717="-"),"-",IF((ISBLANK('1B DonnéesActifs'!D720)=TRUE),"",'1B DonnéesActifs'!D720))</f>
        <v>-</v>
      </c>
      <c r="E717" s="213" t="str">
        <f>IF(($A717="-"),"-",IF((ISBLANK('1B DonnéesActifs'!E720)=TRUE),"",'1B DonnéesActifs'!E720))</f>
        <v>-</v>
      </c>
      <c r="F717" s="213" t="str">
        <f>IF(($A717="-"),"-",IF((ISBLANK('1B DonnéesActifs'!F720)=TRUE),"",'1B DonnéesActifs'!F720))</f>
        <v>-</v>
      </c>
      <c r="G717" s="213" t="str">
        <f>IF(($A717="-"),"-",IF((ISBLANK('1B DonnéesActifs'!G720)=TRUE),"",'1B DonnéesActifs'!G720))</f>
        <v>-</v>
      </c>
      <c r="H717" s="213" t="str">
        <f>IF(($A717="-"),"-",IF((ISBLANK('1B DonnéesActifs'!H720)=TRUE),"",'1B DonnéesActifs'!H720))</f>
        <v>-</v>
      </c>
      <c r="I717" s="213" t="str">
        <f>IF(($A717="-"),"-",IF((ISBLANK('1B DonnéesActifs'!I720)=TRUE),"",'1B DonnéesActifs'!I720))</f>
        <v>-</v>
      </c>
      <c r="J717" s="213" t="str">
        <f>IF(($A717="-"),"-",IF((ISBLANK('1B DonnéesActifs'!J720)=TRUE),"",'1B DonnéesActifs'!J720))</f>
        <v>-</v>
      </c>
      <c r="K717" s="213" t="str">
        <f>IF(($A717="-"),"-",IF((ISBLANK('1B DonnéesActifs'!K720)=TRUE),"",'1B DonnéesActifs'!K720))</f>
        <v>-</v>
      </c>
      <c r="L717" s="213" t="str">
        <f>IF(($A717="-"),"-",IF((ISBLANK('1B DonnéesActifs'!L720)=TRUE),"",'1B DonnéesActifs'!L720))</f>
        <v>-</v>
      </c>
      <c r="M717" s="213" t="str">
        <f>IF(($A717="-"),"-",IF((ISBLANK('1B DonnéesActifs'!M720)=TRUE),"",'1B DonnéesActifs'!M720))</f>
        <v>-</v>
      </c>
      <c r="N717" s="213" t="str">
        <f>IF(($A717="-"),"-",IF((ISBLANK('1B DonnéesActifs'!N720)=TRUE),"",'1B DonnéesActifs'!N720))</f>
        <v>-</v>
      </c>
      <c r="O717" s="213" t="str">
        <f>IF(($A717="-"),"-",IF((ISBLANK('1B DonnéesActifs'!O720)=TRUE),"",'1B DonnéesActifs'!O720))</f>
        <v>-</v>
      </c>
      <c r="P717" s="213" t="str">
        <f>IF(($A717="-"),"-",IF((ISBLANK('1B DonnéesActifs'!P720)=TRUE),"",'1B DonnéesActifs'!P720))</f>
        <v>-</v>
      </c>
      <c r="Q717" s="214" t="str">
        <f t="shared" si="100"/>
        <v>-</v>
      </c>
      <c r="R717" s="214" t="str">
        <f>IF($A717="-","-",(_xlfn.IFNA((VLOOKUP($D717,'2A HypothèsesRenouvellement'!$J$6:$K$10,2,FALSE)),"TypeChausséeN/D")))</f>
        <v>-</v>
      </c>
      <c r="S717" s="214" t="str">
        <f t="shared" si="101"/>
        <v>-</v>
      </c>
      <c r="T717" s="214" t="str">
        <f>IF($A717="-","-",(_xlfn.IFNA((VLOOKUP($M717,'2A HypothèsesRenouvellement'!$J$16:$K$25,2,FALSE)),"DernièreInterventionN/D")))</f>
        <v>-</v>
      </c>
      <c r="U717" s="214" t="str">
        <f t="shared" si="102"/>
        <v>-</v>
      </c>
      <c r="V717" s="215" t="str">
        <f t="shared" si="103"/>
        <v>-</v>
      </c>
      <c r="W717" s="215" t="str">
        <f>IF($A717="-","-",IF($O717="","ICG N/D",VLOOKUP($O717,'2A HypothèsesRenouvellement'!$B$33:$B$42,1,TRUE)))</f>
        <v>-</v>
      </c>
      <c r="X717" s="216" t="str">
        <f>IF($A717="-","-",(IF((ISNUMBER(W717)=TRUE),VLOOKUP(W717,'2A HypothèsesRenouvellement'!$B$33:$D$42,3,FALSE),"ICG N/D")))</f>
        <v>-</v>
      </c>
      <c r="Y717" s="216" t="str">
        <f>_xlfn.IFNA(IF($A717="-","-",(IF((P717=""),"Cote /5 N/D",VLOOKUP(P717,'2A HypothèsesRenouvellement'!$F$33:$G$37,2,FALSE)))),"%ParCote/5 Feuille2A N/D")</f>
        <v>-</v>
      </c>
      <c r="Z717" s="215" t="str">
        <f>IF($A717="-","-",IF('2A HypothèsesRenouvellement'!$F$20="  cotes d'état /100",(IF(ISNUMBER(X717)=TRUE,(X717*R717),"ICG N/D")),"N'est pas l'option choisie feuille 2A"))</f>
        <v>-</v>
      </c>
      <c r="AA717" s="215" t="str">
        <f t="shared" si="107"/>
        <v>-</v>
      </c>
      <c r="AB717" s="215" t="str">
        <f>IF($A717="-","-",IF('2A HypothèsesRenouvellement'!$F$20="  cotes d'état /5",(IF(ISNUMBER(Y717)=TRUE,(Y717*R717),"Etat/5 N/D")),"N'est pas l'option choisie feuille 2A"))</f>
        <v>-</v>
      </c>
      <c r="AC717" s="215" t="str">
        <f t="shared" si="108"/>
        <v>-</v>
      </c>
      <c r="AD717" s="217" t="str">
        <f>IF('2A HypothèsesRenouvellement'!$D$15="Option 1  ",'3A CalculsActifs'!V717,IF('2A HypothèsesRenouvellement'!$F$20="  Cotes d'état /100",'3A CalculsActifs'!AA717,IF('2A HypothèsesRenouvellement'!$F$20="  Cotes d'état /5",'3A CalculsActifs'!AC717,"ATT:ChoisirOptionFeuille2A")))</f>
        <v>ATT:ChoisirOptionFeuille2A</v>
      </c>
      <c r="AE717" s="209" t="str">
        <f>IF($A717="-","-",(H717/1000*(VLOOKUP(D717,'2A HypothèsesRenouvellement'!$J$6:$L$10,3,FALSE))))</f>
        <v>-</v>
      </c>
      <c r="AF717" s="312" t="str">
        <f t="shared" si="104"/>
        <v>-</v>
      </c>
      <c r="AG717" s="312" t="str">
        <f t="shared" si="105"/>
        <v>-</v>
      </c>
      <c r="AH717" s="218" t="str">
        <f t="shared" si="106"/>
        <v>-</v>
      </c>
    </row>
    <row r="718" spans="1:34" x14ac:dyDescent="0.25">
      <c r="A718" s="212" t="str">
        <f>IF((ISBLANK('1B DonnéesActifs'!A721)=TRUE),"-",'1B DonnéesActifs'!A721)</f>
        <v>-</v>
      </c>
      <c r="B718" s="213" t="str">
        <f>IF(($A718="-"),"-",IF((ISBLANK('1B DonnéesActifs'!B721)=TRUE),"",'1B DonnéesActifs'!B721))</f>
        <v>-</v>
      </c>
      <c r="C718" s="213" t="str">
        <f>IF(($A718="-"),"-",IF((ISBLANK('1B DonnéesActifs'!C721)=TRUE),"",'1B DonnéesActifs'!C721))</f>
        <v>-</v>
      </c>
      <c r="D718" s="213" t="str">
        <f>IF(($A718="-"),"-",IF((ISBLANK('1B DonnéesActifs'!D721)=TRUE),"",'1B DonnéesActifs'!D721))</f>
        <v>-</v>
      </c>
      <c r="E718" s="213" t="str">
        <f>IF(($A718="-"),"-",IF((ISBLANK('1B DonnéesActifs'!E721)=TRUE),"",'1B DonnéesActifs'!E721))</f>
        <v>-</v>
      </c>
      <c r="F718" s="213" t="str">
        <f>IF(($A718="-"),"-",IF((ISBLANK('1B DonnéesActifs'!F721)=TRUE),"",'1B DonnéesActifs'!F721))</f>
        <v>-</v>
      </c>
      <c r="G718" s="213" t="str">
        <f>IF(($A718="-"),"-",IF((ISBLANK('1B DonnéesActifs'!G721)=TRUE),"",'1B DonnéesActifs'!G721))</f>
        <v>-</v>
      </c>
      <c r="H718" s="213" t="str">
        <f>IF(($A718="-"),"-",IF((ISBLANK('1B DonnéesActifs'!H721)=TRUE),"",'1B DonnéesActifs'!H721))</f>
        <v>-</v>
      </c>
      <c r="I718" s="213" t="str">
        <f>IF(($A718="-"),"-",IF((ISBLANK('1B DonnéesActifs'!I721)=TRUE),"",'1B DonnéesActifs'!I721))</f>
        <v>-</v>
      </c>
      <c r="J718" s="213" t="str">
        <f>IF(($A718="-"),"-",IF((ISBLANK('1B DonnéesActifs'!J721)=TRUE),"",'1B DonnéesActifs'!J721))</f>
        <v>-</v>
      </c>
      <c r="K718" s="213" t="str">
        <f>IF(($A718="-"),"-",IF((ISBLANK('1B DonnéesActifs'!K721)=TRUE),"",'1B DonnéesActifs'!K721))</f>
        <v>-</v>
      </c>
      <c r="L718" s="213" t="str">
        <f>IF(($A718="-"),"-",IF((ISBLANK('1B DonnéesActifs'!L721)=TRUE),"",'1B DonnéesActifs'!L721))</f>
        <v>-</v>
      </c>
      <c r="M718" s="213" t="str">
        <f>IF(($A718="-"),"-",IF((ISBLANK('1B DonnéesActifs'!M721)=TRUE),"",'1B DonnéesActifs'!M721))</f>
        <v>-</v>
      </c>
      <c r="N718" s="213" t="str">
        <f>IF(($A718="-"),"-",IF((ISBLANK('1B DonnéesActifs'!N721)=TRUE),"",'1B DonnéesActifs'!N721))</f>
        <v>-</v>
      </c>
      <c r="O718" s="213" t="str">
        <f>IF(($A718="-"),"-",IF((ISBLANK('1B DonnéesActifs'!O721)=TRUE),"",'1B DonnéesActifs'!O721))</f>
        <v>-</v>
      </c>
      <c r="P718" s="213" t="str">
        <f>IF(($A718="-"),"-",IF((ISBLANK('1B DonnéesActifs'!P721)=TRUE),"",'1B DonnéesActifs'!P721))</f>
        <v>-</v>
      </c>
      <c r="Q718" s="214" t="str">
        <f t="shared" si="100"/>
        <v>-</v>
      </c>
      <c r="R718" s="214" t="str">
        <f>IF($A718="-","-",(_xlfn.IFNA((VLOOKUP($D718,'2A HypothèsesRenouvellement'!$J$6:$K$10,2,FALSE)),"TypeChausséeN/D")))</f>
        <v>-</v>
      </c>
      <c r="S718" s="214" t="str">
        <f t="shared" si="101"/>
        <v>-</v>
      </c>
      <c r="T718" s="214" t="str">
        <f>IF($A718="-","-",(_xlfn.IFNA((VLOOKUP($M718,'2A HypothèsesRenouvellement'!$J$16:$K$25,2,FALSE)),"DernièreInterventionN/D")))</f>
        <v>-</v>
      </c>
      <c r="U718" s="214" t="str">
        <f t="shared" si="102"/>
        <v>-</v>
      </c>
      <c r="V718" s="215" t="str">
        <f t="shared" si="103"/>
        <v>-</v>
      </c>
      <c r="W718" s="215" t="str">
        <f>IF($A718="-","-",IF($O718="","ICG N/D",VLOOKUP($O718,'2A HypothèsesRenouvellement'!$B$33:$B$42,1,TRUE)))</f>
        <v>-</v>
      </c>
      <c r="X718" s="216" t="str">
        <f>IF($A718="-","-",(IF((ISNUMBER(W718)=TRUE),VLOOKUP(W718,'2A HypothèsesRenouvellement'!$B$33:$D$42,3,FALSE),"ICG N/D")))</f>
        <v>-</v>
      </c>
      <c r="Y718" s="216" t="str">
        <f>_xlfn.IFNA(IF($A718="-","-",(IF((P718=""),"Cote /5 N/D",VLOOKUP(P718,'2A HypothèsesRenouvellement'!$F$33:$G$37,2,FALSE)))),"%ParCote/5 Feuille2A N/D")</f>
        <v>-</v>
      </c>
      <c r="Z718" s="215" t="str">
        <f>IF($A718="-","-",IF('2A HypothèsesRenouvellement'!$F$20="  cotes d'état /100",(IF(ISNUMBER(X718)=TRUE,(X718*R718),"ICG N/D")),"N'est pas l'option choisie feuille 2A"))</f>
        <v>-</v>
      </c>
      <c r="AA718" s="215" t="str">
        <f t="shared" si="107"/>
        <v>-</v>
      </c>
      <c r="AB718" s="215" t="str">
        <f>IF($A718="-","-",IF('2A HypothèsesRenouvellement'!$F$20="  cotes d'état /5",(IF(ISNUMBER(Y718)=TRUE,(Y718*R718),"Etat/5 N/D")),"N'est pas l'option choisie feuille 2A"))</f>
        <v>-</v>
      </c>
      <c r="AC718" s="215" t="str">
        <f t="shared" si="108"/>
        <v>-</v>
      </c>
      <c r="AD718" s="217" t="str">
        <f>IF('2A HypothèsesRenouvellement'!$D$15="Option 1  ",'3A CalculsActifs'!V718,IF('2A HypothèsesRenouvellement'!$F$20="  Cotes d'état /100",'3A CalculsActifs'!AA718,IF('2A HypothèsesRenouvellement'!$F$20="  Cotes d'état /5",'3A CalculsActifs'!AC718,"ATT:ChoisirOptionFeuille2A")))</f>
        <v>ATT:ChoisirOptionFeuille2A</v>
      </c>
      <c r="AE718" s="209" t="str">
        <f>IF($A718="-","-",(H718/1000*(VLOOKUP(D718,'2A HypothèsesRenouvellement'!$J$6:$L$10,3,FALSE))))</f>
        <v>-</v>
      </c>
      <c r="AF718" s="312" t="str">
        <f t="shared" si="104"/>
        <v>-</v>
      </c>
      <c r="AG718" s="312" t="str">
        <f t="shared" si="105"/>
        <v>-</v>
      </c>
      <c r="AH718" s="218" t="str">
        <f t="shared" si="106"/>
        <v>-</v>
      </c>
    </row>
    <row r="719" spans="1:34" x14ac:dyDescent="0.25">
      <c r="A719" s="212" t="str">
        <f>IF((ISBLANK('1B DonnéesActifs'!A722)=TRUE),"-",'1B DonnéesActifs'!A722)</f>
        <v>-</v>
      </c>
      <c r="B719" s="213" t="str">
        <f>IF(($A719="-"),"-",IF((ISBLANK('1B DonnéesActifs'!B722)=TRUE),"",'1B DonnéesActifs'!B722))</f>
        <v>-</v>
      </c>
      <c r="C719" s="213" t="str">
        <f>IF(($A719="-"),"-",IF((ISBLANK('1B DonnéesActifs'!C722)=TRUE),"",'1B DonnéesActifs'!C722))</f>
        <v>-</v>
      </c>
      <c r="D719" s="213" t="str">
        <f>IF(($A719="-"),"-",IF((ISBLANK('1B DonnéesActifs'!D722)=TRUE),"",'1B DonnéesActifs'!D722))</f>
        <v>-</v>
      </c>
      <c r="E719" s="213" t="str">
        <f>IF(($A719="-"),"-",IF((ISBLANK('1B DonnéesActifs'!E722)=TRUE),"",'1B DonnéesActifs'!E722))</f>
        <v>-</v>
      </c>
      <c r="F719" s="213" t="str">
        <f>IF(($A719="-"),"-",IF((ISBLANK('1B DonnéesActifs'!F722)=TRUE),"",'1B DonnéesActifs'!F722))</f>
        <v>-</v>
      </c>
      <c r="G719" s="213" t="str">
        <f>IF(($A719="-"),"-",IF((ISBLANK('1B DonnéesActifs'!G722)=TRUE),"",'1B DonnéesActifs'!G722))</f>
        <v>-</v>
      </c>
      <c r="H719" s="213" t="str">
        <f>IF(($A719="-"),"-",IF((ISBLANK('1B DonnéesActifs'!H722)=TRUE),"",'1B DonnéesActifs'!H722))</f>
        <v>-</v>
      </c>
      <c r="I719" s="213" t="str">
        <f>IF(($A719="-"),"-",IF((ISBLANK('1B DonnéesActifs'!I722)=TRUE),"",'1B DonnéesActifs'!I722))</f>
        <v>-</v>
      </c>
      <c r="J719" s="213" t="str">
        <f>IF(($A719="-"),"-",IF((ISBLANK('1B DonnéesActifs'!J722)=TRUE),"",'1B DonnéesActifs'!J722))</f>
        <v>-</v>
      </c>
      <c r="K719" s="213" t="str">
        <f>IF(($A719="-"),"-",IF((ISBLANK('1B DonnéesActifs'!K722)=TRUE),"",'1B DonnéesActifs'!K722))</f>
        <v>-</v>
      </c>
      <c r="L719" s="213" t="str">
        <f>IF(($A719="-"),"-",IF((ISBLANK('1B DonnéesActifs'!L722)=TRUE),"",'1B DonnéesActifs'!L722))</f>
        <v>-</v>
      </c>
      <c r="M719" s="213" t="str">
        <f>IF(($A719="-"),"-",IF((ISBLANK('1B DonnéesActifs'!M722)=TRUE),"",'1B DonnéesActifs'!M722))</f>
        <v>-</v>
      </c>
      <c r="N719" s="213" t="str">
        <f>IF(($A719="-"),"-",IF((ISBLANK('1B DonnéesActifs'!N722)=TRUE),"",'1B DonnéesActifs'!N722))</f>
        <v>-</v>
      </c>
      <c r="O719" s="213" t="str">
        <f>IF(($A719="-"),"-",IF((ISBLANK('1B DonnéesActifs'!O722)=TRUE),"",'1B DonnéesActifs'!O722))</f>
        <v>-</v>
      </c>
      <c r="P719" s="213" t="str">
        <f>IF(($A719="-"),"-",IF((ISBLANK('1B DonnéesActifs'!P722)=TRUE),"",'1B DonnéesActifs'!P722))</f>
        <v>-</v>
      </c>
      <c r="Q719" s="214" t="str">
        <f t="shared" si="100"/>
        <v>-</v>
      </c>
      <c r="R719" s="214" t="str">
        <f>IF($A719="-","-",(_xlfn.IFNA((VLOOKUP($D719,'2A HypothèsesRenouvellement'!$J$6:$K$10,2,FALSE)),"TypeChausséeN/D")))</f>
        <v>-</v>
      </c>
      <c r="S719" s="214" t="str">
        <f t="shared" si="101"/>
        <v>-</v>
      </c>
      <c r="T719" s="214" t="str">
        <f>IF($A719="-","-",(_xlfn.IFNA((VLOOKUP($M719,'2A HypothèsesRenouvellement'!$J$16:$K$25,2,FALSE)),"DernièreInterventionN/D")))</f>
        <v>-</v>
      </c>
      <c r="U719" s="214" t="str">
        <f t="shared" si="102"/>
        <v>-</v>
      </c>
      <c r="V719" s="215" t="str">
        <f t="shared" si="103"/>
        <v>-</v>
      </c>
      <c r="W719" s="215" t="str">
        <f>IF($A719="-","-",IF($O719="","ICG N/D",VLOOKUP($O719,'2A HypothèsesRenouvellement'!$B$33:$B$42,1,TRUE)))</f>
        <v>-</v>
      </c>
      <c r="X719" s="216" t="str">
        <f>IF($A719="-","-",(IF((ISNUMBER(W719)=TRUE),VLOOKUP(W719,'2A HypothèsesRenouvellement'!$B$33:$D$42,3,FALSE),"ICG N/D")))</f>
        <v>-</v>
      </c>
      <c r="Y719" s="216" t="str">
        <f>_xlfn.IFNA(IF($A719="-","-",(IF((P719=""),"Cote /5 N/D",VLOOKUP(P719,'2A HypothèsesRenouvellement'!$F$33:$G$37,2,FALSE)))),"%ParCote/5 Feuille2A N/D")</f>
        <v>-</v>
      </c>
      <c r="Z719" s="215" t="str">
        <f>IF($A719="-","-",IF('2A HypothèsesRenouvellement'!$F$20="  cotes d'état /100",(IF(ISNUMBER(X719)=TRUE,(X719*R719),"ICG N/D")),"N'est pas l'option choisie feuille 2A"))</f>
        <v>-</v>
      </c>
      <c r="AA719" s="215" t="str">
        <f t="shared" si="107"/>
        <v>-</v>
      </c>
      <c r="AB719" s="215" t="str">
        <f>IF($A719="-","-",IF('2A HypothèsesRenouvellement'!$F$20="  cotes d'état /5",(IF(ISNUMBER(Y719)=TRUE,(Y719*R719),"Etat/5 N/D")),"N'est pas l'option choisie feuille 2A"))</f>
        <v>-</v>
      </c>
      <c r="AC719" s="215" t="str">
        <f t="shared" si="108"/>
        <v>-</v>
      </c>
      <c r="AD719" s="217" t="str">
        <f>IF('2A HypothèsesRenouvellement'!$D$15="Option 1  ",'3A CalculsActifs'!V719,IF('2A HypothèsesRenouvellement'!$F$20="  Cotes d'état /100",'3A CalculsActifs'!AA719,IF('2A HypothèsesRenouvellement'!$F$20="  Cotes d'état /5",'3A CalculsActifs'!AC719,"ATT:ChoisirOptionFeuille2A")))</f>
        <v>ATT:ChoisirOptionFeuille2A</v>
      </c>
      <c r="AE719" s="209" t="str">
        <f>IF($A719="-","-",(H719/1000*(VLOOKUP(D719,'2A HypothèsesRenouvellement'!$J$6:$L$10,3,FALSE))))</f>
        <v>-</v>
      </c>
      <c r="AF719" s="312" t="str">
        <f t="shared" si="104"/>
        <v>-</v>
      </c>
      <c r="AG719" s="312" t="str">
        <f t="shared" si="105"/>
        <v>-</v>
      </c>
      <c r="AH719" s="218" t="str">
        <f t="shared" si="106"/>
        <v>-</v>
      </c>
    </row>
    <row r="720" spans="1:34" x14ac:dyDescent="0.25">
      <c r="A720" s="212" t="str">
        <f>IF((ISBLANK('1B DonnéesActifs'!A723)=TRUE),"-",'1B DonnéesActifs'!A723)</f>
        <v>-</v>
      </c>
      <c r="B720" s="213" t="str">
        <f>IF(($A720="-"),"-",IF((ISBLANK('1B DonnéesActifs'!B723)=TRUE),"",'1B DonnéesActifs'!B723))</f>
        <v>-</v>
      </c>
      <c r="C720" s="213" t="str">
        <f>IF(($A720="-"),"-",IF((ISBLANK('1B DonnéesActifs'!C723)=TRUE),"",'1B DonnéesActifs'!C723))</f>
        <v>-</v>
      </c>
      <c r="D720" s="213" t="str">
        <f>IF(($A720="-"),"-",IF((ISBLANK('1B DonnéesActifs'!D723)=TRUE),"",'1B DonnéesActifs'!D723))</f>
        <v>-</v>
      </c>
      <c r="E720" s="213" t="str">
        <f>IF(($A720="-"),"-",IF((ISBLANK('1B DonnéesActifs'!E723)=TRUE),"",'1B DonnéesActifs'!E723))</f>
        <v>-</v>
      </c>
      <c r="F720" s="213" t="str">
        <f>IF(($A720="-"),"-",IF((ISBLANK('1B DonnéesActifs'!F723)=TRUE),"",'1B DonnéesActifs'!F723))</f>
        <v>-</v>
      </c>
      <c r="G720" s="213" t="str">
        <f>IF(($A720="-"),"-",IF((ISBLANK('1B DonnéesActifs'!G723)=TRUE),"",'1B DonnéesActifs'!G723))</f>
        <v>-</v>
      </c>
      <c r="H720" s="213" t="str">
        <f>IF(($A720="-"),"-",IF((ISBLANK('1B DonnéesActifs'!H723)=TRUE),"",'1B DonnéesActifs'!H723))</f>
        <v>-</v>
      </c>
      <c r="I720" s="213" t="str">
        <f>IF(($A720="-"),"-",IF((ISBLANK('1B DonnéesActifs'!I723)=TRUE),"",'1B DonnéesActifs'!I723))</f>
        <v>-</v>
      </c>
      <c r="J720" s="213" t="str">
        <f>IF(($A720="-"),"-",IF((ISBLANK('1B DonnéesActifs'!J723)=TRUE),"",'1B DonnéesActifs'!J723))</f>
        <v>-</v>
      </c>
      <c r="K720" s="213" t="str">
        <f>IF(($A720="-"),"-",IF((ISBLANK('1B DonnéesActifs'!K723)=TRUE),"",'1B DonnéesActifs'!K723))</f>
        <v>-</v>
      </c>
      <c r="L720" s="213" t="str">
        <f>IF(($A720="-"),"-",IF((ISBLANK('1B DonnéesActifs'!L723)=TRUE),"",'1B DonnéesActifs'!L723))</f>
        <v>-</v>
      </c>
      <c r="M720" s="213" t="str">
        <f>IF(($A720="-"),"-",IF((ISBLANK('1B DonnéesActifs'!M723)=TRUE),"",'1B DonnéesActifs'!M723))</f>
        <v>-</v>
      </c>
      <c r="N720" s="213" t="str">
        <f>IF(($A720="-"),"-",IF((ISBLANK('1B DonnéesActifs'!N723)=TRUE),"",'1B DonnéesActifs'!N723))</f>
        <v>-</v>
      </c>
      <c r="O720" s="213" t="str">
        <f>IF(($A720="-"),"-",IF((ISBLANK('1B DonnéesActifs'!O723)=TRUE),"",'1B DonnéesActifs'!O723))</f>
        <v>-</v>
      </c>
      <c r="P720" s="213" t="str">
        <f>IF(($A720="-"),"-",IF((ISBLANK('1B DonnéesActifs'!P723)=TRUE),"",'1B DonnéesActifs'!P723))</f>
        <v>-</v>
      </c>
      <c r="Q720" s="214" t="str">
        <f t="shared" si="100"/>
        <v>-</v>
      </c>
      <c r="R720" s="214" t="str">
        <f>IF($A720="-","-",(_xlfn.IFNA((VLOOKUP($D720,'2A HypothèsesRenouvellement'!$J$6:$K$10,2,FALSE)),"TypeChausséeN/D")))</f>
        <v>-</v>
      </c>
      <c r="S720" s="214" t="str">
        <f t="shared" si="101"/>
        <v>-</v>
      </c>
      <c r="T720" s="214" t="str">
        <f>IF($A720="-","-",(_xlfn.IFNA((VLOOKUP($M720,'2A HypothèsesRenouvellement'!$J$16:$K$25,2,FALSE)),"DernièreInterventionN/D")))</f>
        <v>-</v>
      </c>
      <c r="U720" s="214" t="str">
        <f t="shared" si="102"/>
        <v>-</v>
      </c>
      <c r="V720" s="215" t="str">
        <f t="shared" si="103"/>
        <v>-</v>
      </c>
      <c r="W720" s="215" t="str">
        <f>IF($A720="-","-",IF($O720="","ICG N/D",VLOOKUP($O720,'2A HypothèsesRenouvellement'!$B$33:$B$42,1,TRUE)))</f>
        <v>-</v>
      </c>
      <c r="X720" s="216" t="str">
        <f>IF($A720="-","-",(IF((ISNUMBER(W720)=TRUE),VLOOKUP(W720,'2A HypothèsesRenouvellement'!$B$33:$D$42,3,FALSE),"ICG N/D")))</f>
        <v>-</v>
      </c>
      <c r="Y720" s="216" t="str">
        <f>_xlfn.IFNA(IF($A720="-","-",(IF((P720=""),"Cote /5 N/D",VLOOKUP(P720,'2A HypothèsesRenouvellement'!$F$33:$G$37,2,FALSE)))),"%ParCote/5 Feuille2A N/D")</f>
        <v>-</v>
      </c>
      <c r="Z720" s="215" t="str">
        <f>IF($A720="-","-",IF('2A HypothèsesRenouvellement'!$F$20="  cotes d'état /100",(IF(ISNUMBER(X720)=TRUE,(X720*R720),"ICG N/D")),"N'est pas l'option choisie feuille 2A"))</f>
        <v>-</v>
      </c>
      <c r="AA720" s="215" t="str">
        <f t="shared" si="107"/>
        <v>-</v>
      </c>
      <c r="AB720" s="215" t="str">
        <f>IF($A720="-","-",IF('2A HypothèsesRenouvellement'!$F$20="  cotes d'état /5",(IF(ISNUMBER(Y720)=TRUE,(Y720*R720),"Etat/5 N/D")),"N'est pas l'option choisie feuille 2A"))</f>
        <v>-</v>
      </c>
      <c r="AC720" s="215" t="str">
        <f t="shared" si="108"/>
        <v>-</v>
      </c>
      <c r="AD720" s="217" t="str">
        <f>IF('2A HypothèsesRenouvellement'!$D$15="Option 1  ",'3A CalculsActifs'!V720,IF('2A HypothèsesRenouvellement'!$F$20="  Cotes d'état /100",'3A CalculsActifs'!AA720,IF('2A HypothèsesRenouvellement'!$F$20="  Cotes d'état /5",'3A CalculsActifs'!AC720,"ATT:ChoisirOptionFeuille2A")))</f>
        <v>ATT:ChoisirOptionFeuille2A</v>
      </c>
      <c r="AE720" s="209" t="str">
        <f>IF($A720="-","-",(H720/1000*(VLOOKUP(D720,'2A HypothèsesRenouvellement'!$J$6:$L$10,3,FALSE))))</f>
        <v>-</v>
      </c>
      <c r="AF720" s="312" t="str">
        <f t="shared" si="104"/>
        <v>-</v>
      </c>
      <c r="AG720" s="312" t="str">
        <f t="shared" si="105"/>
        <v>-</v>
      </c>
      <c r="AH720" s="218" t="str">
        <f t="shared" si="106"/>
        <v>-</v>
      </c>
    </row>
    <row r="721" spans="1:34" x14ac:dyDescent="0.25">
      <c r="A721" s="212" t="str">
        <f>IF((ISBLANK('1B DonnéesActifs'!A724)=TRUE),"-",'1B DonnéesActifs'!A724)</f>
        <v>-</v>
      </c>
      <c r="B721" s="213" t="str">
        <f>IF(($A721="-"),"-",IF((ISBLANK('1B DonnéesActifs'!B724)=TRUE),"",'1B DonnéesActifs'!B724))</f>
        <v>-</v>
      </c>
      <c r="C721" s="213" t="str">
        <f>IF(($A721="-"),"-",IF((ISBLANK('1B DonnéesActifs'!C724)=TRUE),"",'1B DonnéesActifs'!C724))</f>
        <v>-</v>
      </c>
      <c r="D721" s="213" t="str">
        <f>IF(($A721="-"),"-",IF((ISBLANK('1B DonnéesActifs'!D724)=TRUE),"",'1B DonnéesActifs'!D724))</f>
        <v>-</v>
      </c>
      <c r="E721" s="213" t="str">
        <f>IF(($A721="-"),"-",IF((ISBLANK('1B DonnéesActifs'!E724)=TRUE),"",'1B DonnéesActifs'!E724))</f>
        <v>-</v>
      </c>
      <c r="F721" s="213" t="str">
        <f>IF(($A721="-"),"-",IF((ISBLANK('1B DonnéesActifs'!F724)=TRUE),"",'1B DonnéesActifs'!F724))</f>
        <v>-</v>
      </c>
      <c r="G721" s="213" t="str">
        <f>IF(($A721="-"),"-",IF((ISBLANK('1B DonnéesActifs'!G724)=TRUE),"",'1B DonnéesActifs'!G724))</f>
        <v>-</v>
      </c>
      <c r="H721" s="213" t="str">
        <f>IF(($A721="-"),"-",IF((ISBLANK('1B DonnéesActifs'!H724)=TRUE),"",'1B DonnéesActifs'!H724))</f>
        <v>-</v>
      </c>
      <c r="I721" s="213" t="str">
        <f>IF(($A721="-"),"-",IF((ISBLANK('1B DonnéesActifs'!I724)=TRUE),"",'1B DonnéesActifs'!I724))</f>
        <v>-</v>
      </c>
      <c r="J721" s="213" t="str">
        <f>IF(($A721="-"),"-",IF((ISBLANK('1B DonnéesActifs'!J724)=TRUE),"",'1B DonnéesActifs'!J724))</f>
        <v>-</v>
      </c>
      <c r="K721" s="213" t="str">
        <f>IF(($A721="-"),"-",IF((ISBLANK('1B DonnéesActifs'!K724)=TRUE),"",'1B DonnéesActifs'!K724))</f>
        <v>-</v>
      </c>
      <c r="L721" s="213" t="str">
        <f>IF(($A721="-"),"-",IF((ISBLANK('1B DonnéesActifs'!L724)=TRUE),"",'1B DonnéesActifs'!L724))</f>
        <v>-</v>
      </c>
      <c r="M721" s="213" t="str">
        <f>IF(($A721="-"),"-",IF((ISBLANK('1B DonnéesActifs'!M724)=TRUE),"",'1B DonnéesActifs'!M724))</f>
        <v>-</v>
      </c>
      <c r="N721" s="213" t="str">
        <f>IF(($A721="-"),"-",IF((ISBLANK('1B DonnéesActifs'!N724)=TRUE),"",'1B DonnéesActifs'!N724))</f>
        <v>-</v>
      </c>
      <c r="O721" s="213" t="str">
        <f>IF(($A721="-"),"-",IF((ISBLANK('1B DonnéesActifs'!O724)=TRUE),"",'1B DonnéesActifs'!O724))</f>
        <v>-</v>
      </c>
      <c r="P721" s="213" t="str">
        <f>IF(($A721="-"),"-",IF((ISBLANK('1B DonnéesActifs'!P724)=TRUE),"",'1B DonnéesActifs'!P724))</f>
        <v>-</v>
      </c>
      <c r="Q721" s="214" t="str">
        <f t="shared" si="100"/>
        <v>-</v>
      </c>
      <c r="R721" s="214" t="str">
        <f>IF($A721="-","-",(_xlfn.IFNA((VLOOKUP($D721,'2A HypothèsesRenouvellement'!$J$6:$K$10,2,FALSE)),"TypeChausséeN/D")))</f>
        <v>-</v>
      </c>
      <c r="S721" s="214" t="str">
        <f t="shared" si="101"/>
        <v>-</v>
      </c>
      <c r="T721" s="214" t="str">
        <f>IF($A721="-","-",(_xlfn.IFNA((VLOOKUP($M721,'2A HypothèsesRenouvellement'!$J$16:$K$25,2,FALSE)),"DernièreInterventionN/D")))</f>
        <v>-</v>
      </c>
      <c r="U721" s="214" t="str">
        <f t="shared" si="102"/>
        <v>-</v>
      </c>
      <c r="V721" s="215" t="str">
        <f t="shared" si="103"/>
        <v>-</v>
      </c>
      <c r="W721" s="215" t="str">
        <f>IF($A721="-","-",IF($O721="","ICG N/D",VLOOKUP($O721,'2A HypothèsesRenouvellement'!$B$33:$B$42,1,TRUE)))</f>
        <v>-</v>
      </c>
      <c r="X721" s="216" t="str">
        <f>IF($A721="-","-",(IF((ISNUMBER(W721)=TRUE),VLOOKUP(W721,'2A HypothèsesRenouvellement'!$B$33:$D$42,3,FALSE),"ICG N/D")))</f>
        <v>-</v>
      </c>
      <c r="Y721" s="216" t="str">
        <f>_xlfn.IFNA(IF($A721="-","-",(IF((P721=""),"Cote /5 N/D",VLOOKUP(P721,'2A HypothèsesRenouvellement'!$F$33:$G$37,2,FALSE)))),"%ParCote/5 Feuille2A N/D")</f>
        <v>-</v>
      </c>
      <c r="Z721" s="215" t="str">
        <f>IF($A721="-","-",IF('2A HypothèsesRenouvellement'!$F$20="  cotes d'état /100",(IF(ISNUMBER(X721)=TRUE,(X721*R721),"ICG N/D")),"N'est pas l'option choisie feuille 2A"))</f>
        <v>-</v>
      </c>
      <c r="AA721" s="215" t="str">
        <f t="shared" si="107"/>
        <v>-</v>
      </c>
      <c r="AB721" s="215" t="str">
        <f>IF($A721="-","-",IF('2A HypothèsesRenouvellement'!$F$20="  cotes d'état /5",(IF(ISNUMBER(Y721)=TRUE,(Y721*R721),"Etat/5 N/D")),"N'est pas l'option choisie feuille 2A"))</f>
        <v>-</v>
      </c>
      <c r="AC721" s="215" t="str">
        <f t="shared" si="108"/>
        <v>-</v>
      </c>
      <c r="AD721" s="217" t="str">
        <f>IF('2A HypothèsesRenouvellement'!$D$15="Option 1  ",'3A CalculsActifs'!V721,IF('2A HypothèsesRenouvellement'!$F$20="  Cotes d'état /100",'3A CalculsActifs'!AA721,IF('2A HypothèsesRenouvellement'!$F$20="  Cotes d'état /5",'3A CalculsActifs'!AC721,"ATT:ChoisirOptionFeuille2A")))</f>
        <v>ATT:ChoisirOptionFeuille2A</v>
      </c>
      <c r="AE721" s="209" t="str">
        <f>IF($A721="-","-",(H721/1000*(VLOOKUP(D721,'2A HypothèsesRenouvellement'!$J$6:$L$10,3,FALSE))))</f>
        <v>-</v>
      </c>
      <c r="AF721" s="312" t="str">
        <f t="shared" si="104"/>
        <v>-</v>
      </c>
      <c r="AG721" s="312" t="str">
        <f t="shared" si="105"/>
        <v>-</v>
      </c>
      <c r="AH721" s="218" t="str">
        <f t="shared" si="106"/>
        <v>-</v>
      </c>
    </row>
    <row r="722" spans="1:34" x14ac:dyDescent="0.25">
      <c r="A722" s="212" t="str">
        <f>IF((ISBLANK('1B DonnéesActifs'!A725)=TRUE),"-",'1B DonnéesActifs'!A725)</f>
        <v>-</v>
      </c>
      <c r="B722" s="213" t="str">
        <f>IF(($A722="-"),"-",IF((ISBLANK('1B DonnéesActifs'!B725)=TRUE),"",'1B DonnéesActifs'!B725))</f>
        <v>-</v>
      </c>
      <c r="C722" s="213" t="str">
        <f>IF(($A722="-"),"-",IF((ISBLANK('1B DonnéesActifs'!C725)=TRUE),"",'1B DonnéesActifs'!C725))</f>
        <v>-</v>
      </c>
      <c r="D722" s="213" t="str">
        <f>IF(($A722="-"),"-",IF((ISBLANK('1B DonnéesActifs'!D725)=TRUE),"",'1B DonnéesActifs'!D725))</f>
        <v>-</v>
      </c>
      <c r="E722" s="213" t="str">
        <f>IF(($A722="-"),"-",IF((ISBLANK('1B DonnéesActifs'!E725)=TRUE),"",'1B DonnéesActifs'!E725))</f>
        <v>-</v>
      </c>
      <c r="F722" s="213" t="str">
        <f>IF(($A722="-"),"-",IF((ISBLANK('1B DonnéesActifs'!F725)=TRUE),"",'1B DonnéesActifs'!F725))</f>
        <v>-</v>
      </c>
      <c r="G722" s="213" t="str">
        <f>IF(($A722="-"),"-",IF((ISBLANK('1B DonnéesActifs'!G725)=TRUE),"",'1B DonnéesActifs'!G725))</f>
        <v>-</v>
      </c>
      <c r="H722" s="213" t="str">
        <f>IF(($A722="-"),"-",IF((ISBLANK('1B DonnéesActifs'!H725)=TRUE),"",'1B DonnéesActifs'!H725))</f>
        <v>-</v>
      </c>
      <c r="I722" s="213" t="str">
        <f>IF(($A722="-"),"-",IF((ISBLANK('1B DonnéesActifs'!I725)=TRUE),"",'1B DonnéesActifs'!I725))</f>
        <v>-</v>
      </c>
      <c r="J722" s="213" t="str">
        <f>IF(($A722="-"),"-",IF((ISBLANK('1B DonnéesActifs'!J725)=TRUE),"",'1B DonnéesActifs'!J725))</f>
        <v>-</v>
      </c>
      <c r="K722" s="213" t="str">
        <f>IF(($A722="-"),"-",IF((ISBLANK('1B DonnéesActifs'!K725)=TRUE),"",'1B DonnéesActifs'!K725))</f>
        <v>-</v>
      </c>
      <c r="L722" s="213" t="str">
        <f>IF(($A722="-"),"-",IF((ISBLANK('1B DonnéesActifs'!L725)=TRUE),"",'1B DonnéesActifs'!L725))</f>
        <v>-</v>
      </c>
      <c r="M722" s="213" t="str">
        <f>IF(($A722="-"),"-",IF((ISBLANK('1B DonnéesActifs'!M725)=TRUE),"",'1B DonnéesActifs'!M725))</f>
        <v>-</v>
      </c>
      <c r="N722" s="213" t="str">
        <f>IF(($A722="-"),"-",IF((ISBLANK('1B DonnéesActifs'!N725)=TRUE),"",'1B DonnéesActifs'!N725))</f>
        <v>-</v>
      </c>
      <c r="O722" s="213" t="str">
        <f>IF(($A722="-"),"-",IF((ISBLANK('1B DonnéesActifs'!O725)=TRUE),"",'1B DonnéesActifs'!O725))</f>
        <v>-</v>
      </c>
      <c r="P722" s="213" t="str">
        <f>IF(($A722="-"),"-",IF((ISBLANK('1B DonnéesActifs'!P725)=TRUE),"",'1B DonnéesActifs'!P725))</f>
        <v>-</v>
      </c>
      <c r="Q722" s="214" t="str">
        <f t="shared" ref="Q722:Q785" si="109">IF($A722="-","-",(IF(($J722=""),"AnnéeConstructionN/D",(Annee_d_analyse-J722))))</f>
        <v>-</v>
      </c>
      <c r="R722" s="214" t="str">
        <f>IF($A722="-","-",(_xlfn.IFNA((VLOOKUP($D722,'2A HypothèsesRenouvellement'!$J$6:$K$10,2,FALSE)),"TypeChausséeN/D")))</f>
        <v>-</v>
      </c>
      <c r="S722" s="214" t="str">
        <f t="shared" ref="S722:S785" si="110">IF($A722="-","-",(IF(ISTEXT(Q722)=TRUE,"AnnéeConstructionN/D",(IF(((R722-Q722)&gt;0),(R722-Q722),0)))))</f>
        <v>-</v>
      </c>
      <c r="T722" s="214" t="str">
        <f>IF($A722="-","-",(_xlfn.IFNA((VLOOKUP($M722,'2A HypothèsesRenouvellement'!$J$16:$K$25,2,FALSE)),"DernièreInterventionN/D")))</f>
        <v>-</v>
      </c>
      <c r="U722" s="214" t="str">
        <f t="shared" ref="U722:U785" si="111">IF($A722="-","-",IF(ISTEXT(T722)=TRUE, "DernièreInterventionN/D",IF(ISBLANK(K722)=TRUE,"AnnéeInterventionN/D",IF((T722-(Annee_d_analyse-K722))&gt;0,(T722-(Annee_d_analyse-K722)),0))))</f>
        <v>-</v>
      </c>
      <c r="V722" s="215" t="str">
        <f t="shared" ref="V722:V785" si="112">IF($A722="-","-",IF(ISNUMBER(U722)=TRUE,U722,(IF(ISNUMBER(S722)=TRUE,ROUND(S722,0),"AnnéeConstr.&amp;DernièreInterv.N/D"))))</f>
        <v>-</v>
      </c>
      <c r="W722" s="215" t="str">
        <f>IF($A722="-","-",IF($O722="","ICG N/D",VLOOKUP($O722,'2A HypothèsesRenouvellement'!$B$33:$B$42,1,TRUE)))</f>
        <v>-</v>
      </c>
      <c r="X722" s="216" t="str">
        <f>IF($A722="-","-",(IF((ISNUMBER(W722)=TRUE),VLOOKUP(W722,'2A HypothèsesRenouvellement'!$B$33:$D$42,3,FALSE),"ICG N/D")))</f>
        <v>-</v>
      </c>
      <c r="Y722" s="216" t="str">
        <f>_xlfn.IFNA(IF($A722="-","-",(IF((P722=""),"Cote /5 N/D",VLOOKUP(P722,'2A HypothèsesRenouvellement'!$F$33:$G$37,2,FALSE)))),"%ParCote/5 Feuille2A N/D")</f>
        <v>-</v>
      </c>
      <c r="Z722" s="215" t="str">
        <f>IF($A722="-","-",IF('2A HypothèsesRenouvellement'!$F$20="  cotes d'état /100",(IF(ISNUMBER(X722)=TRUE,(X722*R722),"ICG N/D")),"N'est pas l'option choisie feuille 2A"))</f>
        <v>-</v>
      </c>
      <c r="AA722" s="215" t="str">
        <f t="shared" si="107"/>
        <v>-</v>
      </c>
      <c r="AB722" s="215" t="str">
        <f>IF($A722="-","-",IF('2A HypothèsesRenouvellement'!$F$20="  cotes d'état /5",(IF(ISNUMBER(Y722)=TRUE,(Y722*R722),"Etat/5 N/D")),"N'est pas l'option choisie feuille 2A"))</f>
        <v>-</v>
      </c>
      <c r="AC722" s="215" t="str">
        <f t="shared" si="108"/>
        <v>-</v>
      </c>
      <c r="AD722" s="217" t="str">
        <f>IF('2A HypothèsesRenouvellement'!$D$15="Option 1  ",'3A CalculsActifs'!V722,IF('2A HypothèsesRenouvellement'!$F$20="  Cotes d'état /100",'3A CalculsActifs'!AA722,IF('2A HypothèsesRenouvellement'!$F$20="  Cotes d'état /5",'3A CalculsActifs'!AC722,"ATT:ChoisirOptionFeuille2A")))</f>
        <v>ATT:ChoisirOptionFeuille2A</v>
      </c>
      <c r="AE722" s="209" t="str">
        <f>IF($A722="-","-",(H722/1000*(VLOOKUP(D722,'2A HypothèsesRenouvellement'!$J$6:$L$10,3,FALSE))))</f>
        <v>-</v>
      </c>
      <c r="AF722" s="312" t="str">
        <f t="shared" ref="AF722:AF785" si="113">IF($A722="-","-",IF(ISBLANK(Annee_d_analyse)=TRUE,"SaisirAnnéeAnalyseFeuille1A",(IF(ISNUMBER(AD722)=TRUE,(Annee_d_analyse+AD722),"VieRésiduelleIndéterminée"))))</f>
        <v>-</v>
      </c>
      <c r="AG722" s="312" t="str">
        <f t="shared" ref="AG722:AG785" si="114">IF($A722="-","-",(IF(ISBLANK(Annee_d_analyse)=TRUE,"SaisirAnnéeAnalyseFeuille1A",(IF((AF722&lt;(Annee_d_analyse+21)),AF722,"&gt;20ans")))))</f>
        <v>-</v>
      </c>
      <c r="AH722" s="218" t="str">
        <f t="shared" ref="AH722:AH785" si="115">IF($A722="-","-",(IF(ISBLANK(Annee_d_analyse)=TRUE,"SaisirAnnéeAnalyseFeuille1A",(-FV(Taux_inflation,(AF722-Annee_d_analyse),0,AE722)))))</f>
        <v>-</v>
      </c>
    </row>
    <row r="723" spans="1:34" x14ac:dyDescent="0.25">
      <c r="A723" s="212" t="str">
        <f>IF((ISBLANK('1B DonnéesActifs'!A726)=TRUE),"-",'1B DonnéesActifs'!A726)</f>
        <v>-</v>
      </c>
      <c r="B723" s="213" t="str">
        <f>IF(($A723="-"),"-",IF((ISBLANK('1B DonnéesActifs'!B726)=TRUE),"",'1B DonnéesActifs'!B726))</f>
        <v>-</v>
      </c>
      <c r="C723" s="213" t="str">
        <f>IF(($A723="-"),"-",IF((ISBLANK('1B DonnéesActifs'!C726)=TRUE),"",'1B DonnéesActifs'!C726))</f>
        <v>-</v>
      </c>
      <c r="D723" s="213" t="str">
        <f>IF(($A723="-"),"-",IF((ISBLANK('1B DonnéesActifs'!D726)=TRUE),"",'1B DonnéesActifs'!D726))</f>
        <v>-</v>
      </c>
      <c r="E723" s="213" t="str">
        <f>IF(($A723="-"),"-",IF((ISBLANK('1B DonnéesActifs'!E726)=TRUE),"",'1B DonnéesActifs'!E726))</f>
        <v>-</v>
      </c>
      <c r="F723" s="213" t="str">
        <f>IF(($A723="-"),"-",IF((ISBLANK('1B DonnéesActifs'!F726)=TRUE),"",'1B DonnéesActifs'!F726))</f>
        <v>-</v>
      </c>
      <c r="G723" s="213" t="str">
        <f>IF(($A723="-"),"-",IF((ISBLANK('1B DonnéesActifs'!G726)=TRUE),"",'1B DonnéesActifs'!G726))</f>
        <v>-</v>
      </c>
      <c r="H723" s="213" t="str">
        <f>IF(($A723="-"),"-",IF((ISBLANK('1B DonnéesActifs'!H726)=TRUE),"",'1B DonnéesActifs'!H726))</f>
        <v>-</v>
      </c>
      <c r="I723" s="213" t="str">
        <f>IF(($A723="-"),"-",IF((ISBLANK('1B DonnéesActifs'!I726)=TRUE),"",'1B DonnéesActifs'!I726))</f>
        <v>-</v>
      </c>
      <c r="J723" s="213" t="str">
        <f>IF(($A723="-"),"-",IF((ISBLANK('1B DonnéesActifs'!J726)=TRUE),"",'1B DonnéesActifs'!J726))</f>
        <v>-</v>
      </c>
      <c r="K723" s="213" t="str">
        <f>IF(($A723="-"),"-",IF((ISBLANK('1B DonnéesActifs'!K726)=TRUE),"",'1B DonnéesActifs'!K726))</f>
        <v>-</v>
      </c>
      <c r="L723" s="213" t="str">
        <f>IF(($A723="-"),"-",IF((ISBLANK('1B DonnéesActifs'!L726)=TRUE),"",'1B DonnéesActifs'!L726))</f>
        <v>-</v>
      </c>
      <c r="M723" s="213" t="str">
        <f>IF(($A723="-"),"-",IF((ISBLANK('1B DonnéesActifs'!M726)=TRUE),"",'1B DonnéesActifs'!M726))</f>
        <v>-</v>
      </c>
      <c r="N723" s="213" t="str">
        <f>IF(($A723="-"),"-",IF((ISBLANK('1B DonnéesActifs'!N726)=TRUE),"",'1B DonnéesActifs'!N726))</f>
        <v>-</v>
      </c>
      <c r="O723" s="213" t="str">
        <f>IF(($A723="-"),"-",IF((ISBLANK('1B DonnéesActifs'!O726)=TRUE),"",'1B DonnéesActifs'!O726))</f>
        <v>-</v>
      </c>
      <c r="P723" s="213" t="str">
        <f>IF(($A723="-"),"-",IF((ISBLANK('1B DonnéesActifs'!P726)=TRUE),"",'1B DonnéesActifs'!P726))</f>
        <v>-</v>
      </c>
      <c r="Q723" s="214" t="str">
        <f t="shared" si="109"/>
        <v>-</v>
      </c>
      <c r="R723" s="214" t="str">
        <f>IF($A723="-","-",(_xlfn.IFNA((VLOOKUP($D723,'2A HypothèsesRenouvellement'!$J$6:$K$10,2,FALSE)),"TypeChausséeN/D")))</f>
        <v>-</v>
      </c>
      <c r="S723" s="214" t="str">
        <f t="shared" si="110"/>
        <v>-</v>
      </c>
      <c r="T723" s="214" t="str">
        <f>IF($A723="-","-",(_xlfn.IFNA((VLOOKUP($M723,'2A HypothèsesRenouvellement'!$J$16:$K$25,2,FALSE)),"DernièreInterventionN/D")))</f>
        <v>-</v>
      </c>
      <c r="U723" s="214" t="str">
        <f t="shared" si="111"/>
        <v>-</v>
      </c>
      <c r="V723" s="215" t="str">
        <f t="shared" si="112"/>
        <v>-</v>
      </c>
      <c r="W723" s="215" t="str">
        <f>IF($A723="-","-",IF($O723="","ICG N/D",VLOOKUP($O723,'2A HypothèsesRenouvellement'!$B$33:$B$42,1,TRUE)))</f>
        <v>-</v>
      </c>
      <c r="X723" s="216" t="str">
        <f>IF($A723="-","-",(IF((ISNUMBER(W723)=TRUE),VLOOKUP(W723,'2A HypothèsesRenouvellement'!$B$33:$D$42,3,FALSE),"ICG N/D")))</f>
        <v>-</v>
      </c>
      <c r="Y723" s="216" t="str">
        <f>_xlfn.IFNA(IF($A723="-","-",(IF((P723=""),"Cote /5 N/D",VLOOKUP(P723,'2A HypothèsesRenouvellement'!$F$33:$G$37,2,FALSE)))),"%ParCote/5 Feuille2A N/D")</f>
        <v>-</v>
      </c>
      <c r="Z723" s="215" t="str">
        <f>IF($A723="-","-",IF('2A HypothèsesRenouvellement'!$F$20="  cotes d'état /100",(IF(ISNUMBER(X723)=TRUE,(X723*R723),"ICG N/D")),"N'est pas l'option choisie feuille 2A"))</f>
        <v>-</v>
      </c>
      <c r="AA723" s="215" t="str">
        <f t="shared" si="107"/>
        <v>-</v>
      </c>
      <c r="AB723" s="215" t="str">
        <f>IF($A723="-","-",IF('2A HypothèsesRenouvellement'!$F$20="  cotes d'état /5",(IF(ISNUMBER(Y723)=TRUE,(Y723*R723),"Etat/5 N/D")),"N'est pas l'option choisie feuille 2A"))</f>
        <v>-</v>
      </c>
      <c r="AC723" s="215" t="str">
        <f t="shared" si="108"/>
        <v>-</v>
      </c>
      <c r="AD723" s="217" t="str">
        <f>IF('2A HypothèsesRenouvellement'!$D$15="Option 1  ",'3A CalculsActifs'!V723,IF('2A HypothèsesRenouvellement'!$F$20="  Cotes d'état /100",'3A CalculsActifs'!AA723,IF('2A HypothèsesRenouvellement'!$F$20="  Cotes d'état /5",'3A CalculsActifs'!AC723,"ATT:ChoisirOptionFeuille2A")))</f>
        <v>ATT:ChoisirOptionFeuille2A</v>
      </c>
      <c r="AE723" s="209" t="str">
        <f>IF($A723="-","-",(H723/1000*(VLOOKUP(D723,'2A HypothèsesRenouvellement'!$J$6:$L$10,3,FALSE))))</f>
        <v>-</v>
      </c>
      <c r="AF723" s="312" t="str">
        <f t="shared" si="113"/>
        <v>-</v>
      </c>
      <c r="AG723" s="312" t="str">
        <f t="shared" si="114"/>
        <v>-</v>
      </c>
      <c r="AH723" s="218" t="str">
        <f t="shared" si="115"/>
        <v>-</v>
      </c>
    </row>
    <row r="724" spans="1:34" x14ac:dyDescent="0.25">
      <c r="A724" s="212" t="str">
        <f>IF((ISBLANK('1B DonnéesActifs'!A727)=TRUE),"-",'1B DonnéesActifs'!A727)</f>
        <v>-</v>
      </c>
      <c r="B724" s="213" t="str">
        <f>IF(($A724="-"),"-",IF((ISBLANK('1B DonnéesActifs'!B727)=TRUE),"",'1B DonnéesActifs'!B727))</f>
        <v>-</v>
      </c>
      <c r="C724" s="213" t="str">
        <f>IF(($A724="-"),"-",IF((ISBLANK('1B DonnéesActifs'!C727)=TRUE),"",'1B DonnéesActifs'!C727))</f>
        <v>-</v>
      </c>
      <c r="D724" s="213" t="str">
        <f>IF(($A724="-"),"-",IF((ISBLANK('1B DonnéesActifs'!D727)=TRUE),"",'1B DonnéesActifs'!D727))</f>
        <v>-</v>
      </c>
      <c r="E724" s="213" t="str">
        <f>IF(($A724="-"),"-",IF((ISBLANK('1B DonnéesActifs'!E727)=TRUE),"",'1B DonnéesActifs'!E727))</f>
        <v>-</v>
      </c>
      <c r="F724" s="213" t="str">
        <f>IF(($A724="-"),"-",IF((ISBLANK('1B DonnéesActifs'!F727)=TRUE),"",'1B DonnéesActifs'!F727))</f>
        <v>-</v>
      </c>
      <c r="G724" s="213" t="str">
        <f>IF(($A724="-"),"-",IF((ISBLANK('1B DonnéesActifs'!G727)=TRUE),"",'1B DonnéesActifs'!G727))</f>
        <v>-</v>
      </c>
      <c r="H724" s="213" t="str">
        <f>IF(($A724="-"),"-",IF((ISBLANK('1B DonnéesActifs'!H727)=TRUE),"",'1B DonnéesActifs'!H727))</f>
        <v>-</v>
      </c>
      <c r="I724" s="213" t="str">
        <f>IF(($A724="-"),"-",IF((ISBLANK('1B DonnéesActifs'!I727)=TRUE),"",'1B DonnéesActifs'!I727))</f>
        <v>-</v>
      </c>
      <c r="J724" s="213" t="str">
        <f>IF(($A724="-"),"-",IF((ISBLANK('1B DonnéesActifs'!J727)=TRUE),"",'1B DonnéesActifs'!J727))</f>
        <v>-</v>
      </c>
      <c r="K724" s="213" t="str">
        <f>IF(($A724="-"),"-",IF((ISBLANK('1B DonnéesActifs'!K727)=TRUE),"",'1B DonnéesActifs'!K727))</f>
        <v>-</v>
      </c>
      <c r="L724" s="213" t="str">
        <f>IF(($A724="-"),"-",IF((ISBLANK('1B DonnéesActifs'!L727)=TRUE),"",'1B DonnéesActifs'!L727))</f>
        <v>-</v>
      </c>
      <c r="M724" s="213" t="str">
        <f>IF(($A724="-"),"-",IF((ISBLANK('1B DonnéesActifs'!M727)=TRUE),"",'1B DonnéesActifs'!M727))</f>
        <v>-</v>
      </c>
      <c r="N724" s="213" t="str">
        <f>IF(($A724="-"),"-",IF((ISBLANK('1B DonnéesActifs'!N727)=TRUE),"",'1B DonnéesActifs'!N727))</f>
        <v>-</v>
      </c>
      <c r="O724" s="213" t="str">
        <f>IF(($A724="-"),"-",IF((ISBLANK('1B DonnéesActifs'!O727)=TRUE),"",'1B DonnéesActifs'!O727))</f>
        <v>-</v>
      </c>
      <c r="P724" s="213" t="str">
        <f>IF(($A724="-"),"-",IF((ISBLANK('1B DonnéesActifs'!P727)=TRUE),"",'1B DonnéesActifs'!P727))</f>
        <v>-</v>
      </c>
      <c r="Q724" s="214" t="str">
        <f t="shared" si="109"/>
        <v>-</v>
      </c>
      <c r="R724" s="214" t="str">
        <f>IF($A724="-","-",(_xlfn.IFNA((VLOOKUP($D724,'2A HypothèsesRenouvellement'!$J$6:$K$10,2,FALSE)),"TypeChausséeN/D")))</f>
        <v>-</v>
      </c>
      <c r="S724" s="214" t="str">
        <f t="shared" si="110"/>
        <v>-</v>
      </c>
      <c r="T724" s="214" t="str">
        <f>IF($A724="-","-",(_xlfn.IFNA((VLOOKUP($M724,'2A HypothèsesRenouvellement'!$J$16:$K$25,2,FALSE)),"DernièreInterventionN/D")))</f>
        <v>-</v>
      </c>
      <c r="U724" s="214" t="str">
        <f t="shared" si="111"/>
        <v>-</v>
      </c>
      <c r="V724" s="215" t="str">
        <f t="shared" si="112"/>
        <v>-</v>
      </c>
      <c r="W724" s="215" t="str">
        <f>IF($A724="-","-",IF($O724="","ICG N/D",VLOOKUP($O724,'2A HypothèsesRenouvellement'!$B$33:$B$42,1,TRUE)))</f>
        <v>-</v>
      </c>
      <c r="X724" s="216" t="str">
        <f>IF($A724="-","-",(IF((ISNUMBER(W724)=TRUE),VLOOKUP(W724,'2A HypothèsesRenouvellement'!$B$33:$D$42,3,FALSE),"ICG N/D")))</f>
        <v>-</v>
      </c>
      <c r="Y724" s="216" t="str">
        <f>_xlfn.IFNA(IF($A724="-","-",(IF((P724=""),"Cote /5 N/D",VLOOKUP(P724,'2A HypothèsesRenouvellement'!$F$33:$G$37,2,FALSE)))),"%ParCote/5 Feuille2A N/D")</f>
        <v>-</v>
      </c>
      <c r="Z724" s="215" t="str">
        <f>IF($A724="-","-",IF('2A HypothèsesRenouvellement'!$F$20="  cotes d'état /100",(IF(ISNUMBER(X724)=TRUE,(X724*R724),"ICG N/D")),"N'est pas l'option choisie feuille 2A"))</f>
        <v>-</v>
      </c>
      <c r="AA724" s="215" t="str">
        <f t="shared" si="107"/>
        <v>-</v>
      </c>
      <c r="AB724" s="215" t="str">
        <f>IF($A724="-","-",IF('2A HypothèsesRenouvellement'!$F$20="  cotes d'état /5",(IF(ISNUMBER(Y724)=TRUE,(Y724*R724),"Etat/5 N/D")),"N'est pas l'option choisie feuille 2A"))</f>
        <v>-</v>
      </c>
      <c r="AC724" s="215" t="str">
        <f t="shared" si="108"/>
        <v>-</v>
      </c>
      <c r="AD724" s="217" t="str">
        <f>IF('2A HypothèsesRenouvellement'!$D$15="Option 1  ",'3A CalculsActifs'!V724,IF('2A HypothèsesRenouvellement'!$F$20="  Cotes d'état /100",'3A CalculsActifs'!AA724,IF('2A HypothèsesRenouvellement'!$F$20="  Cotes d'état /5",'3A CalculsActifs'!AC724,"ATT:ChoisirOptionFeuille2A")))</f>
        <v>ATT:ChoisirOptionFeuille2A</v>
      </c>
      <c r="AE724" s="209" t="str">
        <f>IF($A724="-","-",(H724/1000*(VLOOKUP(D724,'2A HypothèsesRenouvellement'!$J$6:$L$10,3,FALSE))))</f>
        <v>-</v>
      </c>
      <c r="AF724" s="312" t="str">
        <f t="shared" si="113"/>
        <v>-</v>
      </c>
      <c r="AG724" s="312" t="str">
        <f t="shared" si="114"/>
        <v>-</v>
      </c>
      <c r="AH724" s="218" t="str">
        <f t="shared" si="115"/>
        <v>-</v>
      </c>
    </row>
    <row r="725" spans="1:34" x14ac:dyDescent="0.25">
      <c r="A725" s="212" t="str">
        <f>IF((ISBLANK('1B DonnéesActifs'!A728)=TRUE),"-",'1B DonnéesActifs'!A728)</f>
        <v>-</v>
      </c>
      <c r="B725" s="213" t="str">
        <f>IF(($A725="-"),"-",IF((ISBLANK('1B DonnéesActifs'!B728)=TRUE),"",'1B DonnéesActifs'!B728))</f>
        <v>-</v>
      </c>
      <c r="C725" s="213" t="str">
        <f>IF(($A725="-"),"-",IF((ISBLANK('1B DonnéesActifs'!C728)=TRUE),"",'1B DonnéesActifs'!C728))</f>
        <v>-</v>
      </c>
      <c r="D725" s="213" t="str">
        <f>IF(($A725="-"),"-",IF((ISBLANK('1B DonnéesActifs'!D728)=TRUE),"",'1B DonnéesActifs'!D728))</f>
        <v>-</v>
      </c>
      <c r="E725" s="213" t="str">
        <f>IF(($A725="-"),"-",IF((ISBLANK('1B DonnéesActifs'!E728)=TRUE),"",'1B DonnéesActifs'!E728))</f>
        <v>-</v>
      </c>
      <c r="F725" s="213" t="str">
        <f>IF(($A725="-"),"-",IF((ISBLANK('1B DonnéesActifs'!F728)=TRUE),"",'1B DonnéesActifs'!F728))</f>
        <v>-</v>
      </c>
      <c r="G725" s="213" t="str">
        <f>IF(($A725="-"),"-",IF((ISBLANK('1B DonnéesActifs'!G728)=TRUE),"",'1B DonnéesActifs'!G728))</f>
        <v>-</v>
      </c>
      <c r="H725" s="213" t="str">
        <f>IF(($A725="-"),"-",IF((ISBLANK('1B DonnéesActifs'!H728)=TRUE),"",'1B DonnéesActifs'!H728))</f>
        <v>-</v>
      </c>
      <c r="I725" s="213" t="str">
        <f>IF(($A725="-"),"-",IF((ISBLANK('1B DonnéesActifs'!I728)=TRUE),"",'1B DonnéesActifs'!I728))</f>
        <v>-</v>
      </c>
      <c r="J725" s="213" t="str">
        <f>IF(($A725="-"),"-",IF((ISBLANK('1B DonnéesActifs'!J728)=TRUE),"",'1B DonnéesActifs'!J728))</f>
        <v>-</v>
      </c>
      <c r="K725" s="213" t="str">
        <f>IF(($A725="-"),"-",IF((ISBLANK('1B DonnéesActifs'!K728)=TRUE),"",'1B DonnéesActifs'!K728))</f>
        <v>-</v>
      </c>
      <c r="L725" s="213" t="str">
        <f>IF(($A725="-"),"-",IF((ISBLANK('1B DonnéesActifs'!L728)=TRUE),"",'1B DonnéesActifs'!L728))</f>
        <v>-</v>
      </c>
      <c r="M725" s="213" t="str">
        <f>IF(($A725="-"),"-",IF((ISBLANK('1B DonnéesActifs'!M728)=TRUE),"",'1B DonnéesActifs'!M728))</f>
        <v>-</v>
      </c>
      <c r="N725" s="213" t="str">
        <f>IF(($A725="-"),"-",IF((ISBLANK('1B DonnéesActifs'!N728)=TRUE),"",'1B DonnéesActifs'!N728))</f>
        <v>-</v>
      </c>
      <c r="O725" s="213" t="str">
        <f>IF(($A725="-"),"-",IF((ISBLANK('1B DonnéesActifs'!O728)=TRUE),"",'1B DonnéesActifs'!O728))</f>
        <v>-</v>
      </c>
      <c r="P725" s="213" t="str">
        <f>IF(($A725="-"),"-",IF((ISBLANK('1B DonnéesActifs'!P728)=TRUE),"",'1B DonnéesActifs'!P728))</f>
        <v>-</v>
      </c>
      <c r="Q725" s="214" t="str">
        <f t="shared" si="109"/>
        <v>-</v>
      </c>
      <c r="R725" s="214" t="str">
        <f>IF($A725="-","-",(_xlfn.IFNA((VLOOKUP($D725,'2A HypothèsesRenouvellement'!$J$6:$K$10,2,FALSE)),"TypeChausséeN/D")))</f>
        <v>-</v>
      </c>
      <c r="S725" s="214" t="str">
        <f t="shared" si="110"/>
        <v>-</v>
      </c>
      <c r="T725" s="214" t="str">
        <f>IF($A725="-","-",(_xlfn.IFNA((VLOOKUP($M725,'2A HypothèsesRenouvellement'!$J$16:$K$25,2,FALSE)),"DernièreInterventionN/D")))</f>
        <v>-</v>
      </c>
      <c r="U725" s="214" t="str">
        <f t="shared" si="111"/>
        <v>-</v>
      </c>
      <c r="V725" s="215" t="str">
        <f t="shared" si="112"/>
        <v>-</v>
      </c>
      <c r="W725" s="215" t="str">
        <f>IF($A725="-","-",IF($O725="","ICG N/D",VLOOKUP($O725,'2A HypothèsesRenouvellement'!$B$33:$B$42,1,TRUE)))</f>
        <v>-</v>
      </c>
      <c r="X725" s="216" t="str">
        <f>IF($A725="-","-",(IF((ISNUMBER(W725)=TRUE),VLOOKUP(W725,'2A HypothèsesRenouvellement'!$B$33:$D$42,3,FALSE),"ICG N/D")))</f>
        <v>-</v>
      </c>
      <c r="Y725" s="216" t="str">
        <f>_xlfn.IFNA(IF($A725="-","-",(IF((P725=""),"Cote /5 N/D",VLOOKUP(P725,'2A HypothèsesRenouvellement'!$F$33:$G$37,2,FALSE)))),"%ParCote/5 Feuille2A N/D")</f>
        <v>-</v>
      </c>
      <c r="Z725" s="215" t="str">
        <f>IF($A725="-","-",IF('2A HypothèsesRenouvellement'!$F$20="  cotes d'état /100",(IF(ISNUMBER(X725)=TRUE,(X725*R725),"ICG N/D")),"N'est pas l'option choisie feuille 2A"))</f>
        <v>-</v>
      </c>
      <c r="AA725" s="215" t="str">
        <f t="shared" si="107"/>
        <v>-</v>
      </c>
      <c r="AB725" s="215" t="str">
        <f>IF($A725="-","-",IF('2A HypothèsesRenouvellement'!$F$20="  cotes d'état /5",(IF(ISNUMBER(Y725)=TRUE,(Y725*R725),"Etat/5 N/D")),"N'est pas l'option choisie feuille 2A"))</f>
        <v>-</v>
      </c>
      <c r="AC725" s="215" t="str">
        <f t="shared" si="108"/>
        <v>-</v>
      </c>
      <c r="AD725" s="217" t="str">
        <f>IF('2A HypothèsesRenouvellement'!$D$15="Option 1  ",'3A CalculsActifs'!V725,IF('2A HypothèsesRenouvellement'!$F$20="  Cotes d'état /100",'3A CalculsActifs'!AA725,IF('2A HypothèsesRenouvellement'!$F$20="  Cotes d'état /5",'3A CalculsActifs'!AC725,"ATT:ChoisirOptionFeuille2A")))</f>
        <v>ATT:ChoisirOptionFeuille2A</v>
      </c>
      <c r="AE725" s="209" t="str">
        <f>IF($A725="-","-",(H725/1000*(VLOOKUP(D725,'2A HypothèsesRenouvellement'!$J$6:$L$10,3,FALSE))))</f>
        <v>-</v>
      </c>
      <c r="AF725" s="312" t="str">
        <f t="shared" si="113"/>
        <v>-</v>
      </c>
      <c r="AG725" s="312" t="str">
        <f t="shared" si="114"/>
        <v>-</v>
      </c>
      <c r="AH725" s="218" t="str">
        <f t="shared" si="115"/>
        <v>-</v>
      </c>
    </row>
    <row r="726" spans="1:34" x14ac:dyDescent="0.25">
      <c r="A726" s="212" t="str">
        <f>IF((ISBLANK('1B DonnéesActifs'!A729)=TRUE),"-",'1B DonnéesActifs'!A729)</f>
        <v>-</v>
      </c>
      <c r="B726" s="213" t="str">
        <f>IF(($A726="-"),"-",IF((ISBLANK('1B DonnéesActifs'!B729)=TRUE),"",'1B DonnéesActifs'!B729))</f>
        <v>-</v>
      </c>
      <c r="C726" s="213" t="str">
        <f>IF(($A726="-"),"-",IF((ISBLANK('1B DonnéesActifs'!C729)=TRUE),"",'1B DonnéesActifs'!C729))</f>
        <v>-</v>
      </c>
      <c r="D726" s="213" t="str">
        <f>IF(($A726="-"),"-",IF((ISBLANK('1B DonnéesActifs'!D729)=TRUE),"",'1B DonnéesActifs'!D729))</f>
        <v>-</v>
      </c>
      <c r="E726" s="213" t="str">
        <f>IF(($A726="-"),"-",IF((ISBLANK('1B DonnéesActifs'!E729)=TRUE),"",'1B DonnéesActifs'!E729))</f>
        <v>-</v>
      </c>
      <c r="F726" s="213" t="str">
        <f>IF(($A726="-"),"-",IF((ISBLANK('1B DonnéesActifs'!F729)=TRUE),"",'1B DonnéesActifs'!F729))</f>
        <v>-</v>
      </c>
      <c r="G726" s="213" t="str">
        <f>IF(($A726="-"),"-",IF((ISBLANK('1B DonnéesActifs'!G729)=TRUE),"",'1B DonnéesActifs'!G729))</f>
        <v>-</v>
      </c>
      <c r="H726" s="213" t="str">
        <f>IF(($A726="-"),"-",IF((ISBLANK('1B DonnéesActifs'!H729)=TRUE),"",'1B DonnéesActifs'!H729))</f>
        <v>-</v>
      </c>
      <c r="I726" s="213" t="str">
        <f>IF(($A726="-"),"-",IF((ISBLANK('1B DonnéesActifs'!I729)=TRUE),"",'1B DonnéesActifs'!I729))</f>
        <v>-</v>
      </c>
      <c r="J726" s="213" t="str">
        <f>IF(($A726="-"),"-",IF((ISBLANK('1B DonnéesActifs'!J729)=TRUE),"",'1B DonnéesActifs'!J729))</f>
        <v>-</v>
      </c>
      <c r="K726" s="213" t="str">
        <f>IF(($A726="-"),"-",IF((ISBLANK('1B DonnéesActifs'!K729)=TRUE),"",'1B DonnéesActifs'!K729))</f>
        <v>-</v>
      </c>
      <c r="L726" s="213" t="str">
        <f>IF(($A726="-"),"-",IF((ISBLANK('1B DonnéesActifs'!L729)=TRUE),"",'1B DonnéesActifs'!L729))</f>
        <v>-</v>
      </c>
      <c r="M726" s="213" t="str">
        <f>IF(($A726="-"),"-",IF((ISBLANK('1B DonnéesActifs'!M729)=TRUE),"",'1B DonnéesActifs'!M729))</f>
        <v>-</v>
      </c>
      <c r="N726" s="213" t="str">
        <f>IF(($A726="-"),"-",IF((ISBLANK('1B DonnéesActifs'!N729)=TRUE),"",'1B DonnéesActifs'!N729))</f>
        <v>-</v>
      </c>
      <c r="O726" s="213" t="str">
        <f>IF(($A726="-"),"-",IF((ISBLANK('1B DonnéesActifs'!O729)=TRUE),"",'1B DonnéesActifs'!O729))</f>
        <v>-</v>
      </c>
      <c r="P726" s="213" t="str">
        <f>IF(($A726="-"),"-",IF((ISBLANK('1B DonnéesActifs'!P729)=TRUE),"",'1B DonnéesActifs'!P729))</f>
        <v>-</v>
      </c>
      <c r="Q726" s="214" t="str">
        <f t="shared" si="109"/>
        <v>-</v>
      </c>
      <c r="R726" s="214" t="str">
        <f>IF($A726="-","-",(_xlfn.IFNA((VLOOKUP($D726,'2A HypothèsesRenouvellement'!$J$6:$K$10,2,FALSE)),"TypeChausséeN/D")))</f>
        <v>-</v>
      </c>
      <c r="S726" s="214" t="str">
        <f t="shared" si="110"/>
        <v>-</v>
      </c>
      <c r="T726" s="214" t="str">
        <f>IF($A726="-","-",(_xlfn.IFNA((VLOOKUP($M726,'2A HypothèsesRenouvellement'!$J$16:$K$25,2,FALSE)),"DernièreInterventionN/D")))</f>
        <v>-</v>
      </c>
      <c r="U726" s="214" t="str">
        <f t="shared" si="111"/>
        <v>-</v>
      </c>
      <c r="V726" s="215" t="str">
        <f t="shared" si="112"/>
        <v>-</v>
      </c>
      <c r="W726" s="215" t="str">
        <f>IF($A726="-","-",IF($O726="","ICG N/D",VLOOKUP($O726,'2A HypothèsesRenouvellement'!$B$33:$B$42,1,TRUE)))</f>
        <v>-</v>
      </c>
      <c r="X726" s="216" t="str">
        <f>IF($A726="-","-",(IF((ISNUMBER(W726)=TRUE),VLOOKUP(W726,'2A HypothèsesRenouvellement'!$B$33:$D$42,3,FALSE),"ICG N/D")))</f>
        <v>-</v>
      </c>
      <c r="Y726" s="216" t="str">
        <f>_xlfn.IFNA(IF($A726="-","-",(IF((P726=""),"Cote /5 N/D",VLOOKUP(P726,'2A HypothèsesRenouvellement'!$F$33:$G$37,2,FALSE)))),"%ParCote/5 Feuille2A N/D")</f>
        <v>-</v>
      </c>
      <c r="Z726" s="215" t="str">
        <f>IF($A726="-","-",IF('2A HypothèsesRenouvellement'!$F$20="  cotes d'état /100",(IF(ISNUMBER(X726)=TRUE,(X726*R726),"ICG N/D")),"N'est pas l'option choisie feuille 2A"))</f>
        <v>-</v>
      </c>
      <c r="AA726" s="215" t="str">
        <f t="shared" si="107"/>
        <v>-</v>
      </c>
      <c r="AB726" s="215" t="str">
        <f>IF($A726="-","-",IF('2A HypothèsesRenouvellement'!$F$20="  cotes d'état /5",(IF(ISNUMBER(Y726)=TRUE,(Y726*R726),"Etat/5 N/D")),"N'est pas l'option choisie feuille 2A"))</f>
        <v>-</v>
      </c>
      <c r="AC726" s="215" t="str">
        <f t="shared" si="108"/>
        <v>-</v>
      </c>
      <c r="AD726" s="217" t="str">
        <f>IF('2A HypothèsesRenouvellement'!$D$15="Option 1  ",'3A CalculsActifs'!V726,IF('2A HypothèsesRenouvellement'!$F$20="  Cotes d'état /100",'3A CalculsActifs'!AA726,IF('2A HypothèsesRenouvellement'!$F$20="  Cotes d'état /5",'3A CalculsActifs'!AC726,"ATT:ChoisirOptionFeuille2A")))</f>
        <v>ATT:ChoisirOptionFeuille2A</v>
      </c>
      <c r="AE726" s="209" t="str">
        <f>IF($A726="-","-",(H726/1000*(VLOOKUP(D726,'2A HypothèsesRenouvellement'!$J$6:$L$10,3,FALSE))))</f>
        <v>-</v>
      </c>
      <c r="AF726" s="312" t="str">
        <f t="shared" si="113"/>
        <v>-</v>
      </c>
      <c r="AG726" s="312" t="str">
        <f t="shared" si="114"/>
        <v>-</v>
      </c>
      <c r="AH726" s="218" t="str">
        <f t="shared" si="115"/>
        <v>-</v>
      </c>
    </row>
    <row r="727" spans="1:34" x14ac:dyDescent="0.25">
      <c r="A727" s="212" t="str">
        <f>IF((ISBLANK('1B DonnéesActifs'!A730)=TRUE),"-",'1B DonnéesActifs'!A730)</f>
        <v>-</v>
      </c>
      <c r="B727" s="213" t="str">
        <f>IF(($A727="-"),"-",IF((ISBLANK('1B DonnéesActifs'!B730)=TRUE),"",'1B DonnéesActifs'!B730))</f>
        <v>-</v>
      </c>
      <c r="C727" s="213" t="str">
        <f>IF(($A727="-"),"-",IF((ISBLANK('1B DonnéesActifs'!C730)=TRUE),"",'1B DonnéesActifs'!C730))</f>
        <v>-</v>
      </c>
      <c r="D727" s="213" t="str">
        <f>IF(($A727="-"),"-",IF((ISBLANK('1B DonnéesActifs'!D730)=TRUE),"",'1B DonnéesActifs'!D730))</f>
        <v>-</v>
      </c>
      <c r="E727" s="213" t="str">
        <f>IF(($A727="-"),"-",IF((ISBLANK('1B DonnéesActifs'!E730)=TRUE),"",'1B DonnéesActifs'!E730))</f>
        <v>-</v>
      </c>
      <c r="F727" s="213" t="str">
        <f>IF(($A727="-"),"-",IF((ISBLANK('1B DonnéesActifs'!F730)=TRUE),"",'1B DonnéesActifs'!F730))</f>
        <v>-</v>
      </c>
      <c r="G727" s="213" t="str">
        <f>IF(($A727="-"),"-",IF((ISBLANK('1B DonnéesActifs'!G730)=TRUE),"",'1B DonnéesActifs'!G730))</f>
        <v>-</v>
      </c>
      <c r="H727" s="213" t="str">
        <f>IF(($A727="-"),"-",IF((ISBLANK('1B DonnéesActifs'!H730)=TRUE),"",'1B DonnéesActifs'!H730))</f>
        <v>-</v>
      </c>
      <c r="I727" s="213" t="str">
        <f>IF(($A727="-"),"-",IF((ISBLANK('1B DonnéesActifs'!I730)=TRUE),"",'1B DonnéesActifs'!I730))</f>
        <v>-</v>
      </c>
      <c r="J727" s="213" t="str">
        <f>IF(($A727="-"),"-",IF((ISBLANK('1B DonnéesActifs'!J730)=TRUE),"",'1B DonnéesActifs'!J730))</f>
        <v>-</v>
      </c>
      <c r="K727" s="213" t="str">
        <f>IF(($A727="-"),"-",IF((ISBLANK('1B DonnéesActifs'!K730)=TRUE),"",'1B DonnéesActifs'!K730))</f>
        <v>-</v>
      </c>
      <c r="L727" s="213" t="str">
        <f>IF(($A727="-"),"-",IF((ISBLANK('1B DonnéesActifs'!L730)=TRUE),"",'1B DonnéesActifs'!L730))</f>
        <v>-</v>
      </c>
      <c r="M727" s="213" t="str">
        <f>IF(($A727="-"),"-",IF((ISBLANK('1B DonnéesActifs'!M730)=TRUE),"",'1B DonnéesActifs'!M730))</f>
        <v>-</v>
      </c>
      <c r="N727" s="213" t="str">
        <f>IF(($A727="-"),"-",IF((ISBLANK('1B DonnéesActifs'!N730)=TRUE),"",'1B DonnéesActifs'!N730))</f>
        <v>-</v>
      </c>
      <c r="O727" s="213" t="str">
        <f>IF(($A727="-"),"-",IF((ISBLANK('1B DonnéesActifs'!O730)=TRUE),"",'1B DonnéesActifs'!O730))</f>
        <v>-</v>
      </c>
      <c r="P727" s="213" t="str">
        <f>IF(($A727="-"),"-",IF((ISBLANK('1B DonnéesActifs'!P730)=TRUE),"",'1B DonnéesActifs'!P730))</f>
        <v>-</v>
      </c>
      <c r="Q727" s="214" t="str">
        <f t="shared" si="109"/>
        <v>-</v>
      </c>
      <c r="R727" s="214" t="str">
        <f>IF($A727="-","-",(_xlfn.IFNA((VLOOKUP($D727,'2A HypothèsesRenouvellement'!$J$6:$K$10,2,FALSE)),"TypeChausséeN/D")))</f>
        <v>-</v>
      </c>
      <c r="S727" s="214" t="str">
        <f t="shared" si="110"/>
        <v>-</v>
      </c>
      <c r="T727" s="214" t="str">
        <f>IF($A727="-","-",(_xlfn.IFNA((VLOOKUP($M727,'2A HypothèsesRenouvellement'!$J$16:$K$25,2,FALSE)),"DernièreInterventionN/D")))</f>
        <v>-</v>
      </c>
      <c r="U727" s="214" t="str">
        <f t="shared" si="111"/>
        <v>-</v>
      </c>
      <c r="V727" s="215" t="str">
        <f t="shared" si="112"/>
        <v>-</v>
      </c>
      <c r="W727" s="215" t="str">
        <f>IF($A727="-","-",IF($O727="","ICG N/D",VLOOKUP($O727,'2A HypothèsesRenouvellement'!$B$33:$B$42,1,TRUE)))</f>
        <v>-</v>
      </c>
      <c r="X727" s="216" t="str">
        <f>IF($A727="-","-",(IF((ISNUMBER(W727)=TRUE),VLOOKUP(W727,'2A HypothèsesRenouvellement'!$B$33:$D$42,3,FALSE),"ICG N/D")))</f>
        <v>-</v>
      </c>
      <c r="Y727" s="216" t="str">
        <f>_xlfn.IFNA(IF($A727="-","-",(IF((P727=""),"Cote /5 N/D",VLOOKUP(P727,'2A HypothèsesRenouvellement'!$F$33:$G$37,2,FALSE)))),"%ParCote/5 Feuille2A N/D")</f>
        <v>-</v>
      </c>
      <c r="Z727" s="215" t="str">
        <f>IF($A727="-","-",IF('2A HypothèsesRenouvellement'!$F$20="  cotes d'état /100",(IF(ISNUMBER(X727)=TRUE,(X727*R727),"ICG N/D")),"N'est pas l'option choisie feuille 2A"))</f>
        <v>-</v>
      </c>
      <c r="AA727" s="215" t="str">
        <f t="shared" si="107"/>
        <v>-</v>
      </c>
      <c r="AB727" s="215" t="str">
        <f>IF($A727="-","-",IF('2A HypothèsesRenouvellement'!$F$20="  cotes d'état /5",(IF(ISNUMBER(Y727)=TRUE,(Y727*R727),"Etat/5 N/D")),"N'est pas l'option choisie feuille 2A"))</f>
        <v>-</v>
      </c>
      <c r="AC727" s="215" t="str">
        <f t="shared" si="108"/>
        <v>-</v>
      </c>
      <c r="AD727" s="217" t="str">
        <f>IF('2A HypothèsesRenouvellement'!$D$15="Option 1  ",'3A CalculsActifs'!V727,IF('2A HypothèsesRenouvellement'!$F$20="  Cotes d'état /100",'3A CalculsActifs'!AA727,IF('2A HypothèsesRenouvellement'!$F$20="  Cotes d'état /5",'3A CalculsActifs'!AC727,"ATT:ChoisirOptionFeuille2A")))</f>
        <v>ATT:ChoisirOptionFeuille2A</v>
      </c>
      <c r="AE727" s="209" t="str">
        <f>IF($A727="-","-",(H727/1000*(VLOOKUP(D727,'2A HypothèsesRenouvellement'!$J$6:$L$10,3,FALSE))))</f>
        <v>-</v>
      </c>
      <c r="AF727" s="312" t="str">
        <f t="shared" si="113"/>
        <v>-</v>
      </c>
      <c r="AG727" s="312" t="str">
        <f t="shared" si="114"/>
        <v>-</v>
      </c>
      <c r="AH727" s="218" t="str">
        <f t="shared" si="115"/>
        <v>-</v>
      </c>
    </row>
    <row r="728" spans="1:34" x14ac:dyDescent="0.25">
      <c r="A728" s="212" t="str">
        <f>IF((ISBLANK('1B DonnéesActifs'!A731)=TRUE),"-",'1B DonnéesActifs'!A731)</f>
        <v>-</v>
      </c>
      <c r="B728" s="213" t="str">
        <f>IF(($A728="-"),"-",IF((ISBLANK('1B DonnéesActifs'!B731)=TRUE),"",'1B DonnéesActifs'!B731))</f>
        <v>-</v>
      </c>
      <c r="C728" s="213" t="str">
        <f>IF(($A728="-"),"-",IF((ISBLANK('1B DonnéesActifs'!C731)=TRUE),"",'1B DonnéesActifs'!C731))</f>
        <v>-</v>
      </c>
      <c r="D728" s="213" t="str">
        <f>IF(($A728="-"),"-",IF((ISBLANK('1B DonnéesActifs'!D731)=TRUE),"",'1B DonnéesActifs'!D731))</f>
        <v>-</v>
      </c>
      <c r="E728" s="213" t="str">
        <f>IF(($A728="-"),"-",IF((ISBLANK('1B DonnéesActifs'!E731)=TRUE),"",'1B DonnéesActifs'!E731))</f>
        <v>-</v>
      </c>
      <c r="F728" s="213" t="str">
        <f>IF(($A728="-"),"-",IF((ISBLANK('1B DonnéesActifs'!F731)=TRUE),"",'1B DonnéesActifs'!F731))</f>
        <v>-</v>
      </c>
      <c r="G728" s="213" t="str">
        <f>IF(($A728="-"),"-",IF((ISBLANK('1B DonnéesActifs'!G731)=TRUE),"",'1B DonnéesActifs'!G731))</f>
        <v>-</v>
      </c>
      <c r="H728" s="213" t="str">
        <f>IF(($A728="-"),"-",IF((ISBLANK('1B DonnéesActifs'!H731)=TRUE),"",'1B DonnéesActifs'!H731))</f>
        <v>-</v>
      </c>
      <c r="I728" s="213" t="str">
        <f>IF(($A728="-"),"-",IF((ISBLANK('1B DonnéesActifs'!I731)=TRUE),"",'1B DonnéesActifs'!I731))</f>
        <v>-</v>
      </c>
      <c r="J728" s="213" t="str">
        <f>IF(($A728="-"),"-",IF((ISBLANK('1B DonnéesActifs'!J731)=TRUE),"",'1B DonnéesActifs'!J731))</f>
        <v>-</v>
      </c>
      <c r="K728" s="213" t="str">
        <f>IF(($A728="-"),"-",IF((ISBLANK('1B DonnéesActifs'!K731)=TRUE),"",'1B DonnéesActifs'!K731))</f>
        <v>-</v>
      </c>
      <c r="L728" s="213" t="str">
        <f>IF(($A728="-"),"-",IF((ISBLANK('1B DonnéesActifs'!L731)=TRUE),"",'1B DonnéesActifs'!L731))</f>
        <v>-</v>
      </c>
      <c r="M728" s="213" t="str">
        <f>IF(($A728="-"),"-",IF((ISBLANK('1B DonnéesActifs'!M731)=TRUE),"",'1B DonnéesActifs'!M731))</f>
        <v>-</v>
      </c>
      <c r="N728" s="213" t="str">
        <f>IF(($A728="-"),"-",IF((ISBLANK('1B DonnéesActifs'!N731)=TRUE),"",'1B DonnéesActifs'!N731))</f>
        <v>-</v>
      </c>
      <c r="O728" s="213" t="str">
        <f>IF(($A728="-"),"-",IF((ISBLANK('1B DonnéesActifs'!O731)=TRUE),"",'1B DonnéesActifs'!O731))</f>
        <v>-</v>
      </c>
      <c r="P728" s="213" t="str">
        <f>IF(($A728="-"),"-",IF((ISBLANK('1B DonnéesActifs'!P731)=TRUE),"",'1B DonnéesActifs'!P731))</f>
        <v>-</v>
      </c>
      <c r="Q728" s="214" t="str">
        <f t="shared" si="109"/>
        <v>-</v>
      </c>
      <c r="R728" s="214" t="str">
        <f>IF($A728="-","-",(_xlfn.IFNA((VLOOKUP($D728,'2A HypothèsesRenouvellement'!$J$6:$K$10,2,FALSE)),"TypeChausséeN/D")))</f>
        <v>-</v>
      </c>
      <c r="S728" s="214" t="str">
        <f t="shared" si="110"/>
        <v>-</v>
      </c>
      <c r="T728" s="214" t="str">
        <f>IF($A728="-","-",(_xlfn.IFNA((VLOOKUP($M728,'2A HypothèsesRenouvellement'!$J$16:$K$25,2,FALSE)),"DernièreInterventionN/D")))</f>
        <v>-</v>
      </c>
      <c r="U728" s="214" t="str">
        <f t="shared" si="111"/>
        <v>-</v>
      </c>
      <c r="V728" s="215" t="str">
        <f t="shared" si="112"/>
        <v>-</v>
      </c>
      <c r="W728" s="215" t="str">
        <f>IF($A728="-","-",IF($O728="","ICG N/D",VLOOKUP($O728,'2A HypothèsesRenouvellement'!$B$33:$B$42,1,TRUE)))</f>
        <v>-</v>
      </c>
      <c r="X728" s="216" t="str">
        <f>IF($A728="-","-",(IF((ISNUMBER(W728)=TRUE),VLOOKUP(W728,'2A HypothèsesRenouvellement'!$B$33:$D$42,3,FALSE),"ICG N/D")))</f>
        <v>-</v>
      </c>
      <c r="Y728" s="216" t="str">
        <f>_xlfn.IFNA(IF($A728="-","-",(IF((P728=""),"Cote /5 N/D",VLOOKUP(P728,'2A HypothèsesRenouvellement'!$F$33:$G$37,2,FALSE)))),"%ParCote/5 Feuille2A N/D")</f>
        <v>-</v>
      </c>
      <c r="Z728" s="215" t="str">
        <f>IF($A728="-","-",IF('2A HypothèsesRenouvellement'!$F$20="  cotes d'état /100",(IF(ISNUMBER(X728)=TRUE,(X728*R728),"ICG N/D")),"N'est pas l'option choisie feuille 2A"))</f>
        <v>-</v>
      </c>
      <c r="AA728" s="215" t="str">
        <f t="shared" si="107"/>
        <v>-</v>
      </c>
      <c r="AB728" s="215" t="str">
        <f>IF($A728="-","-",IF('2A HypothèsesRenouvellement'!$F$20="  cotes d'état /5",(IF(ISNUMBER(Y728)=TRUE,(Y728*R728),"Etat/5 N/D")),"N'est pas l'option choisie feuille 2A"))</f>
        <v>-</v>
      </c>
      <c r="AC728" s="215" t="str">
        <f t="shared" si="108"/>
        <v>-</v>
      </c>
      <c r="AD728" s="217" t="str">
        <f>IF('2A HypothèsesRenouvellement'!$D$15="Option 1  ",'3A CalculsActifs'!V728,IF('2A HypothèsesRenouvellement'!$F$20="  Cotes d'état /100",'3A CalculsActifs'!AA728,IF('2A HypothèsesRenouvellement'!$F$20="  Cotes d'état /5",'3A CalculsActifs'!AC728,"ATT:ChoisirOptionFeuille2A")))</f>
        <v>ATT:ChoisirOptionFeuille2A</v>
      </c>
      <c r="AE728" s="209" t="str">
        <f>IF($A728="-","-",(H728/1000*(VLOOKUP(D728,'2A HypothèsesRenouvellement'!$J$6:$L$10,3,FALSE))))</f>
        <v>-</v>
      </c>
      <c r="AF728" s="312" t="str">
        <f t="shared" si="113"/>
        <v>-</v>
      </c>
      <c r="AG728" s="312" t="str">
        <f t="shared" si="114"/>
        <v>-</v>
      </c>
      <c r="AH728" s="218" t="str">
        <f t="shared" si="115"/>
        <v>-</v>
      </c>
    </row>
    <row r="729" spans="1:34" x14ac:dyDescent="0.25">
      <c r="A729" s="212" t="str">
        <f>IF((ISBLANK('1B DonnéesActifs'!A732)=TRUE),"-",'1B DonnéesActifs'!A732)</f>
        <v>-</v>
      </c>
      <c r="B729" s="213" t="str">
        <f>IF(($A729="-"),"-",IF((ISBLANK('1B DonnéesActifs'!B732)=TRUE),"",'1B DonnéesActifs'!B732))</f>
        <v>-</v>
      </c>
      <c r="C729" s="213" t="str">
        <f>IF(($A729="-"),"-",IF((ISBLANK('1B DonnéesActifs'!C732)=TRUE),"",'1B DonnéesActifs'!C732))</f>
        <v>-</v>
      </c>
      <c r="D729" s="213" t="str">
        <f>IF(($A729="-"),"-",IF((ISBLANK('1B DonnéesActifs'!D732)=TRUE),"",'1B DonnéesActifs'!D732))</f>
        <v>-</v>
      </c>
      <c r="E729" s="213" t="str">
        <f>IF(($A729="-"),"-",IF((ISBLANK('1B DonnéesActifs'!E732)=TRUE),"",'1B DonnéesActifs'!E732))</f>
        <v>-</v>
      </c>
      <c r="F729" s="213" t="str">
        <f>IF(($A729="-"),"-",IF((ISBLANK('1B DonnéesActifs'!F732)=TRUE),"",'1B DonnéesActifs'!F732))</f>
        <v>-</v>
      </c>
      <c r="G729" s="213" t="str">
        <f>IF(($A729="-"),"-",IF((ISBLANK('1B DonnéesActifs'!G732)=TRUE),"",'1B DonnéesActifs'!G732))</f>
        <v>-</v>
      </c>
      <c r="H729" s="213" t="str">
        <f>IF(($A729="-"),"-",IF((ISBLANK('1B DonnéesActifs'!H732)=TRUE),"",'1B DonnéesActifs'!H732))</f>
        <v>-</v>
      </c>
      <c r="I729" s="213" t="str">
        <f>IF(($A729="-"),"-",IF((ISBLANK('1B DonnéesActifs'!I732)=TRUE),"",'1B DonnéesActifs'!I732))</f>
        <v>-</v>
      </c>
      <c r="J729" s="213" t="str">
        <f>IF(($A729="-"),"-",IF((ISBLANK('1B DonnéesActifs'!J732)=TRUE),"",'1B DonnéesActifs'!J732))</f>
        <v>-</v>
      </c>
      <c r="K729" s="213" t="str">
        <f>IF(($A729="-"),"-",IF((ISBLANK('1B DonnéesActifs'!K732)=TRUE),"",'1B DonnéesActifs'!K732))</f>
        <v>-</v>
      </c>
      <c r="L729" s="213" t="str">
        <f>IF(($A729="-"),"-",IF((ISBLANK('1B DonnéesActifs'!L732)=TRUE),"",'1B DonnéesActifs'!L732))</f>
        <v>-</v>
      </c>
      <c r="M729" s="213" t="str">
        <f>IF(($A729="-"),"-",IF((ISBLANK('1B DonnéesActifs'!M732)=TRUE),"",'1B DonnéesActifs'!M732))</f>
        <v>-</v>
      </c>
      <c r="N729" s="213" t="str">
        <f>IF(($A729="-"),"-",IF((ISBLANK('1B DonnéesActifs'!N732)=TRUE),"",'1B DonnéesActifs'!N732))</f>
        <v>-</v>
      </c>
      <c r="O729" s="213" t="str">
        <f>IF(($A729="-"),"-",IF((ISBLANK('1B DonnéesActifs'!O732)=TRUE),"",'1B DonnéesActifs'!O732))</f>
        <v>-</v>
      </c>
      <c r="P729" s="213" t="str">
        <f>IF(($A729="-"),"-",IF((ISBLANK('1B DonnéesActifs'!P732)=TRUE),"",'1B DonnéesActifs'!P732))</f>
        <v>-</v>
      </c>
      <c r="Q729" s="214" t="str">
        <f t="shared" si="109"/>
        <v>-</v>
      </c>
      <c r="R729" s="214" t="str">
        <f>IF($A729="-","-",(_xlfn.IFNA((VLOOKUP($D729,'2A HypothèsesRenouvellement'!$J$6:$K$10,2,FALSE)),"TypeChausséeN/D")))</f>
        <v>-</v>
      </c>
      <c r="S729" s="214" t="str">
        <f t="shared" si="110"/>
        <v>-</v>
      </c>
      <c r="T729" s="214" t="str">
        <f>IF($A729="-","-",(_xlfn.IFNA((VLOOKUP($M729,'2A HypothèsesRenouvellement'!$J$16:$K$25,2,FALSE)),"DernièreInterventionN/D")))</f>
        <v>-</v>
      </c>
      <c r="U729" s="214" t="str">
        <f t="shared" si="111"/>
        <v>-</v>
      </c>
      <c r="V729" s="215" t="str">
        <f t="shared" si="112"/>
        <v>-</v>
      </c>
      <c r="W729" s="215" t="str">
        <f>IF($A729="-","-",IF($O729="","ICG N/D",VLOOKUP($O729,'2A HypothèsesRenouvellement'!$B$33:$B$42,1,TRUE)))</f>
        <v>-</v>
      </c>
      <c r="X729" s="216" t="str">
        <f>IF($A729="-","-",(IF((ISNUMBER(W729)=TRUE),VLOOKUP(W729,'2A HypothèsesRenouvellement'!$B$33:$D$42,3,FALSE),"ICG N/D")))</f>
        <v>-</v>
      </c>
      <c r="Y729" s="216" t="str">
        <f>_xlfn.IFNA(IF($A729="-","-",(IF((P729=""),"Cote /5 N/D",VLOOKUP(P729,'2A HypothèsesRenouvellement'!$F$33:$G$37,2,FALSE)))),"%ParCote/5 Feuille2A N/D")</f>
        <v>-</v>
      </c>
      <c r="Z729" s="215" t="str">
        <f>IF($A729="-","-",IF('2A HypothèsesRenouvellement'!$F$20="  cotes d'état /100",(IF(ISNUMBER(X729)=TRUE,(X729*R729),"ICG N/D")),"N'est pas l'option choisie feuille 2A"))</f>
        <v>-</v>
      </c>
      <c r="AA729" s="215" t="str">
        <f t="shared" si="107"/>
        <v>-</v>
      </c>
      <c r="AB729" s="215" t="str">
        <f>IF($A729="-","-",IF('2A HypothèsesRenouvellement'!$F$20="  cotes d'état /5",(IF(ISNUMBER(Y729)=TRUE,(Y729*R729),"Etat/5 N/D")),"N'est pas l'option choisie feuille 2A"))</f>
        <v>-</v>
      </c>
      <c r="AC729" s="215" t="str">
        <f t="shared" si="108"/>
        <v>-</v>
      </c>
      <c r="AD729" s="217" t="str">
        <f>IF('2A HypothèsesRenouvellement'!$D$15="Option 1  ",'3A CalculsActifs'!V729,IF('2A HypothèsesRenouvellement'!$F$20="  Cotes d'état /100",'3A CalculsActifs'!AA729,IF('2A HypothèsesRenouvellement'!$F$20="  Cotes d'état /5",'3A CalculsActifs'!AC729,"ATT:ChoisirOptionFeuille2A")))</f>
        <v>ATT:ChoisirOptionFeuille2A</v>
      </c>
      <c r="AE729" s="209" t="str">
        <f>IF($A729="-","-",(H729/1000*(VLOOKUP(D729,'2A HypothèsesRenouvellement'!$J$6:$L$10,3,FALSE))))</f>
        <v>-</v>
      </c>
      <c r="AF729" s="312" t="str">
        <f t="shared" si="113"/>
        <v>-</v>
      </c>
      <c r="AG729" s="312" t="str">
        <f t="shared" si="114"/>
        <v>-</v>
      </c>
      <c r="AH729" s="218" t="str">
        <f t="shared" si="115"/>
        <v>-</v>
      </c>
    </row>
    <row r="730" spans="1:34" x14ac:dyDescent="0.25">
      <c r="A730" s="212" t="str">
        <f>IF((ISBLANK('1B DonnéesActifs'!A733)=TRUE),"-",'1B DonnéesActifs'!A733)</f>
        <v>-</v>
      </c>
      <c r="B730" s="213" t="str">
        <f>IF(($A730="-"),"-",IF((ISBLANK('1B DonnéesActifs'!B733)=TRUE),"",'1B DonnéesActifs'!B733))</f>
        <v>-</v>
      </c>
      <c r="C730" s="213" t="str">
        <f>IF(($A730="-"),"-",IF((ISBLANK('1B DonnéesActifs'!C733)=TRUE),"",'1B DonnéesActifs'!C733))</f>
        <v>-</v>
      </c>
      <c r="D730" s="213" t="str">
        <f>IF(($A730="-"),"-",IF((ISBLANK('1B DonnéesActifs'!D733)=TRUE),"",'1B DonnéesActifs'!D733))</f>
        <v>-</v>
      </c>
      <c r="E730" s="213" t="str">
        <f>IF(($A730="-"),"-",IF((ISBLANK('1B DonnéesActifs'!E733)=TRUE),"",'1B DonnéesActifs'!E733))</f>
        <v>-</v>
      </c>
      <c r="F730" s="213" t="str">
        <f>IF(($A730="-"),"-",IF((ISBLANK('1B DonnéesActifs'!F733)=TRUE),"",'1B DonnéesActifs'!F733))</f>
        <v>-</v>
      </c>
      <c r="G730" s="213" t="str">
        <f>IF(($A730="-"),"-",IF((ISBLANK('1B DonnéesActifs'!G733)=TRUE),"",'1B DonnéesActifs'!G733))</f>
        <v>-</v>
      </c>
      <c r="H730" s="213" t="str">
        <f>IF(($A730="-"),"-",IF((ISBLANK('1B DonnéesActifs'!H733)=TRUE),"",'1B DonnéesActifs'!H733))</f>
        <v>-</v>
      </c>
      <c r="I730" s="213" t="str">
        <f>IF(($A730="-"),"-",IF((ISBLANK('1B DonnéesActifs'!I733)=TRUE),"",'1B DonnéesActifs'!I733))</f>
        <v>-</v>
      </c>
      <c r="J730" s="213" t="str">
        <f>IF(($A730="-"),"-",IF((ISBLANK('1B DonnéesActifs'!J733)=TRUE),"",'1B DonnéesActifs'!J733))</f>
        <v>-</v>
      </c>
      <c r="K730" s="213" t="str">
        <f>IF(($A730="-"),"-",IF((ISBLANK('1B DonnéesActifs'!K733)=TRUE),"",'1B DonnéesActifs'!K733))</f>
        <v>-</v>
      </c>
      <c r="L730" s="213" t="str">
        <f>IF(($A730="-"),"-",IF((ISBLANK('1B DonnéesActifs'!L733)=TRUE),"",'1B DonnéesActifs'!L733))</f>
        <v>-</v>
      </c>
      <c r="M730" s="213" t="str">
        <f>IF(($A730="-"),"-",IF((ISBLANK('1B DonnéesActifs'!M733)=TRUE),"",'1B DonnéesActifs'!M733))</f>
        <v>-</v>
      </c>
      <c r="N730" s="213" t="str">
        <f>IF(($A730="-"),"-",IF((ISBLANK('1B DonnéesActifs'!N733)=TRUE),"",'1B DonnéesActifs'!N733))</f>
        <v>-</v>
      </c>
      <c r="O730" s="213" t="str">
        <f>IF(($A730="-"),"-",IF((ISBLANK('1B DonnéesActifs'!O733)=TRUE),"",'1B DonnéesActifs'!O733))</f>
        <v>-</v>
      </c>
      <c r="P730" s="213" t="str">
        <f>IF(($A730="-"),"-",IF((ISBLANK('1B DonnéesActifs'!P733)=TRUE),"",'1B DonnéesActifs'!P733))</f>
        <v>-</v>
      </c>
      <c r="Q730" s="214" t="str">
        <f t="shared" si="109"/>
        <v>-</v>
      </c>
      <c r="R730" s="214" t="str">
        <f>IF($A730="-","-",(_xlfn.IFNA((VLOOKUP($D730,'2A HypothèsesRenouvellement'!$J$6:$K$10,2,FALSE)),"TypeChausséeN/D")))</f>
        <v>-</v>
      </c>
      <c r="S730" s="214" t="str">
        <f t="shared" si="110"/>
        <v>-</v>
      </c>
      <c r="T730" s="214" t="str">
        <f>IF($A730="-","-",(_xlfn.IFNA((VLOOKUP($M730,'2A HypothèsesRenouvellement'!$J$16:$K$25,2,FALSE)),"DernièreInterventionN/D")))</f>
        <v>-</v>
      </c>
      <c r="U730" s="214" t="str">
        <f t="shared" si="111"/>
        <v>-</v>
      </c>
      <c r="V730" s="215" t="str">
        <f t="shared" si="112"/>
        <v>-</v>
      </c>
      <c r="W730" s="215" t="str">
        <f>IF($A730="-","-",IF($O730="","ICG N/D",VLOOKUP($O730,'2A HypothèsesRenouvellement'!$B$33:$B$42,1,TRUE)))</f>
        <v>-</v>
      </c>
      <c r="X730" s="216" t="str">
        <f>IF($A730="-","-",(IF((ISNUMBER(W730)=TRUE),VLOOKUP(W730,'2A HypothèsesRenouvellement'!$B$33:$D$42,3,FALSE),"ICG N/D")))</f>
        <v>-</v>
      </c>
      <c r="Y730" s="216" t="str">
        <f>_xlfn.IFNA(IF($A730="-","-",(IF((P730=""),"Cote /5 N/D",VLOOKUP(P730,'2A HypothèsesRenouvellement'!$F$33:$G$37,2,FALSE)))),"%ParCote/5 Feuille2A N/D")</f>
        <v>-</v>
      </c>
      <c r="Z730" s="215" t="str">
        <f>IF($A730="-","-",IF('2A HypothèsesRenouvellement'!$F$20="  cotes d'état /100",(IF(ISNUMBER(X730)=TRUE,(X730*R730),"ICG N/D")),"N'est pas l'option choisie feuille 2A"))</f>
        <v>-</v>
      </c>
      <c r="AA730" s="215" t="str">
        <f t="shared" si="107"/>
        <v>-</v>
      </c>
      <c r="AB730" s="215" t="str">
        <f>IF($A730="-","-",IF('2A HypothèsesRenouvellement'!$F$20="  cotes d'état /5",(IF(ISNUMBER(Y730)=TRUE,(Y730*R730),"Etat/5 N/D")),"N'est pas l'option choisie feuille 2A"))</f>
        <v>-</v>
      </c>
      <c r="AC730" s="215" t="str">
        <f t="shared" si="108"/>
        <v>-</v>
      </c>
      <c r="AD730" s="217" t="str">
        <f>IF('2A HypothèsesRenouvellement'!$D$15="Option 1  ",'3A CalculsActifs'!V730,IF('2A HypothèsesRenouvellement'!$F$20="  Cotes d'état /100",'3A CalculsActifs'!AA730,IF('2A HypothèsesRenouvellement'!$F$20="  Cotes d'état /5",'3A CalculsActifs'!AC730,"ATT:ChoisirOptionFeuille2A")))</f>
        <v>ATT:ChoisirOptionFeuille2A</v>
      </c>
      <c r="AE730" s="209" t="str">
        <f>IF($A730="-","-",(H730/1000*(VLOOKUP(D730,'2A HypothèsesRenouvellement'!$J$6:$L$10,3,FALSE))))</f>
        <v>-</v>
      </c>
      <c r="AF730" s="312" t="str">
        <f t="shared" si="113"/>
        <v>-</v>
      </c>
      <c r="AG730" s="312" t="str">
        <f t="shared" si="114"/>
        <v>-</v>
      </c>
      <c r="AH730" s="218" t="str">
        <f t="shared" si="115"/>
        <v>-</v>
      </c>
    </row>
    <row r="731" spans="1:34" x14ac:dyDescent="0.25">
      <c r="A731" s="212" t="str">
        <f>IF((ISBLANK('1B DonnéesActifs'!A734)=TRUE),"-",'1B DonnéesActifs'!A734)</f>
        <v>-</v>
      </c>
      <c r="B731" s="213" t="str">
        <f>IF(($A731="-"),"-",IF((ISBLANK('1B DonnéesActifs'!B734)=TRUE),"",'1B DonnéesActifs'!B734))</f>
        <v>-</v>
      </c>
      <c r="C731" s="213" t="str">
        <f>IF(($A731="-"),"-",IF((ISBLANK('1B DonnéesActifs'!C734)=TRUE),"",'1B DonnéesActifs'!C734))</f>
        <v>-</v>
      </c>
      <c r="D731" s="213" t="str">
        <f>IF(($A731="-"),"-",IF((ISBLANK('1B DonnéesActifs'!D734)=TRUE),"",'1B DonnéesActifs'!D734))</f>
        <v>-</v>
      </c>
      <c r="E731" s="213" t="str">
        <f>IF(($A731="-"),"-",IF((ISBLANK('1B DonnéesActifs'!E734)=TRUE),"",'1B DonnéesActifs'!E734))</f>
        <v>-</v>
      </c>
      <c r="F731" s="213" t="str">
        <f>IF(($A731="-"),"-",IF((ISBLANK('1B DonnéesActifs'!F734)=TRUE),"",'1B DonnéesActifs'!F734))</f>
        <v>-</v>
      </c>
      <c r="G731" s="213" t="str">
        <f>IF(($A731="-"),"-",IF((ISBLANK('1B DonnéesActifs'!G734)=TRUE),"",'1B DonnéesActifs'!G734))</f>
        <v>-</v>
      </c>
      <c r="H731" s="213" t="str">
        <f>IF(($A731="-"),"-",IF((ISBLANK('1B DonnéesActifs'!H734)=TRUE),"",'1B DonnéesActifs'!H734))</f>
        <v>-</v>
      </c>
      <c r="I731" s="213" t="str">
        <f>IF(($A731="-"),"-",IF((ISBLANK('1B DonnéesActifs'!I734)=TRUE),"",'1B DonnéesActifs'!I734))</f>
        <v>-</v>
      </c>
      <c r="J731" s="213" t="str">
        <f>IF(($A731="-"),"-",IF((ISBLANK('1B DonnéesActifs'!J734)=TRUE),"",'1B DonnéesActifs'!J734))</f>
        <v>-</v>
      </c>
      <c r="K731" s="213" t="str">
        <f>IF(($A731="-"),"-",IF((ISBLANK('1B DonnéesActifs'!K734)=TRUE),"",'1B DonnéesActifs'!K734))</f>
        <v>-</v>
      </c>
      <c r="L731" s="213" t="str">
        <f>IF(($A731="-"),"-",IF((ISBLANK('1B DonnéesActifs'!L734)=TRUE),"",'1B DonnéesActifs'!L734))</f>
        <v>-</v>
      </c>
      <c r="M731" s="213" t="str">
        <f>IF(($A731="-"),"-",IF((ISBLANK('1B DonnéesActifs'!M734)=TRUE),"",'1B DonnéesActifs'!M734))</f>
        <v>-</v>
      </c>
      <c r="N731" s="213" t="str">
        <f>IF(($A731="-"),"-",IF((ISBLANK('1B DonnéesActifs'!N734)=TRUE),"",'1B DonnéesActifs'!N734))</f>
        <v>-</v>
      </c>
      <c r="O731" s="213" t="str">
        <f>IF(($A731="-"),"-",IF((ISBLANK('1B DonnéesActifs'!O734)=TRUE),"",'1B DonnéesActifs'!O734))</f>
        <v>-</v>
      </c>
      <c r="P731" s="213" t="str">
        <f>IF(($A731="-"),"-",IF((ISBLANK('1B DonnéesActifs'!P734)=TRUE),"",'1B DonnéesActifs'!P734))</f>
        <v>-</v>
      </c>
      <c r="Q731" s="214" t="str">
        <f t="shared" si="109"/>
        <v>-</v>
      </c>
      <c r="R731" s="214" t="str">
        <f>IF($A731="-","-",(_xlfn.IFNA((VLOOKUP($D731,'2A HypothèsesRenouvellement'!$J$6:$K$10,2,FALSE)),"TypeChausséeN/D")))</f>
        <v>-</v>
      </c>
      <c r="S731" s="214" t="str">
        <f t="shared" si="110"/>
        <v>-</v>
      </c>
      <c r="T731" s="214" t="str">
        <f>IF($A731="-","-",(_xlfn.IFNA((VLOOKUP($M731,'2A HypothèsesRenouvellement'!$J$16:$K$25,2,FALSE)),"DernièreInterventionN/D")))</f>
        <v>-</v>
      </c>
      <c r="U731" s="214" t="str">
        <f t="shared" si="111"/>
        <v>-</v>
      </c>
      <c r="V731" s="215" t="str">
        <f t="shared" si="112"/>
        <v>-</v>
      </c>
      <c r="W731" s="215" t="str">
        <f>IF($A731="-","-",IF($O731="","ICG N/D",VLOOKUP($O731,'2A HypothèsesRenouvellement'!$B$33:$B$42,1,TRUE)))</f>
        <v>-</v>
      </c>
      <c r="X731" s="216" t="str">
        <f>IF($A731="-","-",(IF((ISNUMBER(W731)=TRUE),VLOOKUP(W731,'2A HypothèsesRenouvellement'!$B$33:$D$42,3,FALSE),"ICG N/D")))</f>
        <v>-</v>
      </c>
      <c r="Y731" s="216" t="str">
        <f>_xlfn.IFNA(IF($A731="-","-",(IF((P731=""),"Cote /5 N/D",VLOOKUP(P731,'2A HypothèsesRenouvellement'!$F$33:$G$37,2,FALSE)))),"%ParCote/5 Feuille2A N/D")</f>
        <v>-</v>
      </c>
      <c r="Z731" s="215" t="str">
        <f>IF($A731="-","-",IF('2A HypothèsesRenouvellement'!$F$20="  cotes d'état /100",(IF(ISNUMBER(X731)=TRUE,(X731*R731),"ICG N/D")),"N'est pas l'option choisie feuille 2A"))</f>
        <v>-</v>
      </c>
      <c r="AA731" s="215" t="str">
        <f t="shared" si="107"/>
        <v>-</v>
      </c>
      <c r="AB731" s="215" t="str">
        <f>IF($A731="-","-",IF('2A HypothèsesRenouvellement'!$F$20="  cotes d'état /5",(IF(ISNUMBER(Y731)=TRUE,(Y731*R731),"Etat/5 N/D")),"N'est pas l'option choisie feuille 2A"))</f>
        <v>-</v>
      </c>
      <c r="AC731" s="215" t="str">
        <f t="shared" si="108"/>
        <v>-</v>
      </c>
      <c r="AD731" s="217" t="str">
        <f>IF('2A HypothèsesRenouvellement'!$D$15="Option 1  ",'3A CalculsActifs'!V731,IF('2A HypothèsesRenouvellement'!$F$20="  Cotes d'état /100",'3A CalculsActifs'!AA731,IF('2A HypothèsesRenouvellement'!$F$20="  Cotes d'état /5",'3A CalculsActifs'!AC731,"ATT:ChoisirOptionFeuille2A")))</f>
        <v>ATT:ChoisirOptionFeuille2A</v>
      </c>
      <c r="AE731" s="209" t="str">
        <f>IF($A731="-","-",(H731/1000*(VLOOKUP(D731,'2A HypothèsesRenouvellement'!$J$6:$L$10,3,FALSE))))</f>
        <v>-</v>
      </c>
      <c r="AF731" s="312" t="str">
        <f t="shared" si="113"/>
        <v>-</v>
      </c>
      <c r="AG731" s="312" t="str">
        <f t="shared" si="114"/>
        <v>-</v>
      </c>
      <c r="AH731" s="218" t="str">
        <f t="shared" si="115"/>
        <v>-</v>
      </c>
    </row>
    <row r="732" spans="1:34" x14ac:dyDescent="0.25">
      <c r="A732" s="212" t="str">
        <f>IF((ISBLANK('1B DonnéesActifs'!A735)=TRUE),"-",'1B DonnéesActifs'!A735)</f>
        <v>-</v>
      </c>
      <c r="B732" s="213" t="str">
        <f>IF(($A732="-"),"-",IF((ISBLANK('1B DonnéesActifs'!B735)=TRUE),"",'1B DonnéesActifs'!B735))</f>
        <v>-</v>
      </c>
      <c r="C732" s="213" t="str">
        <f>IF(($A732="-"),"-",IF((ISBLANK('1B DonnéesActifs'!C735)=TRUE),"",'1B DonnéesActifs'!C735))</f>
        <v>-</v>
      </c>
      <c r="D732" s="213" t="str">
        <f>IF(($A732="-"),"-",IF((ISBLANK('1B DonnéesActifs'!D735)=TRUE),"",'1B DonnéesActifs'!D735))</f>
        <v>-</v>
      </c>
      <c r="E732" s="213" t="str">
        <f>IF(($A732="-"),"-",IF((ISBLANK('1B DonnéesActifs'!E735)=TRUE),"",'1B DonnéesActifs'!E735))</f>
        <v>-</v>
      </c>
      <c r="F732" s="213" t="str">
        <f>IF(($A732="-"),"-",IF((ISBLANK('1B DonnéesActifs'!F735)=TRUE),"",'1B DonnéesActifs'!F735))</f>
        <v>-</v>
      </c>
      <c r="G732" s="213" t="str">
        <f>IF(($A732="-"),"-",IF((ISBLANK('1B DonnéesActifs'!G735)=TRUE),"",'1B DonnéesActifs'!G735))</f>
        <v>-</v>
      </c>
      <c r="H732" s="213" t="str">
        <f>IF(($A732="-"),"-",IF((ISBLANK('1B DonnéesActifs'!H735)=TRUE),"",'1B DonnéesActifs'!H735))</f>
        <v>-</v>
      </c>
      <c r="I732" s="213" t="str">
        <f>IF(($A732="-"),"-",IF((ISBLANK('1B DonnéesActifs'!I735)=TRUE),"",'1B DonnéesActifs'!I735))</f>
        <v>-</v>
      </c>
      <c r="J732" s="213" t="str">
        <f>IF(($A732="-"),"-",IF((ISBLANK('1B DonnéesActifs'!J735)=TRUE),"",'1B DonnéesActifs'!J735))</f>
        <v>-</v>
      </c>
      <c r="K732" s="213" t="str">
        <f>IF(($A732="-"),"-",IF((ISBLANK('1B DonnéesActifs'!K735)=TRUE),"",'1B DonnéesActifs'!K735))</f>
        <v>-</v>
      </c>
      <c r="L732" s="213" t="str">
        <f>IF(($A732="-"),"-",IF((ISBLANK('1B DonnéesActifs'!L735)=TRUE),"",'1B DonnéesActifs'!L735))</f>
        <v>-</v>
      </c>
      <c r="M732" s="213" t="str">
        <f>IF(($A732="-"),"-",IF((ISBLANK('1B DonnéesActifs'!M735)=TRUE),"",'1B DonnéesActifs'!M735))</f>
        <v>-</v>
      </c>
      <c r="N732" s="213" t="str">
        <f>IF(($A732="-"),"-",IF((ISBLANK('1B DonnéesActifs'!N735)=TRUE),"",'1B DonnéesActifs'!N735))</f>
        <v>-</v>
      </c>
      <c r="O732" s="213" t="str">
        <f>IF(($A732="-"),"-",IF((ISBLANK('1B DonnéesActifs'!O735)=TRUE),"",'1B DonnéesActifs'!O735))</f>
        <v>-</v>
      </c>
      <c r="P732" s="213" t="str">
        <f>IF(($A732="-"),"-",IF((ISBLANK('1B DonnéesActifs'!P735)=TRUE),"",'1B DonnéesActifs'!P735))</f>
        <v>-</v>
      </c>
      <c r="Q732" s="214" t="str">
        <f t="shared" si="109"/>
        <v>-</v>
      </c>
      <c r="R732" s="214" t="str">
        <f>IF($A732="-","-",(_xlfn.IFNA((VLOOKUP($D732,'2A HypothèsesRenouvellement'!$J$6:$K$10,2,FALSE)),"TypeChausséeN/D")))</f>
        <v>-</v>
      </c>
      <c r="S732" s="214" t="str">
        <f t="shared" si="110"/>
        <v>-</v>
      </c>
      <c r="T732" s="214" t="str">
        <f>IF($A732="-","-",(_xlfn.IFNA((VLOOKUP($M732,'2A HypothèsesRenouvellement'!$J$16:$K$25,2,FALSE)),"DernièreInterventionN/D")))</f>
        <v>-</v>
      </c>
      <c r="U732" s="214" t="str">
        <f t="shared" si="111"/>
        <v>-</v>
      </c>
      <c r="V732" s="215" t="str">
        <f t="shared" si="112"/>
        <v>-</v>
      </c>
      <c r="W732" s="215" t="str">
        <f>IF($A732="-","-",IF($O732="","ICG N/D",VLOOKUP($O732,'2A HypothèsesRenouvellement'!$B$33:$B$42,1,TRUE)))</f>
        <v>-</v>
      </c>
      <c r="X732" s="216" t="str">
        <f>IF($A732="-","-",(IF((ISNUMBER(W732)=TRUE),VLOOKUP(W732,'2A HypothèsesRenouvellement'!$B$33:$D$42,3,FALSE),"ICG N/D")))</f>
        <v>-</v>
      </c>
      <c r="Y732" s="216" t="str">
        <f>_xlfn.IFNA(IF($A732="-","-",(IF((P732=""),"Cote /5 N/D",VLOOKUP(P732,'2A HypothèsesRenouvellement'!$F$33:$G$37,2,FALSE)))),"%ParCote/5 Feuille2A N/D")</f>
        <v>-</v>
      </c>
      <c r="Z732" s="215" t="str">
        <f>IF($A732="-","-",IF('2A HypothèsesRenouvellement'!$F$20="  cotes d'état /100",(IF(ISNUMBER(X732)=TRUE,(X732*R732),"ICG N/D")),"N'est pas l'option choisie feuille 2A"))</f>
        <v>-</v>
      </c>
      <c r="AA732" s="215" t="str">
        <f t="shared" si="107"/>
        <v>-</v>
      </c>
      <c r="AB732" s="215" t="str">
        <f>IF($A732="-","-",IF('2A HypothèsesRenouvellement'!$F$20="  cotes d'état /5",(IF(ISNUMBER(Y732)=TRUE,(Y732*R732),"Etat/5 N/D")),"N'est pas l'option choisie feuille 2A"))</f>
        <v>-</v>
      </c>
      <c r="AC732" s="215" t="str">
        <f t="shared" si="108"/>
        <v>-</v>
      </c>
      <c r="AD732" s="217" t="str">
        <f>IF('2A HypothèsesRenouvellement'!$D$15="Option 1  ",'3A CalculsActifs'!V732,IF('2A HypothèsesRenouvellement'!$F$20="  Cotes d'état /100",'3A CalculsActifs'!AA732,IF('2A HypothèsesRenouvellement'!$F$20="  Cotes d'état /5",'3A CalculsActifs'!AC732,"ATT:ChoisirOptionFeuille2A")))</f>
        <v>ATT:ChoisirOptionFeuille2A</v>
      </c>
      <c r="AE732" s="209" t="str">
        <f>IF($A732="-","-",(H732/1000*(VLOOKUP(D732,'2A HypothèsesRenouvellement'!$J$6:$L$10,3,FALSE))))</f>
        <v>-</v>
      </c>
      <c r="AF732" s="312" t="str">
        <f t="shared" si="113"/>
        <v>-</v>
      </c>
      <c r="AG732" s="312" t="str">
        <f t="shared" si="114"/>
        <v>-</v>
      </c>
      <c r="AH732" s="218" t="str">
        <f t="shared" si="115"/>
        <v>-</v>
      </c>
    </row>
    <row r="733" spans="1:34" x14ac:dyDescent="0.25">
      <c r="A733" s="212" t="str">
        <f>IF((ISBLANK('1B DonnéesActifs'!A736)=TRUE),"-",'1B DonnéesActifs'!A736)</f>
        <v>-</v>
      </c>
      <c r="B733" s="213" t="str">
        <f>IF(($A733="-"),"-",IF((ISBLANK('1B DonnéesActifs'!B736)=TRUE),"",'1B DonnéesActifs'!B736))</f>
        <v>-</v>
      </c>
      <c r="C733" s="213" t="str">
        <f>IF(($A733="-"),"-",IF((ISBLANK('1B DonnéesActifs'!C736)=TRUE),"",'1B DonnéesActifs'!C736))</f>
        <v>-</v>
      </c>
      <c r="D733" s="213" t="str">
        <f>IF(($A733="-"),"-",IF((ISBLANK('1B DonnéesActifs'!D736)=TRUE),"",'1B DonnéesActifs'!D736))</f>
        <v>-</v>
      </c>
      <c r="E733" s="213" t="str">
        <f>IF(($A733="-"),"-",IF((ISBLANK('1B DonnéesActifs'!E736)=TRUE),"",'1B DonnéesActifs'!E736))</f>
        <v>-</v>
      </c>
      <c r="F733" s="213" t="str">
        <f>IF(($A733="-"),"-",IF((ISBLANK('1B DonnéesActifs'!F736)=TRUE),"",'1B DonnéesActifs'!F736))</f>
        <v>-</v>
      </c>
      <c r="G733" s="213" t="str">
        <f>IF(($A733="-"),"-",IF((ISBLANK('1B DonnéesActifs'!G736)=TRUE),"",'1B DonnéesActifs'!G736))</f>
        <v>-</v>
      </c>
      <c r="H733" s="213" t="str">
        <f>IF(($A733="-"),"-",IF((ISBLANK('1B DonnéesActifs'!H736)=TRUE),"",'1B DonnéesActifs'!H736))</f>
        <v>-</v>
      </c>
      <c r="I733" s="213" t="str">
        <f>IF(($A733="-"),"-",IF((ISBLANK('1B DonnéesActifs'!I736)=TRUE),"",'1B DonnéesActifs'!I736))</f>
        <v>-</v>
      </c>
      <c r="J733" s="213" t="str">
        <f>IF(($A733="-"),"-",IF((ISBLANK('1B DonnéesActifs'!J736)=TRUE),"",'1B DonnéesActifs'!J736))</f>
        <v>-</v>
      </c>
      <c r="K733" s="213" t="str">
        <f>IF(($A733="-"),"-",IF((ISBLANK('1B DonnéesActifs'!K736)=TRUE),"",'1B DonnéesActifs'!K736))</f>
        <v>-</v>
      </c>
      <c r="L733" s="213" t="str">
        <f>IF(($A733="-"),"-",IF((ISBLANK('1B DonnéesActifs'!L736)=TRUE),"",'1B DonnéesActifs'!L736))</f>
        <v>-</v>
      </c>
      <c r="M733" s="213" t="str">
        <f>IF(($A733="-"),"-",IF((ISBLANK('1B DonnéesActifs'!M736)=TRUE),"",'1B DonnéesActifs'!M736))</f>
        <v>-</v>
      </c>
      <c r="N733" s="213" t="str">
        <f>IF(($A733="-"),"-",IF((ISBLANK('1B DonnéesActifs'!N736)=TRUE),"",'1B DonnéesActifs'!N736))</f>
        <v>-</v>
      </c>
      <c r="O733" s="213" t="str">
        <f>IF(($A733="-"),"-",IF((ISBLANK('1B DonnéesActifs'!O736)=TRUE),"",'1B DonnéesActifs'!O736))</f>
        <v>-</v>
      </c>
      <c r="P733" s="213" t="str">
        <f>IF(($A733="-"),"-",IF((ISBLANK('1B DonnéesActifs'!P736)=TRUE),"",'1B DonnéesActifs'!P736))</f>
        <v>-</v>
      </c>
      <c r="Q733" s="214" t="str">
        <f t="shared" si="109"/>
        <v>-</v>
      </c>
      <c r="R733" s="214" t="str">
        <f>IF($A733="-","-",(_xlfn.IFNA((VLOOKUP($D733,'2A HypothèsesRenouvellement'!$J$6:$K$10,2,FALSE)),"TypeChausséeN/D")))</f>
        <v>-</v>
      </c>
      <c r="S733" s="214" t="str">
        <f t="shared" si="110"/>
        <v>-</v>
      </c>
      <c r="T733" s="214" t="str">
        <f>IF($A733="-","-",(_xlfn.IFNA((VLOOKUP($M733,'2A HypothèsesRenouvellement'!$J$16:$K$25,2,FALSE)),"DernièreInterventionN/D")))</f>
        <v>-</v>
      </c>
      <c r="U733" s="214" t="str">
        <f t="shared" si="111"/>
        <v>-</v>
      </c>
      <c r="V733" s="215" t="str">
        <f t="shared" si="112"/>
        <v>-</v>
      </c>
      <c r="W733" s="215" t="str">
        <f>IF($A733="-","-",IF($O733="","ICG N/D",VLOOKUP($O733,'2A HypothèsesRenouvellement'!$B$33:$B$42,1,TRUE)))</f>
        <v>-</v>
      </c>
      <c r="X733" s="216" t="str">
        <f>IF($A733="-","-",(IF((ISNUMBER(W733)=TRUE),VLOOKUP(W733,'2A HypothèsesRenouvellement'!$B$33:$D$42,3,FALSE),"ICG N/D")))</f>
        <v>-</v>
      </c>
      <c r="Y733" s="216" t="str">
        <f>_xlfn.IFNA(IF($A733="-","-",(IF((P733=""),"Cote /5 N/D",VLOOKUP(P733,'2A HypothèsesRenouvellement'!$F$33:$G$37,2,FALSE)))),"%ParCote/5 Feuille2A N/D")</f>
        <v>-</v>
      </c>
      <c r="Z733" s="215" t="str">
        <f>IF($A733="-","-",IF('2A HypothèsesRenouvellement'!$F$20="  cotes d'état /100",(IF(ISNUMBER(X733)=TRUE,(X733*R733),"ICG N/D")),"N'est pas l'option choisie feuille 2A"))</f>
        <v>-</v>
      </c>
      <c r="AA733" s="215" t="str">
        <f t="shared" si="107"/>
        <v>-</v>
      </c>
      <c r="AB733" s="215" t="str">
        <f>IF($A733="-","-",IF('2A HypothèsesRenouvellement'!$F$20="  cotes d'état /5",(IF(ISNUMBER(Y733)=TRUE,(Y733*R733),"Etat/5 N/D")),"N'est pas l'option choisie feuille 2A"))</f>
        <v>-</v>
      </c>
      <c r="AC733" s="215" t="str">
        <f t="shared" si="108"/>
        <v>-</v>
      </c>
      <c r="AD733" s="217" t="str">
        <f>IF('2A HypothèsesRenouvellement'!$D$15="Option 1  ",'3A CalculsActifs'!V733,IF('2A HypothèsesRenouvellement'!$F$20="  Cotes d'état /100",'3A CalculsActifs'!AA733,IF('2A HypothèsesRenouvellement'!$F$20="  Cotes d'état /5",'3A CalculsActifs'!AC733,"ATT:ChoisirOptionFeuille2A")))</f>
        <v>ATT:ChoisirOptionFeuille2A</v>
      </c>
      <c r="AE733" s="209" t="str">
        <f>IF($A733="-","-",(H733/1000*(VLOOKUP(D733,'2A HypothèsesRenouvellement'!$J$6:$L$10,3,FALSE))))</f>
        <v>-</v>
      </c>
      <c r="AF733" s="312" t="str">
        <f t="shared" si="113"/>
        <v>-</v>
      </c>
      <c r="AG733" s="312" t="str">
        <f t="shared" si="114"/>
        <v>-</v>
      </c>
      <c r="AH733" s="218" t="str">
        <f t="shared" si="115"/>
        <v>-</v>
      </c>
    </row>
    <row r="734" spans="1:34" x14ac:dyDescent="0.25">
      <c r="A734" s="212" t="str">
        <f>IF((ISBLANK('1B DonnéesActifs'!A737)=TRUE),"-",'1B DonnéesActifs'!A737)</f>
        <v>-</v>
      </c>
      <c r="B734" s="213" t="str">
        <f>IF(($A734="-"),"-",IF((ISBLANK('1B DonnéesActifs'!B737)=TRUE),"",'1B DonnéesActifs'!B737))</f>
        <v>-</v>
      </c>
      <c r="C734" s="213" t="str">
        <f>IF(($A734="-"),"-",IF((ISBLANK('1B DonnéesActifs'!C737)=TRUE),"",'1B DonnéesActifs'!C737))</f>
        <v>-</v>
      </c>
      <c r="D734" s="213" t="str">
        <f>IF(($A734="-"),"-",IF((ISBLANK('1B DonnéesActifs'!D737)=TRUE),"",'1B DonnéesActifs'!D737))</f>
        <v>-</v>
      </c>
      <c r="E734" s="213" t="str">
        <f>IF(($A734="-"),"-",IF((ISBLANK('1B DonnéesActifs'!E737)=TRUE),"",'1B DonnéesActifs'!E737))</f>
        <v>-</v>
      </c>
      <c r="F734" s="213" t="str">
        <f>IF(($A734="-"),"-",IF((ISBLANK('1B DonnéesActifs'!F737)=TRUE),"",'1B DonnéesActifs'!F737))</f>
        <v>-</v>
      </c>
      <c r="G734" s="213" t="str">
        <f>IF(($A734="-"),"-",IF((ISBLANK('1B DonnéesActifs'!G737)=TRUE),"",'1B DonnéesActifs'!G737))</f>
        <v>-</v>
      </c>
      <c r="H734" s="213" t="str">
        <f>IF(($A734="-"),"-",IF((ISBLANK('1B DonnéesActifs'!H737)=TRUE),"",'1B DonnéesActifs'!H737))</f>
        <v>-</v>
      </c>
      <c r="I734" s="213" t="str">
        <f>IF(($A734="-"),"-",IF((ISBLANK('1B DonnéesActifs'!I737)=TRUE),"",'1B DonnéesActifs'!I737))</f>
        <v>-</v>
      </c>
      <c r="J734" s="213" t="str">
        <f>IF(($A734="-"),"-",IF((ISBLANK('1B DonnéesActifs'!J737)=TRUE),"",'1B DonnéesActifs'!J737))</f>
        <v>-</v>
      </c>
      <c r="K734" s="213" t="str">
        <f>IF(($A734="-"),"-",IF((ISBLANK('1B DonnéesActifs'!K737)=TRUE),"",'1B DonnéesActifs'!K737))</f>
        <v>-</v>
      </c>
      <c r="L734" s="213" t="str">
        <f>IF(($A734="-"),"-",IF((ISBLANK('1B DonnéesActifs'!L737)=TRUE),"",'1B DonnéesActifs'!L737))</f>
        <v>-</v>
      </c>
      <c r="M734" s="213" t="str">
        <f>IF(($A734="-"),"-",IF((ISBLANK('1B DonnéesActifs'!M737)=TRUE),"",'1B DonnéesActifs'!M737))</f>
        <v>-</v>
      </c>
      <c r="N734" s="213" t="str">
        <f>IF(($A734="-"),"-",IF((ISBLANK('1B DonnéesActifs'!N737)=TRUE),"",'1B DonnéesActifs'!N737))</f>
        <v>-</v>
      </c>
      <c r="O734" s="213" t="str">
        <f>IF(($A734="-"),"-",IF((ISBLANK('1B DonnéesActifs'!O737)=TRUE),"",'1B DonnéesActifs'!O737))</f>
        <v>-</v>
      </c>
      <c r="P734" s="213" t="str">
        <f>IF(($A734="-"),"-",IF((ISBLANK('1B DonnéesActifs'!P737)=TRUE),"",'1B DonnéesActifs'!P737))</f>
        <v>-</v>
      </c>
      <c r="Q734" s="214" t="str">
        <f t="shared" si="109"/>
        <v>-</v>
      </c>
      <c r="R734" s="214" t="str">
        <f>IF($A734="-","-",(_xlfn.IFNA((VLOOKUP($D734,'2A HypothèsesRenouvellement'!$J$6:$K$10,2,FALSE)),"TypeChausséeN/D")))</f>
        <v>-</v>
      </c>
      <c r="S734" s="214" t="str">
        <f t="shared" si="110"/>
        <v>-</v>
      </c>
      <c r="T734" s="214" t="str">
        <f>IF($A734="-","-",(_xlfn.IFNA((VLOOKUP($M734,'2A HypothèsesRenouvellement'!$J$16:$K$25,2,FALSE)),"DernièreInterventionN/D")))</f>
        <v>-</v>
      </c>
      <c r="U734" s="214" t="str">
        <f t="shared" si="111"/>
        <v>-</v>
      </c>
      <c r="V734" s="215" t="str">
        <f t="shared" si="112"/>
        <v>-</v>
      </c>
      <c r="W734" s="215" t="str">
        <f>IF($A734="-","-",IF($O734="","ICG N/D",VLOOKUP($O734,'2A HypothèsesRenouvellement'!$B$33:$B$42,1,TRUE)))</f>
        <v>-</v>
      </c>
      <c r="X734" s="216" t="str">
        <f>IF($A734="-","-",(IF((ISNUMBER(W734)=TRUE),VLOOKUP(W734,'2A HypothèsesRenouvellement'!$B$33:$D$42,3,FALSE),"ICG N/D")))</f>
        <v>-</v>
      </c>
      <c r="Y734" s="216" t="str">
        <f>_xlfn.IFNA(IF($A734="-","-",(IF((P734=""),"Cote /5 N/D",VLOOKUP(P734,'2A HypothèsesRenouvellement'!$F$33:$G$37,2,FALSE)))),"%ParCote/5 Feuille2A N/D")</f>
        <v>-</v>
      </c>
      <c r="Z734" s="215" t="str">
        <f>IF($A734="-","-",IF('2A HypothèsesRenouvellement'!$F$20="  cotes d'état /100",(IF(ISNUMBER(X734)=TRUE,(X734*R734),"ICG N/D")),"N'est pas l'option choisie feuille 2A"))</f>
        <v>-</v>
      </c>
      <c r="AA734" s="215" t="str">
        <f t="shared" si="107"/>
        <v>-</v>
      </c>
      <c r="AB734" s="215" t="str">
        <f>IF($A734="-","-",IF('2A HypothèsesRenouvellement'!$F$20="  cotes d'état /5",(IF(ISNUMBER(Y734)=TRUE,(Y734*R734),"Etat/5 N/D")),"N'est pas l'option choisie feuille 2A"))</f>
        <v>-</v>
      </c>
      <c r="AC734" s="215" t="str">
        <f t="shared" si="108"/>
        <v>-</v>
      </c>
      <c r="AD734" s="217" t="str">
        <f>IF('2A HypothèsesRenouvellement'!$D$15="Option 1  ",'3A CalculsActifs'!V734,IF('2A HypothèsesRenouvellement'!$F$20="  Cotes d'état /100",'3A CalculsActifs'!AA734,IF('2A HypothèsesRenouvellement'!$F$20="  Cotes d'état /5",'3A CalculsActifs'!AC734,"ATT:ChoisirOptionFeuille2A")))</f>
        <v>ATT:ChoisirOptionFeuille2A</v>
      </c>
      <c r="AE734" s="209" t="str">
        <f>IF($A734="-","-",(H734/1000*(VLOOKUP(D734,'2A HypothèsesRenouvellement'!$J$6:$L$10,3,FALSE))))</f>
        <v>-</v>
      </c>
      <c r="AF734" s="312" t="str">
        <f t="shared" si="113"/>
        <v>-</v>
      </c>
      <c r="AG734" s="312" t="str">
        <f t="shared" si="114"/>
        <v>-</v>
      </c>
      <c r="AH734" s="218" t="str">
        <f t="shared" si="115"/>
        <v>-</v>
      </c>
    </row>
    <row r="735" spans="1:34" x14ac:dyDescent="0.25">
      <c r="A735" s="212" t="str">
        <f>IF((ISBLANK('1B DonnéesActifs'!A738)=TRUE),"-",'1B DonnéesActifs'!A738)</f>
        <v>-</v>
      </c>
      <c r="B735" s="213" t="str">
        <f>IF(($A735="-"),"-",IF((ISBLANK('1B DonnéesActifs'!B738)=TRUE),"",'1B DonnéesActifs'!B738))</f>
        <v>-</v>
      </c>
      <c r="C735" s="213" t="str">
        <f>IF(($A735="-"),"-",IF((ISBLANK('1B DonnéesActifs'!C738)=TRUE),"",'1B DonnéesActifs'!C738))</f>
        <v>-</v>
      </c>
      <c r="D735" s="213" t="str">
        <f>IF(($A735="-"),"-",IF((ISBLANK('1B DonnéesActifs'!D738)=TRUE),"",'1B DonnéesActifs'!D738))</f>
        <v>-</v>
      </c>
      <c r="E735" s="213" t="str">
        <f>IF(($A735="-"),"-",IF((ISBLANK('1B DonnéesActifs'!E738)=TRUE),"",'1B DonnéesActifs'!E738))</f>
        <v>-</v>
      </c>
      <c r="F735" s="213" t="str">
        <f>IF(($A735="-"),"-",IF((ISBLANK('1B DonnéesActifs'!F738)=TRUE),"",'1B DonnéesActifs'!F738))</f>
        <v>-</v>
      </c>
      <c r="G735" s="213" t="str">
        <f>IF(($A735="-"),"-",IF((ISBLANK('1B DonnéesActifs'!G738)=TRUE),"",'1B DonnéesActifs'!G738))</f>
        <v>-</v>
      </c>
      <c r="H735" s="213" t="str">
        <f>IF(($A735="-"),"-",IF((ISBLANK('1B DonnéesActifs'!H738)=TRUE),"",'1B DonnéesActifs'!H738))</f>
        <v>-</v>
      </c>
      <c r="I735" s="213" t="str">
        <f>IF(($A735="-"),"-",IF((ISBLANK('1B DonnéesActifs'!I738)=TRUE),"",'1B DonnéesActifs'!I738))</f>
        <v>-</v>
      </c>
      <c r="J735" s="213" t="str">
        <f>IF(($A735="-"),"-",IF((ISBLANK('1B DonnéesActifs'!J738)=TRUE),"",'1B DonnéesActifs'!J738))</f>
        <v>-</v>
      </c>
      <c r="K735" s="213" t="str">
        <f>IF(($A735="-"),"-",IF((ISBLANK('1B DonnéesActifs'!K738)=TRUE),"",'1B DonnéesActifs'!K738))</f>
        <v>-</v>
      </c>
      <c r="L735" s="213" t="str">
        <f>IF(($A735="-"),"-",IF((ISBLANK('1B DonnéesActifs'!L738)=TRUE),"",'1B DonnéesActifs'!L738))</f>
        <v>-</v>
      </c>
      <c r="M735" s="213" t="str">
        <f>IF(($A735="-"),"-",IF((ISBLANK('1B DonnéesActifs'!M738)=TRUE),"",'1B DonnéesActifs'!M738))</f>
        <v>-</v>
      </c>
      <c r="N735" s="213" t="str">
        <f>IF(($A735="-"),"-",IF((ISBLANK('1B DonnéesActifs'!N738)=TRUE),"",'1B DonnéesActifs'!N738))</f>
        <v>-</v>
      </c>
      <c r="O735" s="213" t="str">
        <f>IF(($A735="-"),"-",IF((ISBLANK('1B DonnéesActifs'!O738)=TRUE),"",'1B DonnéesActifs'!O738))</f>
        <v>-</v>
      </c>
      <c r="P735" s="213" t="str">
        <f>IF(($A735="-"),"-",IF((ISBLANK('1B DonnéesActifs'!P738)=TRUE),"",'1B DonnéesActifs'!P738))</f>
        <v>-</v>
      </c>
      <c r="Q735" s="214" t="str">
        <f t="shared" si="109"/>
        <v>-</v>
      </c>
      <c r="R735" s="214" t="str">
        <f>IF($A735="-","-",(_xlfn.IFNA((VLOOKUP($D735,'2A HypothèsesRenouvellement'!$J$6:$K$10,2,FALSE)),"TypeChausséeN/D")))</f>
        <v>-</v>
      </c>
      <c r="S735" s="214" t="str">
        <f t="shared" si="110"/>
        <v>-</v>
      </c>
      <c r="T735" s="214" t="str">
        <f>IF($A735="-","-",(_xlfn.IFNA((VLOOKUP($M735,'2A HypothèsesRenouvellement'!$J$16:$K$25,2,FALSE)),"DernièreInterventionN/D")))</f>
        <v>-</v>
      </c>
      <c r="U735" s="214" t="str">
        <f t="shared" si="111"/>
        <v>-</v>
      </c>
      <c r="V735" s="215" t="str">
        <f t="shared" si="112"/>
        <v>-</v>
      </c>
      <c r="W735" s="215" t="str">
        <f>IF($A735="-","-",IF($O735="","ICG N/D",VLOOKUP($O735,'2A HypothèsesRenouvellement'!$B$33:$B$42,1,TRUE)))</f>
        <v>-</v>
      </c>
      <c r="X735" s="216" t="str">
        <f>IF($A735="-","-",(IF((ISNUMBER(W735)=TRUE),VLOOKUP(W735,'2A HypothèsesRenouvellement'!$B$33:$D$42,3,FALSE),"ICG N/D")))</f>
        <v>-</v>
      </c>
      <c r="Y735" s="216" t="str">
        <f>_xlfn.IFNA(IF($A735="-","-",(IF((P735=""),"Cote /5 N/D",VLOOKUP(P735,'2A HypothèsesRenouvellement'!$F$33:$G$37,2,FALSE)))),"%ParCote/5 Feuille2A N/D")</f>
        <v>-</v>
      </c>
      <c r="Z735" s="215" t="str">
        <f>IF($A735="-","-",IF('2A HypothèsesRenouvellement'!$F$20="  cotes d'état /100",(IF(ISNUMBER(X735)=TRUE,(X735*R735),"ICG N/D")),"N'est pas l'option choisie feuille 2A"))</f>
        <v>-</v>
      </c>
      <c r="AA735" s="215" t="str">
        <f t="shared" si="107"/>
        <v>-</v>
      </c>
      <c r="AB735" s="215" t="str">
        <f>IF($A735="-","-",IF('2A HypothèsesRenouvellement'!$F$20="  cotes d'état /5",(IF(ISNUMBER(Y735)=TRUE,(Y735*R735),"Etat/5 N/D")),"N'est pas l'option choisie feuille 2A"))</f>
        <v>-</v>
      </c>
      <c r="AC735" s="215" t="str">
        <f t="shared" si="108"/>
        <v>-</v>
      </c>
      <c r="AD735" s="217" t="str">
        <f>IF('2A HypothèsesRenouvellement'!$D$15="Option 1  ",'3A CalculsActifs'!V735,IF('2A HypothèsesRenouvellement'!$F$20="  Cotes d'état /100",'3A CalculsActifs'!AA735,IF('2A HypothèsesRenouvellement'!$F$20="  Cotes d'état /5",'3A CalculsActifs'!AC735,"ATT:ChoisirOptionFeuille2A")))</f>
        <v>ATT:ChoisirOptionFeuille2A</v>
      </c>
      <c r="AE735" s="209" t="str">
        <f>IF($A735="-","-",(H735/1000*(VLOOKUP(D735,'2A HypothèsesRenouvellement'!$J$6:$L$10,3,FALSE))))</f>
        <v>-</v>
      </c>
      <c r="AF735" s="312" t="str">
        <f t="shared" si="113"/>
        <v>-</v>
      </c>
      <c r="AG735" s="312" t="str">
        <f t="shared" si="114"/>
        <v>-</v>
      </c>
      <c r="AH735" s="218" t="str">
        <f t="shared" si="115"/>
        <v>-</v>
      </c>
    </row>
    <row r="736" spans="1:34" x14ac:dyDescent="0.25">
      <c r="A736" s="212" t="str">
        <f>IF((ISBLANK('1B DonnéesActifs'!A739)=TRUE),"-",'1B DonnéesActifs'!A739)</f>
        <v>-</v>
      </c>
      <c r="B736" s="213" t="str">
        <f>IF(($A736="-"),"-",IF((ISBLANK('1B DonnéesActifs'!B739)=TRUE),"",'1B DonnéesActifs'!B739))</f>
        <v>-</v>
      </c>
      <c r="C736" s="213" t="str">
        <f>IF(($A736="-"),"-",IF((ISBLANK('1B DonnéesActifs'!C739)=TRUE),"",'1B DonnéesActifs'!C739))</f>
        <v>-</v>
      </c>
      <c r="D736" s="213" t="str">
        <f>IF(($A736="-"),"-",IF((ISBLANK('1B DonnéesActifs'!D739)=TRUE),"",'1B DonnéesActifs'!D739))</f>
        <v>-</v>
      </c>
      <c r="E736" s="213" t="str">
        <f>IF(($A736="-"),"-",IF((ISBLANK('1B DonnéesActifs'!E739)=TRUE),"",'1B DonnéesActifs'!E739))</f>
        <v>-</v>
      </c>
      <c r="F736" s="213" t="str">
        <f>IF(($A736="-"),"-",IF((ISBLANK('1B DonnéesActifs'!F739)=TRUE),"",'1B DonnéesActifs'!F739))</f>
        <v>-</v>
      </c>
      <c r="G736" s="213" t="str">
        <f>IF(($A736="-"),"-",IF((ISBLANK('1B DonnéesActifs'!G739)=TRUE),"",'1B DonnéesActifs'!G739))</f>
        <v>-</v>
      </c>
      <c r="H736" s="213" t="str">
        <f>IF(($A736="-"),"-",IF((ISBLANK('1B DonnéesActifs'!H739)=TRUE),"",'1B DonnéesActifs'!H739))</f>
        <v>-</v>
      </c>
      <c r="I736" s="213" t="str">
        <f>IF(($A736="-"),"-",IF((ISBLANK('1B DonnéesActifs'!I739)=TRUE),"",'1B DonnéesActifs'!I739))</f>
        <v>-</v>
      </c>
      <c r="J736" s="213" t="str">
        <f>IF(($A736="-"),"-",IF((ISBLANK('1B DonnéesActifs'!J739)=TRUE),"",'1B DonnéesActifs'!J739))</f>
        <v>-</v>
      </c>
      <c r="K736" s="213" t="str">
        <f>IF(($A736="-"),"-",IF((ISBLANK('1B DonnéesActifs'!K739)=TRUE),"",'1B DonnéesActifs'!K739))</f>
        <v>-</v>
      </c>
      <c r="L736" s="213" t="str">
        <f>IF(($A736="-"),"-",IF((ISBLANK('1B DonnéesActifs'!L739)=TRUE),"",'1B DonnéesActifs'!L739))</f>
        <v>-</v>
      </c>
      <c r="M736" s="213" t="str">
        <f>IF(($A736="-"),"-",IF((ISBLANK('1B DonnéesActifs'!M739)=TRUE),"",'1B DonnéesActifs'!M739))</f>
        <v>-</v>
      </c>
      <c r="N736" s="213" t="str">
        <f>IF(($A736="-"),"-",IF((ISBLANK('1B DonnéesActifs'!N739)=TRUE),"",'1B DonnéesActifs'!N739))</f>
        <v>-</v>
      </c>
      <c r="O736" s="213" t="str">
        <f>IF(($A736="-"),"-",IF((ISBLANK('1B DonnéesActifs'!O739)=TRUE),"",'1B DonnéesActifs'!O739))</f>
        <v>-</v>
      </c>
      <c r="P736" s="213" t="str">
        <f>IF(($A736="-"),"-",IF((ISBLANK('1B DonnéesActifs'!P739)=TRUE),"",'1B DonnéesActifs'!P739))</f>
        <v>-</v>
      </c>
      <c r="Q736" s="214" t="str">
        <f t="shared" si="109"/>
        <v>-</v>
      </c>
      <c r="R736" s="214" t="str">
        <f>IF($A736="-","-",(_xlfn.IFNA((VLOOKUP($D736,'2A HypothèsesRenouvellement'!$J$6:$K$10,2,FALSE)),"TypeChausséeN/D")))</f>
        <v>-</v>
      </c>
      <c r="S736" s="214" t="str">
        <f t="shared" si="110"/>
        <v>-</v>
      </c>
      <c r="T736" s="214" t="str">
        <f>IF($A736="-","-",(_xlfn.IFNA((VLOOKUP($M736,'2A HypothèsesRenouvellement'!$J$16:$K$25,2,FALSE)),"DernièreInterventionN/D")))</f>
        <v>-</v>
      </c>
      <c r="U736" s="214" t="str">
        <f t="shared" si="111"/>
        <v>-</v>
      </c>
      <c r="V736" s="215" t="str">
        <f t="shared" si="112"/>
        <v>-</v>
      </c>
      <c r="W736" s="215" t="str">
        <f>IF($A736="-","-",IF($O736="","ICG N/D",VLOOKUP($O736,'2A HypothèsesRenouvellement'!$B$33:$B$42,1,TRUE)))</f>
        <v>-</v>
      </c>
      <c r="X736" s="216" t="str">
        <f>IF($A736="-","-",(IF((ISNUMBER(W736)=TRUE),VLOOKUP(W736,'2A HypothèsesRenouvellement'!$B$33:$D$42,3,FALSE),"ICG N/D")))</f>
        <v>-</v>
      </c>
      <c r="Y736" s="216" t="str">
        <f>_xlfn.IFNA(IF($A736="-","-",(IF((P736=""),"Cote /5 N/D",VLOOKUP(P736,'2A HypothèsesRenouvellement'!$F$33:$G$37,2,FALSE)))),"%ParCote/5 Feuille2A N/D")</f>
        <v>-</v>
      </c>
      <c r="Z736" s="215" t="str">
        <f>IF($A736="-","-",IF('2A HypothèsesRenouvellement'!$F$20="  cotes d'état /100",(IF(ISNUMBER(X736)=TRUE,(X736*R736),"ICG N/D")),"N'est pas l'option choisie feuille 2A"))</f>
        <v>-</v>
      </c>
      <c r="AA736" s="215" t="str">
        <f t="shared" si="107"/>
        <v>-</v>
      </c>
      <c r="AB736" s="215" t="str">
        <f>IF($A736="-","-",IF('2A HypothèsesRenouvellement'!$F$20="  cotes d'état /5",(IF(ISNUMBER(Y736)=TRUE,(Y736*R736),"Etat/5 N/D")),"N'est pas l'option choisie feuille 2A"))</f>
        <v>-</v>
      </c>
      <c r="AC736" s="215" t="str">
        <f t="shared" si="108"/>
        <v>-</v>
      </c>
      <c r="AD736" s="217" t="str">
        <f>IF('2A HypothèsesRenouvellement'!$D$15="Option 1  ",'3A CalculsActifs'!V736,IF('2A HypothèsesRenouvellement'!$F$20="  Cotes d'état /100",'3A CalculsActifs'!AA736,IF('2A HypothèsesRenouvellement'!$F$20="  Cotes d'état /5",'3A CalculsActifs'!AC736,"ATT:ChoisirOptionFeuille2A")))</f>
        <v>ATT:ChoisirOptionFeuille2A</v>
      </c>
      <c r="AE736" s="209" t="str">
        <f>IF($A736="-","-",(H736/1000*(VLOOKUP(D736,'2A HypothèsesRenouvellement'!$J$6:$L$10,3,FALSE))))</f>
        <v>-</v>
      </c>
      <c r="AF736" s="312" t="str">
        <f t="shared" si="113"/>
        <v>-</v>
      </c>
      <c r="AG736" s="312" t="str">
        <f t="shared" si="114"/>
        <v>-</v>
      </c>
      <c r="AH736" s="218" t="str">
        <f t="shared" si="115"/>
        <v>-</v>
      </c>
    </row>
    <row r="737" spans="1:34" x14ac:dyDescent="0.25">
      <c r="A737" s="212" t="str">
        <f>IF((ISBLANK('1B DonnéesActifs'!A740)=TRUE),"-",'1B DonnéesActifs'!A740)</f>
        <v>-</v>
      </c>
      <c r="B737" s="213" t="str">
        <f>IF(($A737="-"),"-",IF((ISBLANK('1B DonnéesActifs'!B740)=TRUE),"",'1B DonnéesActifs'!B740))</f>
        <v>-</v>
      </c>
      <c r="C737" s="213" t="str">
        <f>IF(($A737="-"),"-",IF((ISBLANK('1B DonnéesActifs'!C740)=TRUE),"",'1B DonnéesActifs'!C740))</f>
        <v>-</v>
      </c>
      <c r="D737" s="213" t="str">
        <f>IF(($A737="-"),"-",IF((ISBLANK('1B DonnéesActifs'!D740)=TRUE),"",'1B DonnéesActifs'!D740))</f>
        <v>-</v>
      </c>
      <c r="E737" s="213" t="str">
        <f>IF(($A737="-"),"-",IF((ISBLANK('1B DonnéesActifs'!E740)=TRUE),"",'1B DonnéesActifs'!E740))</f>
        <v>-</v>
      </c>
      <c r="F737" s="213" t="str">
        <f>IF(($A737="-"),"-",IF((ISBLANK('1B DonnéesActifs'!F740)=TRUE),"",'1B DonnéesActifs'!F740))</f>
        <v>-</v>
      </c>
      <c r="G737" s="213" t="str">
        <f>IF(($A737="-"),"-",IF((ISBLANK('1B DonnéesActifs'!G740)=TRUE),"",'1B DonnéesActifs'!G740))</f>
        <v>-</v>
      </c>
      <c r="H737" s="213" t="str">
        <f>IF(($A737="-"),"-",IF((ISBLANK('1B DonnéesActifs'!H740)=TRUE),"",'1B DonnéesActifs'!H740))</f>
        <v>-</v>
      </c>
      <c r="I737" s="213" t="str">
        <f>IF(($A737="-"),"-",IF((ISBLANK('1B DonnéesActifs'!I740)=TRUE),"",'1B DonnéesActifs'!I740))</f>
        <v>-</v>
      </c>
      <c r="J737" s="213" t="str">
        <f>IF(($A737="-"),"-",IF((ISBLANK('1B DonnéesActifs'!J740)=TRUE),"",'1B DonnéesActifs'!J740))</f>
        <v>-</v>
      </c>
      <c r="K737" s="213" t="str">
        <f>IF(($A737="-"),"-",IF((ISBLANK('1B DonnéesActifs'!K740)=TRUE),"",'1B DonnéesActifs'!K740))</f>
        <v>-</v>
      </c>
      <c r="L737" s="213" t="str">
        <f>IF(($A737="-"),"-",IF((ISBLANK('1B DonnéesActifs'!L740)=TRUE),"",'1B DonnéesActifs'!L740))</f>
        <v>-</v>
      </c>
      <c r="M737" s="213" t="str">
        <f>IF(($A737="-"),"-",IF((ISBLANK('1B DonnéesActifs'!M740)=TRUE),"",'1B DonnéesActifs'!M740))</f>
        <v>-</v>
      </c>
      <c r="N737" s="213" t="str">
        <f>IF(($A737="-"),"-",IF((ISBLANK('1B DonnéesActifs'!N740)=TRUE),"",'1B DonnéesActifs'!N740))</f>
        <v>-</v>
      </c>
      <c r="O737" s="213" t="str">
        <f>IF(($A737="-"),"-",IF((ISBLANK('1B DonnéesActifs'!O740)=TRUE),"",'1B DonnéesActifs'!O740))</f>
        <v>-</v>
      </c>
      <c r="P737" s="213" t="str">
        <f>IF(($A737="-"),"-",IF((ISBLANK('1B DonnéesActifs'!P740)=TRUE),"",'1B DonnéesActifs'!P740))</f>
        <v>-</v>
      </c>
      <c r="Q737" s="214" t="str">
        <f t="shared" si="109"/>
        <v>-</v>
      </c>
      <c r="R737" s="214" t="str">
        <f>IF($A737="-","-",(_xlfn.IFNA((VLOOKUP($D737,'2A HypothèsesRenouvellement'!$J$6:$K$10,2,FALSE)),"TypeChausséeN/D")))</f>
        <v>-</v>
      </c>
      <c r="S737" s="214" t="str">
        <f t="shared" si="110"/>
        <v>-</v>
      </c>
      <c r="T737" s="214" t="str">
        <f>IF($A737="-","-",(_xlfn.IFNA((VLOOKUP($M737,'2A HypothèsesRenouvellement'!$J$16:$K$25,2,FALSE)),"DernièreInterventionN/D")))</f>
        <v>-</v>
      </c>
      <c r="U737" s="214" t="str">
        <f t="shared" si="111"/>
        <v>-</v>
      </c>
      <c r="V737" s="215" t="str">
        <f t="shared" si="112"/>
        <v>-</v>
      </c>
      <c r="W737" s="215" t="str">
        <f>IF($A737="-","-",IF($O737="","ICG N/D",VLOOKUP($O737,'2A HypothèsesRenouvellement'!$B$33:$B$42,1,TRUE)))</f>
        <v>-</v>
      </c>
      <c r="X737" s="216" t="str">
        <f>IF($A737="-","-",(IF((ISNUMBER(W737)=TRUE),VLOOKUP(W737,'2A HypothèsesRenouvellement'!$B$33:$D$42,3,FALSE),"ICG N/D")))</f>
        <v>-</v>
      </c>
      <c r="Y737" s="216" t="str">
        <f>_xlfn.IFNA(IF($A737="-","-",(IF((P737=""),"Cote /5 N/D",VLOOKUP(P737,'2A HypothèsesRenouvellement'!$F$33:$G$37,2,FALSE)))),"%ParCote/5 Feuille2A N/D")</f>
        <v>-</v>
      </c>
      <c r="Z737" s="215" t="str">
        <f>IF($A737="-","-",IF('2A HypothèsesRenouvellement'!$F$20="  cotes d'état /100",(IF(ISNUMBER(X737)=TRUE,(X737*R737),"ICG N/D")),"N'est pas l'option choisie feuille 2A"))</f>
        <v>-</v>
      </c>
      <c r="AA737" s="215" t="str">
        <f t="shared" si="107"/>
        <v>-</v>
      </c>
      <c r="AB737" s="215" t="str">
        <f>IF($A737="-","-",IF('2A HypothèsesRenouvellement'!$F$20="  cotes d'état /5",(IF(ISNUMBER(Y737)=TRUE,(Y737*R737),"Etat/5 N/D")),"N'est pas l'option choisie feuille 2A"))</f>
        <v>-</v>
      </c>
      <c r="AC737" s="215" t="str">
        <f t="shared" si="108"/>
        <v>-</v>
      </c>
      <c r="AD737" s="217" t="str">
        <f>IF('2A HypothèsesRenouvellement'!$D$15="Option 1  ",'3A CalculsActifs'!V737,IF('2A HypothèsesRenouvellement'!$F$20="  Cotes d'état /100",'3A CalculsActifs'!AA737,IF('2A HypothèsesRenouvellement'!$F$20="  Cotes d'état /5",'3A CalculsActifs'!AC737,"ATT:ChoisirOptionFeuille2A")))</f>
        <v>ATT:ChoisirOptionFeuille2A</v>
      </c>
      <c r="AE737" s="209" t="str">
        <f>IF($A737="-","-",(H737/1000*(VLOOKUP(D737,'2A HypothèsesRenouvellement'!$J$6:$L$10,3,FALSE))))</f>
        <v>-</v>
      </c>
      <c r="AF737" s="312" t="str">
        <f t="shared" si="113"/>
        <v>-</v>
      </c>
      <c r="AG737" s="312" t="str">
        <f t="shared" si="114"/>
        <v>-</v>
      </c>
      <c r="AH737" s="218" t="str">
        <f t="shared" si="115"/>
        <v>-</v>
      </c>
    </row>
    <row r="738" spans="1:34" x14ac:dyDescent="0.25">
      <c r="A738" s="212" t="str">
        <f>IF((ISBLANK('1B DonnéesActifs'!A741)=TRUE),"-",'1B DonnéesActifs'!A741)</f>
        <v>-</v>
      </c>
      <c r="B738" s="213" t="str">
        <f>IF(($A738="-"),"-",IF((ISBLANK('1B DonnéesActifs'!B741)=TRUE),"",'1B DonnéesActifs'!B741))</f>
        <v>-</v>
      </c>
      <c r="C738" s="213" t="str">
        <f>IF(($A738="-"),"-",IF((ISBLANK('1B DonnéesActifs'!C741)=TRUE),"",'1B DonnéesActifs'!C741))</f>
        <v>-</v>
      </c>
      <c r="D738" s="213" t="str">
        <f>IF(($A738="-"),"-",IF((ISBLANK('1B DonnéesActifs'!D741)=TRUE),"",'1B DonnéesActifs'!D741))</f>
        <v>-</v>
      </c>
      <c r="E738" s="213" t="str">
        <f>IF(($A738="-"),"-",IF((ISBLANK('1B DonnéesActifs'!E741)=TRUE),"",'1B DonnéesActifs'!E741))</f>
        <v>-</v>
      </c>
      <c r="F738" s="213" t="str">
        <f>IF(($A738="-"),"-",IF((ISBLANK('1B DonnéesActifs'!F741)=TRUE),"",'1B DonnéesActifs'!F741))</f>
        <v>-</v>
      </c>
      <c r="G738" s="213" t="str">
        <f>IF(($A738="-"),"-",IF((ISBLANK('1B DonnéesActifs'!G741)=TRUE),"",'1B DonnéesActifs'!G741))</f>
        <v>-</v>
      </c>
      <c r="H738" s="213" t="str">
        <f>IF(($A738="-"),"-",IF((ISBLANK('1B DonnéesActifs'!H741)=TRUE),"",'1B DonnéesActifs'!H741))</f>
        <v>-</v>
      </c>
      <c r="I738" s="213" t="str">
        <f>IF(($A738="-"),"-",IF((ISBLANK('1B DonnéesActifs'!I741)=TRUE),"",'1B DonnéesActifs'!I741))</f>
        <v>-</v>
      </c>
      <c r="J738" s="213" t="str">
        <f>IF(($A738="-"),"-",IF((ISBLANK('1B DonnéesActifs'!J741)=TRUE),"",'1B DonnéesActifs'!J741))</f>
        <v>-</v>
      </c>
      <c r="K738" s="213" t="str">
        <f>IF(($A738="-"),"-",IF((ISBLANK('1B DonnéesActifs'!K741)=TRUE),"",'1B DonnéesActifs'!K741))</f>
        <v>-</v>
      </c>
      <c r="L738" s="213" t="str">
        <f>IF(($A738="-"),"-",IF((ISBLANK('1B DonnéesActifs'!L741)=TRUE),"",'1B DonnéesActifs'!L741))</f>
        <v>-</v>
      </c>
      <c r="M738" s="213" t="str">
        <f>IF(($A738="-"),"-",IF((ISBLANK('1B DonnéesActifs'!M741)=TRUE),"",'1B DonnéesActifs'!M741))</f>
        <v>-</v>
      </c>
      <c r="N738" s="213" t="str">
        <f>IF(($A738="-"),"-",IF((ISBLANK('1B DonnéesActifs'!N741)=TRUE),"",'1B DonnéesActifs'!N741))</f>
        <v>-</v>
      </c>
      <c r="O738" s="213" t="str">
        <f>IF(($A738="-"),"-",IF((ISBLANK('1B DonnéesActifs'!O741)=TRUE),"",'1B DonnéesActifs'!O741))</f>
        <v>-</v>
      </c>
      <c r="P738" s="213" t="str">
        <f>IF(($A738="-"),"-",IF((ISBLANK('1B DonnéesActifs'!P741)=TRUE),"",'1B DonnéesActifs'!P741))</f>
        <v>-</v>
      </c>
      <c r="Q738" s="214" t="str">
        <f t="shared" si="109"/>
        <v>-</v>
      </c>
      <c r="R738" s="214" t="str">
        <f>IF($A738="-","-",(_xlfn.IFNA((VLOOKUP($D738,'2A HypothèsesRenouvellement'!$J$6:$K$10,2,FALSE)),"TypeChausséeN/D")))</f>
        <v>-</v>
      </c>
      <c r="S738" s="214" t="str">
        <f t="shared" si="110"/>
        <v>-</v>
      </c>
      <c r="T738" s="214" t="str">
        <f>IF($A738="-","-",(_xlfn.IFNA((VLOOKUP($M738,'2A HypothèsesRenouvellement'!$J$16:$K$25,2,FALSE)),"DernièreInterventionN/D")))</f>
        <v>-</v>
      </c>
      <c r="U738" s="214" t="str">
        <f t="shared" si="111"/>
        <v>-</v>
      </c>
      <c r="V738" s="215" t="str">
        <f t="shared" si="112"/>
        <v>-</v>
      </c>
      <c r="W738" s="215" t="str">
        <f>IF($A738="-","-",IF($O738="","ICG N/D",VLOOKUP($O738,'2A HypothèsesRenouvellement'!$B$33:$B$42,1,TRUE)))</f>
        <v>-</v>
      </c>
      <c r="X738" s="216" t="str">
        <f>IF($A738="-","-",(IF((ISNUMBER(W738)=TRUE),VLOOKUP(W738,'2A HypothèsesRenouvellement'!$B$33:$D$42,3,FALSE),"ICG N/D")))</f>
        <v>-</v>
      </c>
      <c r="Y738" s="216" t="str">
        <f>_xlfn.IFNA(IF($A738="-","-",(IF((P738=""),"Cote /5 N/D",VLOOKUP(P738,'2A HypothèsesRenouvellement'!$F$33:$G$37,2,FALSE)))),"%ParCote/5 Feuille2A N/D")</f>
        <v>-</v>
      </c>
      <c r="Z738" s="215" t="str">
        <f>IF($A738="-","-",IF('2A HypothèsesRenouvellement'!$F$20="  cotes d'état /100",(IF(ISNUMBER(X738)=TRUE,(X738*R738),"ICG N/D")),"N'est pas l'option choisie feuille 2A"))</f>
        <v>-</v>
      </c>
      <c r="AA738" s="215" t="str">
        <f t="shared" si="107"/>
        <v>-</v>
      </c>
      <c r="AB738" s="215" t="str">
        <f>IF($A738="-","-",IF('2A HypothèsesRenouvellement'!$F$20="  cotes d'état /5",(IF(ISNUMBER(Y738)=TRUE,(Y738*R738),"Etat/5 N/D")),"N'est pas l'option choisie feuille 2A"))</f>
        <v>-</v>
      </c>
      <c r="AC738" s="215" t="str">
        <f t="shared" si="108"/>
        <v>-</v>
      </c>
      <c r="AD738" s="217" t="str">
        <f>IF('2A HypothèsesRenouvellement'!$D$15="Option 1  ",'3A CalculsActifs'!V738,IF('2A HypothèsesRenouvellement'!$F$20="  Cotes d'état /100",'3A CalculsActifs'!AA738,IF('2A HypothèsesRenouvellement'!$F$20="  Cotes d'état /5",'3A CalculsActifs'!AC738,"ATT:ChoisirOptionFeuille2A")))</f>
        <v>ATT:ChoisirOptionFeuille2A</v>
      </c>
      <c r="AE738" s="209" t="str">
        <f>IF($A738="-","-",(H738/1000*(VLOOKUP(D738,'2A HypothèsesRenouvellement'!$J$6:$L$10,3,FALSE))))</f>
        <v>-</v>
      </c>
      <c r="AF738" s="312" t="str">
        <f t="shared" si="113"/>
        <v>-</v>
      </c>
      <c r="AG738" s="312" t="str">
        <f t="shared" si="114"/>
        <v>-</v>
      </c>
      <c r="AH738" s="218" t="str">
        <f t="shared" si="115"/>
        <v>-</v>
      </c>
    </row>
    <row r="739" spans="1:34" x14ac:dyDescent="0.25">
      <c r="A739" s="212" t="str">
        <f>IF((ISBLANK('1B DonnéesActifs'!A742)=TRUE),"-",'1B DonnéesActifs'!A742)</f>
        <v>-</v>
      </c>
      <c r="B739" s="213" t="str">
        <f>IF(($A739="-"),"-",IF((ISBLANK('1B DonnéesActifs'!B742)=TRUE),"",'1B DonnéesActifs'!B742))</f>
        <v>-</v>
      </c>
      <c r="C739" s="213" t="str">
        <f>IF(($A739="-"),"-",IF((ISBLANK('1B DonnéesActifs'!C742)=TRUE),"",'1B DonnéesActifs'!C742))</f>
        <v>-</v>
      </c>
      <c r="D739" s="213" t="str">
        <f>IF(($A739="-"),"-",IF((ISBLANK('1B DonnéesActifs'!D742)=TRUE),"",'1B DonnéesActifs'!D742))</f>
        <v>-</v>
      </c>
      <c r="E739" s="213" t="str">
        <f>IF(($A739="-"),"-",IF((ISBLANK('1B DonnéesActifs'!E742)=TRUE),"",'1B DonnéesActifs'!E742))</f>
        <v>-</v>
      </c>
      <c r="F739" s="213" t="str">
        <f>IF(($A739="-"),"-",IF((ISBLANK('1B DonnéesActifs'!F742)=TRUE),"",'1B DonnéesActifs'!F742))</f>
        <v>-</v>
      </c>
      <c r="G739" s="213" t="str">
        <f>IF(($A739="-"),"-",IF((ISBLANK('1B DonnéesActifs'!G742)=TRUE),"",'1B DonnéesActifs'!G742))</f>
        <v>-</v>
      </c>
      <c r="H739" s="213" t="str">
        <f>IF(($A739="-"),"-",IF((ISBLANK('1B DonnéesActifs'!H742)=TRUE),"",'1B DonnéesActifs'!H742))</f>
        <v>-</v>
      </c>
      <c r="I739" s="213" t="str">
        <f>IF(($A739="-"),"-",IF((ISBLANK('1B DonnéesActifs'!I742)=TRUE),"",'1B DonnéesActifs'!I742))</f>
        <v>-</v>
      </c>
      <c r="J739" s="213" t="str">
        <f>IF(($A739="-"),"-",IF((ISBLANK('1B DonnéesActifs'!J742)=TRUE),"",'1B DonnéesActifs'!J742))</f>
        <v>-</v>
      </c>
      <c r="K739" s="213" t="str">
        <f>IF(($A739="-"),"-",IF((ISBLANK('1B DonnéesActifs'!K742)=TRUE),"",'1B DonnéesActifs'!K742))</f>
        <v>-</v>
      </c>
      <c r="L739" s="213" t="str">
        <f>IF(($A739="-"),"-",IF((ISBLANK('1B DonnéesActifs'!L742)=TRUE),"",'1B DonnéesActifs'!L742))</f>
        <v>-</v>
      </c>
      <c r="M739" s="213" t="str">
        <f>IF(($A739="-"),"-",IF((ISBLANK('1B DonnéesActifs'!M742)=TRUE),"",'1B DonnéesActifs'!M742))</f>
        <v>-</v>
      </c>
      <c r="N739" s="213" t="str">
        <f>IF(($A739="-"),"-",IF((ISBLANK('1B DonnéesActifs'!N742)=TRUE),"",'1B DonnéesActifs'!N742))</f>
        <v>-</v>
      </c>
      <c r="O739" s="213" t="str">
        <f>IF(($A739="-"),"-",IF((ISBLANK('1B DonnéesActifs'!O742)=TRUE),"",'1B DonnéesActifs'!O742))</f>
        <v>-</v>
      </c>
      <c r="P739" s="213" t="str">
        <f>IF(($A739="-"),"-",IF((ISBLANK('1B DonnéesActifs'!P742)=TRUE),"",'1B DonnéesActifs'!P742))</f>
        <v>-</v>
      </c>
      <c r="Q739" s="214" t="str">
        <f t="shared" si="109"/>
        <v>-</v>
      </c>
      <c r="R739" s="214" t="str">
        <f>IF($A739="-","-",(_xlfn.IFNA((VLOOKUP($D739,'2A HypothèsesRenouvellement'!$J$6:$K$10,2,FALSE)),"TypeChausséeN/D")))</f>
        <v>-</v>
      </c>
      <c r="S739" s="214" t="str">
        <f t="shared" si="110"/>
        <v>-</v>
      </c>
      <c r="T739" s="214" t="str">
        <f>IF($A739="-","-",(_xlfn.IFNA((VLOOKUP($M739,'2A HypothèsesRenouvellement'!$J$16:$K$25,2,FALSE)),"DernièreInterventionN/D")))</f>
        <v>-</v>
      </c>
      <c r="U739" s="214" t="str">
        <f t="shared" si="111"/>
        <v>-</v>
      </c>
      <c r="V739" s="215" t="str">
        <f t="shared" si="112"/>
        <v>-</v>
      </c>
      <c r="W739" s="215" t="str">
        <f>IF($A739="-","-",IF($O739="","ICG N/D",VLOOKUP($O739,'2A HypothèsesRenouvellement'!$B$33:$B$42,1,TRUE)))</f>
        <v>-</v>
      </c>
      <c r="X739" s="216" t="str">
        <f>IF($A739="-","-",(IF((ISNUMBER(W739)=TRUE),VLOOKUP(W739,'2A HypothèsesRenouvellement'!$B$33:$D$42,3,FALSE),"ICG N/D")))</f>
        <v>-</v>
      </c>
      <c r="Y739" s="216" t="str">
        <f>_xlfn.IFNA(IF($A739="-","-",(IF((P739=""),"Cote /5 N/D",VLOOKUP(P739,'2A HypothèsesRenouvellement'!$F$33:$G$37,2,FALSE)))),"%ParCote/5 Feuille2A N/D")</f>
        <v>-</v>
      </c>
      <c r="Z739" s="215" t="str">
        <f>IF($A739="-","-",IF('2A HypothèsesRenouvellement'!$F$20="  cotes d'état /100",(IF(ISNUMBER(X739)=TRUE,(X739*R739),"ICG N/D")),"N'est pas l'option choisie feuille 2A"))</f>
        <v>-</v>
      </c>
      <c r="AA739" s="215" t="str">
        <f t="shared" si="107"/>
        <v>-</v>
      </c>
      <c r="AB739" s="215" t="str">
        <f>IF($A739="-","-",IF('2A HypothèsesRenouvellement'!$F$20="  cotes d'état /5",(IF(ISNUMBER(Y739)=TRUE,(Y739*R739),"Etat/5 N/D")),"N'est pas l'option choisie feuille 2A"))</f>
        <v>-</v>
      </c>
      <c r="AC739" s="215" t="str">
        <f t="shared" si="108"/>
        <v>-</v>
      </c>
      <c r="AD739" s="217" t="str">
        <f>IF('2A HypothèsesRenouvellement'!$D$15="Option 1  ",'3A CalculsActifs'!V739,IF('2A HypothèsesRenouvellement'!$F$20="  Cotes d'état /100",'3A CalculsActifs'!AA739,IF('2A HypothèsesRenouvellement'!$F$20="  Cotes d'état /5",'3A CalculsActifs'!AC739,"ATT:ChoisirOptionFeuille2A")))</f>
        <v>ATT:ChoisirOptionFeuille2A</v>
      </c>
      <c r="AE739" s="209" t="str">
        <f>IF($A739="-","-",(H739/1000*(VLOOKUP(D739,'2A HypothèsesRenouvellement'!$J$6:$L$10,3,FALSE))))</f>
        <v>-</v>
      </c>
      <c r="AF739" s="312" t="str">
        <f t="shared" si="113"/>
        <v>-</v>
      </c>
      <c r="AG739" s="312" t="str">
        <f t="shared" si="114"/>
        <v>-</v>
      </c>
      <c r="AH739" s="218" t="str">
        <f t="shared" si="115"/>
        <v>-</v>
      </c>
    </row>
    <row r="740" spans="1:34" x14ac:dyDescent="0.25">
      <c r="A740" s="212" t="str">
        <f>IF((ISBLANK('1B DonnéesActifs'!A743)=TRUE),"-",'1B DonnéesActifs'!A743)</f>
        <v>-</v>
      </c>
      <c r="B740" s="213" t="str">
        <f>IF(($A740="-"),"-",IF((ISBLANK('1B DonnéesActifs'!B743)=TRUE),"",'1B DonnéesActifs'!B743))</f>
        <v>-</v>
      </c>
      <c r="C740" s="213" t="str">
        <f>IF(($A740="-"),"-",IF((ISBLANK('1B DonnéesActifs'!C743)=TRUE),"",'1B DonnéesActifs'!C743))</f>
        <v>-</v>
      </c>
      <c r="D740" s="213" t="str">
        <f>IF(($A740="-"),"-",IF((ISBLANK('1B DonnéesActifs'!D743)=TRUE),"",'1B DonnéesActifs'!D743))</f>
        <v>-</v>
      </c>
      <c r="E740" s="213" t="str">
        <f>IF(($A740="-"),"-",IF((ISBLANK('1B DonnéesActifs'!E743)=TRUE),"",'1B DonnéesActifs'!E743))</f>
        <v>-</v>
      </c>
      <c r="F740" s="213" t="str">
        <f>IF(($A740="-"),"-",IF((ISBLANK('1B DonnéesActifs'!F743)=TRUE),"",'1B DonnéesActifs'!F743))</f>
        <v>-</v>
      </c>
      <c r="G740" s="213" t="str">
        <f>IF(($A740="-"),"-",IF((ISBLANK('1B DonnéesActifs'!G743)=TRUE),"",'1B DonnéesActifs'!G743))</f>
        <v>-</v>
      </c>
      <c r="H740" s="213" t="str">
        <f>IF(($A740="-"),"-",IF((ISBLANK('1B DonnéesActifs'!H743)=TRUE),"",'1B DonnéesActifs'!H743))</f>
        <v>-</v>
      </c>
      <c r="I740" s="213" t="str">
        <f>IF(($A740="-"),"-",IF((ISBLANK('1B DonnéesActifs'!I743)=TRUE),"",'1B DonnéesActifs'!I743))</f>
        <v>-</v>
      </c>
      <c r="J740" s="213" t="str">
        <f>IF(($A740="-"),"-",IF((ISBLANK('1B DonnéesActifs'!J743)=TRUE),"",'1B DonnéesActifs'!J743))</f>
        <v>-</v>
      </c>
      <c r="K740" s="213" t="str">
        <f>IF(($A740="-"),"-",IF((ISBLANK('1B DonnéesActifs'!K743)=TRUE),"",'1B DonnéesActifs'!K743))</f>
        <v>-</v>
      </c>
      <c r="L740" s="213" t="str">
        <f>IF(($A740="-"),"-",IF((ISBLANK('1B DonnéesActifs'!L743)=TRUE),"",'1B DonnéesActifs'!L743))</f>
        <v>-</v>
      </c>
      <c r="M740" s="213" t="str">
        <f>IF(($A740="-"),"-",IF((ISBLANK('1B DonnéesActifs'!M743)=TRUE),"",'1B DonnéesActifs'!M743))</f>
        <v>-</v>
      </c>
      <c r="N740" s="213" t="str">
        <f>IF(($A740="-"),"-",IF((ISBLANK('1B DonnéesActifs'!N743)=TRUE),"",'1B DonnéesActifs'!N743))</f>
        <v>-</v>
      </c>
      <c r="O740" s="213" t="str">
        <f>IF(($A740="-"),"-",IF((ISBLANK('1B DonnéesActifs'!O743)=TRUE),"",'1B DonnéesActifs'!O743))</f>
        <v>-</v>
      </c>
      <c r="P740" s="213" t="str">
        <f>IF(($A740="-"),"-",IF((ISBLANK('1B DonnéesActifs'!P743)=TRUE),"",'1B DonnéesActifs'!P743))</f>
        <v>-</v>
      </c>
      <c r="Q740" s="214" t="str">
        <f t="shared" si="109"/>
        <v>-</v>
      </c>
      <c r="R740" s="214" t="str">
        <f>IF($A740="-","-",(_xlfn.IFNA((VLOOKUP($D740,'2A HypothèsesRenouvellement'!$J$6:$K$10,2,FALSE)),"TypeChausséeN/D")))</f>
        <v>-</v>
      </c>
      <c r="S740" s="214" t="str">
        <f t="shared" si="110"/>
        <v>-</v>
      </c>
      <c r="T740" s="214" t="str">
        <f>IF($A740="-","-",(_xlfn.IFNA((VLOOKUP($M740,'2A HypothèsesRenouvellement'!$J$16:$K$25,2,FALSE)),"DernièreInterventionN/D")))</f>
        <v>-</v>
      </c>
      <c r="U740" s="214" t="str">
        <f t="shared" si="111"/>
        <v>-</v>
      </c>
      <c r="V740" s="215" t="str">
        <f t="shared" si="112"/>
        <v>-</v>
      </c>
      <c r="W740" s="215" t="str">
        <f>IF($A740="-","-",IF($O740="","ICG N/D",VLOOKUP($O740,'2A HypothèsesRenouvellement'!$B$33:$B$42,1,TRUE)))</f>
        <v>-</v>
      </c>
      <c r="X740" s="216" t="str">
        <f>IF($A740="-","-",(IF((ISNUMBER(W740)=TRUE),VLOOKUP(W740,'2A HypothèsesRenouvellement'!$B$33:$D$42,3,FALSE),"ICG N/D")))</f>
        <v>-</v>
      </c>
      <c r="Y740" s="216" t="str">
        <f>_xlfn.IFNA(IF($A740="-","-",(IF((P740=""),"Cote /5 N/D",VLOOKUP(P740,'2A HypothèsesRenouvellement'!$F$33:$G$37,2,FALSE)))),"%ParCote/5 Feuille2A N/D")</f>
        <v>-</v>
      </c>
      <c r="Z740" s="215" t="str">
        <f>IF($A740="-","-",IF('2A HypothèsesRenouvellement'!$F$20="  cotes d'état /100",(IF(ISNUMBER(X740)=TRUE,(X740*R740),"ICG N/D")),"N'est pas l'option choisie feuille 2A"))</f>
        <v>-</v>
      </c>
      <c r="AA740" s="215" t="str">
        <f t="shared" si="107"/>
        <v>-</v>
      </c>
      <c r="AB740" s="215" t="str">
        <f>IF($A740="-","-",IF('2A HypothèsesRenouvellement'!$F$20="  cotes d'état /5",(IF(ISNUMBER(Y740)=TRUE,(Y740*R740),"Etat/5 N/D")),"N'est pas l'option choisie feuille 2A"))</f>
        <v>-</v>
      </c>
      <c r="AC740" s="215" t="str">
        <f t="shared" si="108"/>
        <v>-</v>
      </c>
      <c r="AD740" s="217" t="str">
        <f>IF('2A HypothèsesRenouvellement'!$D$15="Option 1  ",'3A CalculsActifs'!V740,IF('2A HypothèsesRenouvellement'!$F$20="  Cotes d'état /100",'3A CalculsActifs'!AA740,IF('2A HypothèsesRenouvellement'!$F$20="  Cotes d'état /5",'3A CalculsActifs'!AC740,"ATT:ChoisirOptionFeuille2A")))</f>
        <v>ATT:ChoisirOptionFeuille2A</v>
      </c>
      <c r="AE740" s="209" t="str">
        <f>IF($A740="-","-",(H740/1000*(VLOOKUP(D740,'2A HypothèsesRenouvellement'!$J$6:$L$10,3,FALSE))))</f>
        <v>-</v>
      </c>
      <c r="AF740" s="312" t="str">
        <f t="shared" si="113"/>
        <v>-</v>
      </c>
      <c r="AG740" s="312" t="str">
        <f t="shared" si="114"/>
        <v>-</v>
      </c>
      <c r="AH740" s="218" t="str">
        <f t="shared" si="115"/>
        <v>-</v>
      </c>
    </row>
    <row r="741" spans="1:34" x14ac:dyDescent="0.25">
      <c r="A741" s="212" t="str">
        <f>IF((ISBLANK('1B DonnéesActifs'!A744)=TRUE),"-",'1B DonnéesActifs'!A744)</f>
        <v>-</v>
      </c>
      <c r="B741" s="213" t="str">
        <f>IF(($A741="-"),"-",IF((ISBLANK('1B DonnéesActifs'!B744)=TRUE),"",'1B DonnéesActifs'!B744))</f>
        <v>-</v>
      </c>
      <c r="C741" s="213" t="str">
        <f>IF(($A741="-"),"-",IF((ISBLANK('1B DonnéesActifs'!C744)=TRUE),"",'1B DonnéesActifs'!C744))</f>
        <v>-</v>
      </c>
      <c r="D741" s="213" t="str">
        <f>IF(($A741="-"),"-",IF((ISBLANK('1B DonnéesActifs'!D744)=TRUE),"",'1B DonnéesActifs'!D744))</f>
        <v>-</v>
      </c>
      <c r="E741" s="213" t="str">
        <f>IF(($A741="-"),"-",IF((ISBLANK('1B DonnéesActifs'!E744)=TRUE),"",'1B DonnéesActifs'!E744))</f>
        <v>-</v>
      </c>
      <c r="F741" s="213" t="str">
        <f>IF(($A741="-"),"-",IF((ISBLANK('1B DonnéesActifs'!F744)=TRUE),"",'1B DonnéesActifs'!F744))</f>
        <v>-</v>
      </c>
      <c r="G741" s="213" t="str">
        <f>IF(($A741="-"),"-",IF((ISBLANK('1B DonnéesActifs'!G744)=TRUE),"",'1B DonnéesActifs'!G744))</f>
        <v>-</v>
      </c>
      <c r="H741" s="213" t="str">
        <f>IF(($A741="-"),"-",IF((ISBLANK('1B DonnéesActifs'!H744)=TRUE),"",'1B DonnéesActifs'!H744))</f>
        <v>-</v>
      </c>
      <c r="I741" s="213" t="str">
        <f>IF(($A741="-"),"-",IF((ISBLANK('1B DonnéesActifs'!I744)=TRUE),"",'1B DonnéesActifs'!I744))</f>
        <v>-</v>
      </c>
      <c r="J741" s="213" t="str">
        <f>IF(($A741="-"),"-",IF((ISBLANK('1B DonnéesActifs'!J744)=TRUE),"",'1B DonnéesActifs'!J744))</f>
        <v>-</v>
      </c>
      <c r="K741" s="213" t="str">
        <f>IF(($A741="-"),"-",IF((ISBLANK('1B DonnéesActifs'!K744)=TRUE),"",'1B DonnéesActifs'!K744))</f>
        <v>-</v>
      </c>
      <c r="L741" s="213" t="str">
        <f>IF(($A741="-"),"-",IF((ISBLANK('1B DonnéesActifs'!L744)=TRUE),"",'1B DonnéesActifs'!L744))</f>
        <v>-</v>
      </c>
      <c r="M741" s="213" t="str">
        <f>IF(($A741="-"),"-",IF((ISBLANK('1B DonnéesActifs'!M744)=TRUE),"",'1B DonnéesActifs'!M744))</f>
        <v>-</v>
      </c>
      <c r="N741" s="213" t="str">
        <f>IF(($A741="-"),"-",IF((ISBLANK('1B DonnéesActifs'!N744)=TRUE),"",'1B DonnéesActifs'!N744))</f>
        <v>-</v>
      </c>
      <c r="O741" s="213" t="str">
        <f>IF(($A741="-"),"-",IF((ISBLANK('1B DonnéesActifs'!O744)=TRUE),"",'1B DonnéesActifs'!O744))</f>
        <v>-</v>
      </c>
      <c r="P741" s="213" t="str">
        <f>IF(($A741="-"),"-",IF((ISBLANK('1B DonnéesActifs'!P744)=TRUE),"",'1B DonnéesActifs'!P744))</f>
        <v>-</v>
      </c>
      <c r="Q741" s="214" t="str">
        <f t="shared" si="109"/>
        <v>-</v>
      </c>
      <c r="R741" s="214" t="str">
        <f>IF($A741="-","-",(_xlfn.IFNA((VLOOKUP($D741,'2A HypothèsesRenouvellement'!$J$6:$K$10,2,FALSE)),"TypeChausséeN/D")))</f>
        <v>-</v>
      </c>
      <c r="S741" s="214" t="str">
        <f t="shared" si="110"/>
        <v>-</v>
      </c>
      <c r="T741" s="214" t="str">
        <f>IF($A741="-","-",(_xlfn.IFNA((VLOOKUP($M741,'2A HypothèsesRenouvellement'!$J$16:$K$25,2,FALSE)),"DernièreInterventionN/D")))</f>
        <v>-</v>
      </c>
      <c r="U741" s="214" t="str">
        <f t="shared" si="111"/>
        <v>-</v>
      </c>
      <c r="V741" s="215" t="str">
        <f t="shared" si="112"/>
        <v>-</v>
      </c>
      <c r="W741" s="215" t="str">
        <f>IF($A741="-","-",IF($O741="","ICG N/D",VLOOKUP($O741,'2A HypothèsesRenouvellement'!$B$33:$B$42,1,TRUE)))</f>
        <v>-</v>
      </c>
      <c r="X741" s="216" t="str">
        <f>IF($A741="-","-",(IF((ISNUMBER(W741)=TRUE),VLOOKUP(W741,'2A HypothèsesRenouvellement'!$B$33:$D$42,3,FALSE),"ICG N/D")))</f>
        <v>-</v>
      </c>
      <c r="Y741" s="216" t="str">
        <f>_xlfn.IFNA(IF($A741="-","-",(IF((P741=""),"Cote /5 N/D",VLOOKUP(P741,'2A HypothèsesRenouvellement'!$F$33:$G$37,2,FALSE)))),"%ParCote/5 Feuille2A N/D")</f>
        <v>-</v>
      </c>
      <c r="Z741" s="215" t="str">
        <f>IF($A741="-","-",IF('2A HypothèsesRenouvellement'!$F$20="  cotes d'état /100",(IF(ISNUMBER(X741)=TRUE,(X741*R741),"ICG N/D")),"N'est pas l'option choisie feuille 2A"))</f>
        <v>-</v>
      </c>
      <c r="AA741" s="215" t="str">
        <f t="shared" si="107"/>
        <v>-</v>
      </c>
      <c r="AB741" s="215" t="str">
        <f>IF($A741="-","-",IF('2A HypothèsesRenouvellement'!$F$20="  cotes d'état /5",(IF(ISNUMBER(Y741)=TRUE,(Y741*R741),"Etat/5 N/D")),"N'est pas l'option choisie feuille 2A"))</f>
        <v>-</v>
      </c>
      <c r="AC741" s="215" t="str">
        <f t="shared" si="108"/>
        <v>-</v>
      </c>
      <c r="AD741" s="217" t="str">
        <f>IF('2A HypothèsesRenouvellement'!$D$15="Option 1  ",'3A CalculsActifs'!V741,IF('2A HypothèsesRenouvellement'!$F$20="  Cotes d'état /100",'3A CalculsActifs'!AA741,IF('2A HypothèsesRenouvellement'!$F$20="  Cotes d'état /5",'3A CalculsActifs'!AC741,"ATT:ChoisirOptionFeuille2A")))</f>
        <v>ATT:ChoisirOptionFeuille2A</v>
      </c>
      <c r="AE741" s="209" t="str">
        <f>IF($A741="-","-",(H741/1000*(VLOOKUP(D741,'2A HypothèsesRenouvellement'!$J$6:$L$10,3,FALSE))))</f>
        <v>-</v>
      </c>
      <c r="AF741" s="312" t="str">
        <f t="shared" si="113"/>
        <v>-</v>
      </c>
      <c r="AG741" s="312" t="str">
        <f t="shared" si="114"/>
        <v>-</v>
      </c>
      <c r="AH741" s="218" t="str">
        <f t="shared" si="115"/>
        <v>-</v>
      </c>
    </row>
    <row r="742" spans="1:34" x14ac:dyDescent="0.25">
      <c r="A742" s="212" t="str">
        <f>IF((ISBLANK('1B DonnéesActifs'!A745)=TRUE),"-",'1B DonnéesActifs'!A745)</f>
        <v>-</v>
      </c>
      <c r="B742" s="213" t="str">
        <f>IF(($A742="-"),"-",IF((ISBLANK('1B DonnéesActifs'!B745)=TRUE),"",'1B DonnéesActifs'!B745))</f>
        <v>-</v>
      </c>
      <c r="C742" s="213" t="str">
        <f>IF(($A742="-"),"-",IF((ISBLANK('1B DonnéesActifs'!C745)=TRUE),"",'1B DonnéesActifs'!C745))</f>
        <v>-</v>
      </c>
      <c r="D742" s="213" t="str">
        <f>IF(($A742="-"),"-",IF((ISBLANK('1B DonnéesActifs'!D745)=TRUE),"",'1B DonnéesActifs'!D745))</f>
        <v>-</v>
      </c>
      <c r="E742" s="213" t="str">
        <f>IF(($A742="-"),"-",IF((ISBLANK('1B DonnéesActifs'!E745)=TRUE),"",'1B DonnéesActifs'!E745))</f>
        <v>-</v>
      </c>
      <c r="F742" s="213" t="str">
        <f>IF(($A742="-"),"-",IF((ISBLANK('1B DonnéesActifs'!F745)=TRUE),"",'1B DonnéesActifs'!F745))</f>
        <v>-</v>
      </c>
      <c r="G742" s="213" t="str">
        <f>IF(($A742="-"),"-",IF((ISBLANK('1B DonnéesActifs'!G745)=TRUE),"",'1B DonnéesActifs'!G745))</f>
        <v>-</v>
      </c>
      <c r="H742" s="213" t="str">
        <f>IF(($A742="-"),"-",IF((ISBLANK('1B DonnéesActifs'!H745)=TRUE),"",'1B DonnéesActifs'!H745))</f>
        <v>-</v>
      </c>
      <c r="I742" s="213" t="str">
        <f>IF(($A742="-"),"-",IF((ISBLANK('1B DonnéesActifs'!I745)=TRUE),"",'1B DonnéesActifs'!I745))</f>
        <v>-</v>
      </c>
      <c r="J742" s="213" t="str">
        <f>IF(($A742="-"),"-",IF((ISBLANK('1B DonnéesActifs'!J745)=TRUE),"",'1B DonnéesActifs'!J745))</f>
        <v>-</v>
      </c>
      <c r="K742" s="213" t="str">
        <f>IF(($A742="-"),"-",IF((ISBLANK('1B DonnéesActifs'!K745)=TRUE),"",'1B DonnéesActifs'!K745))</f>
        <v>-</v>
      </c>
      <c r="L742" s="213" t="str">
        <f>IF(($A742="-"),"-",IF((ISBLANK('1B DonnéesActifs'!L745)=TRUE),"",'1B DonnéesActifs'!L745))</f>
        <v>-</v>
      </c>
      <c r="M742" s="213" t="str">
        <f>IF(($A742="-"),"-",IF((ISBLANK('1B DonnéesActifs'!M745)=TRUE),"",'1B DonnéesActifs'!M745))</f>
        <v>-</v>
      </c>
      <c r="N742" s="213" t="str">
        <f>IF(($A742="-"),"-",IF((ISBLANK('1B DonnéesActifs'!N745)=TRUE),"",'1B DonnéesActifs'!N745))</f>
        <v>-</v>
      </c>
      <c r="O742" s="213" t="str">
        <f>IF(($A742="-"),"-",IF((ISBLANK('1B DonnéesActifs'!O745)=TRUE),"",'1B DonnéesActifs'!O745))</f>
        <v>-</v>
      </c>
      <c r="P742" s="213" t="str">
        <f>IF(($A742="-"),"-",IF((ISBLANK('1B DonnéesActifs'!P745)=TRUE),"",'1B DonnéesActifs'!P745))</f>
        <v>-</v>
      </c>
      <c r="Q742" s="214" t="str">
        <f t="shared" si="109"/>
        <v>-</v>
      </c>
      <c r="R742" s="214" t="str">
        <f>IF($A742="-","-",(_xlfn.IFNA((VLOOKUP($D742,'2A HypothèsesRenouvellement'!$J$6:$K$10,2,FALSE)),"TypeChausséeN/D")))</f>
        <v>-</v>
      </c>
      <c r="S742" s="214" t="str">
        <f t="shared" si="110"/>
        <v>-</v>
      </c>
      <c r="T742" s="214" t="str">
        <f>IF($A742="-","-",(_xlfn.IFNA((VLOOKUP($M742,'2A HypothèsesRenouvellement'!$J$16:$K$25,2,FALSE)),"DernièreInterventionN/D")))</f>
        <v>-</v>
      </c>
      <c r="U742" s="214" t="str">
        <f t="shared" si="111"/>
        <v>-</v>
      </c>
      <c r="V742" s="215" t="str">
        <f t="shared" si="112"/>
        <v>-</v>
      </c>
      <c r="W742" s="215" t="str">
        <f>IF($A742="-","-",IF($O742="","ICG N/D",VLOOKUP($O742,'2A HypothèsesRenouvellement'!$B$33:$B$42,1,TRUE)))</f>
        <v>-</v>
      </c>
      <c r="X742" s="216" t="str">
        <f>IF($A742="-","-",(IF((ISNUMBER(W742)=TRUE),VLOOKUP(W742,'2A HypothèsesRenouvellement'!$B$33:$D$42,3,FALSE),"ICG N/D")))</f>
        <v>-</v>
      </c>
      <c r="Y742" s="216" t="str">
        <f>_xlfn.IFNA(IF($A742="-","-",(IF((P742=""),"Cote /5 N/D",VLOOKUP(P742,'2A HypothèsesRenouvellement'!$F$33:$G$37,2,FALSE)))),"%ParCote/5 Feuille2A N/D")</f>
        <v>-</v>
      </c>
      <c r="Z742" s="215" t="str">
        <f>IF($A742="-","-",IF('2A HypothèsesRenouvellement'!$F$20="  cotes d'état /100",(IF(ISNUMBER(X742)=TRUE,(X742*R742),"ICG N/D")),"N'est pas l'option choisie feuille 2A"))</f>
        <v>-</v>
      </c>
      <c r="AA742" s="215" t="str">
        <f t="shared" si="107"/>
        <v>-</v>
      </c>
      <c r="AB742" s="215" t="str">
        <f>IF($A742="-","-",IF('2A HypothèsesRenouvellement'!$F$20="  cotes d'état /5",(IF(ISNUMBER(Y742)=TRUE,(Y742*R742),"Etat/5 N/D")),"N'est pas l'option choisie feuille 2A"))</f>
        <v>-</v>
      </c>
      <c r="AC742" s="215" t="str">
        <f t="shared" si="108"/>
        <v>-</v>
      </c>
      <c r="AD742" s="217" t="str">
        <f>IF('2A HypothèsesRenouvellement'!$D$15="Option 1  ",'3A CalculsActifs'!V742,IF('2A HypothèsesRenouvellement'!$F$20="  Cotes d'état /100",'3A CalculsActifs'!AA742,IF('2A HypothèsesRenouvellement'!$F$20="  Cotes d'état /5",'3A CalculsActifs'!AC742,"ATT:ChoisirOptionFeuille2A")))</f>
        <v>ATT:ChoisirOptionFeuille2A</v>
      </c>
      <c r="AE742" s="209" t="str">
        <f>IF($A742="-","-",(H742/1000*(VLOOKUP(D742,'2A HypothèsesRenouvellement'!$J$6:$L$10,3,FALSE))))</f>
        <v>-</v>
      </c>
      <c r="AF742" s="312" t="str">
        <f t="shared" si="113"/>
        <v>-</v>
      </c>
      <c r="AG742" s="312" t="str">
        <f t="shared" si="114"/>
        <v>-</v>
      </c>
      <c r="AH742" s="218" t="str">
        <f t="shared" si="115"/>
        <v>-</v>
      </c>
    </row>
    <row r="743" spans="1:34" x14ac:dyDescent="0.25">
      <c r="A743" s="212" t="str">
        <f>IF((ISBLANK('1B DonnéesActifs'!A746)=TRUE),"-",'1B DonnéesActifs'!A746)</f>
        <v>-</v>
      </c>
      <c r="B743" s="213" t="str">
        <f>IF(($A743="-"),"-",IF((ISBLANK('1B DonnéesActifs'!B746)=TRUE),"",'1B DonnéesActifs'!B746))</f>
        <v>-</v>
      </c>
      <c r="C743" s="213" t="str">
        <f>IF(($A743="-"),"-",IF((ISBLANK('1B DonnéesActifs'!C746)=TRUE),"",'1B DonnéesActifs'!C746))</f>
        <v>-</v>
      </c>
      <c r="D743" s="213" t="str">
        <f>IF(($A743="-"),"-",IF((ISBLANK('1B DonnéesActifs'!D746)=TRUE),"",'1B DonnéesActifs'!D746))</f>
        <v>-</v>
      </c>
      <c r="E743" s="213" t="str">
        <f>IF(($A743="-"),"-",IF((ISBLANK('1B DonnéesActifs'!E746)=TRUE),"",'1B DonnéesActifs'!E746))</f>
        <v>-</v>
      </c>
      <c r="F743" s="213" t="str">
        <f>IF(($A743="-"),"-",IF((ISBLANK('1B DonnéesActifs'!F746)=TRUE),"",'1B DonnéesActifs'!F746))</f>
        <v>-</v>
      </c>
      <c r="G743" s="213" t="str">
        <f>IF(($A743="-"),"-",IF((ISBLANK('1B DonnéesActifs'!G746)=TRUE),"",'1B DonnéesActifs'!G746))</f>
        <v>-</v>
      </c>
      <c r="H743" s="213" t="str">
        <f>IF(($A743="-"),"-",IF((ISBLANK('1B DonnéesActifs'!H746)=TRUE),"",'1B DonnéesActifs'!H746))</f>
        <v>-</v>
      </c>
      <c r="I743" s="213" t="str">
        <f>IF(($A743="-"),"-",IF((ISBLANK('1B DonnéesActifs'!I746)=TRUE),"",'1B DonnéesActifs'!I746))</f>
        <v>-</v>
      </c>
      <c r="J743" s="213" t="str">
        <f>IF(($A743="-"),"-",IF((ISBLANK('1B DonnéesActifs'!J746)=TRUE),"",'1B DonnéesActifs'!J746))</f>
        <v>-</v>
      </c>
      <c r="K743" s="213" t="str">
        <f>IF(($A743="-"),"-",IF((ISBLANK('1B DonnéesActifs'!K746)=TRUE),"",'1B DonnéesActifs'!K746))</f>
        <v>-</v>
      </c>
      <c r="L743" s="213" t="str">
        <f>IF(($A743="-"),"-",IF((ISBLANK('1B DonnéesActifs'!L746)=TRUE),"",'1B DonnéesActifs'!L746))</f>
        <v>-</v>
      </c>
      <c r="M743" s="213" t="str">
        <f>IF(($A743="-"),"-",IF((ISBLANK('1B DonnéesActifs'!M746)=TRUE),"",'1B DonnéesActifs'!M746))</f>
        <v>-</v>
      </c>
      <c r="N743" s="213" t="str">
        <f>IF(($A743="-"),"-",IF((ISBLANK('1B DonnéesActifs'!N746)=TRUE),"",'1B DonnéesActifs'!N746))</f>
        <v>-</v>
      </c>
      <c r="O743" s="213" t="str">
        <f>IF(($A743="-"),"-",IF((ISBLANK('1B DonnéesActifs'!O746)=TRUE),"",'1B DonnéesActifs'!O746))</f>
        <v>-</v>
      </c>
      <c r="P743" s="213" t="str">
        <f>IF(($A743="-"),"-",IF((ISBLANK('1B DonnéesActifs'!P746)=TRUE),"",'1B DonnéesActifs'!P746))</f>
        <v>-</v>
      </c>
      <c r="Q743" s="214" t="str">
        <f t="shared" si="109"/>
        <v>-</v>
      </c>
      <c r="R743" s="214" t="str">
        <f>IF($A743="-","-",(_xlfn.IFNA((VLOOKUP($D743,'2A HypothèsesRenouvellement'!$J$6:$K$10,2,FALSE)),"TypeChausséeN/D")))</f>
        <v>-</v>
      </c>
      <c r="S743" s="214" t="str">
        <f t="shared" si="110"/>
        <v>-</v>
      </c>
      <c r="T743" s="214" t="str">
        <f>IF($A743="-","-",(_xlfn.IFNA((VLOOKUP($M743,'2A HypothèsesRenouvellement'!$J$16:$K$25,2,FALSE)),"DernièreInterventionN/D")))</f>
        <v>-</v>
      </c>
      <c r="U743" s="214" t="str">
        <f t="shared" si="111"/>
        <v>-</v>
      </c>
      <c r="V743" s="215" t="str">
        <f t="shared" si="112"/>
        <v>-</v>
      </c>
      <c r="W743" s="215" t="str">
        <f>IF($A743="-","-",IF($O743="","ICG N/D",VLOOKUP($O743,'2A HypothèsesRenouvellement'!$B$33:$B$42,1,TRUE)))</f>
        <v>-</v>
      </c>
      <c r="X743" s="216" t="str">
        <f>IF($A743="-","-",(IF((ISNUMBER(W743)=TRUE),VLOOKUP(W743,'2A HypothèsesRenouvellement'!$B$33:$D$42,3,FALSE),"ICG N/D")))</f>
        <v>-</v>
      </c>
      <c r="Y743" s="216" t="str">
        <f>_xlfn.IFNA(IF($A743="-","-",(IF((P743=""),"Cote /5 N/D",VLOOKUP(P743,'2A HypothèsesRenouvellement'!$F$33:$G$37,2,FALSE)))),"%ParCote/5 Feuille2A N/D")</f>
        <v>-</v>
      </c>
      <c r="Z743" s="215" t="str">
        <f>IF($A743="-","-",IF('2A HypothèsesRenouvellement'!$F$20="  cotes d'état /100",(IF(ISNUMBER(X743)=TRUE,(X743*R743),"ICG N/D")),"N'est pas l'option choisie feuille 2A"))</f>
        <v>-</v>
      </c>
      <c r="AA743" s="215" t="str">
        <f t="shared" si="107"/>
        <v>-</v>
      </c>
      <c r="AB743" s="215" t="str">
        <f>IF($A743="-","-",IF('2A HypothèsesRenouvellement'!$F$20="  cotes d'état /5",(IF(ISNUMBER(Y743)=TRUE,(Y743*R743),"Etat/5 N/D")),"N'est pas l'option choisie feuille 2A"))</f>
        <v>-</v>
      </c>
      <c r="AC743" s="215" t="str">
        <f t="shared" si="108"/>
        <v>-</v>
      </c>
      <c r="AD743" s="217" t="str">
        <f>IF('2A HypothèsesRenouvellement'!$D$15="Option 1  ",'3A CalculsActifs'!V743,IF('2A HypothèsesRenouvellement'!$F$20="  Cotes d'état /100",'3A CalculsActifs'!AA743,IF('2A HypothèsesRenouvellement'!$F$20="  Cotes d'état /5",'3A CalculsActifs'!AC743,"ATT:ChoisirOptionFeuille2A")))</f>
        <v>ATT:ChoisirOptionFeuille2A</v>
      </c>
      <c r="AE743" s="209" t="str">
        <f>IF($A743="-","-",(H743/1000*(VLOOKUP(D743,'2A HypothèsesRenouvellement'!$J$6:$L$10,3,FALSE))))</f>
        <v>-</v>
      </c>
      <c r="AF743" s="312" t="str">
        <f t="shared" si="113"/>
        <v>-</v>
      </c>
      <c r="AG743" s="312" t="str">
        <f t="shared" si="114"/>
        <v>-</v>
      </c>
      <c r="AH743" s="218" t="str">
        <f t="shared" si="115"/>
        <v>-</v>
      </c>
    </row>
    <row r="744" spans="1:34" x14ac:dyDescent="0.25">
      <c r="A744" s="212" t="str">
        <f>IF((ISBLANK('1B DonnéesActifs'!A747)=TRUE),"-",'1B DonnéesActifs'!A747)</f>
        <v>-</v>
      </c>
      <c r="B744" s="213" t="str">
        <f>IF(($A744="-"),"-",IF((ISBLANK('1B DonnéesActifs'!B747)=TRUE),"",'1B DonnéesActifs'!B747))</f>
        <v>-</v>
      </c>
      <c r="C744" s="213" t="str">
        <f>IF(($A744="-"),"-",IF((ISBLANK('1B DonnéesActifs'!C747)=TRUE),"",'1B DonnéesActifs'!C747))</f>
        <v>-</v>
      </c>
      <c r="D744" s="213" t="str">
        <f>IF(($A744="-"),"-",IF((ISBLANK('1B DonnéesActifs'!D747)=TRUE),"",'1B DonnéesActifs'!D747))</f>
        <v>-</v>
      </c>
      <c r="E744" s="213" t="str">
        <f>IF(($A744="-"),"-",IF((ISBLANK('1B DonnéesActifs'!E747)=TRUE),"",'1B DonnéesActifs'!E747))</f>
        <v>-</v>
      </c>
      <c r="F744" s="213" t="str">
        <f>IF(($A744="-"),"-",IF((ISBLANK('1B DonnéesActifs'!F747)=TRUE),"",'1B DonnéesActifs'!F747))</f>
        <v>-</v>
      </c>
      <c r="G744" s="213" t="str">
        <f>IF(($A744="-"),"-",IF((ISBLANK('1B DonnéesActifs'!G747)=TRUE),"",'1B DonnéesActifs'!G747))</f>
        <v>-</v>
      </c>
      <c r="H744" s="213" t="str">
        <f>IF(($A744="-"),"-",IF((ISBLANK('1B DonnéesActifs'!H747)=TRUE),"",'1B DonnéesActifs'!H747))</f>
        <v>-</v>
      </c>
      <c r="I744" s="213" t="str">
        <f>IF(($A744="-"),"-",IF((ISBLANK('1B DonnéesActifs'!I747)=TRUE),"",'1B DonnéesActifs'!I747))</f>
        <v>-</v>
      </c>
      <c r="J744" s="213" t="str">
        <f>IF(($A744="-"),"-",IF((ISBLANK('1B DonnéesActifs'!J747)=TRUE),"",'1B DonnéesActifs'!J747))</f>
        <v>-</v>
      </c>
      <c r="K744" s="213" t="str">
        <f>IF(($A744="-"),"-",IF((ISBLANK('1B DonnéesActifs'!K747)=TRUE),"",'1B DonnéesActifs'!K747))</f>
        <v>-</v>
      </c>
      <c r="L744" s="213" t="str">
        <f>IF(($A744="-"),"-",IF((ISBLANK('1B DonnéesActifs'!L747)=TRUE),"",'1B DonnéesActifs'!L747))</f>
        <v>-</v>
      </c>
      <c r="M744" s="213" t="str">
        <f>IF(($A744="-"),"-",IF((ISBLANK('1B DonnéesActifs'!M747)=TRUE),"",'1B DonnéesActifs'!M747))</f>
        <v>-</v>
      </c>
      <c r="N744" s="213" t="str">
        <f>IF(($A744="-"),"-",IF((ISBLANK('1B DonnéesActifs'!N747)=TRUE),"",'1B DonnéesActifs'!N747))</f>
        <v>-</v>
      </c>
      <c r="O744" s="213" t="str">
        <f>IF(($A744="-"),"-",IF((ISBLANK('1B DonnéesActifs'!O747)=TRUE),"",'1B DonnéesActifs'!O747))</f>
        <v>-</v>
      </c>
      <c r="P744" s="213" t="str">
        <f>IF(($A744="-"),"-",IF((ISBLANK('1B DonnéesActifs'!P747)=TRUE),"",'1B DonnéesActifs'!P747))</f>
        <v>-</v>
      </c>
      <c r="Q744" s="214" t="str">
        <f t="shared" si="109"/>
        <v>-</v>
      </c>
      <c r="R744" s="214" t="str">
        <f>IF($A744="-","-",(_xlfn.IFNA((VLOOKUP($D744,'2A HypothèsesRenouvellement'!$J$6:$K$10,2,FALSE)),"TypeChausséeN/D")))</f>
        <v>-</v>
      </c>
      <c r="S744" s="214" t="str">
        <f t="shared" si="110"/>
        <v>-</v>
      </c>
      <c r="T744" s="214" t="str">
        <f>IF($A744="-","-",(_xlfn.IFNA((VLOOKUP($M744,'2A HypothèsesRenouvellement'!$J$16:$K$25,2,FALSE)),"DernièreInterventionN/D")))</f>
        <v>-</v>
      </c>
      <c r="U744" s="214" t="str">
        <f t="shared" si="111"/>
        <v>-</v>
      </c>
      <c r="V744" s="215" t="str">
        <f t="shared" si="112"/>
        <v>-</v>
      </c>
      <c r="W744" s="215" t="str">
        <f>IF($A744="-","-",IF($O744="","ICG N/D",VLOOKUP($O744,'2A HypothèsesRenouvellement'!$B$33:$B$42,1,TRUE)))</f>
        <v>-</v>
      </c>
      <c r="X744" s="216" t="str">
        <f>IF($A744="-","-",(IF((ISNUMBER(W744)=TRUE),VLOOKUP(W744,'2A HypothèsesRenouvellement'!$B$33:$D$42,3,FALSE),"ICG N/D")))</f>
        <v>-</v>
      </c>
      <c r="Y744" s="216" t="str">
        <f>_xlfn.IFNA(IF($A744="-","-",(IF((P744=""),"Cote /5 N/D",VLOOKUP(P744,'2A HypothèsesRenouvellement'!$F$33:$G$37,2,FALSE)))),"%ParCote/5 Feuille2A N/D")</f>
        <v>-</v>
      </c>
      <c r="Z744" s="215" t="str">
        <f>IF($A744="-","-",IF('2A HypothèsesRenouvellement'!$F$20="  cotes d'état /100",(IF(ISNUMBER(X744)=TRUE,(X744*R744),"ICG N/D")),"N'est pas l'option choisie feuille 2A"))</f>
        <v>-</v>
      </c>
      <c r="AA744" s="215" t="str">
        <f t="shared" si="107"/>
        <v>-</v>
      </c>
      <c r="AB744" s="215" t="str">
        <f>IF($A744="-","-",IF('2A HypothèsesRenouvellement'!$F$20="  cotes d'état /5",(IF(ISNUMBER(Y744)=TRUE,(Y744*R744),"Etat/5 N/D")),"N'est pas l'option choisie feuille 2A"))</f>
        <v>-</v>
      </c>
      <c r="AC744" s="215" t="str">
        <f t="shared" si="108"/>
        <v>-</v>
      </c>
      <c r="AD744" s="217" t="str">
        <f>IF('2A HypothèsesRenouvellement'!$D$15="Option 1  ",'3A CalculsActifs'!V744,IF('2A HypothèsesRenouvellement'!$F$20="  Cotes d'état /100",'3A CalculsActifs'!AA744,IF('2A HypothèsesRenouvellement'!$F$20="  Cotes d'état /5",'3A CalculsActifs'!AC744,"ATT:ChoisirOptionFeuille2A")))</f>
        <v>ATT:ChoisirOptionFeuille2A</v>
      </c>
      <c r="AE744" s="209" t="str">
        <f>IF($A744="-","-",(H744/1000*(VLOOKUP(D744,'2A HypothèsesRenouvellement'!$J$6:$L$10,3,FALSE))))</f>
        <v>-</v>
      </c>
      <c r="AF744" s="312" t="str">
        <f t="shared" si="113"/>
        <v>-</v>
      </c>
      <c r="AG744" s="312" t="str">
        <f t="shared" si="114"/>
        <v>-</v>
      </c>
      <c r="AH744" s="218" t="str">
        <f t="shared" si="115"/>
        <v>-</v>
      </c>
    </row>
    <row r="745" spans="1:34" x14ac:dyDescent="0.25">
      <c r="A745" s="212" t="str">
        <f>IF((ISBLANK('1B DonnéesActifs'!A748)=TRUE),"-",'1B DonnéesActifs'!A748)</f>
        <v>-</v>
      </c>
      <c r="B745" s="213" t="str">
        <f>IF(($A745="-"),"-",IF((ISBLANK('1B DonnéesActifs'!B748)=TRUE),"",'1B DonnéesActifs'!B748))</f>
        <v>-</v>
      </c>
      <c r="C745" s="213" t="str">
        <f>IF(($A745="-"),"-",IF((ISBLANK('1B DonnéesActifs'!C748)=TRUE),"",'1B DonnéesActifs'!C748))</f>
        <v>-</v>
      </c>
      <c r="D745" s="213" t="str">
        <f>IF(($A745="-"),"-",IF((ISBLANK('1B DonnéesActifs'!D748)=TRUE),"",'1B DonnéesActifs'!D748))</f>
        <v>-</v>
      </c>
      <c r="E745" s="213" t="str">
        <f>IF(($A745="-"),"-",IF((ISBLANK('1B DonnéesActifs'!E748)=TRUE),"",'1B DonnéesActifs'!E748))</f>
        <v>-</v>
      </c>
      <c r="F745" s="213" t="str">
        <f>IF(($A745="-"),"-",IF((ISBLANK('1B DonnéesActifs'!F748)=TRUE),"",'1B DonnéesActifs'!F748))</f>
        <v>-</v>
      </c>
      <c r="G745" s="213" t="str">
        <f>IF(($A745="-"),"-",IF((ISBLANK('1B DonnéesActifs'!G748)=TRUE),"",'1B DonnéesActifs'!G748))</f>
        <v>-</v>
      </c>
      <c r="H745" s="213" t="str">
        <f>IF(($A745="-"),"-",IF((ISBLANK('1B DonnéesActifs'!H748)=TRUE),"",'1B DonnéesActifs'!H748))</f>
        <v>-</v>
      </c>
      <c r="I745" s="213" t="str">
        <f>IF(($A745="-"),"-",IF((ISBLANK('1B DonnéesActifs'!I748)=TRUE),"",'1B DonnéesActifs'!I748))</f>
        <v>-</v>
      </c>
      <c r="J745" s="213" t="str">
        <f>IF(($A745="-"),"-",IF((ISBLANK('1B DonnéesActifs'!J748)=TRUE),"",'1B DonnéesActifs'!J748))</f>
        <v>-</v>
      </c>
      <c r="K745" s="213" t="str">
        <f>IF(($A745="-"),"-",IF((ISBLANK('1B DonnéesActifs'!K748)=TRUE),"",'1B DonnéesActifs'!K748))</f>
        <v>-</v>
      </c>
      <c r="L745" s="213" t="str">
        <f>IF(($A745="-"),"-",IF((ISBLANK('1B DonnéesActifs'!L748)=TRUE),"",'1B DonnéesActifs'!L748))</f>
        <v>-</v>
      </c>
      <c r="M745" s="213" t="str">
        <f>IF(($A745="-"),"-",IF((ISBLANK('1B DonnéesActifs'!M748)=TRUE),"",'1B DonnéesActifs'!M748))</f>
        <v>-</v>
      </c>
      <c r="N745" s="213" t="str">
        <f>IF(($A745="-"),"-",IF((ISBLANK('1B DonnéesActifs'!N748)=TRUE),"",'1B DonnéesActifs'!N748))</f>
        <v>-</v>
      </c>
      <c r="O745" s="213" t="str">
        <f>IF(($A745="-"),"-",IF((ISBLANK('1B DonnéesActifs'!O748)=TRUE),"",'1B DonnéesActifs'!O748))</f>
        <v>-</v>
      </c>
      <c r="P745" s="213" t="str">
        <f>IF(($A745="-"),"-",IF((ISBLANK('1B DonnéesActifs'!P748)=TRUE),"",'1B DonnéesActifs'!P748))</f>
        <v>-</v>
      </c>
      <c r="Q745" s="214" t="str">
        <f t="shared" si="109"/>
        <v>-</v>
      </c>
      <c r="R745" s="214" t="str">
        <f>IF($A745="-","-",(_xlfn.IFNA((VLOOKUP($D745,'2A HypothèsesRenouvellement'!$J$6:$K$10,2,FALSE)),"TypeChausséeN/D")))</f>
        <v>-</v>
      </c>
      <c r="S745" s="214" t="str">
        <f t="shared" si="110"/>
        <v>-</v>
      </c>
      <c r="T745" s="214" t="str">
        <f>IF($A745="-","-",(_xlfn.IFNA((VLOOKUP($M745,'2A HypothèsesRenouvellement'!$J$16:$K$25,2,FALSE)),"DernièreInterventionN/D")))</f>
        <v>-</v>
      </c>
      <c r="U745" s="214" t="str">
        <f t="shared" si="111"/>
        <v>-</v>
      </c>
      <c r="V745" s="215" t="str">
        <f t="shared" si="112"/>
        <v>-</v>
      </c>
      <c r="W745" s="215" t="str">
        <f>IF($A745="-","-",IF($O745="","ICG N/D",VLOOKUP($O745,'2A HypothèsesRenouvellement'!$B$33:$B$42,1,TRUE)))</f>
        <v>-</v>
      </c>
      <c r="X745" s="216" t="str">
        <f>IF($A745="-","-",(IF((ISNUMBER(W745)=TRUE),VLOOKUP(W745,'2A HypothèsesRenouvellement'!$B$33:$D$42,3,FALSE),"ICG N/D")))</f>
        <v>-</v>
      </c>
      <c r="Y745" s="216" t="str">
        <f>_xlfn.IFNA(IF($A745="-","-",(IF((P745=""),"Cote /5 N/D",VLOOKUP(P745,'2A HypothèsesRenouvellement'!$F$33:$G$37,2,FALSE)))),"%ParCote/5 Feuille2A N/D")</f>
        <v>-</v>
      </c>
      <c r="Z745" s="215" t="str">
        <f>IF($A745="-","-",IF('2A HypothèsesRenouvellement'!$F$20="  cotes d'état /100",(IF(ISNUMBER(X745)=TRUE,(X745*R745),"ICG N/D")),"N'est pas l'option choisie feuille 2A"))</f>
        <v>-</v>
      </c>
      <c r="AA745" s="215" t="str">
        <f t="shared" si="107"/>
        <v>-</v>
      </c>
      <c r="AB745" s="215" t="str">
        <f>IF($A745="-","-",IF('2A HypothèsesRenouvellement'!$F$20="  cotes d'état /5",(IF(ISNUMBER(Y745)=TRUE,(Y745*R745),"Etat/5 N/D")),"N'est pas l'option choisie feuille 2A"))</f>
        <v>-</v>
      </c>
      <c r="AC745" s="215" t="str">
        <f t="shared" si="108"/>
        <v>-</v>
      </c>
      <c r="AD745" s="217" t="str">
        <f>IF('2A HypothèsesRenouvellement'!$D$15="Option 1  ",'3A CalculsActifs'!V745,IF('2A HypothèsesRenouvellement'!$F$20="  Cotes d'état /100",'3A CalculsActifs'!AA745,IF('2A HypothèsesRenouvellement'!$F$20="  Cotes d'état /5",'3A CalculsActifs'!AC745,"ATT:ChoisirOptionFeuille2A")))</f>
        <v>ATT:ChoisirOptionFeuille2A</v>
      </c>
      <c r="AE745" s="209" t="str">
        <f>IF($A745="-","-",(H745/1000*(VLOOKUP(D745,'2A HypothèsesRenouvellement'!$J$6:$L$10,3,FALSE))))</f>
        <v>-</v>
      </c>
      <c r="AF745" s="312" t="str">
        <f t="shared" si="113"/>
        <v>-</v>
      </c>
      <c r="AG745" s="312" t="str">
        <f t="shared" si="114"/>
        <v>-</v>
      </c>
      <c r="AH745" s="218" t="str">
        <f t="shared" si="115"/>
        <v>-</v>
      </c>
    </row>
    <row r="746" spans="1:34" x14ac:dyDescent="0.25">
      <c r="A746" s="212" t="str">
        <f>IF((ISBLANK('1B DonnéesActifs'!A749)=TRUE),"-",'1B DonnéesActifs'!A749)</f>
        <v>-</v>
      </c>
      <c r="B746" s="213" t="str">
        <f>IF(($A746="-"),"-",IF((ISBLANK('1B DonnéesActifs'!B749)=TRUE),"",'1B DonnéesActifs'!B749))</f>
        <v>-</v>
      </c>
      <c r="C746" s="213" t="str">
        <f>IF(($A746="-"),"-",IF((ISBLANK('1B DonnéesActifs'!C749)=TRUE),"",'1B DonnéesActifs'!C749))</f>
        <v>-</v>
      </c>
      <c r="D746" s="213" t="str">
        <f>IF(($A746="-"),"-",IF((ISBLANK('1B DonnéesActifs'!D749)=TRUE),"",'1B DonnéesActifs'!D749))</f>
        <v>-</v>
      </c>
      <c r="E746" s="213" t="str">
        <f>IF(($A746="-"),"-",IF((ISBLANK('1B DonnéesActifs'!E749)=TRUE),"",'1B DonnéesActifs'!E749))</f>
        <v>-</v>
      </c>
      <c r="F746" s="213" t="str">
        <f>IF(($A746="-"),"-",IF((ISBLANK('1B DonnéesActifs'!F749)=TRUE),"",'1B DonnéesActifs'!F749))</f>
        <v>-</v>
      </c>
      <c r="G746" s="213" t="str">
        <f>IF(($A746="-"),"-",IF((ISBLANK('1B DonnéesActifs'!G749)=TRUE),"",'1B DonnéesActifs'!G749))</f>
        <v>-</v>
      </c>
      <c r="H746" s="213" t="str">
        <f>IF(($A746="-"),"-",IF((ISBLANK('1B DonnéesActifs'!H749)=TRUE),"",'1B DonnéesActifs'!H749))</f>
        <v>-</v>
      </c>
      <c r="I746" s="213" t="str">
        <f>IF(($A746="-"),"-",IF((ISBLANK('1B DonnéesActifs'!I749)=TRUE),"",'1B DonnéesActifs'!I749))</f>
        <v>-</v>
      </c>
      <c r="J746" s="213" t="str">
        <f>IF(($A746="-"),"-",IF((ISBLANK('1B DonnéesActifs'!J749)=TRUE),"",'1B DonnéesActifs'!J749))</f>
        <v>-</v>
      </c>
      <c r="K746" s="213" t="str">
        <f>IF(($A746="-"),"-",IF((ISBLANK('1B DonnéesActifs'!K749)=TRUE),"",'1B DonnéesActifs'!K749))</f>
        <v>-</v>
      </c>
      <c r="L746" s="213" t="str">
        <f>IF(($A746="-"),"-",IF((ISBLANK('1B DonnéesActifs'!L749)=TRUE),"",'1B DonnéesActifs'!L749))</f>
        <v>-</v>
      </c>
      <c r="M746" s="213" t="str">
        <f>IF(($A746="-"),"-",IF((ISBLANK('1B DonnéesActifs'!M749)=TRUE),"",'1B DonnéesActifs'!M749))</f>
        <v>-</v>
      </c>
      <c r="N746" s="213" t="str">
        <f>IF(($A746="-"),"-",IF((ISBLANK('1B DonnéesActifs'!N749)=TRUE),"",'1B DonnéesActifs'!N749))</f>
        <v>-</v>
      </c>
      <c r="O746" s="213" t="str">
        <f>IF(($A746="-"),"-",IF((ISBLANK('1B DonnéesActifs'!O749)=TRUE),"",'1B DonnéesActifs'!O749))</f>
        <v>-</v>
      </c>
      <c r="P746" s="213" t="str">
        <f>IF(($A746="-"),"-",IF((ISBLANK('1B DonnéesActifs'!P749)=TRUE),"",'1B DonnéesActifs'!P749))</f>
        <v>-</v>
      </c>
      <c r="Q746" s="214" t="str">
        <f t="shared" si="109"/>
        <v>-</v>
      </c>
      <c r="R746" s="214" t="str">
        <f>IF($A746="-","-",(_xlfn.IFNA((VLOOKUP($D746,'2A HypothèsesRenouvellement'!$J$6:$K$10,2,FALSE)),"TypeChausséeN/D")))</f>
        <v>-</v>
      </c>
      <c r="S746" s="214" t="str">
        <f t="shared" si="110"/>
        <v>-</v>
      </c>
      <c r="T746" s="214" t="str">
        <f>IF($A746="-","-",(_xlfn.IFNA((VLOOKUP($M746,'2A HypothèsesRenouvellement'!$J$16:$K$25,2,FALSE)),"DernièreInterventionN/D")))</f>
        <v>-</v>
      </c>
      <c r="U746" s="214" t="str">
        <f t="shared" si="111"/>
        <v>-</v>
      </c>
      <c r="V746" s="215" t="str">
        <f t="shared" si="112"/>
        <v>-</v>
      </c>
      <c r="W746" s="215" t="str">
        <f>IF($A746="-","-",IF($O746="","ICG N/D",VLOOKUP($O746,'2A HypothèsesRenouvellement'!$B$33:$B$42,1,TRUE)))</f>
        <v>-</v>
      </c>
      <c r="X746" s="216" t="str">
        <f>IF($A746="-","-",(IF((ISNUMBER(W746)=TRUE),VLOOKUP(W746,'2A HypothèsesRenouvellement'!$B$33:$D$42,3,FALSE),"ICG N/D")))</f>
        <v>-</v>
      </c>
      <c r="Y746" s="216" t="str">
        <f>_xlfn.IFNA(IF($A746="-","-",(IF((P746=""),"Cote /5 N/D",VLOOKUP(P746,'2A HypothèsesRenouvellement'!$F$33:$G$37,2,FALSE)))),"%ParCote/5 Feuille2A N/D")</f>
        <v>-</v>
      </c>
      <c r="Z746" s="215" t="str">
        <f>IF($A746="-","-",IF('2A HypothèsesRenouvellement'!$F$20="  cotes d'état /100",(IF(ISNUMBER(X746)=TRUE,(X746*R746),"ICG N/D")),"N'est pas l'option choisie feuille 2A"))</f>
        <v>-</v>
      </c>
      <c r="AA746" s="215" t="str">
        <f t="shared" si="107"/>
        <v>-</v>
      </c>
      <c r="AB746" s="215" t="str">
        <f>IF($A746="-","-",IF('2A HypothèsesRenouvellement'!$F$20="  cotes d'état /5",(IF(ISNUMBER(Y746)=TRUE,(Y746*R746),"Etat/5 N/D")),"N'est pas l'option choisie feuille 2A"))</f>
        <v>-</v>
      </c>
      <c r="AC746" s="215" t="str">
        <f t="shared" si="108"/>
        <v>-</v>
      </c>
      <c r="AD746" s="217" t="str">
        <f>IF('2A HypothèsesRenouvellement'!$D$15="Option 1  ",'3A CalculsActifs'!V746,IF('2A HypothèsesRenouvellement'!$F$20="  Cotes d'état /100",'3A CalculsActifs'!AA746,IF('2A HypothèsesRenouvellement'!$F$20="  Cotes d'état /5",'3A CalculsActifs'!AC746,"ATT:ChoisirOptionFeuille2A")))</f>
        <v>ATT:ChoisirOptionFeuille2A</v>
      </c>
      <c r="AE746" s="209" t="str">
        <f>IF($A746="-","-",(H746/1000*(VLOOKUP(D746,'2A HypothèsesRenouvellement'!$J$6:$L$10,3,FALSE))))</f>
        <v>-</v>
      </c>
      <c r="AF746" s="312" t="str">
        <f t="shared" si="113"/>
        <v>-</v>
      </c>
      <c r="AG746" s="312" t="str">
        <f t="shared" si="114"/>
        <v>-</v>
      </c>
      <c r="AH746" s="218" t="str">
        <f t="shared" si="115"/>
        <v>-</v>
      </c>
    </row>
    <row r="747" spans="1:34" x14ac:dyDescent="0.25">
      <c r="A747" s="212" t="str">
        <f>IF((ISBLANK('1B DonnéesActifs'!A750)=TRUE),"-",'1B DonnéesActifs'!A750)</f>
        <v>-</v>
      </c>
      <c r="B747" s="213" t="str">
        <f>IF(($A747="-"),"-",IF((ISBLANK('1B DonnéesActifs'!B750)=TRUE),"",'1B DonnéesActifs'!B750))</f>
        <v>-</v>
      </c>
      <c r="C747" s="213" t="str">
        <f>IF(($A747="-"),"-",IF((ISBLANK('1B DonnéesActifs'!C750)=TRUE),"",'1B DonnéesActifs'!C750))</f>
        <v>-</v>
      </c>
      <c r="D747" s="213" t="str">
        <f>IF(($A747="-"),"-",IF((ISBLANK('1B DonnéesActifs'!D750)=TRUE),"",'1B DonnéesActifs'!D750))</f>
        <v>-</v>
      </c>
      <c r="E747" s="213" t="str">
        <f>IF(($A747="-"),"-",IF((ISBLANK('1B DonnéesActifs'!E750)=TRUE),"",'1B DonnéesActifs'!E750))</f>
        <v>-</v>
      </c>
      <c r="F747" s="213" t="str">
        <f>IF(($A747="-"),"-",IF((ISBLANK('1B DonnéesActifs'!F750)=TRUE),"",'1B DonnéesActifs'!F750))</f>
        <v>-</v>
      </c>
      <c r="G747" s="213" t="str">
        <f>IF(($A747="-"),"-",IF((ISBLANK('1B DonnéesActifs'!G750)=TRUE),"",'1B DonnéesActifs'!G750))</f>
        <v>-</v>
      </c>
      <c r="H747" s="213" t="str">
        <f>IF(($A747="-"),"-",IF((ISBLANK('1B DonnéesActifs'!H750)=TRUE),"",'1B DonnéesActifs'!H750))</f>
        <v>-</v>
      </c>
      <c r="I747" s="213" t="str">
        <f>IF(($A747="-"),"-",IF((ISBLANK('1B DonnéesActifs'!I750)=TRUE),"",'1B DonnéesActifs'!I750))</f>
        <v>-</v>
      </c>
      <c r="J747" s="213" t="str">
        <f>IF(($A747="-"),"-",IF((ISBLANK('1B DonnéesActifs'!J750)=TRUE),"",'1B DonnéesActifs'!J750))</f>
        <v>-</v>
      </c>
      <c r="K747" s="213" t="str">
        <f>IF(($A747="-"),"-",IF((ISBLANK('1B DonnéesActifs'!K750)=TRUE),"",'1B DonnéesActifs'!K750))</f>
        <v>-</v>
      </c>
      <c r="L747" s="213" t="str">
        <f>IF(($A747="-"),"-",IF((ISBLANK('1B DonnéesActifs'!L750)=TRUE),"",'1B DonnéesActifs'!L750))</f>
        <v>-</v>
      </c>
      <c r="M747" s="213" t="str">
        <f>IF(($A747="-"),"-",IF((ISBLANK('1B DonnéesActifs'!M750)=TRUE),"",'1B DonnéesActifs'!M750))</f>
        <v>-</v>
      </c>
      <c r="N747" s="213" t="str">
        <f>IF(($A747="-"),"-",IF((ISBLANK('1B DonnéesActifs'!N750)=TRUE),"",'1B DonnéesActifs'!N750))</f>
        <v>-</v>
      </c>
      <c r="O747" s="213" t="str">
        <f>IF(($A747="-"),"-",IF((ISBLANK('1B DonnéesActifs'!O750)=TRUE),"",'1B DonnéesActifs'!O750))</f>
        <v>-</v>
      </c>
      <c r="P747" s="213" t="str">
        <f>IF(($A747="-"),"-",IF((ISBLANK('1B DonnéesActifs'!P750)=TRUE),"",'1B DonnéesActifs'!P750))</f>
        <v>-</v>
      </c>
      <c r="Q747" s="214" t="str">
        <f t="shared" si="109"/>
        <v>-</v>
      </c>
      <c r="R747" s="214" t="str">
        <f>IF($A747="-","-",(_xlfn.IFNA((VLOOKUP($D747,'2A HypothèsesRenouvellement'!$J$6:$K$10,2,FALSE)),"TypeChausséeN/D")))</f>
        <v>-</v>
      </c>
      <c r="S747" s="214" t="str">
        <f t="shared" si="110"/>
        <v>-</v>
      </c>
      <c r="T747" s="214" t="str">
        <f>IF($A747="-","-",(_xlfn.IFNA((VLOOKUP($M747,'2A HypothèsesRenouvellement'!$J$16:$K$25,2,FALSE)),"DernièreInterventionN/D")))</f>
        <v>-</v>
      </c>
      <c r="U747" s="214" t="str">
        <f t="shared" si="111"/>
        <v>-</v>
      </c>
      <c r="V747" s="215" t="str">
        <f t="shared" si="112"/>
        <v>-</v>
      </c>
      <c r="W747" s="215" t="str">
        <f>IF($A747="-","-",IF($O747="","ICG N/D",VLOOKUP($O747,'2A HypothèsesRenouvellement'!$B$33:$B$42,1,TRUE)))</f>
        <v>-</v>
      </c>
      <c r="X747" s="216" t="str">
        <f>IF($A747="-","-",(IF((ISNUMBER(W747)=TRUE),VLOOKUP(W747,'2A HypothèsesRenouvellement'!$B$33:$D$42,3,FALSE),"ICG N/D")))</f>
        <v>-</v>
      </c>
      <c r="Y747" s="216" t="str">
        <f>_xlfn.IFNA(IF($A747="-","-",(IF((P747=""),"Cote /5 N/D",VLOOKUP(P747,'2A HypothèsesRenouvellement'!$F$33:$G$37,2,FALSE)))),"%ParCote/5 Feuille2A N/D")</f>
        <v>-</v>
      </c>
      <c r="Z747" s="215" t="str">
        <f>IF($A747="-","-",IF('2A HypothèsesRenouvellement'!$F$20="  cotes d'état /100",(IF(ISNUMBER(X747)=TRUE,(X747*R747),"ICG N/D")),"N'est pas l'option choisie feuille 2A"))</f>
        <v>-</v>
      </c>
      <c r="AA747" s="215" t="str">
        <f t="shared" si="107"/>
        <v>-</v>
      </c>
      <c r="AB747" s="215" t="str">
        <f>IF($A747="-","-",IF('2A HypothèsesRenouvellement'!$F$20="  cotes d'état /5",(IF(ISNUMBER(Y747)=TRUE,(Y747*R747),"Etat/5 N/D")),"N'est pas l'option choisie feuille 2A"))</f>
        <v>-</v>
      </c>
      <c r="AC747" s="215" t="str">
        <f t="shared" si="108"/>
        <v>-</v>
      </c>
      <c r="AD747" s="217" t="str">
        <f>IF('2A HypothèsesRenouvellement'!$D$15="Option 1  ",'3A CalculsActifs'!V747,IF('2A HypothèsesRenouvellement'!$F$20="  Cotes d'état /100",'3A CalculsActifs'!AA747,IF('2A HypothèsesRenouvellement'!$F$20="  Cotes d'état /5",'3A CalculsActifs'!AC747,"ATT:ChoisirOptionFeuille2A")))</f>
        <v>ATT:ChoisirOptionFeuille2A</v>
      </c>
      <c r="AE747" s="209" t="str">
        <f>IF($A747="-","-",(H747/1000*(VLOOKUP(D747,'2A HypothèsesRenouvellement'!$J$6:$L$10,3,FALSE))))</f>
        <v>-</v>
      </c>
      <c r="AF747" s="312" t="str">
        <f t="shared" si="113"/>
        <v>-</v>
      </c>
      <c r="AG747" s="312" t="str">
        <f t="shared" si="114"/>
        <v>-</v>
      </c>
      <c r="AH747" s="218" t="str">
        <f t="shared" si="115"/>
        <v>-</v>
      </c>
    </row>
    <row r="748" spans="1:34" x14ac:dyDescent="0.25">
      <c r="A748" s="212" t="str">
        <f>IF((ISBLANK('1B DonnéesActifs'!A751)=TRUE),"-",'1B DonnéesActifs'!A751)</f>
        <v>-</v>
      </c>
      <c r="B748" s="213" t="str">
        <f>IF(($A748="-"),"-",IF((ISBLANK('1B DonnéesActifs'!B751)=TRUE),"",'1B DonnéesActifs'!B751))</f>
        <v>-</v>
      </c>
      <c r="C748" s="213" t="str">
        <f>IF(($A748="-"),"-",IF((ISBLANK('1B DonnéesActifs'!C751)=TRUE),"",'1B DonnéesActifs'!C751))</f>
        <v>-</v>
      </c>
      <c r="D748" s="213" t="str">
        <f>IF(($A748="-"),"-",IF((ISBLANK('1B DonnéesActifs'!D751)=TRUE),"",'1B DonnéesActifs'!D751))</f>
        <v>-</v>
      </c>
      <c r="E748" s="213" t="str">
        <f>IF(($A748="-"),"-",IF((ISBLANK('1B DonnéesActifs'!E751)=TRUE),"",'1B DonnéesActifs'!E751))</f>
        <v>-</v>
      </c>
      <c r="F748" s="213" t="str">
        <f>IF(($A748="-"),"-",IF((ISBLANK('1B DonnéesActifs'!F751)=TRUE),"",'1B DonnéesActifs'!F751))</f>
        <v>-</v>
      </c>
      <c r="G748" s="213" t="str">
        <f>IF(($A748="-"),"-",IF((ISBLANK('1B DonnéesActifs'!G751)=TRUE),"",'1B DonnéesActifs'!G751))</f>
        <v>-</v>
      </c>
      <c r="H748" s="213" t="str">
        <f>IF(($A748="-"),"-",IF((ISBLANK('1B DonnéesActifs'!H751)=TRUE),"",'1B DonnéesActifs'!H751))</f>
        <v>-</v>
      </c>
      <c r="I748" s="213" t="str">
        <f>IF(($A748="-"),"-",IF((ISBLANK('1B DonnéesActifs'!I751)=TRUE),"",'1B DonnéesActifs'!I751))</f>
        <v>-</v>
      </c>
      <c r="J748" s="213" t="str">
        <f>IF(($A748="-"),"-",IF((ISBLANK('1B DonnéesActifs'!J751)=TRUE),"",'1B DonnéesActifs'!J751))</f>
        <v>-</v>
      </c>
      <c r="K748" s="213" t="str">
        <f>IF(($A748="-"),"-",IF((ISBLANK('1B DonnéesActifs'!K751)=TRUE),"",'1B DonnéesActifs'!K751))</f>
        <v>-</v>
      </c>
      <c r="L748" s="213" t="str">
        <f>IF(($A748="-"),"-",IF((ISBLANK('1B DonnéesActifs'!L751)=TRUE),"",'1B DonnéesActifs'!L751))</f>
        <v>-</v>
      </c>
      <c r="M748" s="213" t="str">
        <f>IF(($A748="-"),"-",IF((ISBLANK('1B DonnéesActifs'!M751)=TRUE),"",'1B DonnéesActifs'!M751))</f>
        <v>-</v>
      </c>
      <c r="N748" s="213" t="str">
        <f>IF(($A748="-"),"-",IF((ISBLANK('1B DonnéesActifs'!N751)=TRUE),"",'1B DonnéesActifs'!N751))</f>
        <v>-</v>
      </c>
      <c r="O748" s="213" t="str">
        <f>IF(($A748="-"),"-",IF((ISBLANK('1B DonnéesActifs'!O751)=TRUE),"",'1B DonnéesActifs'!O751))</f>
        <v>-</v>
      </c>
      <c r="P748" s="213" t="str">
        <f>IF(($A748="-"),"-",IF((ISBLANK('1B DonnéesActifs'!P751)=TRUE),"",'1B DonnéesActifs'!P751))</f>
        <v>-</v>
      </c>
      <c r="Q748" s="214" t="str">
        <f t="shared" si="109"/>
        <v>-</v>
      </c>
      <c r="R748" s="214" t="str">
        <f>IF($A748="-","-",(_xlfn.IFNA((VLOOKUP($D748,'2A HypothèsesRenouvellement'!$J$6:$K$10,2,FALSE)),"TypeChausséeN/D")))</f>
        <v>-</v>
      </c>
      <c r="S748" s="214" t="str">
        <f t="shared" si="110"/>
        <v>-</v>
      </c>
      <c r="T748" s="214" t="str">
        <f>IF($A748="-","-",(_xlfn.IFNA((VLOOKUP($M748,'2A HypothèsesRenouvellement'!$J$16:$K$25,2,FALSE)),"DernièreInterventionN/D")))</f>
        <v>-</v>
      </c>
      <c r="U748" s="214" t="str">
        <f t="shared" si="111"/>
        <v>-</v>
      </c>
      <c r="V748" s="215" t="str">
        <f t="shared" si="112"/>
        <v>-</v>
      </c>
      <c r="W748" s="215" t="str">
        <f>IF($A748="-","-",IF($O748="","ICG N/D",VLOOKUP($O748,'2A HypothèsesRenouvellement'!$B$33:$B$42,1,TRUE)))</f>
        <v>-</v>
      </c>
      <c r="X748" s="216" t="str">
        <f>IF($A748="-","-",(IF((ISNUMBER(W748)=TRUE),VLOOKUP(W748,'2A HypothèsesRenouvellement'!$B$33:$D$42,3,FALSE),"ICG N/D")))</f>
        <v>-</v>
      </c>
      <c r="Y748" s="216" t="str">
        <f>_xlfn.IFNA(IF($A748="-","-",(IF((P748=""),"Cote /5 N/D",VLOOKUP(P748,'2A HypothèsesRenouvellement'!$F$33:$G$37,2,FALSE)))),"%ParCote/5 Feuille2A N/D")</f>
        <v>-</v>
      </c>
      <c r="Z748" s="215" t="str">
        <f>IF($A748="-","-",IF('2A HypothèsesRenouvellement'!$F$20="  cotes d'état /100",(IF(ISNUMBER(X748)=TRUE,(X748*R748),"ICG N/D")),"N'est pas l'option choisie feuille 2A"))</f>
        <v>-</v>
      </c>
      <c r="AA748" s="215" t="str">
        <f t="shared" si="107"/>
        <v>-</v>
      </c>
      <c r="AB748" s="215" t="str">
        <f>IF($A748="-","-",IF('2A HypothèsesRenouvellement'!$F$20="  cotes d'état /5",(IF(ISNUMBER(Y748)=TRUE,(Y748*R748),"Etat/5 N/D")),"N'est pas l'option choisie feuille 2A"))</f>
        <v>-</v>
      </c>
      <c r="AC748" s="215" t="str">
        <f t="shared" si="108"/>
        <v>-</v>
      </c>
      <c r="AD748" s="217" t="str">
        <f>IF('2A HypothèsesRenouvellement'!$D$15="Option 1  ",'3A CalculsActifs'!V748,IF('2A HypothèsesRenouvellement'!$F$20="  Cotes d'état /100",'3A CalculsActifs'!AA748,IF('2A HypothèsesRenouvellement'!$F$20="  Cotes d'état /5",'3A CalculsActifs'!AC748,"ATT:ChoisirOptionFeuille2A")))</f>
        <v>ATT:ChoisirOptionFeuille2A</v>
      </c>
      <c r="AE748" s="209" t="str">
        <f>IF($A748="-","-",(H748/1000*(VLOOKUP(D748,'2A HypothèsesRenouvellement'!$J$6:$L$10,3,FALSE))))</f>
        <v>-</v>
      </c>
      <c r="AF748" s="312" t="str">
        <f t="shared" si="113"/>
        <v>-</v>
      </c>
      <c r="AG748" s="312" t="str">
        <f t="shared" si="114"/>
        <v>-</v>
      </c>
      <c r="AH748" s="218" t="str">
        <f t="shared" si="115"/>
        <v>-</v>
      </c>
    </row>
    <row r="749" spans="1:34" x14ac:dyDescent="0.25">
      <c r="A749" s="212" t="str">
        <f>IF((ISBLANK('1B DonnéesActifs'!A752)=TRUE),"-",'1B DonnéesActifs'!A752)</f>
        <v>-</v>
      </c>
      <c r="B749" s="213" t="str">
        <f>IF(($A749="-"),"-",IF((ISBLANK('1B DonnéesActifs'!B752)=TRUE),"",'1B DonnéesActifs'!B752))</f>
        <v>-</v>
      </c>
      <c r="C749" s="213" t="str">
        <f>IF(($A749="-"),"-",IF((ISBLANK('1B DonnéesActifs'!C752)=TRUE),"",'1B DonnéesActifs'!C752))</f>
        <v>-</v>
      </c>
      <c r="D749" s="213" t="str">
        <f>IF(($A749="-"),"-",IF((ISBLANK('1B DonnéesActifs'!D752)=TRUE),"",'1B DonnéesActifs'!D752))</f>
        <v>-</v>
      </c>
      <c r="E749" s="213" t="str">
        <f>IF(($A749="-"),"-",IF((ISBLANK('1B DonnéesActifs'!E752)=TRUE),"",'1B DonnéesActifs'!E752))</f>
        <v>-</v>
      </c>
      <c r="F749" s="213" t="str">
        <f>IF(($A749="-"),"-",IF((ISBLANK('1B DonnéesActifs'!F752)=TRUE),"",'1B DonnéesActifs'!F752))</f>
        <v>-</v>
      </c>
      <c r="G749" s="213" t="str">
        <f>IF(($A749="-"),"-",IF((ISBLANK('1B DonnéesActifs'!G752)=TRUE),"",'1B DonnéesActifs'!G752))</f>
        <v>-</v>
      </c>
      <c r="H749" s="213" t="str">
        <f>IF(($A749="-"),"-",IF((ISBLANK('1B DonnéesActifs'!H752)=TRUE),"",'1B DonnéesActifs'!H752))</f>
        <v>-</v>
      </c>
      <c r="I749" s="213" t="str">
        <f>IF(($A749="-"),"-",IF((ISBLANK('1B DonnéesActifs'!I752)=TRUE),"",'1B DonnéesActifs'!I752))</f>
        <v>-</v>
      </c>
      <c r="J749" s="213" t="str">
        <f>IF(($A749="-"),"-",IF((ISBLANK('1B DonnéesActifs'!J752)=TRUE),"",'1B DonnéesActifs'!J752))</f>
        <v>-</v>
      </c>
      <c r="K749" s="213" t="str">
        <f>IF(($A749="-"),"-",IF((ISBLANK('1B DonnéesActifs'!K752)=TRUE),"",'1B DonnéesActifs'!K752))</f>
        <v>-</v>
      </c>
      <c r="L749" s="213" t="str">
        <f>IF(($A749="-"),"-",IF((ISBLANK('1B DonnéesActifs'!L752)=TRUE),"",'1B DonnéesActifs'!L752))</f>
        <v>-</v>
      </c>
      <c r="M749" s="213" t="str">
        <f>IF(($A749="-"),"-",IF((ISBLANK('1B DonnéesActifs'!M752)=TRUE),"",'1B DonnéesActifs'!M752))</f>
        <v>-</v>
      </c>
      <c r="N749" s="213" t="str">
        <f>IF(($A749="-"),"-",IF((ISBLANK('1B DonnéesActifs'!N752)=TRUE),"",'1B DonnéesActifs'!N752))</f>
        <v>-</v>
      </c>
      <c r="O749" s="213" t="str">
        <f>IF(($A749="-"),"-",IF((ISBLANK('1B DonnéesActifs'!O752)=TRUE),"",'1B DonnéesActifs'!O752))</f>
        <v>-</v>
      </c>
      <c r="P749" s="213" t="str">
        <f>IF(($A749="-"),"-",IF((ISBLANK('1B DonnéesActifs'!P752)=TRUE),"",'1B DonnéesActifs'!P752))</f>
        <v>-</v>
      </c>
      <c r="Q749" s="214" t="str">
        <f t="shared" si="109"/>
        <v>-</v>
      </c>
      <c r="R749" s="214" t="str">
        <f>IF($A749="-","-",(_xlfn.IFNA((VLOOKUP($D749,'2A HypothèsesRenouvellement'!$J$6:$K$10,2,FALSE)),"TypeChausséeN/D")))</f>
        <v>-</v>
      </c>
      <c r="S749" s="214" t="str">
        <f t="shared" si="110"/>
        <v>-</v>
      </c>
      <c r="T749" s="214" t="str">
        <f>IF($A749="-","-",(_xlfn.IFNA((VLOOKUP($M749,'2A HypothèsesRenouvellement'!$J$16:$K$25,2,FALSE)),"DernièreInterventionN/D")))</f>
        <v>-</v>
      </c>
      <c r="U749" s="214" t="str">
        <f t="shared" si="111"/>
        <v>-</v>
      </c>
      <c r="V749" s="215" t="str">
        <f t="shared" si="112"/>
        <v>-</v>
      </c>
      <c r="W749" s="215" t="str">
        <f>IF($A749="-","-",IF($O749="","ICG N/D",VLOOKUP($O749,'2A HypothèsesRenouvellement'!$B$33:$B$42,1,TRUE)))</f>
        <v>-</v>
      </c>
      <c r="X749" s="216" t="str">
        <f>IF($A749="-","-",(IF((ISNUMBER(W749)=TRUE),VLOOKUP(W749,'2A HypothèsesRenouvellement'!$B$33:$D$42,3,FALSE),"ICG N/D")))</f>
        <v>-</v>
      </c>
      <c r="Y749" s="216" t="str">
        <f>_xlfn.IFNA(IF($A749="-","-",(IF((P749=""),"Cote /5 N/D",VLOOKUP(P749,'2A HypothèsesRenouvellement'!$F$33:$G$37,2,FALSE)))),"%ParCote/5 Feuille2A N/D")</f>
        <v>-</v>
      </c>
      <c r="Z749" s="215" t="str">
        <f>IF($A749="-","-",IF('2A HypothèsesRenouvellement'!$F$20="  cotes d'état /100",(IF(ISNUMBER(X749)=TRUE,(X749*R749),"ICG N/D")),"N'est pas l'option choisie feuille 2A"))</f>
        <v>-</v>
      </c>
      <c r="AA749" s="215" t="str">
        <f t="shared" si="107"/>
        <v>-</v>
      </c>
      <c r="AB749" s="215" t="str">
        <f>IF($A749="-","-",IF('2A HypothèsesRenouvellement'!$F$20="  cotes d'état /5",(IF(ISNUMBER(Y749)=TRUE,(Y749*R749),"Etat/5 N/D")),"N'est pas l'option choisie feuille 2A"))</f>
        <v>-</v>
      </c>
      <c r="AC749" s="215" t="str">
        <f t="shared" si="108"/>
        <v>-</v>
      </c>
      <c r="AD749" s="217" t="str">
        <f>IF('2A HypothèsesRenouvellement'!$D$15="Option 1  ",'3A CalculsActifs'!V749,IF('2A HypothèsesRenouvellement'!$F$20="  Cotes d'état /100",'3A CalculsActifs'!AA749,IF('2A HypothèsesRenouvellement'!$F$20="  Cotes d'état /5",'3A CalculsActifs'!AC749,"ATT:ChoisirOptionFeuille2A")))</f>
        <v>ATT:ChoisirOptionFeuille2A</v>
      </c>
      <c r="AE749" s="209" t="str">
        <f>IF($A749="-","-",(H749/1000*(VLOOKUP(D749,'2A HypothèsesRenouvellement'!$J$6:$L$10,3,FALSE))))</f>
        <v>-</v>
      </c>
      <c r="AF749" s="312" t="str">
        <f t="shared" si="113"/>
        <v>-</v>
      </c>
      <c r="AG749" s="312" t="str">
        <f t="shared" si="114"/>
        <v>-</v>
      </c>
      <c r="AH749" s="218" t="str">
        <f t="shared" si="115"/>
        <v>-</v>
      </c>
    </row>
    <row r="750" spans="1:34" x14ac:dyDescent="0.25">
      <c r="A750" s="212" t="str">
        <f>IF((ISBLANK('1B DonnéesActifs'!A753)=TRUE),"-",'1B DonnéesActifs'!A753)</f>
        <v>-</v>
      </c>
      <c r="B750" s="213" t="str">
        <f>IF(($A750="-"),"-",IF((ISBLANK('1B DonnéesActifs'!B753)=TRUE),"",'1B DonnéesActifs'!B753))</f>
        <v>-</v>
      </c>
      <c r="C750" s="213" t="str">
        <f>IF(($A750="-"),"-",IF((ISBLANK('1B DonnéesActifs'!C753)=TRUE),"",'1B DonnéesActifs'!C753))</f>
        <v>-</v>
      </c>
      <c r="D750" s="213" t="str">
        <f>IF(($A750="-"),"-",IF((ISBLANK('1B DonnéesActifs'!D753)=TRUE),"",'1B DonnéesActifs'!D753))</f>
        <v>-</v>
      </c>
      <c r="E750" s="213" t="str">
        <f>IF(($A750="-"),"-",IF((ISBLANK('1B DonnéesActifs'!E753)=TRUE),"",'1B DonnéesActifs'!E753))</f>
        <v>-</v>
      </c>
      <c r="F750" s="213" t="str">
        <f>IF(($A750="-"),"-",IF((ISBLANK('1B DonnéesActifs'!F753)=TRUE),"",'1B DonnéesActifs'!F753))</f>
        <v>-</v>
      </c>
      <c r="G750" s="213" t="str">
        <f>IF(($A750="-"),"-",IF((ISBLANK('1B DonnéesActifs'!G753)=TRUE),"",'1B DonnéesActifs'!G753))</f>
        <v>-</v>
      </c>
      <c r="H750" s="213" t="str">
        <f>IF(($A750="-"),"-",IF((ISBLANK('1B DonnéesActifs'!H753)=TRUE),"",'1B DonnéesActifs'!H753))</f>
        <v>-</v>
      </c>
      <c r="I750" s="213" t="str">
        <f>IF(($A750="-"),"-",IF((ISBLANK('1B DonnéesActifs'!I753)=TRUE),"",'1B DonnéesActifs'!I753))</f>
        <v>-</v>
      </c>
      <c r="J750" s="213" t="str">
        <f>IF(($A750="-"),"-",IF((ISBLANK('1B DonnéesActifs'!J753)=TRUE),"",'1B DonnéesActifs'!J753))</f>
        <v>-</v>
      </c>
      <c r="K750" s="213" t="str">
        <f>IF(($A750="-"),"-",IF((ISBLANK('1B DonnéesActifs'!K753)=TRUE),"",'1B DonnéesActifs'!K753))</f>
        <v>-</v>
      </c>
      <c r="L750" s="213" t="str">
        <f>IF(($A750="-"),"-",IF((ISBLANK('1B DonnéesActifs'!L753)=TRUE),"",'1B DonnéesActifs'!L753))</f>
        <v>-</v>
      </c>
      <c r="M750" s="213" t="str">
        <f>IF(($A750="-"),"-",IF((ISBLANK('1B DonnéesActifs'!M753)=TRUE),"",'1B DonnéesActifs'!M753))</f>
        <v>-</v>
      </c>
      <c r="N750" s="213" t="str">
        <f>IF(($A750="-"),"-",IF((ISBLANK('1B DonnéesActifs'!N753)=TRUE),"",'1B DonnéesActifs'!N753))</f>
        <v>-</v>
      </c>
      <c r="O750" s="213" t="str">
        <f>IF(($A750="-"),"-",IF((ISBLANK('1B DonnéesActifs'!O753)=TRUE),"",'1B DonnéesActifs'!O753))</f>
        <v>-</v>
      </c>
      <c r="P750" s="213" t="str">
        <f>IF(($A750="-"),"-",IF((ISBLANK('1B DonnéesActifs'!P753)=TRUE),"",'1B DonnéesActifs'!P753))</f>
        <v>-</v>
      </c>
      <c r="Q750" s="214" t="str">
        <f t="shared" si="109"/>
        <v>-</v>
      </c>
      <c r="R750" s="214" t="str">
        <f>IF($A750="-","-",(_xlfn.IFNA((VLOOKUP($D750,'2A HypothèsesRenouvellement'!$J$6:$K$10,2,FALSE)),"TypeChausséeN/D")))</f>
        <v>-</v>
      </c>
      <c r="S750" s="214" t="str">
        <f t="shared" si="110"/>
        <v>-</v>
      </c>
      <c r="T750" s="214" t="str">
        <f>IF($A750="-","-",(_xlfn.IFNA((VLOOKUP($M750,'2A HypothèsesRenouvellement'!$J$16:$K$25,2,FALSE)),"DernièreInterventionN/D")))</f>
        <v>-</v>
      </c>
      <c r="U750" s="214" t="str">
        <f t="shared" si="111"/>
        <v>-</v>
      </c>
      <c r="V750" s="215" t="str">
        <f t="shared" si="112"/>
        <v>-</v>
      </c>
      <c r="W750" s="215" t="str">
        <f>IF($A750="-","-",IF($O750="","ICG N/D",VLOOKUP($O750,'2A HypothèsesRenouvellement'!$B$33:$B$42,1,TRUE)))</f>
        <v>-</v>
      </c>
      <c r="X750" s="216" t="str">
        <f>IF($A750="-","-",(IF((ISNUMBER(W750)=TRUE),VLOOKUP(W750,'2A HypothèsesRenouvellement'!$B$33:$D$42,3,FALSE),"ICG N/D")))</f>
        <v>-</v>
      </c>
      <c r="Y750" s="216" t="str">
        <f>_xlfn.IFNA(IF($A750="-","-",(IF((P750=""),"Cote /5 N/D",VLOOKUP(P750,'2A HypothèsesRenouvellement'!$F$33:$G$37,2,FALSE)))),"%ParCote/5 Feuille2A N/D")</f>
        <v>-</v>
      </c>
      <c r="Z750" s="215" t="str">
        <f>IF($A750="-","-",IF('2A HypothèsesRenouvellement'!$F$20="  cotes d'état /100",(IF(ISNUMBER(X750)=TRUE,(X750*R750),"ICG N/D")),"N'est pas l'option choisie feuille 2A"))</f>
        <v>-</v>
      </c>
      <c r="AA750" s="215" t="str">
        <f t="shared" si="107"/>
        <v>-</v>
      </c>
      <c r="AB750" s="215" t="str">
        <f>IF($A750="-","-",IF('2A HypothèsesRenouvellement'!$F$20="  cotes d'état /5",(IF(ISNUMBER(Y750)=TRUE,(Y750*R750),"Etat/5 N/D")),"N'est pas l'option choisie feuille 2A"))</f>
        <v>-</v>
      </c>
      <c r="AC750" s="215" t="str">
        <f t="shared" si="108"/>
        <v>-</v>
      </c>
      <c r="AD750" s="217" t="str">
        <f>IF('2A HypothèsesRenouvellement'!$D$15="Option 1  ",'3A CalculsActifs'!V750,IF('2A HypothèsesRenouvellement'!$F$20="  Cotes d'état /100",'3A CalculsActifs'!AA750,IF('2A HypothèsesRenouvellement'!$F$20="  Cotes d'état /5",'3A CalculsActifs'!AC750,"ATT:ChoisirOptionFeuille2A")))</f>
        <v>ATT:ChoisirOptionFeuille2A</v>
      </c>
      <c r="AE750" s="209" t="str">
        <f>IF($A750="-","-",(H750/1000*(VLOOKUP(D750,'2A HypothèsesRenouvellement'!$J$6:$L$10,3,FALSE))))</f>
        <v>-</v>
      </c>
      <c r="AF750" s="312" t="str">
        <f t="shared" si="113"/>
        <v>-</v>
      </c>
      <c r="AG750" s="312" t="str">
        <f t="shared" si="114"/>
        <v>-</v>
      </c>
      <c r="AH750" s="218" t="str">
        <f t="shared" si="115"/>
        <v>-</v>
      </c>
    </row>
    <row r="751" spans="1:34" x14ac:dyDescent="0.25">
      <c r="A751" s="212" t="str">
        <f>IF((ISBLANK('1B DonnéesActifs'!A754)=TRUE),"-",'1B DonnéesActifs'!A754)</f>
        <v>-</v>
      </c>
      <c r="B751" s="213" t="str">
        <f>IF(($A751="-"),"-",IF((ISBLANK('1B DonnéesActifs'!B754)=TRUE),"",'1B DonnéesActifs'!B754))</f>
        <v>-</v>
      </c>
      <c r="C751" s="213" t="str">
        <f>IF(($A751="-"),"-",IF((ISBLANK('1B DonnéesActifs'!C754)=TRUE),"",'1B DonnéesActifs'!C754))</f>
        <v>-</v>
      </c>
      <c r="D751" s="213" t="str">
        <f>IF(($A751="-"),"-",IF((ISBLANK('1B DonnéesActifs'!D754)=TRUE),"",'1B DonnéesActifs'!D754))</f>
        <v>-</v>
      </c>
      <c r="E751" s="213" t="str">
        <f>IF(($A751="-"),"-",IF((ISBLANK('1B DonnéesActifs'!E754)=TRUE),"",'1B DonnéesActifs'!E754))</f>
        <v>-</v>
      </c>
      <c r="F751" s="213" t="str">
        <f>IF(($A751="-"),"-",IF((ISBLANK('1B DonnéesActifs'!F754)=TRUE),"",'1B DonnéesActifs'!F754))</f>
        <v>-</v>
      </c>
      <c r="G751" s="213" t="str">
        <f>IF(($A751="-"),"-",IF((ISBLANK('1B DonnéesActifs'!G754)=TRUE),"",'1B DonnéesActifs'!G754))</f>
        <v>-</v>
      </c>
      <c r="H751" s="213" t="str">
        <f>IF(($A751="-"),"-",IF((ISBLANK('1B DonnéesActifs'!H754)=TRUE),"",'1B DonnéesActifs'!H754))</f>
        <v>-</v>
      </c>
      <c r="I751" s="213" t="str">
        <f>IF(($A751="-"),"-",IF((ISBLANK('1B DonnéesActifs'!I754)=TRUE),"",'1B DonnéesActifs'!I754))</f>
        <v>-</v>
      </c>
      <c r="J751" s="213" t="str">
        <f>IF(($A751="-"),"-",IF((ISBLANK('1B DonnéesActifs'!J754)=TRUE),"",'1B DonnéesActifs'!J754))</f>
        <v>-</v>
      </c>
      <c r="K751" s="213" t="str">
        <f>IF(($A751="-"),"-",IF((ISBLANK('1B DonnéesActifs'!K754)=TRUE),"",'1B DonnéesActifs'!K754))</f>
        <v>-</v>
      </c>
      <c r="L751" s="213" t="str">
        <f>IF(($A751="-"),"-",IF((ISBLANK('1B DonnéesActifs'!L754)=TRUE),"",'1B DonnéesActifs'!L754))</f>
        <v>-</v>
      </c>
      <c r="M751" s="213" t="str">
        <f>IF(($A751="-"),"-",IF((ISBLANK('1B DonnéesActifs'!M754)=TRUE),"",'1B DonnéesActifs'!M754))</f>
        <v>-</v>
      </c>
      <c r="N751" s="213" t="str">
        <f>IF(($A751="-"),"-",IF((ISBLANK('1B DonnéesActifs'!N754)=TRUE),"",'1B DonnéesActifs'!N754))</f>
        <v>-</v>
      </c>
      <c r="O751" s="213" t="str">
        <f>IF(($A751="-"),"-",IF((ISBLANK('1B DonnéesActifs'!O754)=TRUE),"",'1B DonnéesActifs'!O754))</f>
        <v>-</v>
      </c>
      <c r="P751" s="213" t="str">
        <f>IF(($A751="-"),"-",IF((ISBLANK('1B DonnéesActifs'!P754)=TRUE),"",'1B DonnéesActifs'!P754))</f>
        <v>-</v>
      </c>
      <c r="Q751" s="214" t="str">
        <f t="shared" si="109"/>
        <v>-</v>
      </c>
      <c r="R751" s="214" t="str">
        <f>IF($A751="-","-",(_xlfn.IFNA((VLOOKUP($D751,'2A HypothèsesRenouvellement'!$J$6:$K$10,2,FALSE)),"TypeChausséeN/D")))</f>
        <v>-</v>
      </c>
      <c r="S751" s="214" t="str">
        <f t="shared" si="110"/>
        <v>-</v>
      </c>
      <c r="T751" s="214" t="str">
        <f>IF($A751="-","-",(_xlfn.IFNA((VLOOKUP($M751,'2A HypothèsesRenouvellement'!$J$16:$K$25,2,FALSE)),"DernièreInterventionN/D")))</f>
        <v>-</v>
      </c>
      <c r="U751" s="214" t="str">
        <f t="shared" si="111"/>
        <v>-</v>
      </c>
      <c r="V751" s="215" t="str">
        <f t="shared" si="112"/>
        <v>-</v>
      </c>
      <c r="W751" s="215" t="str">
        <f>IF($A751="-","-",IF($O751="","ICG N/D",VLOOKUP($O751,'2A HypothèsesRenouvellement'!$B$33:$B$42,1,TRUE)))</f>
        <v>-</v>
      </c>
      <c r="X751" s="216" t="str">
        <f>IF($A751="-","-",(IF((ISNUMBER(W751)=TRUE),VLOOKUP(W751,'2A HypothèsesRenouvellement'!$B$33:$D$42,3,FALSE),"ICG N/D")))</f>
        <v>-</v>
      </c>
      <c r="Y751" s="216" t="str">
        <f>_xlfn.IFNA(IF($A751="-","-",(IF((P751=""),"Cote /5 N/D",VLOOKUP(P751,'2A HypothèsesRenouvellement'!$F$33:$G$37,2,FALSE)))),"%ParCote/5 Feuille2A N/D")</f>
        <v>-</v>
      </c>
      <c r="Z751" s="215" t="str">
        <f>IF($A751="-","-",IF('2A HypothèsesRenouvellement'!$F$20="  cotes d'état /100",(IF(ISNUMBER(X751)=TRUE,(X751*R751),"ICG N/D")),"N'est pas l'option choisie feuille 2A"))</f>
        <v>-</v>
      </c>
      <c r="AA751" s="215" t="str">
        <f t="shared" si="107"/>
        <v>-</v>
      </c>
      <c r="AB751" s="215" t="str">
        <f>IF($A751="-","-",IF('2A HypothèsesRenouvellement'!$F$20="  cotes d'état /5",(IF(ISNUMBER(Y751)=TRUE,(Y751*R751),"Etat/5 N/D")),"N'est pas l'option choisie feuille 2A"))</f>
        <v>-</v>
      </c>
      <c r="AC751" s="215" t="str">
        <f t="shared" si="108"/>
        <v>-</v>
      </c>
      <c r="AD751" s="217" t="str">
        <f>IF('2A HypothèsesRenouvellement'!$D$15="Option 1  ",'3A CalculsActifs'!V751,IF('2A HypothèsesRenouvellement'!$F$20="  Cotes d'état /100",'3A CalculsActifs'!AA751,IF('2A HypothèsesRenouvellement'!$F$20="  Cotes d'état /5",'3A CalculsActifs'!AC751,"ATT:ChoisirOptionFeuille2A")))</f>
        <v>ATT:ChoisirOptionFeuille2A</v>
      </c>
      <c r="AE751" s="209" t="str">
        <f>IF($A751="-","-",(H751/1000*(VLOOKUP(D751,'2A HypothèsesRenouvellement'!$J$6:$L$10,3,FALSE))))</f>
        <v>-</v>
      </c>
      <c r="AF751" s="312" t="str">
        <f t="shared" si="113"/>
        <v>-</v>
      </c>
      <c r="AG751" s="312" t="str">
        <f t="shared" si="114"/>
        <v>-</v>
      </c>
      <c r="AH751" s="218" t="str">
        <f t="shared" si="115"/>
        <v>-</v>
      </c>
    </row>
    <row r="752" spans="1:34" x14ac:dyDescent="0.25">
      <c r="A752" s="212" t="str">
        <f>IF((ISBLANK('1B DonnéesActifs'!A755)=TRUE),"-",'1B DonnéesActifs'!A755)</f>
        <v>-</v>
      </c>
      <c r="B752" s="213" t="str">
        <f>IF(($A752="-"),"-",IF((ISBLANK('1B DonnéesActifs'!B755)=TRUE),"",'1B DonnéesActifs'!B755))</f>
        <v>-</v>
      </c>
      <c r="C752" s="213" t="str">
        <f>IF(($A752="-"),"-",IF((ISBLANK('1B DonnéesActifs'!C755)=TRUE),"",'1B DonnéesActifs'!C755))</f>
        <v>-</v>
      </c>
      <c r="D752" s="213" t="str">
        <f>IF(($A752="-"),"-",IF((ISBLANK('1B DonnéesActifs'!D755)=TRUE),"",'1B DonnéesActifs'!D755))</f>
        <v>-</v>
      </c>
      <c r="E752" s="213" t="str">
        <f>IF(($A752="-"),"-",IF((ISBLANK('1B DonnéesActifs'!E755)=TRUE),"",'1B DonnéesActifs'!E755))</f>
        <v>-</v>
      </c>
      <c r="F752" s="213" t="str">
        <f>IF(($A752="-"),"-",IF((ISBLANK('1B DonnéesActifs'!F755)=TRUE),"",'1B DonnéesActifs'!F755))</f>
        <v>-</v>
      </c>
      <c r="G752" s="213" t="str">
        <f>IF(($A752="-"),"-",IF((ISBLANK('1B DonnéesActifs'!G755)=TRUE),"",'1B DonnéesActifs'!G755))</f>
        <v>-</v>
      </c>
      <c r="H752" s="213" t="str">
        <f>IF(($A752="-"),"-",IF((ISBLANK('1B DonnéesActifs'!H755)=TRUE),"",'1B DonnéesActifs'!H755))</f>
        <v>-</v>
      </c>
      <c r="I752" s="213" t="str">
        <f>IF(($A752="-"),"-",IF((ISBLANK('1B DonnéesActifs'!I755)=TRUE),"",'1B DonnéesActifs'!I755))</f>
        <v>-</v>
      </c>
      <c r="J752" s="213" t="str">
        <f>IF(($A752="-"),"-",IF((ISBLANK('1B DonnéesActifs'!J755)=TRUE),"",'1B DonnéesActifs'!J755))</f>
        <v>-</v>
      </c>
      <c r="K752" s="213" t="str">
        <f>IF(($A752="-"),"-",IF((ISBLANK('1B DonnéesActifs'!K755)=TRUE),"",'1B DonnéesActifs'!K755))</f>
        <v>-</v>
      </c>
      <c r="L752" s="213" t="str">
        <f>IF(($A752="-"),"-",IF((ISBLANK('1B DonnéesActifs'!L755)=TRUE),"",'1B DonnéesActifs'!L755))</f>
        <v>-</v>
      </c>
      <c r="M752" s="213" t="str">
        <f>IF(($A752="-"),"-",IF((ISBLANK('1B DonnéesActifs'!M755)=TRUE),"",'1B DonnéesActifs'!M755))</f>
        <v>-</v>
      </c>
      <c r="N752" s="213" t="str">
        <f>IF(($A752="-"),"-",IF((ISBLANK('1B DonnéesActifs'!N755)=TRUE),"",'1B DonnéesActifs'!N755))</f>
        <v>-</v>
      </c>
      <c r="O752" s="213" t="str">
        <f>IF(($A752="-"),"-",IF((ISBLANK('1B DonnéesActifs'!O755)=TRUE),"",'1B DonnéesActifs'!O755))</f>
        <v>-</v>
      </c>
      <c r="P752" s="213" t="str">
        <f>IF(($A752="-"),"-",IF((ISBLANK('1B DonnéesActifs'!P755)=TRUE),"",'1B DonnéesActifs'!P755))</f>
        <v>-</v>
      </c>
      <c r="Q752" s="214" t="str">
        <f t="shared" si="109"/>
        <v>-</v>
      </c>
      <c r="R752" s="214" t="str">
        <f>IF($A752="-","-",(_xlfn.IFNA((VLOOKUP($D752,'2A HypothèsesRenouvellement'!$J$6:$K$10,2,FALSE)),"TypeChausséeN/D")))</f>
        <v>-</v>
      </c>
      <c r="S752" s="214" t="str">
        <f t="shared" si="110"/>
        <v>-</v>
      </c>
      <c r="T752" s="214" t="str">
        <f>IF($A752="-","-",(_xlfn.IFNA((VLOOKUP($M752,'2A HypothèsesRenouvellement'!$J$16:$K$25,2,FALSE)),"DernièreInterventionN/D")))</f>
        <v>-</v>
      </c>
      <c r="U752" s="214" t="str">
        <f t="shared" si="111"/>
        <v>-</v>
      </c>
      <c r="V752" s="215" t="str">
        <f t="shared" si="112"/>
        <v>-</v>
      </c>
      <c r="W752" s="215" t="str">
        <f>IF($A752="-","-",IF($O752="","ICG N/D",VLOOKUP($O752,'2A HypothèsesRenouvellement'!$B$33:$B$42,1,TRUE)))</f>
        <v>-</v>
      </c>
      <c r="X752" s="216" t="str">
        <f>IF($A752="-","-",(IF((ISNUMBER(W752)=TRUE),VLOOKUP(W752,'2A HypothèsesRenouvellement'!$B$33:$D$42,3,FALSE),"ICG N/D")))</f>
        <v>-</v>
      </c>
      <c r="Y752" s="216" t="str">
        <f>_xlfn.IFNA(IF($A752="-","-",(IF((P752=""),"Cote /5 N/D",VLOOKUP(P752,'2A HypothèsesRenouvellement'!$F$33:$G$37,2,FALSE)))),"%ParCote/5 Feuille2A N/D")</f>
        <v>-</v>
      </c>
      <c r="Z752" s="215" t="str">
        <f>IF($A752="-","-",IF('2A HypothèsesRenouvellement'!$F$20="  cotes d'état /100",(IF(ISNUMBER(X752)=TRUE,(X752*R752),"ICG N/D")),"N'est pas l'option choisie feuille 2A"))</f>
        <v>-</v>
      </c>
      <c r="AA752" s="215" t="str">
        <f t="shared" si="107"/>
        <v>-</v>
      </c>
      <c r="AB752" s="215" t="str">
        <f>IF($A752="-","-",IF('2A HypothèsesRenouvellement'!$F$20="  cotes d'état /5",(IF(ISNUMBER(Y752)=TRUE,(Y752*R752),"Etat/5 N/D")),"N'est pas l'option choisie feuille 2A"))</f>
        <v>-</v>
      </c>
      <c r="AC752" s="215" t="str">
        <f t="shared" si="108"/>
        <v>-</v>
      </c>
      <c r="AD752" s="217" t="str">
        <f>IF('2A HypothèsesRenouvellement'!$D$15="Option 1  ",'3A CalculsActifs'!V752,IF('2A HypothèsesRenouvellement'!$F$20="  Cotes d'état /100",'3A CalculsActifs'!AA752,IF('2A HypothèsesRenouvellement'!$F$20="  Cotes d'état /5",'3A CalculsActifs'!AC752,"ATT:ChoisirOptionFeuille2A")))</f>
        <v>ATT:ChoisirOptionFeuille2A</v>
      </c>
      <c r="AE752" s="209" t="str">
        <f>IF($A752="-","-",(H752/1000*(VLOOKUP(D752,'2A HypothèsesRenouvellement'!$J$6:$L$10,3,FALSE))))</f>
        <v>-</v>
      </c>
      <c r="AF752" s="312" t="str">
        <f t="shared" si="113"/>
        <v>-</v>
      </c>
      <c r="AG752" s="312" t="str">
        <f t="shared" si="114"/>
        <v>-</v>
      </c>
      <c r="AH752" s="218" t="str">
        <f t="shared" si="115"/>
        <v>-</v>
      </c>
    </row>
    <row r="753" spans="1:34" x14ac:dyDescent="0.25">
      <c r="A753" s="212" t="str">
        <f>IF((ISBLANK('1B DonnéesActifs'!A756)=TRUE),"-",'1B DonnéesActifs'!A756)</f>
        <v>-</v>
      </c>
      <c r="B753" s="213" t="str">
        <f>IF(($A753="-"),"-",IF((ISBLANK('1B DonnéesActifs'!B756)=TRUE),"",'1B DonnéesActifs'!B756))</f>
        <v>-</v>
      </c>
      <c r="C753" s="213" t="str">
        <f>IF(($A753="-"),"-",IF((ISBLANK('1B DonnéesActifs'!C756)=TRUE),"",'1B DonnéesActifs'!C756))</f>
        <v>-</v>
      </c>
      <c r="D753" s="213" t="str">
        <f>IF(($A753="-"),"-",IF((ISBLANK('1B DonnéesActifs'!D756)=TRUE),"",'1B DonnéesActifs'!D756))</f>
        <v>-</v>
      </c>
      <c r="E753" s="213" t="str">
        <f>IF(($A753="-"),"-",IF((ISBLANK('1B DonnéesActifs'!E756)=TRUE),"",'1B DonnéesActifs'!E756))</f>
        <v>-</v>
      </c>
      <c r="F753" s="213" t="str">
        <f>IF(($A753="-"),"-",IF((ISBLANK('1B DonnéesActifs'!F756)=TRUE),"",'1B DonnéesActifs'!F756))</f>
        <v>-</v>
      </c>
      <c r="G753" s="213" t="str">
        <f>IF(($A753="-"),"-",IF((ISBLANK('1B DonnéesActifs'!G756)=TRUE),"",'1B DonnéesActifs'!G756))</f>
        <v>-</v>
      </c>
      <c r="H753" s="213" t="str">
        <f>IF(($A753="-"),"-",IF((ISBLANK('1B DonnéesActifs'!H756)=TRUE),"",'1B DonnéesActifs'!H756))</f>
        <v>-</v>
      </c>
      <c r="I753" s="213" t="str">
        <f>IF(($A753="-"),"-",IF((ISBLANK('1B DonnéesActifs'!I756)=TRUE),"",'1B DonnéesActifs'!I756))</f>
        <v>-</v>
      </c>
      <c r="J753" s="213" t="str">
        <f>IF(($A753="-"),"-",IF((ISBLANK('1B DonnéesActifs'!J756)=TRUE),"",'1B DonnéesActifs'!J756))</f>
        <v>-</v>
      </c>
      <c r="K753" s="213" t="str">
        <f>IF(($A753="-"),"-",IF((ISBLANK('1B DonnéesActifs'!K756)=TRUE),"",'1B DonnéesActifs'!K756))</f>
        <v>-</v>
      </c>
      <c r="L753" s="213" t="str">
        <f>IF(($A753="-"),"-",IF((ISBLANK('1B DonnéesActifs'!L756)=TRUE),"",'1B DonnéesActifs'!L756))</f>
        <v>-</v>
      </c>
      <c r="M753" s="213" t="str">
        <f>IF(($A753="-"),"-",IF((ISBLANK('1B DonnéesActifs'!M756)=TRUE),"",'1B DonnéesActifs'!M756))</f>
        <v>-</v>
      </c>
      <c r="N753" s="213" t="str">
        <f>IF(($A753="-"),"-",IF((ISBLANK('1B DonnéesActifs'!N756)=TRUE),"",'1B DonnéesActifs'!N756))</f>
        <v>-</v>
      </c>
      <c r="O753" s="213" t="str">
        <f>IF(($A753="-"),"-",IF((ISBLANK('1B DonnéesActifs'!O756)=TRUE),"",'1B DonnéesActifs'!O756))</f>
        <v>-</v>
      </c>
      <c r="P753" s="213" t="str">
        <f>IF(($A753="-"),"-",IF((ISBLANK('1B DonnéesActifs'!P756)=TRUE),"",'1B DonnéesActifs'!P756))</f>
        <v>-</v>
      </c>
      <c r="Q753" s="214" t="str">
        <f t="shared" si="109"/>
        <v>-</v>
      </c>
      <c r="R753" s="214" t="str">
        <f>IF($A753="-","-",(_xlfn.IFNA((VLOOKUP($D753,'2A HypothèsesRenouvellement'!$J$6:$K$10,2,FALSE)),"TypeChausséeN/D")))</f>
        <v>-</v>
      </c>
      <c r="S753" s="214" t="str">
        <f t="shared" si="110"/>
        <v>-</v>
      </c>
      <c r="T753" s="214" t="str">
        <f>IF($A753="-","-",(_xlfn.IFNA((VLOOKUP($M753,'2A HypothèsesRenouvellement'!$J$16:$K$25,2,FALSE)),"DernièreInterventionN/D")))</f>
        <v>-</v>
      </c>
      <c r="U753" s="214" t="str">
        <f t="shared" si="111"/>
        <v>-</v>
      </c>
      <c r="V753" s="215" t="str">
        <f t="shared" si="112"/>
        <v>-</v>
      </c>
      <c r="W753" s="215" t="str">
        <f>IF($A753="-","-",IF($O753="","ICG N/D",VLOOKUP($O753,'2A HypothèsesRenouvellement'!$B$33:$B$42,1,TRUE)))</f>
        <v>-</v>
      </c>
      <c r="X753" s="216" t="str">
        <f>IF($A753="-","-",(IF((ISNUMBER(W753)=TRUE),VLOOKUP(W753,'2A HypothèsesRenouvellement'!$B$33:$D$42,3,FALSE),"ICG N/D")))</f>
        <v>-</v>
      </c>
      <c r="Y753" s="216" t="str">
        <f>_xlfn.IFNA(IF($A753="-","-",(IF((P753=""),"Cote /5 N/D",VLOOKUP(P753,'2A HypothèsesRenouvellement'!$F$33:$G$37,2,FALSE)))),"%ParCote/5 Feuille2A N/D")</f>
        <v>-</v>
      </c>
      <c r="Z753" s="215" t="str">
        <f>IF($A753="-","-",IF('2A HypothèsesRenouvellement'!$F$20="  cotes d'état /100",(IF(ISNUMBER(X753)=TRUE,(X753*R753),"ICG N/D")),"N'est pas l'option choisie feuille 2A"))</f>
        <v>-</v>
      </c>
      <c r="AA753" s="215" t="str">
        <f t="shared" si="107"/>
        <v>-</v>
      </c>
      <c r="AB753" s="215" t="str">
        <f>IF($A753="-","-",IF('2A HypothèsesRenouvellement'!$F$20="  cotes d'état /5",(IF(ISNUMBER(Y753)=TRUE,(Y753*R753),"Etat/5 N/D")),"N'est pas l'option choisie feuille 2A"))</f>
        <v>-</v>
      </c>
      <c r="AC753" s="215" t="str">
        <f t="shared" si="108"/>
        <v>-</v>
      </c>
      <c r="AD753" s="217" t="str">
        <f>IF('2A HypothèsesRenouvellement'!$D$15="Option 1  ",'3A CalculsActifs'!V753,IF('2A HypothèsesRenouvellement'!$F$20="  Cotes d'état /100",'3A CalculsActifs'!AA753,IF('2A HypothèsesRenouvellement'!$F$20="  Cotes d'état /5",'3A CalculsActifs'!AC753,"ATT:ChoisirOptionFeuille2A")))</f>
        <v>ATT:ChoisirOptionFeuille2A</v>
      </c>
      <c r="AE753" s="209" t="str">
        <f>IF($A753="-","-",(H753/1000*(VLOOKUP(D753,'2A HypothèsesRenouvellement'!$J$6:$L$10,3,FALSE))))</f>
        <v>-</v>
      </c>
      <c r="AF753" s="312" t="str">
        <f t="shared" si="113"/>
        <v>-</v>
      </c>
      <c r="AG753" s="312" t="str">
        <f t="shared" si="114"/>
        <v>-</v>
      </c>
      <c r="AH753" s="218" t="str">
        <f t="shared" si="115"/>
        <v>-</v>
      </c>
    </row>
    <row r="754" spans="1:34" x14ac:dyDescent="0.25">
      <c r="A754" s="212" t="str">
        <f>IF((ISBLANK('1B DonnéesActifs'!A757)=TRUE),"-",'1B DonnéesActifs'!A757)</f>
        <v>-</v>
      </c>
      <c r="B754" s="213" t="str">
        <f>IF(($A754="-"),"-",IF((ISBLANK('1B DonnéesActifs'!B757)=TRUE),"",'1B DonnéesActifs'!B757))</f>
        <v>-</v>
      </c>
      <c r="C754" s="213" t="str">
        <f>IF(($A754="-"),"-",IF((ISBLANK('1B DonnéesActifs'!C757)=TRUE),"",'1B DonnéesActifs'!C757))</f>
        <v>-</v>
      </c>
      <c r="D754" s="213" t="str">
        <f>IF(($A754="-"),"-",IF((ISBLANK('1B DonnéesActifs'!D757)=TRUE),"",'1B DonnéesActifs'!D757))</f>
        <v>-</v>
      </c>
      <c r="E754" s="213" t="str">
        <f>IF(($A754="-"),"-",IF((ISBLANK('1B DonnéesActifs'!E757)=TRUE),"",'1B DonnéesActifs'!E757))</f>
        <v>-</v>
      </c>
      <c r="F754" s="213" t="str">
        <f>IF(($A754="-"),"-",IF((ISBLANK('1B DonnéesActifs'!F757)=TRUE),"",'1B DonnéesActifs'!F757))</f>
        <v>-</v>
      </c>
      <c r="G754" s="213" t="str">
        <f>IF(($A754="-"),"-",IF((ISBLANK('1B DonnéesActifs'!G757)=TRUE),"",'1B DonnéesActifs'!G757))</f>
        <v>-</v>
      </c>
      <c r="H754" s="213" t="str">
        <f>IF(($A754="-"),"-",IF((ISBLANK('1B DonnéesActifs'!H757)=TRUE),"",'1B DonnéesActifs'!H757))</f>
        <v>-</v>
      </c>
      <c r="I754" s="213" t="str">
        <f>IF(($A754="-"),"-",IF((ISBLANK('1B DonnéesActifs'!I757)=TRUE),"",'1B DonnéesActifs'!I757))</f>
        <v>-</v>
      </c>
      <c r="J754" s="213" t="str">
        <f>IF(($A754="-"),"-",IF((ISBLANK('1B DonnéesActifs'!J757)=TRUE),"",'1B DonnéesActifs'!J757))</f>
        <v>-</v>
      </c>
      <c r="K754" s="213" t="str">
        <f>IF(($A754="-"),"-",IF((ISBLANK('1B DonnéesActifs'!K757)=TRUE),"",'1B DonnéesActifs'!K757))</f>
        <v>-</v>
      </c>
      <c r="L754" s="213" t="str">
        <f>IF(($A754="-"),"-",IF((ISBLANK('1B DonnéesActifs'!L757)=TRUE),"",'1B DonnéesActifs'!L757))</f>
        <v>-</v>
      </c>
      <c r="M754" s="213" t="str">
        <f>IF(($A754="-"),"-",IF((ISBLANK('1B DonnéesActifs'!M757)=TRUE),"",'1B DonnéesActifs'!M757))</f>
        <v>-</v>
      </c>
      <c r="N754" s="213" t="str">
        <f>IF(($A754="-"),"-",IF((ISBLANK('1B DonnéesActifs'!N757)=TRUE),"",'1B DonnéesActifs'!N757))</f>
        <v>-</v>
      </c>
      <c r="O754" s="213" t="str">
        <f>IF(($A754="-"),"-",IF((ISBLANK('1B DonnéesActifs'!O757)=TRUE),"",'1B DonnéesActifs'!O757))</f>
        <v>-</v>
      </c>
      <c r="P754" s="213" t="str">
        <f>IF(($A754="-"),"-",IF((ISBLANK('1B DonnéesActifs'!P757)=TRUE),"",'1B DonnéesActifs'!P757))</f>
        <v>-</v>
      </c>
      <c r="Q754" s="214" t="str">
        <f t="shared" si="109"/>
        <v>-</v>
      </c>
      <c r="R754" s="214" t="str">
        <f>IF($A754="-","-",(_xlfn.IFNA((VLOOKUP($D754,'2A HypothèsesRenouvellement'!$J$6:$K$10,2,FALSE)),"TypeChausséeN/D")))</f>
        <v>-</v>
      </c>
      <c r="S754" s="214" t="str">
        <f t="shared" si="110"/>
        <v>-</v>
      </c>
      <c r="T754" s="214" t="str">
        <f>IF($A754="-","-",(_xlfn.IFNA((VLOOKUP($M754,'2A HypothèsesRenouvellement'!$J$16:$K$25,2,FALSE)),"DernièreInterventionN/D")))</f>
        <v>-</v>
      </c>
      <c r="U754" s="214" t="str">
        <f t="shared" si="111"/>
        <v>-</v>
      </c>
      <c r="V754" s="215" t="str">
        <f t="shared" si="112"/>
        <v>-</v>
      </c>
      <c r="W754" s="215" t="str">
        <f>IF($A754="-","-",IF($O754="","ICG N/D",VLOOKUP($O754,'2A HypothèsesRenouvellement'!$B$33:$B$42,1,TRUE)))</f>
        <v>-</v>
      </c>
      <c r="X754" s="216" t="str">
        <f>IF($A754="-","-",(IF((ISNUMBER(W754)=TRUE),VLOOKUP(W754,'2A HypothèsesRenouvellement'!$B$33:$D$42,3,FALSE),"ICG N/D")))</f>
        <v>-</v>
      </c>
      <c r="Y754" s="216" t="str">
        <f>_xlfn.IFNA(IF($A754="-","-",(IF((P754=""),"Cote /5 N/D",VLOOKUP(P754,'2A HypothèsesRenouvellement'!$F$33:$G$37,2,FALSE)))),"%ParCote/5 Feuille2A N/D")</f>
        <v>-</v>
      </c>
      <c r="Z754" s="215" t="str">
        <f>IF($A754="-","-",IF('2A HypothèsesRenouvellement'!$F$20="  cotes d'état /100",(IF(ISNUMBER(X754)=TRUE,(X754*R754),"ICG N/D")),"N'est pas l'option choisie feuille 2A"))</f>
        <v>-</v>
      </c>
      <c r="AA754" s="215" t="str">
        <f t="shared" si="107"/>
        <v>-</v>
      </c>
      <c r="AB754" s="215" t="str">
        <f>IF($A754="-","-",IF('2A HypothèsesRenouvellement'!$F$20="  cotes d'état /5",(IF(ISNUMBER(Y754)=TRUE,(Y754*R754),"Etat/5 N/D")),"N'est pas l'option choisie feuille 2A"))</f>
        <v>-</v>
      </c>
      <c r="AC754" s="215" t="str">
        <f t="shared" si="108"/>
        <v>-</v>
      </c>
      <c r="AD754" s="217" t="str">
        <f>IF('2A HypothèsesRenouvellement'!$D$15="Option 1  ",'3A CalculsActifs'!V754,IF('2A HypothèsesRenouvellement'!$F$20="  Cotes d'état /100",'3A CalculsActifs'!AA754,IF('2A HypothèsesRenouvellement'!$F$20="  Cotes d'état /5",'3A CalculsActifs'!AC754,"ATT:ChoisirOptionFeuille2A")))</f>
        <v>ATT:ChoisirOptionFeuille2A</v>
      </c>
      <c r="AE754" s="209" t="str">
        <f>IF($A754="-","-",(H754/1000*(VLOOKUP(D754,'2A HypothèsesRenouvellement'!$J$6:$L$10,3,FALSE))))</f>
        <v>-</v>
      </c>
      <c r="AF754" s="312" t="str">
        <f t="shared" si="113"/>
        <v>-</v>
      </c>
      <c r="AG754" s="312" t="str">
        <f t="shared" si="114"/>
        <v>-</v>
      </c>
      <c r="AH754" s="218" t="str">
        <f t="shared" si="115"/>
        <v>-</v>
      </c>
    </row>
    <row r="755" spans="1:34" x14ac:dyDescent="0.25">
      <c r="A755" s="212" t="str">
        <f>IF((ISBLANK('1B DonnéesActifs'!A758)=TRUE),"-",'1B DonnéesActifs'!A758)</f>
        <v>-</v>
      </c>
      <c r="B755" s="213" t="str">
        <f>IF(($A755="-"),"-",IF((ISBLANK('1B DonnéesActifs'!B758)=TRUE),"",'1B DonnéesActifs'!B758))</f>
        <v>-</v>
      </c>
      <c r="C755" s="213" t="str">
        <f>IF(($A755="-"),"-",IF((ISBLANK('1B DonnéesActifs'!C758)=TRUE),"",'1B DonnéesActifs'!C758))</f>
        <v>-</v>
      </c>
      <c r="D755" s="213" t="str">
        <f>IF(($A755="-"),"-",IF((ISBLANK('1B DonnéesActifs'!D758)=TRUE),"",'1B DonnéesActifs'!D758))</f>
        <v>-</v>
      </c>
      <c r="E755" s="213" t="str">
        <f>IF(($A755="-"),"-",IF((ISBLANK('1B DonnéesActifs'!E758)=TRUE),"",'1B DonnéesActifs'!E758))</f>
        <v>-</v>
      </c>
      <c r="F755" s="213" t="str">
        <f>IF(($A755="-"),"-",IF((ISBLANK('1B DonnéesActifs'!F758)=TRUE),"",'1B DonnéesActifs'!F758))</f>
        <v>-</v>
      </c>
      <c r="G755" s="213" t="str">
        <f>IF(($A755="-"),"-",IF((ISBLANK('1B DonnéesActifs'!G758)=TRUE),"",'1B DonnéesActifs'!G758))</f>
        <v>-</v>
      </c>
      <c r="H755" s="213" t="str">
        <f>IF(($A755="-"),"-",IF((ISBLANK('1B DonnéesActifs'!H758)=TRUE),"",'1B DonnéesActifs'!H758))</f>
        <v>-</v>
      </c>
      <c r="I755" s="213" t="str">
        <f>IF(($A755="-"),"-",IF((ISBLANK('1B DonnéesActifs'!I758)=TRUE),"",'1B DonnéesActifs'!I758))</f>
        <v>-</v>
      </c>
      <c r="J755" s="213" t="str">
        <f>IF(($A755="-"),"-",IF((ISBLANK('1B DonnéesActifs'!J758)=TRUE),"",'1B DonnéesActifs'!J758))</f>
        <v>-</v>
      </c>
      <c r="K755" s="213" t="str">
        <f>IF(($A755="-"),"-",IF((ISBLANK('1B DonnéesActifs'!K758)=TRUE),"",'1B DonnéesActifs'!K758))</f>
        <v>-</v>
      </c>
      <c r="L755" s="213" t="str">
        <f>IF(($A755="-"),"-",IF((ISBLANK('1B DonnéesActifs'!L758)=TRUE),"",'1B DonnéesActifs'!L758))</f>
        <v>-</v>
      </c>
      <c r="M755" s="213" t="str">
        <f>IF(($A755="-"),"-",IF((ISBLANK('1B DonnéesActifs'!M758)=TRUE),"",'1B DonnéesActifs'!M758))</f>
        <v>-</v>
      </c>
      <c r="N755" s="213" t="str">
        <f>IF(($A755="-"),"-",IF((ISBLANK('1B DonnéesActifs'!N758)=TRUE),"",'1B DonnéesActifs'!N758))</f>
        <v>-</v>
      </c>
      <c r="O755" s="213" t="str">
        <f>IF(($A755="-"),"-",IF((ISBLANK('1B DonnéesActifs'!O758)=TRUE),"",'1B DonnéesActifs'!O758))</f>
        <v>-</v>
      </c>
      <c r="P755" s="213" t="str">
        <f>IF(($A755="-"),"-",IF((ISBLANK('1B DonnéesActifs'!P758)=TRUE),"",'1B DonnéesActifs'!P758))</f>
        <v>-</v>
      </c>
      <c r="Q755" s="214" t="str">
        <f t="shared" si="109"/>
        <v>-</v>
      </c>
      <c r="R755" s="214" t="str">
        <f>IF($A755="-","-",(_xlfn.IFNA((VLOOKUP($D755,'2A HypothèsesRenouvellement'!$J$6:$K$10,2,FALSE)),"TypeChausséeN/D")))</f>
        <v>-</v>
      </c>
      <c r="S755" s="214" t="str">
        <f t="shared" si="110"/>
        <v>-</v>
      </c>
      <c r="T755" s="214" t="str">
        <f>IF($A755="-","-",(_xlfn.IFNA((VLOOKUP($M755,'2A HypothèsesRenouvellement'!$J$16:$K$25,2,FALSE)),"DernièreInterventionN/D")))</f>
        <v>-</v>
      </c>
      <c r="U755" s="214" t="str">
        <f t="shared" si="111"/>
        <v>-</v>
      </c>
      <c r="V755" s="215" t="str">
        <f t="shared" si="112"/>
        <v>-</v>
      </c>
      <c r="W755" s="215" t="str">
        <f>IF($A755="-","-",IF($O755="","ICG N/D",VLOOKUP($O755,'2A HypothèsesRenouvellement'!$B$33:$B$42,1,TRUE)))</f>
        <v>-</v>
      </c>
      <c r="X755" s="216" t="str">
        <f>IF($A755="-","-",(IF((ISNUMBER(W755)=TRUE),VLOOKUP(W755,'2A HypothèsesRenouvellement'!$B$33:$D$42,3,FALSE),"ICG N/D")))</f>
        <v>-</v>
      </c>
      <c r="Y755" s="216" t="str">
        <f>_xlfn.IFNA(IF($A755="-","-",(IF((P755=""),"Cote /5 N/D",VLOOKUP(P755,'2A HypothèsesRenouvellement'!$F$33:$G$37,2,FALSE)))),"%ParCote/5 Feuille2A N/D")</f>
        <v>-</v>
      </c>
      <c r="Z755" s="215" t="str">
        <f>IF($A755="-","-",IF('2A HypothèsesRenouvellement'!$F$20="  cotes d'état /100",(IF(ISNUMBER(X755)=TRUE,(X755*R755),"ICG N/D")),"N'est pas l'option choisie feuille 2A"))</f>
        <v>-</v>
      </c>
      <c r="AA755" s="215" t="str">
        <f t="shared" si="107"/>
        <v>-</v>
      </c>
      <c r="AB755" s="215" t="str">
        <f>IF($A755="-","-",IF('2A HypothèsesRenouvellement'!$F$20="  cotes d'état /5",(IF(ISNUMBER(Y755)=TRUE,(Y755*R755),"Etat/5 N/D")),"N'est pas l'option choisie feuille 2A"))</f>
        <v>-</v>
      </c>
      <c r="AC755" s="215" t="str">
        <f t="shared" si="108"/>
        <v>-</v>
      </c>
      <c r="AD755" s="217" t="str">
        <f>IF('2A HypothèsesRenouvellement'!$D$15="Option 1  ",'3A CalculsActifs'!V755,IF('2A HypothèsesRenouvellement'!$F$20="  Cotes d'état /100",'3A CalculsActifs'!AA755,IF('2A HypothèsesRenouvellement'!$F$20="  Cotes d'état /5",'3A CalculsActifs'!AC755,"ATT:ChoisirOptionFeuille2A")))</f>
        <v>ATT:ChoisirOptionFeuille2A</v>
      </c>
      <c r="AE755" s="209" t="str">
        <f>IF($A755="-","-",(H755/1000*(VLOOKUP(D755,'2A HypothèsesRenouvellement'!$J$6:$L$10,3,FALSE))))</f>
        <v>-</v>
      </c>
      <c r="AF755" s="312" t="str">
        <f t="shared" si="113"/>
        <v>-</v>
      </c>
      <c r="AG755" s="312" t="str">
        <f t="shared" si="114"/>
        <v>-</v>
      </c>
      <c r="AH755" s="218" t="str">
        <f t="shared" si="115"/>
        <v>-</v>
      </c>
    </row>
    <row r="756" spans="1:34" x14ac:dyDescent="0.25">
      <c r="A756" s="212" t="str">
        <f>IF((ISBLANK('1B DonnéesActifs'!A759)=TRUE),"-",'1B DonnéesActifs'!A759)</f>
        <v>-</v>
      </c>
      <c r="B756" s="213" t="str">
        <f>IF(($A756="-"),"-",IF((ISBLANK('1B DonnéesActifs'!B759)=TRUE),"",'1B DonnéesActifs'!B759))</f>
        <v>-</v>
      </c>
      <c r="C756" s="213" t="str">
        <f>IF(($A756="-"),"-",IF((ISBLANK('1B DonnéesActifs'!C759)=TRUE),"",'1B DonnéesActifs'!C759))</f>
        <v>-</v>
      </c>
      <c r="D756" s="213" t="str">
        <f>IF(($A756="-"),"-",IF((ISBLANK('1B DonnéesActifs'!D759)=TRUE),"",'1B DonnéesActifs'!D759))</f>
        <v>-</v>
      </c>
      <c r="E756" s="213" t="str">
        <f>IF(($A756="-"),"-",IF((ISBLANK('1B DonnéesActifs'!E759)=TRUE),"",'1B DonnéesActifs'!E759))</f>
        <v>-</v>
      </c>
      <c r="F756" s="213" t="str">
        <f>IF(($A756="-"),"-",IF((ISBLANK('1B DonnéesActifs'!F759)=TRUE),"",'1B DonnéesActifs'!F759))</f>
        <v>-</v>
      </c>
      <c r="G756" s="213" t="str">
        <f>IF(($A756="-"),"-",IF((ISBLANK('1B DonnéesActifs'!G759)=TRUE),"",'1B DonnéesActifs'!G759))</f>
        <v>-</v>
      </c>
      <c r="H756" s="213" t="str">
        <f>IF(($A756="-"),"-",IF((ISBLANK('1B DonnéesActifs'!H759)=TRUE),"",'1B DonnéesActifs'!H759))</f>
        <v>-</v>
      </c>
      <c r="I756" s="213" t="str">
        <f>IF(($A756="-"),"-",IF((ISBLANK('1B DonnéesActifs'!I759)=TRUE),"",'1B DonnéesActifs'!I759))</f>
        <v>-</v>
      </c>
      <c r="J756" s="213" t="str">
        <f>IF(($A756="-"),"-",IF((ISBLANK('1B DonnéesActifs'!J759)=TRUE),"",'1B DonnéesActifs'!J759))</f>
        <v>-</v>
      </c>
      <c r="K756" s="213" t="str">
        <f>IF(($A756="-"),"-",IF((ISBLANK('1B DonnéesActifs'!K759)=TRUE),"",'1B DonnéesActifs'!K759))</f>
        <v>-</v>
      </c>
      <c r="L756" s="213" t="str">
        <f>IF(($A756="-"),"-",IF((ISBLANK('1B DonnéesActifs'!L759)=TRUE),"",'1B DonnéesActifs'!L759))</f>
        <v>-</v>
      </c>
      <c r="M756" s="213" t="str">
        <f>IF(($A756="-"),"-",IF((ISBLANK('1B DonnéesActifs'!M759)=TRUE),"",'1B DonnéesActifs'!M759))</f>
        <v>-</v>
      </c>
      <c r="N756" s="213" t="str">
        <f>IF(($A756="-"),"-",IF((ISBLANK('1B DonnéesActifs'!N759)=TRUE),"",'1B DonnéesActifs'!N759))</f>
        <v>-</v>
      </c>
      <c r="O756" s="213" t="str">
        <f>IF(($A756="-"),"-",IF((ISBLANK('1B DonnéesActifs'!O759)=TRUE),"",'1B DonnéesActifs'!O759))</f>
        <v>-</v>
      </c>
      <c r="P756" s="213" t="str">
        <f>IF(($A756="-"),"-",IF((ISBLANK('1B DonnéesActifs'!P759)=TRUE),"",'1B DonnéesActifs'!P759))</f>
        <v>-</v>
      </c>
      <c r="Q756" s="214" t="str">
        <f t="shared" si="109"/>
        <v>-</v>
      </c>
      <c r="R756" s="214" t="str">
        <f>IF($A756="-","-",(_xlfn.IFNA((VLOOKUP($D756,'2A HypothèsesRenouvellement'!$J$6:$K$10,2,FALSE)),"TypeChausséeN/D")))</f>
        <v>-</v>
      </c>
      <c r="S756" s="214" t="str">
        <f t="shared" si="110"/>
        <v>-</v>
      </c>
      <c r="T756" s="214" t="str">
        <f>IF($A756="-","-",(_xlfn.IFNA((VLOOKUP($M756,'2A HypothèsesRenouvellement'!$J$16:$K$25,2,FALSE)),"DernièreInterventionN/D")))</f>
        <v>-</v>
      </c>
      <c r="U756" s="214" t="str">
        <f t="shared" si="111"/>
        <v>-</v>
      </c>
      <c r="V756" s="215" t="str">
        <f t="shared" si="112"/>
        <v>-</v>
      </c>
      <c r="W756" s="215" t="str">
        <f>IF($A756="-","-",IF($O756="","ICG N/D",VLOOKUP($O756,'2A HypothèsesRenouvellement'!$B$33:$B$42,1,TRUE)))</f>
        <v>-</v>
      </c>
      <c r="X756" s="216" t="str">
        <f>IF($A756="-","-",(IF((ISNUMBER(W756)=TRUE),VLOOKUP(W756,'2A HypothèsesRenouvellement'!$B$33:$D$42,3,FALSE),"ICG N/D")))</f>
        <v>-</v>
      </c>
      <c r="Y756" s="216" t="str">
        <f>_xlfn.IFNA(IF($A756="-","-",(IF((P756=""),"Cote /5 N/D",VLOOKUP(P756,'2A HypothèsesRenouvellement'!$F$33:$G$37,2,FALSE)))),"%ParCote/5 Feuille2A N/D")</f>
        <v>-</v>
      </c>
      <c r="Z756" s="215" t="str">
        <f>IF($A756="-","-",IF('2A HypothèsesRenouvellement'!$F$20="  cotes d'état /100",(IF(ISNUMBER(X756)=TRUE,(X756*R756),"ICG N/D")),"N'est pas l'option choisie feuille 2A"))</f>
        <v>-</v>
      </c>
      <c r="AA756" s="215" t="str">
        <f t="shared" si="107"/>
        <v>-</v>
      </c>
      <c r="AB756" s="215" t="str">
        <f>IF($A756="-","-",IF('2A HypothèsesRenouvellement'!$F$20="  cotes d'état /5",(IF(ISNUMBER(Y756)=TRUE,(Y756*R756),"Etat/5 N/D")),"N'est pas l'option choisie feuille 2A"))</f>
        <v>-</v>
      </c>
      <c r="AC756" s="215" t="str">
        <f t="shared" si="108"/>
        <v>-</v>
      </c>
      <c r="AD756" s="217" t="str">
        <f>IF('2A HypothèsesRenouvellement'!$D$15="Option 1  ",'3A CalculsActifs'!V756,IF('2A HypothèsesRenouvellement'!$F$20="  Cotes d'état /100",'3A CalculsActifs'!AA756,IF('2A HypothèsesRenouvellement'!$F$20="  Cotes d'état /5",'3A CalculsActifs'!AC756,"ATT:ChoisirOptionFeuille2A")))</f>
        <v>ATT:ChoisirOptionFeuille2A</v>
      </c>
      <c r="AE756" s="209" t="str">
        <f>IF($A756="-","-",(H756/1000*(VLOOKUP(D756,'2A HypothèsesRenouvellement'!$J$6:$L$10,3,FALSE))))</f>
        <v>-</v>
      </c>
      <c r="AF756" s="312" t="str">
        <f t="shared" si="113"/>
        <v>-</v>
      </c>
      <c r="AG756" s="312" t="str">
        <f t="shared" si="114"/>
        <v>-</v>
      </c>
      <c r="AH756" s="218" t="str">
        <f t="shared" si="115"/>
        <v>-</v>
      </c>
    </row>
    <row r="757" spans="1:34" x14ac:dyDescent="0.25">
      <c r="A757" s="212" t="str">
        <f>IF((ISBLANK('1B DonnéesActifs'!A760)=TRUE),"-",'1B DonnéesActifs'!A760)</f>
        <v>-</v>
      </c>
      <c r="B757" s="213" t="str">
        <f>IF(($A757="-"),"-",IF((ISBLANK('1B DonnéesActifs'!B760)=TRUE),"",'1B DonnéesActifs'!B760))</f>
        <v>-</v>
      </c>
      <c r="C757" s="213" t="str">
        <f>IF(($A757="-"),"-",IF((ISBLANK('1B DonnéesActifs'!C760)=TRUE),"",'1B DonnéesActifs'!C760))</f>
        <v>-</v>
      </c>
      <c r="D757" s="213" t="str">
        <f>IF(($A757="-"),"-",IF((ISBLANK('1B DonnéesActifs'!D760)=TRUE),"",'1B DonnéesActifs'!D760))</f>
        <v>-</v>
      </c>
      <c r="E757" s="213" t="str">
        <f>IF(($A757="-"),"-",IF((ISBLANK('1B DonnéesActifs'!E760)=TRUE),"",'1B DonnéesActifs'!E760))</f>
        <v>-</v>
      </c>
      <c r="F757" s="213" t="str">
        <f>IF(($A757="-"),"-",IF((ISBLANK('1B DonnéesActifs'!F760)=TRUE),"",'1B DonnéesActifs'!F760))</f>
        <v>-</v>
      </c>
      <c r="G757" s="213" t="str">
        <f>IF(($A757="-"),"-",IF((ISBLANK('1B DonnéesActifs'!G760)=TRUE),"",'1B DonnéesActifs'!G760))</f>
        <v>-</v>
      </c>
      <c r="H757" s="213" t="str">
        <f>IF(($A757="-"),"-",IF((ISBLANK('1B DonnéesActifs'!H760)=TRUE),"",'1B DonnéesActifs'!H760))</f>
        <v>-</v>
      </c>
      <c r="I757" s="213" t="str">
        <f>IF(($A757="-"),"-",IF((ISBLANK('1B DonnéesActifs'!I760)=TRUE),"",'1B DonnéesActifs'!I760))</f>
        <v>-</v>
      </c>
      <c r="J757" s="213" t="str">
        <f>IF(($A757="-"),"-",IF((ISBLANK('1B DonnéesActifs'!J760)=TRUE),"",'1B DonnéesActifs'!J760))</f>
        <v>-</v>
      </c>
      <c r="K757" s="213" t="str">
        <f>IF(($A757="-"),"-",IF((ISBLANK('1B DonnéesActifs'!K760)=TRUE),"",'1B DonnéesActifs'!K760))</f>
        <v>-</v>
      </c>
      <c r="L757" s="213" t="str">
        <f>IF(($A757="-"),"-",IF((ISBLANK('1B DonnéesActifs'!L760)=TRUE),"",'1B DonnéesActifs'!L760))</f>
        <v>-</v>
      </c>
      <c r="M757" s="213" t="str">
        <f>IF(($A757="-"),"-",IF((ISBLANK('1B DonnéesActifs'!M760)=TRUE),"",'1B DonnéesActifs'!M760))</f>
        <v>-</v>
      </c>
      <c r="N757" s="213" t="str">
        <f>IF(($A757="-"),"-",IF((ISBLANK('1B DonnéesActifs'!N760)=TRUE),"",'1B DonnéesActifs'!N760))</f>
        <v>-</v>
      </c>
      <c r="O757" s="213" t="str">
        <f>IF(($A757="-"),"-",IF((ISBLANK('1B DonnéesActifs'!O760)=TRUE),"",'1B DonnéesActifs'!O760))</f>
        <v>-</v>
      </c>
      <c r="P757" s="213" t="str">
        <f>IF(($A757="-"),"-",IF((ISBLANK('1B DonnéesActifs'!P760)=TRUE),"",'1B DonnéesActifs'!P760))</f>
        <v>-</v>
      </c>
      <c r="Q757" s="214" t="str">
        <f t="shared" si="109"/>
        <v>-</v>
      </c>
      <c r="R757" s="214" t="str">
        <f>IF($A757="-","-",(_xlfn.IFNA((VLOOKUP($D757,'2A HypothèsesRenouvellement'!$J$6:$K$10,2,FALSE)),"TypeChausséeN/D")))</f>
        <v>-</v>
      </c>
      <c r="S757" s="214" t="str">
        <f t="shared" si="110"/>
        <v>-</v>
      </c>
      <c r="T757" s="214" t="str">
        <f>IF($A757="-","-",(_xlfn.IFNA((VLOOKUP($M757,'2A HypothèsesRenouvellement'!$J$16:$K$25,2,FALSE)),"DernièreInterventionN/D")))</f>
        <v>-</v>
      </c>
      <c r="U757" s="214" t="str">
        <f t="shared" si="111"/>
        <v>-</v>
      </c>
      <c r="V757" s="215" t="str">
        <f t="shared" si="112"/>
        <v>-</v>
      </c>
      <c r="W757" s="215" t="str">
        <f>IF($A757="-","-",IF($O757="","ICG N/D",VLOOKUP($O757,'2A HypothèsesRenouvellement'!$B$33:$B$42,1,TRUE)))</f>
        <v>-</v>
      </c>
      <c r="X757" s="216" t="str">
        <f>IF($A757="-","-",(IF((ISNUMBER(W757)=TRUE),VLOOKUP(W757,'2A HypothèsesRenouvellement'!$B$33:$D$42,3,FALSE),"ICG N/D")))</f>
        <v>-</v>
      </c>
      <c r="Y757" s="216" t="str">
        <f>_xlfn.IFNA(IF($A757="-","-",(IF((P757=""),"Cote /5 N/D",VLOOKUP(P757,'2A HypothèsesRenouvellement'!$F$33:$G$37,2,FALSE)))),"%ParCote/5 Feuille2A N/D")</f>
        <v>-</v>
      </c>
      <c r="Z757" s="215" t="str">
        <f>IF($A757="-","-",IF('2A HypothèsesRenouvellement'!$F$20="  cotes d'état /100",(IF(ISNUMBER(X757)=TRUE,(X757*R757),"ICG N/D")),"N'est pas l'option choisie feuille 2A"))</f>
        <v>-</v>
      </c>
      <c r="AA757" s="215" t="str">
        <f t="shared" si="107"/>
        <v>-</v>
      </c>
      <c r="AB757" s="215" t="str">
        <f>IF($A757="-","-",IF('2A HypothèsesRenouvellement'!$F$20="  cotes d'état /5",(IF(ISNUMBER(Y757)=TRUE,(Y757*R757),"Etat/5 N/D")),"N'est pas l'option choisie feuille 2A"))</f>
        <v>-</v>
      </c>
      <c r="AC757" s="215" t="str">
        <f t="shared" si="108"/>
        <v>-</v>
      </c>
      <c r="AD757" s="217" t="str">
        <f>IF('2A HypothèsesRenouvellement'!$D$15="Option 1  ",'3A CalculsActifs'!V757,IF('2A HypothèsesRenouvellement'!$F$20="  Cotes d'état /100",'3A CalculsActifs'!AA757,IF('2A HypothèsesRenouvellement'!$F$20="  Cotes d'état /5",'3A CalculsActifs'!AC757,"ATT:ChoisirOptionFeuille2A")))</f>
        <v>ATT:ChoisirOptionFeuille2A</v>
      </c>
      <c r="AE757" s="209" t="str">
        <f>IF($A757="-","-",(H757/1000*(VLOOKUP(D757,'2A HypothèsesRenouvellement'!$J$6:$L$10,3,FALSE))))</f>
        <v>-</v>
      </c>
      <c r="AF757" s="312" t="str">
        <f t="shared" si="113"/>
        <v>-</v>
      </c>
      <c r="AG757" s="312" t="str">
        <f t="shared" si="114"/>
        <v>-</v>
      </c>
      <c r="AH757" s="218" t="str">
        <f t="shared" si="115"/>
        <v>-</v>
      </c>
    </row>
    <row r="758" spans="1:34" x14ac:dyDescent="0.25">
      <c r="A758" s="212" t="str">
        <f>IF((ISBLANK('1B DonnéesActifs'!A761)=TRUE),"-",'1B DonnéesActifs'!A761)</f>
        <v>-</v>
      </c>
      <c r="B758" s="213" t="str">
        <f>IF(($A758="-"),"-",IF((ISBLANK('1B DonnéesActifs'!B761)=TRUE),"",'1B DonnéesActifs'!B761))</f>
        <v>-</v>
      </c>
      <c r="C758" s="213" t="str">
        <f>IF(($A758="-"),"-",IF((ISBLANK('1B DonnéesActifs'!C761)=TRUE),"",'1B DonnéesActifs'!C761))</f>
        <v>-</v>
      </c>
      <c r="D758" s="213" t="str">
        <f>IF(($A758="-"),"-",IF((ISBLANK('1B DonnéesActifs'!D761)=TRUE),"",'1B DonnéesActifs'!D761))</f>
        <v>-</v>
      </c>
      <c r="E758" s="213" t="str">
        <f>IF(($A758="-"),"-",IF((ISBLANK('1B DonnéesActifs'!E761)=TRUE),"",'1B DonnéesActifs'!E761))</f>
        <v>-</v>
      </c>
      <c r="F758" s="213" t="str">
        <f>IF(($A758="-"),"-",IF((ISBLANK('1B DonnéesActifs'!F761)=TRUE),"",'1B DonnéesActifs'!F761))</f>
        <v>-</v>
      </c>
      <c r="G758" s="213" t="str">
        <f>IF(($A758="-"),"-",IF((ISBLANK('1B DonnéesActifs'!G761)=TRUE),"",'1B DonnéesActifs'!G761))</f>
        <v>-</v>
      </c>
      <c r="H758" s="213" t="str">
        <f>IF(($A758="-"),"-",IF((ISBLANK('1B DonnéesActifs'!H761)=TRUE),"",'1B DonnéesActifs'!H761))</f>
        <v>-</v>
      </c>
      <c r="I758" s="213" t="str">
        <f>IF(($A758="-"),"-",IF((ISBLANK('1B DonnéesActifs'!I761)=TRUE),"",'1B DonnéesActifs'!I761))</f>
        <v>-</v>
      </c>
      <c r="J758" s="213" t="str">
        <f>IF(($A758="-"),"-",IF((ISBLANK('1B DonnéesActifs'!J761)=TRUE),"",'1B DonnéesActifs'!J761))</f>
        <v>-</v>
      </c>
      <c r="K758" s="213" t="str">
        <f>IF(($A758="-"),"-",IF((ISBLANK('1B DonnéesActifs'!K761)=TRUE),"",'1B DonnéesActifs'!K761))</f>
        <v>-</v>
      </c>
      <c r="L758" s="213" t="str">
        <f>IF(($A758="-"),"-",IF((ISBLANK('1B DonnéesActifs'!L761)=TRUE),"",'1B DonnéesActifs'!L761))</f>
        <v>-</v>
      </c>
      <c r="M758" s="213" t="str">
        <f>IF(($A758="-"),"-",IF((ISBLANK('1B DonnéesActifs'!M761)=TRUE),"",'1B DonnéesActifs'!M761))</f>
        <v>-</v>
      </c>
      <c r="N758" s="213" t="str">
        <f>IF(($A758="-"),"-",IF((ISBLANK('1B DonnéesActifs'!N761)=TRUE),"",'1B DonnéesActifs'!N761))</f>
        <v>-</v>
      </c>
      <c r="O758" s="213" t="str">
        <f>IF(($A758="-"),"-",IF((ISBLANK('1B DonnéesActifs'!O761)=TRUE),"",'1B DonnéesActifs'!O761))</f>
        <v>-</v>
      </c>
      <c r="P758" s="213" t="str">
        <f>IF(($A758="-"),"-",IF((ISBLANK('1B DonnéesActifs'!P761)=TRUE),"",'1B DonnéesActifs'!P761))</f>
        <v>-</v>
      </c>
      <c r="Q758" s="214" t="str">
        <f t="shared" si="109"/>
        <v>-</v>
      </c>
      <c r="R758" s="214" t="str">
        <f>IF($A758="-","-",(_xlfn.IFNA((VLOOKUP($D758,'2A HypothèsesRenouvellement'!$J$6:$K$10,2,FALSE)),"TypeChausséeN/D")))</f>
        <v>-</v>
      </c>
      <c r="S758" s="214" t="str">
        <f t="shared" si="110"/>
        <v>-</v>
      </c>
      <c r="T758" s="214" t="str">
        <f>IF($A758="-","-",(_xlfn.IFNA((VLOOKUP($M758,'2A HypothèsesRenouvellement'!$J$16:$K$25,2,FALSE)),"DernièreInterventionN/D")))</f>
        <v>-</v>
      </c>
      <c r="U758" s="214" t="str">
        <f t="shared" si="111"/>
        <v>-</v>
      </c>
      <c r="V758" s="215" t="str">
        <f t="shared" si="112"/>
        <v>-</v>
      </c>
      <c r="W758" s="215" t="str">
        <f>IF($A758="-","-",IF($O758="","ICG N/D",VLOOKUP($O758,'2A HypothèsesRenouvellement'!$B$33:$B$42,1,TRUE)))</f>
        <v>-</v>
      </c>
      <c r="X758" s="216" t="str">
        <f>IF($A758="-","-",(IF((ISNUMBER(W758)=TRUE),VLOOKUP(W758,'2A HypothèsesRenouvellement'!$B$33:$D$42,3,FALSE),"ICG N/D")))</f>
        <v>-</v>
      </c>
      <c r="Y758" s="216" t="str">
        <f>_xlfn.IFNA(IF($A758="-","-",(IF((P758=""),"Cote /5 N/D",VLOOKUP(P758,'2A HypothèsesRenouvellement'!$F$33:$G$37,2,FALSE)))),"%ParCote/5 Feuille2A N/D")</f>
        <v>-</v>
      </c>
      <c r="Z758" s="215" t="str">
        <f>IF($A758="-","-",IF('2A HypothèsesRenouvellement'!$F$20="  cotes d'état /100",(IF(ISNUMBER(X758)=TRUE,(X758*R758),"ICG N/D")),"N'est pas l'option choisie feuille 2A"))</f>
        <v>-</v>
      </c>
      <c r="AA758" s="215" t="str">
        <f t="shared" si="107"/>
        <v>-</v>
      </c>
      <c r="AB758" s="215" t="str">
        <f>IF($A758="-","-",IF('2A HypothèsesRenouvellement'!$F$20="  cotes d'état /5",(IF(ISNUMBER(Y758)=TRUE,(Y758*R758),"Etat/5 N/D")),"N'est pas l'option choisie feuille 2A"))</f>
        <v>-</v>
      </c>
      <c r="AC758" s="215" t="str">
        <f t="shared" si="108"/>
        <v>-</v>
      </c>
      <c r="AD758" s="217" t="str">
        <f>IF('2A HypothèsesRenouvellement'!$D$15="Option 1  ",'3A CalculsActifs'!V758,IF('2A HypothèsesRenouvellement'!$F$20="  Cotes d'état /100",'3A CalculsActifs'!AA758,IF('2A HypothèsesRenouvellement'!$F$20="  Cotes d'état /5",'3A CalculsActifs'!AC758,"ATT:ChoisirOptionFeuille2A")))</f>
        <v>ATT:ChoisirOptionFeuille2A</v>
      </c>
      <c r="AE758" s="209" t="str">
        <f>IF($A758="-","-",(H758/1000*(VLOOKUP(D758,'2A HypothèsesRenouvellement'!$J$6:$L$10,3,FALSE))))</f>
        <v>-</v>
      </c>
      <c r="AF758" s="312" t="str">
        <f t="shared" si="113"/>
        <v>-</v>
      </c>
      <c r="AG758" s="312" t="str">
        <f t="shared" si="114"/>
        <v>-</v>
      </c>
      <c r="AH758" s="218" t="str">
        <f t="shared" si="115"/>
        <v>-</v>
      </c>
    </row>
    <row r="759" spans="1:34" x14ac:dyDescent="0.25">
      <c r="A759" s="212" t="str">
        <f>IF((ISBLANK('1B DonnéesActifs'!A762)=TRUE),"-",'1B DonnéesActifs'!A762)</f>
        <v>-</v>
      </c>
      <c r="B759" s="213" t="str">
        <f>IF(($A759="-"),"-",IF((ISBLANK('1B DonnéesActifs'!B762)=TRUE),"",'1B DonnéesActifs'!B762))</f>
        <v>-</v>
      </c>
      <c r="C759" s="213" t="str">
        <f>IF(($A759="-"),"-",IF((ISBLANK('1B DonnéesActifs'!C762)=TRUE),"",'1B DonnéesActifs'!C762))</f>
        <v>-</v>
      </c>
      <c r="D759" s="213" t="str">
        <f>IF(($A759="-"),"-",IF((ISBLANK('1B DonnéesActifs'!D762)=TRUE),"",'1B DonnéesActifs'!D762))</f>
        <v>-</v>
      </c>
      <c r="E759" s="213" t="str">
        <f>IF(($A759="-"),"-",IF((ISBLANK('1B DonnéesActifs'!E762)=TRUE),"",'1B DonnéesActifs'!E762))</f>
        <v>-</v>
      </c>
      <c r="F759" s="213" t="str">
        <f>IF(($A759="-"),"-",IF((ISBLANK('1B DonnéesActifs'!F762)=TRUE),"",'1B DonnéesActifs'!F762))</f>
        <v>-</v>
      </c>
      <c r="G759" s="213" t="str">
        <f>IF(($A759="-"),"-",IF((ISBLANK('1B DonnéesActifs'!G762)=TRUE),"",'1B DonnéesActifs'!G762))</f>
        <v>-</v>
      </c>
      <c r="H759" s="213" t="str">
        <f>IF(($A759="-"),"-",IF((ISBLANK('1B DonnéesActifs'!H762)=TRUE),"",'1B DonnéesActifs'!H762))</f>
        <v>-</v>
      </c>
      <c r="I759" s="213" t="str">
        <f>IF(($A759="-"),"-",IF((ISBLANK('1B DonnéesActifs'!I762)=TRUE),"",'1B DonnéesActifs'!I762))</f>
        <v>-</v>
      </c>
      <c r="J759" s="213" t="str">
        <f>IF(($A759="-"),"-",IF((ISBLANK('1B DonnéesActifs'!J762)=TRUE),"",'1B DonnéesActifs'!J762))</f>
        <v>-</v>
      </c>
      <c r="K759" s="213" t="str">
        <f>IF(($A759="-"),"-",IF((ISBLANK('1B DonnéesActifs'!K762)=TRUE),"",'1B DonnéesActifs'!K762))</f>
        <v>-</v>
      </c>
      <c r="L759" s="213" t="str">
        <f>IF(($A759="-"),"-",IF((ISBLANK('1B DonnéesActifs'!L762)=TRUE),"",'1B DonnéesActifs'!L762))</f>
        <v>-</v>
      </c>
      <c r="M759" s="213" t="str">
        <f>IF(($A759="-"),"-",IF((ISBLANK('1B DonnéesActifs'!M762)=TRUE),"",'1B DonnéesActifs'!M762))</f>
        <v>-</v>
      </c>
      <c r="N759" s="213" t="str">
        <f>IF(($A759="-"),"-",IF((ISBLANK('1B DonnéesActifs'!N762)=TRUE),"",'1B DonnéesActifs'!N762))</f>
        <v>-</v>
      </c>
      <c r="O759" s="213" t="str">
        <f>IF(($A759="-"),"-",IF((ISBLANK('1B DonnéesActifs'!O762)=TRUE),"",'1B DonnéesActifs'!O762))</f>
        <v>-</v>
      </c>
      <c r="P759" s="213" t="str">
        <f>IF(($A759="-"),"-",IF((ISBLANK('1B DonnéesActifs'!P762)=TRUE),"",'1B DonnéesActifs'!P762))</f>
        <v>-</v>
      </c>
      <c r="Q759" s="214" t="str">
        <f t="shared" si="109"/>
        <v>-</v>
      </c>
      <c r="R759" s="214" t="str">
        <f>IF($A759="-","-",(_xlfn.IFNA((VLOOKUP($D759,'2A HypothèsesRenouvellement'!$J$6:$K$10,2,FALSE)),"TypeChausséeN/D")))</f>
        <v>-</v>
      </c>
      <c r="S759" s="214" t="str">
        <f t="shared" si="110"/>
        <v>-</v>
      </c>
      <c r="T759" s="214" t="str">
        <f>IF($A759="-","-",(_xlfn.IFNA((VLOOKUP($M759,'2A HypothèsesRenouvellement'!$J$16:$K$25,2,FALSE)),"DernièreInterventionN/D")))</f>
        <v>-</v>
      </c>
      <c r="U759" s="214" t="str">
        <f t="shared" si="111"/>
        <v>-</v>
      </c>
      <c r="V759" s="215" t="str">
        <f t="shared" si="112"/>
        <v>-</v>
      </c>
      <c r="W759" s="215" t="str">
        <f>IF($A759="-","-",IF($O759="","ICG N/D",VLOOKUP($O759,'2A HypothèsesRenouvellement'!$B$33:$B$42,1,TRUE)))</f>
        <v>-</v>
      </c>
      <c r="X759" s="216" t="str">
        <f>IF($A759="-","-",(IF((ISNUMBER(W759)=TRUE),VLOOKUP(W759,'2A HypothèsesRenouvellement'!$B$33:$D$42,3,FALSE),"ICG N/D")))</f>
        <v>-</v>
      </c>
      <c r="Y759" s="216" t="str">
        <f>_xlfn.IFNA(IF($A759="-","-",(IF((P759=""),"Cote /5 N/D",VLOOKUP(P759,'2A HypothèsesRenouvellement'!$F$33:$G$37,2,FALSE)))),"%ParCote/5 Feuille2A N/D")</f>
        <v>-</v>
      </c>
      <c r="Z759" s="215" t="str">
        <f>IF($A759="-","-",IF('2A HypothèsesRenouvellement'!$F$20="  cotes d'état /100",(IF(ISNUMBER(X759)=TRUE,(X759*R759),"ICG N/D")),"N'est pas l'option choisie feuille 2A"))</f>
        <v>-</v>
      </c>
      <c r="AA759" s="215" t="str">
        <f t="shared" si="107"/>
        <v>-</v>
      </c>
      <c r="AB759" s="215" t="str">
        <f>IF($A759="-","-",IF('2A HypothèsesRenouvellement'!$F$20="  cotes d'état /5",(IF(ISNUMBER(Y759)=TRUE,(Y759*R759),"Etat/5 N/D")),"N'est pas l'option choisie feuille 2A"))</f>
        <v>-</v>
      </c>
      <c r="AC759" s="215" t="str">
        <f t="shared" si="108"/>
        <v>-</v>
      </c>
      <c r="AD759" s="217" t="str">
        <f>IF('2A HypothèsesRenouvellement'!$D$15="Option 1  ",'3A CalculsActifs'!V759,IF('2A HypothèsesRenouvellement'!$F$20="  Cotes d'état /100",'3A CalculsActifs'!AA759,IF('2A HypothèsesRenouvellement'!$F$20="  Cotes d'état /5",'3A CalculsActifs'!AC759,"ATT:ChoisirOptionFeuille2A")))</f>
        <v>ATT:ChoisirOptionFeuille2A</v>
      </c>
      <c r="AE759" s="209" t="str">
        <f>IF($A759="-","-",(H759/1000*(VLOOKUP(D759,'2A HypothèsesRenouvellement'!$J$6:$L$10,3,FALSE))))</f>
        <v>-</v>
      </c>
      <c r="AF759" s="312" t="str">
        <f t="shared" si="113"/>
        <v>-</v>
      </c>
      <c r="AG759" s="312" t="str">
        <f t="shared" si="114"/>
        <v>-</v>
      </c>
      <c r="AH759" s="218" t="str">
        <f t="shared" si="115"/>
        <v>-</v>
      </c>
    </row>
    <row r="760" spans="1:34" x14ac:dyDescent="0.25">
      <c r="A760" s="212" t="str">
        <f>IF((ISBLANK('1B DonnéesActifs'!A763)=TRUE),"-",'1B DonnéesActifs'!A763)</f>
        <v>-</v>
      </c>
      <c r="B760" s="213" t="str">
        <f>IF(($A760="-"),"-",IF((ISBLANK('1B DonnéesActifs'!B763)=TRUE),"",'1B DonnéesActifs'!B763))</f>
        <v>-</v>
      </c>
      <c r="C760" s="213" t="str">
        <f>IF(($A760="-"),"-",IF((ISBLANK('1B DonnéesActifs'!C763)=TRUE),"",'1B DonnéesActifs'!C763))</f>
        <v>-</v>
      </c>
      <c r="D760" s="213" t="str">
        <f>IF(($A760="-"),"-",IF((ISBLANK('1B DonnéesActifs'!D763)=TRUE),"",'1B DonnéesActifs'!D763))</f>
        <v>-</v>
      </c>
      <c r="E760" s="213" t="str">
        <f>IF(($A760="-"),"-",IF((ISBLANK('1B DonnéesActifs'!E763)=TRUE),"",'1B DonnéesActifs'!E763))</f>
        <v>-</v>
      </c>
      <c r="F760" s="213" t="str">
        <f>IF(($A760="-"),"-",IF((ISBLANK('1B DonnéesActifs'!F763)=TRUE),"",'1B DonnéesActifs'!F763))</f>
        <v>-</v>
      </c>
      <c r="G760" s="213" t="str">
        <f>IF(($A760="-"),"-",IF((ISBLANK('1B DonnéesActifs'!G763)=TRUE),"",'1B DonnéesActifs'!G763))</f>
        <v>-</v>
      </c>
      <c r="H760" s="213" t="str">
        <f>IF(($A760="-"),"-",IF((ISBLANK('1B DonnéesActifs'!H763)=TRUE),"",'1B DonnéesActifs'!H763))</f>
        <v>-</v>
      </c>
      <c r="I760" s="213" t="str">
        <f>IF(($A760="-"),"-",IF((ISBLANK('1B DonnéesActifs'!I763)=TRUE),"",'1B DonnéesActifs'!I763))</f>
        <v>-</v>
      </c>
      <c r="J760" s="213" t="str">
        <f>IF(($A760="-"),"-",IF((ISBLANK('1B DonnéesActifs'!J763)=TRUE),"",'1B DonnéesActifs'!J763))</f>
        <v>-</v>
      </c>
      <c r="K760" s="213" t="str">
        <f>IF(($A760="-"),"-",IF((ISBLANK('1B DonnéesActifs'!K763)=TRUE),"",'1B DonnéesActifs'!K763))</f>
        <v>-</v>
      </c>
      <c r="L760" s="213" t="str">
        <f>IF(($A760="-"),"-",IF((ISBLANK('1B DonnéesActifs'!L763)=TRUE),"",'1B DonnéesActifs'!L763))</f>
        <v>-</v>
      </c>
      <c r="M760" s="213" t="str">
        <f>IF(($A760="-"),"-",IF((ISBLANK('1B DonnéesActifs'!M763)=TRUE),"",'1B DonnéesActifs'!M763))</f>
        <v>-</v>
      </c>
      <c r="N760" s="213" t="str">
        <f>IF(($A760="-"),"-",IF((ISBLANK('1B DonnéesActifs'!N763)=TRUE),"",'1B DonnéesActifs'!N763))</f>
        <v>-</v>
      </c>
      <c r="O760" s="213" t="str">
        <f>IF(($A760="-"),"-",IF((ISBLANK('1B DonnéesActifs'!O763)=TRUE),"",'1B DonnéesActifs'!O763))</f>
        <v>-</v>
      </c>
      <c r="P760" s="213" t="str">
        <f>IF(($A760="-"),"-",IF((ISBLANK('1B DonnéesActifs'!P763)=TRUE),"",'1B DonnéesActifs'!P763))</f>
        <v>-</v>
      </c>
      <c r="Q760" s="214" t="str">
        <f t="shared" si="109"/>
        <v>-</v>
      </c>
      <c r="R760" s="214" t="str">
        <f>IF($A760="-","-",(_xlfn.IFNA((VLOOKUP($D760,'2A HypothèsesRenouvellement'!$J$6:$K$10,2,FALSE)),"TypeChausséeN/D")))</f>
        <v>-</v>
      </c>
      <c r="S760" s="214" t="str">
        <f t="shared" si="110"/>
        <v>-</v>
      </c>
      <c r="T760" s="214" t="str">
        <f>IF($A760="-","-",(_xlfn.IFNA((VLOOKUP($M760,'2A HypothèsesRenouvellement'!$J$16:$K$25,2,FALSE)),"DernièreInterventionN/D")))</f>
        <v>-</v>
      </c>
      <c r="U760" s="214" t="str">
        <f t="shared" si="111"/>
        <v>-</v>
      </c>
      <c r="V760" s="215" t="str">
        <f t="shared" si="112"/>
        <v>-</v>
      </c>
      <c r="W760" s="215" t="str">
        <f>IF($A760="-","-",IF($O760="","ICG N/D",VLOOKUP($O760,'2A HypothèsesRenouvellement'!$B$33:$B$42,1,TRUE)))</f>
        <v>-</v>
      </c>
      <c r="X760" s="216" t="str">
        <f>IF($A760="-","-",(IF((ISNUMBER(W760)=TRUE),VLOOKUP(W760,'2A HypothèsesRenouvellement'!$B$33:$D$42,3,FALSE),"ICG N/D")))</f>
        <v>-</v>
      </c>
      <c r="Y760" s="216" t="str">
        <f>_xlfn.IFNA(IF($A760="-","-",(IF((P760=""),"Cote /5 N/D",VLOOKUP(P760,'2A HypothèsesRenouvellement'!$F$33:$G$37,2,FALSE)))),"%ParCote/5 Feuille2A N/D")</f>
        <v>-</v>
      </c>
      <c r="Z760" s="215" t="str">
        <f>IF($A760="-","-",IF('2A HypothèsesRenouvellement'!$F$20="  cotes d'état /100",(IF(ISNUMBER(X760)=TRUE,(X760*R760),"ICG N/D")),"N'est pas l'option choisie feuille 2A"))</f>
        <v>-</v>
      </c>
      <c r="AA760" s="215" t="str">
        <f t="shared" si="107"/>
        <v>-</v>
      </c>
      <c r="AB760" s="215" t="str">
        <f>IF($A760="-","-",IF('2A HypothèsesRenouvellement'!$F$20="  cotes d'état /5",(IF(ISNUMBER(Y760)=TRUE,(Y760*R760),"Etat/5 N/D")),"N'est pas l'option choisie feuille 2A"))</f>
        <v>-</v>
      </c>
      <c r="AC760" s="215" t="str">
        <f t="shared" si="108"/>
        <v>-</v>
      </c>
      <c r="AD760" s="217" t="str">
        <f>IF('2A HypothèsesRenouvellement'!$D$15="Option 1  ",'3A CalculsActifs'!V760,IF('2A HypothèsesRenouvellement'!$F$20="  Cotes d'état /100",'3A CalculsActifs'!AA760,IF('2A HypothèsesRenouvellement'!$F$20="  Cotes d'état /5",'3A CalculsActifs'!AC760,"ATT:ChoisirOptionFeuille2A")))</f>
        <v>ATT:ChoisirOptionFeuille2A</v>
      </c>
      <c r="AE760" s="209" t="str">
        <f>IF($A760="-","-",(H760/1000*(VLOOKUP(D760,'2A HypothèsesRenouvellement'!$J$6:$L$10,3,FALSE))))</f>
        <v>-</v>
      </c>
      <c r="AF760" s="312" t="str">
        <f t="shared" si="113"/>
        <v>-</v>
      </c>
      <c r="AG760" s="312" t="str">
        <f t="shared" si="114"/>
        <v>-</v>
      </c>
      <c r="AH760" s="218" t="str">
        <f t="shared" si="115"/>
        <v>-</v>
      </c>
    </row>
    <row r="761" spans="1:34" x14ac:dyDescent="0.25">
      <c r="A761" s="212" t="str">
        <f>IF((ISBLANK('1B DonnéesActifs'!A764)=TRUE),"-",'1B DonnéesActifs'!A764)</f>
        <v>-</v>
      </c>
      <c r="B761" s="213" t="str">
        <f>IF(($A761="-"),"-",IF((ISBLANK('1B DonnéesActifs'!B764)=TRUE),"",'1B DonnéesActifs'!B764))</f>
        <v>-</v>
      </c>
      <c r="C761" s="213" t="str">
        <f>IF(($A761="-"),"-",IF((ISBLANK('1B DonnéesActifs'!C764)=TRUE),"",'1B DonnéesActifs'!C764))</f>
        <v>-</v>
      </c>
      <c r="D761" s="213" t="str">
        <f>IF(($A761="-"),"-",IF((ISBLANK('1B DonnéesActifs'!D764)=TRUE),"",'1B DonnéesActifs'!D764))</f>
        <v>-</v>
      </c>
      <c r="E761" s="213" t="str">
        <f>IF(($A761="-"),"-",IF((ISBLANK('1B DonnéesActifs'!E764)=TRUE),"",'1B DonnéesActifs'!E764))</f>
        <v>-</v>
      </c>
      <c r="F761" s="213" t="str">
        <f>IF(($A761="-"),"-",IF((ISBLANK('1B DonnéesActifs'!F764)=TRUE),"",'1B DonnéesActifs'!F764))</f>
        <v>-</v>
      </c>
      <c r="G761" s="213" t="str">
        <f>IF(($A761="-"),"-",IF((ISBLANK('1B DonnéesActifs'!G764)=TRUE),"",'1B DonnéesActifs'!G764))</f>
        <v>-</v>
      </c>
      <c r="H761" s="213" t="str">
        <f>IF(($A761="-"),"-",IF((ISBLANK('1B DonnéesActifs'!H764)=TRUE),"",'1B DonnéesActifs'!H764))</f>
        <v>-</v>
      </c>
      <c r="I761" s="213" t="str">
        <f>IF(($A761="-"),"-",IF((ISBLANK('1B DonnéesActifs'!I764)=TRUE),"",'1B DonnéesActifs'!I764))</f>
        <v>-</v>
      </c>
      <c r="J761" s="213" t="str">
        <f>IF(($A761="-"),"-",IF((ISBLANK('1B DonnéesActifs'!J764)=TRUE),"",'1B DonnéesActifs'!J764))</f>
        <v>-</v>
      </c>
      <c r="K761" s="213" t="str">
        <f>IF(($A761="-"),"-",IF((ISBLANK('1B DonnéesActifs'!K764)=TRUE),"",'1B DonnéesActifs'!K764))</f>
        <v>-</v>
      </c>
      <c r="L761" s="213" t="str">
        <f>IF(($A761="-"),"-",IF((ISBLANK('1B DonnéesActifs'!L764)=TRUE),"",'1B DonnéesActifs'!L764))</f>
        <v>-</v>
      </c>
      <c r="M761" s="213" t="str">
        <f>IF(($A761="-"),"-",IF((ISBLANK('1B DonnéesActifs'!M764)=TRUE),"",'1B DonnéesActifs'!M764))</f>
        <v>-</v>
      </c>
      <c r="N761" s="213" t="str">
        <f>IF(($A761="-"),"-",IF((ISBLANK('1B DonnéesActifs'!N764)=TRUE),"",'1B DonnéesActifs'!N764))</f>
        <v>-</v>
      </c>
      <c r="O761" s="213" t="str">
        <f>IF(($A761="-"),"-",IF((ISBLANK('1B DonnéesActifs'!O764)=TRUE),"",'1B DonnéesActifs'!O764))</f>
        <v>-</v>
      </c>
      <c r="P761" s="213" t="str">
        <f>IF(($A761="-"),"-",IF((ISBLANK('1B DonnéesActifs'!P764)=TRUE),"",'1B DonnéesActifs'!P764))</f>
        <v>-</v>
      </c>
      <c r="Q761" s="214" t="str">
        <f t="shared" si="109"/>
        <v>-</v>
      </c>
      <c r="R761" s="214" t="str">
        <f>IF($A761="-","-",(_xlfn.IFNA((VLOOKUP($D761,'2A HypothèsesRenouvellement'!$J$6:$K$10,2,FALSE)),"TypeChausséeN/D")))</f>
        <v>-</v>
      </c>
      <c r="S761" s="214" t="str">
        <f t="shared" si="110"/>
        <v>-</v>
      </c>
      <c r="T761" s="214" t="str">
        <f>IF($A761="-","-",(_xlfn.IFNA((VLOOKUP($M761,'2A HypothèsesRenouvellement'!$J$16:$K$25,2,FALSE)),"DernièreInterventionN/D")))</f>
        <v>-</v>
      </c>
      <c r="U761" s="214" t="str">
        <f t="shared" si="111"/>
        <v>-</v>
      </c>
      <c r="V761" s="215" t="str">
        <f t="shared" si="112"/>
        <v>-</v>
      </c>
      <c r="W761" s="215" t="str">
        <f>IF($A761="-","-",IF($O761="","ICG N/D",VLOOKUP($O761,'2A HypothèsesRenouvellement'!$B$33:$B$42,1,TRUE)))</f>
        <v>-</v>
      </c>
      <c r="X761" s="216" t="str">
        <f>IF($A761="-","-",(IF((ISNUMBER(W761)=TRUE),VLOOKUP(W761,'2A HypothèsesRenouvellement'!$B$33:$D$42,3,FALSE),"ICG N/D")))</f>
        <v>-</v>
      </c>
      <c r="Y761" s="216" t="str">
        <f>_xlfn.IFNA(IF($A761="-","-",(IF((P761=""),"Cote /5 N/D",VLOOKUP(P761,'2A HypothèsesRenouvellement'!$F$33:$G$37,2,FALSE)))),"%ParCote/5 Feuille2A N/D")</f>
        <v>-</v>
      </c>
      <c r="Z761" s="215" t="str">
        <f>IF($A761="-","-",IF('2A HypothèsesRenouvellement'!$F$20="  cotes d'état /100",(IF(ISNUMBER(X761)=TRUE,(X761*R761),"ICG N/D")),"N'est pas l'option choisie feuille 2A"))</f>
        <v>-</v>
      </c>
      <c r="AA761" s="215" t="str">
        <f t="shared" si="107"/>
        <v>-</v>
      </c>
      <c r="AB761" s="215" t="str">
        <f>IF($A761="-","-",IF('2A HypothèsesRenouvellement'!$F$20="  cotes d'état /5",(IF(ISNUMBER(Y761)=TRUE,(Y761*R761),"Etat/5 N/D")),"N'est pas l'option choisie feuille 2A"))</f>
        <v>-</v>
      </c>
      <c r="AC761" s="215" t="str">
        <f t="shared" si="108"/>
        <v>-</v>
      </c>
      <c r="AD761" s="217" t="str">
        <f>IF('2A HypothèsesRenouvellement'!$D$15="Option 1  ",'3A CalculsActifs'!V761,IF('2A HypothèsesRenouvellement'!$F$20="  Cotes d'état /100",'3A CalculsActifs'!AA761,IF('2A HypothèsesRenouvellement'!$F$20="  Cotes d'état /5",'3A CalculsActifs'!AC761,"ATT:ChoisirOptionFeuille2A")))</f>
        <v>ATT:ChoisirOptionFeuille2A</v>
      </c>
      <c r="AE761" s="209" t="str">
        <f>IF($A761="-","-",(H761/1000*(VLOOKUP(D761,'2A HypothèsesRenouvellement'!$J$6:$L$10,3,FALSE))))</f>
        <v>-</v>
      </c>
      <c r="AF761" s="312" t="str">
        <f t="shared" si="113"/>
        <v>-</v>
      </c>
      <c r="AG761" s="312" t="str">
        <f t="shared" si="114"/>
        <v>-</v>
      </c>
      <c r="AH761" s="218" t="str">
        <f t="shared" si="115"/>
        <v>-</v>
      </c>
    </row>
    <row r="762" spans="1:34" x14ac:dyDescent="0.25">
      <c r="A762" s="212" t="str">
        <f>IF((ISBLANK('1B DonnéesActifs'!A765)=TRUE),"-",'1B DonnéesActifs'!A765)</f>
        <v>-</v>
      </c>
      <c r="B762" s="213" t="str">
        <f>IF(($A762="-"),"-",IF((ISBLANK('1B DonnéesActifs'!B765)=TRUE),"",'1B DonnéesActifs'!B765))</f>
        <v>-</v>
      </c>
      <c r="C762" s="213" t="str">
        <f>IF(($A762="-"),"-",IF((ISBLANK('1B DonnéesActifs'!C765)=TRUE),"",'1B DonnéesActifs'!C765))</f>
        <v>-</v>
      </c>
      <c r="D762" s="213" t="str">
        <f>IF(($A762="-"),"-",IF((ISBLANK('1B DonnéesActifs'!D765)=TRUE),"",'1B DonnéesActifs'!D765))</f>
        <v>-</v>
      </c>
      <c r="E762" s="213" t="str">
        <f>IF(($A762="-"),"-",IF((ISBLANK('1B DonnéesActifs'!E765)=TRUE),"",'1B DonnéesActifs'!E765))</f>
        <v>-</v>
      </c>
      <c r="F762" s="213" t="str">
        <f>IF(($A762="-"),"-",IF((ISBLANK('1B DonnéesActifs'!F765)=TRUE),"",'1B DonnéesActifs'!F765))</f>
        <v>-</v>
      </c>
      <c r="G762" s="213" t="str">
        <f>IF(($A762="-"),"-",IF((ISBLANK('1B DonnéesActifs'!G765)=TRUE),"",'1B DonnéesActifs'!G765))</f>
        <v>-</v>
      </c>
      <c r="H762" s="213" t="str">
        <f>IF(($A762="-"),"-",IF((ISBLANK('1B DonnéesActifs'!H765)=TRUE),"",'1B DonnéesActifs'!H765))</f>
        <v>-</v>
      </c>
      <c r="I762" s="213" t="str">
        <f>IF(($A762="-"),"-",IF((ISBLANK('1B DonnéesActifs'!I765)=TRUE),"",'1B DonnéesActifs'!I765))</f>
        <v>-</v>
      </c>
      <c r="J762" s="213" t="str">
        <f>IF(($A762="-"),"-",IF((ISBLANK('1B DonnéesActifs'!J765)=TRUE),"",'1B DonnéesActifs'!J765))</f>
        <v>-</v>
      </c>
      <c r="K762" s="213" t="str">
        <f>IF(($A762="-"),"-",IF((ISBLANK('1B DonnéesActifs'!K765)=TRUE),"",'1B DonnéesActifs'!K765))</f>
        <v>-</v>
      </c>
      <c r="L762" s="213" t="str">
        <f>IF(($A762="-"),"-",IF((ISBLANK('1B DonnéesActifs'!L765)=TRUE),"",'1B DonnéesActifs'!L765))</f>
        <v>-</v>
      </c>
      <c r="M762" s="213" t="str">
        <f>IF(($A762="-"),"-",IF((ISBLANK('1B DonnéesActifs'!M765)=TRUE),"",'1B DonnéesActifs'!M765))</f>
        <v>-</v>
      </c>
      <c r="N762" s="213" t="str">
        <f>IF(($A762="-"),"-",IF((ISBLANK('1B DonnéesActifs'!N765)=TRUE),"",'1B DonnéesActifs'!N765))</f>
        <v>-</v>
      </c>
      <c r="O762" s="213" t="str">
        <f>IF(($A762="-"),"-",IF((ISBLANK('1B DonnéesActifs'!O765)=TRUE),"",'1B DonnéesActifs'!O765))</f>
        <v>-</v>
      </c>
      <c r="P762" s="213" t="str">
        <f>IF(($A762="-"),"-",IF((ISBLANK('1B DonnéesActifs'!P765)=TRUE),"",'1B DonnéesActifs'!P765))</f>
        <v>-</v>
      </c>
      <c r="Q762" s="214" t="str">
        <f t="shared" si="109"/>
        <v>-</v>
      </c>
      <c r="R762" s="214" t="str">
        <f>IF($A762="-","-",(_xlfn.IFNA((VLOOKUP($D762,'2A HypothèsesRenouvellement'!$J$6:$K$10,2,FALSE)),"TypeChausséeN/D")))</f>
        <v>-</v>
      </c>
      <c r="S762" s="214" t="str">
        <f t="shared" si="110"/>
        <v>-</v>
      </c>
      <c r="T762" s="214" t="str">
        <f>IF($A762="-","-",(_xlfn.IFNA((VLOOKUP($M762,'2A HypothèsesRenouvellement'!$J$16:$K$25,2,FALSE)),"DernièreInterventionN/D")))</f>
        <v>-</v>
      </c>
      <c r="U762" s="214" t="str">
        <f t="shared" si="111"/>
        <v>-</v>
      </c>
      <c r="V762" s="215" t="str">
        <f t="shared" si="112"/>
        <v>-</v>
      </c>
      <c r="W762" s="215" t="str">
        <f>IF($A762="-","-",IF($O762="","ICG N/D",VLOOKUP($O762,'2A HypothèsesRenouvellement'!$B$33:$B$42,1,TRUE)))</f>
        <v>-</v>
      </c>
      <c r="X762" s="216" t="str">
        <f>IF($A762="-","-",(IF((ISNUMBER(W762)=TRUE),VLOOKUP(W762,'2A HypothèsesRenouvellement'!$B$33:$D$42,3,FALSE),"ICG N/D")))</f>
        <v>-</v>
      </c>
      <c r="Y762" s="216" t="str">
        <f>_xlfn.IFNA(IF($A762="-","-",(IF((P762=""),"Cote /5 N/D",VLOOKUP(P762,'2A HypothèsesRenouvellement'!$F$33:$G$37,2,FALSE)))),"%ParCote/5 Feuille2A N/D")</f>
        <v>-</v>
      </c>
      <c r="Z762" s="215" t="str">
        <f>IF($A762="-","-",IF('2A HypothèsesRenouvellement'!$F$20="  cotes d'état /100",(IF(ISNUMBER(X762)=TRUE,(X762*R762),"ICG N/D")),"N'est pas l'option choisie feuille 2A"))</f>
        <v>-</v>
      </c>
      <c r="AA762" s="215" t="str">
        <f t="shared" si="107"/>
        <v>-</v>
      </c>
      <c r="AB762" s="215" t="str">
        <f>IF($A762="-","-",IF('2A HypothèsesRenouvellement'!$F$20="  cotes d'état /5",(IF(ISNUMBER(Y762)=TRUE,(Y762*R762),"Etat/5 N/D")),"N'est pas l'option choisie feuille 2A"))</f>
        <v>-</v>
      </c>
      <c r="AC762" s="215" t="str">
        <f t="shared" si="108"/>
        <v>-</v>
      </c>
      <c r="AD762" s="217" t="str">
        <f>IF('2A HypothèsesRenouvellement'!$D$15="Option 1  ",'3A CalculsActifs'!V762,IF('2A HypothèsesRenouvellement'!$F$20="  Cotes d'état /100",'3A CalculsActifs'!AA762,IF('2A HypothèsesRenouvellement'!$F$20="  Cotes d'état /5",'3A CalculsActifs'!AC762,"ATT:ChoisirOptionFeuille2A")))</f>
        <v>ATT:ChoisirOptionFeuille2A</v>
      </c>
      <c r="AE762" s="209" t="str">
        <f>IF($A762="-","-",(H762/1000*(VLOOKUP(D762,'2A HypothèsesRenouvellement'!$J$6:$L$10,3,FALSE))))</f>
        <v>-</v>
      </c>
      <c r="AF762" s="312" t="str">
        <f t="shared" si="113"/>
        <v>-</v>
      </c>
      <c r="AG762" s="312" t="str">
        <f t="shared" si="114"/>
        <v>-</v>
      </c>
      <c r="AH762" s="218" t="str">
        <f t="shared" si="115"/>
        <v>-</v>
      </c>
    </row>
    <row r="763" spans="1:34" x14ac:dyDescent="0.25">
      <c r="A763" s="212" t="str">
        <f>IF((ISBLANK('1B DonnéesActifs'!A766)=TRUE),"-",'1B DonnéesActifs'!A766)</f>
        <v>-</v>
      </c>
      <c r="B763" s="213" t="str">
        <f>IF(($A763="-"),"-",IF((ISBLANK('1B DonnéesActifs'!B766)=TRUE),"",'1B DonnéesActifs'!B766))</f>
        <v>-</v>
      </c>
      <c r="C763" s="213" t="str">
        <f>IF(($A763="-"),"-",IF((ISBLANK('1B DonnéesActifs'!C766)=TRUE),"",'1B DonnéesActifs'!C766))</f>
        <v>-</v>
      </c>
      <c r="D763" s="213" t="str">
        <f>IF(($A763="-"),"-",IF((ISBLANK('1B DonnéesActifs'!D766)=TRUE),"",'1B DonnéesActifs'!D766))</f>
        <v>-</v>
      </c>
      <c r="E763" s="213" t="str">
        <f>IF(($A763="-"),"-",IF((ISBLANK('1B DonnéesActifs'!E766)=TRUE),"",'1B DonnéesActifs'!E766))</f>
        <v>-</v>
      </c>
      <c r="F763" s="213" t="str">
        <f>IF(($A763="-"),"-",IF((ISBLANK('1B DonnéesActifs'!F766)=TRUE),"",'1B DonnéesActifs'!F766))</f>
        <v>-</v>
      </c>
      <c r="G763" s="213" t="str">
        <f>IF(($A763="-"),"-",IF((ISBLANK('1B DonnéesActifs'!G766)=TRUE),"",'1B DonnéesActifs'!G766))</f>
        <v>-</v>
      </c>
      <c r="H763" s="213" t="str">
        <f>IF(($A763="-"),"-",IF((ISBLANK('1B DonnéesActifs'!H766)=TRUE),"",'1B DonnéesActifs'!H766))</f>
        <v>-</v>
      </c>
      <c r="I763" s="213" t="str">
        <f>IF(($A763="-"),"-",IF((ISBLANK('1B DonnéesActifs'!I766)=TRUE),"",'1B DonnéesActifs'!I766))</f>
        <v>-</v>
      </c>
      <c r="J763" s="213" t="str">
        <f>IF(($A763="-"),"-",IF((ISBLANK('1B DonnéesActifs'!J766)=TRUE),"",'1B DonnéesActifs'!J766))</f>
        <v>-</v>
      </c>
      <c r="K763" s="213" t="str">
        <f>IF(($A763="-"),"-",IF((ISBLANK('1B DonnéesActifs'!K766)=TRUE),"",'1B DonnéesActifs'!K766))</f>
        <v>-</v>
      </c>
      <c r="L763" s="213" t="str">
        <f>IF(($A763="-"),"-",IF((ISBLANK('1B DonnéesActifs'!L766)=TRUE),"",'1B DonnéesActifs'!L766))</f>
        <v>-</v>
      </c>
      <c r="M763" s="213" t="str">
        <f>IF(($A763="-"),"-",IF((ISBLANK('1B DonnéesActifs'!M766)=TRUE),"",'1B DonnéesActifs'!M766))</f>
        <v>-</v>
      </c>
      <c r="N763" s="213" t="str">
        <f>IF(($A763="-"),"-",IF((ISBLANK('1B DonnéesActifs'!N766)=TRUE),"",'1B DonnéesActifs'!N766))</f>
        <v>-</v>
      </c>
      <c r="O763" s="213" t="str">
        <f>IF(($A763="-"),"-",IF((ISBLANK('1B DonnéesActifs'!O766)=TRUE),"",'1B DonnéesActifs'!O766))</f>
        <v>-</v>
      </c>
      <c r="P763" s="213" t="str">
        <f>IF(($A763="-"),"-",IF((ISBLANK('1B DonnéesActifs'!P766)=TRUE),"",'1B DonnéesActifs'!P766))</f>
        <v>-</v>
      </c>
      <c r="Q763" s="214" t="str">
        <f t="shared" si="109"/>
        <v>-</v>
      </c>
      <c r="R763" s="214" t="str">
        <f>IF($A763="-","-",(_xlfn.IFNA((VLOOKUP($D763,'2A HypothèsesRenouvellement'!$J$6:$K$10,2,FALSE)),"TypeChausséeN/D")))</f>
        <v>-</v>
      </c>
      <c r="S763" s="214" t="str">
        <f t="shared" si="110"/>
        <v>-</v>
      </c>
      <c r="T763" s="214" t="str">
        <f>IF($A763="-","-",(_xlfn.IFNA((VLOOKUP($M763,'2A HypothèsesRenouvellement'!$J$16:$K$25,2,FALSE)),"DernièreInterventionN/D")))</f>
        <v>-</v>
      </c>
      <c r="U763" s="214" t="str">
        <f t="shared" si="111"/>
        <v>-</v>
      </c>
      <c r="V763" s="215" t="str">
        <f t="shared" si="112"/>
        <v>-</v>
      </c>
      <c r="W763" s="215" t="str">
        <f>IF($A763="-","-",IF($O763="","ICG N/D",VLOOKUP($O763,'2A HypothèsesRenouvellement'!$B$33:$B$42,1,TRUE)))</f>
        <v>-</v>
      </c>
      <c r="X763" s="216" t="str">
        <f>IF($A763="-","-",(IF((ISNUMBER(W763)=TRUE),VLOOKUP(W763,'2A HypothèsesRenouvellement'!$B$33:$D$42,3,FALSE),"ICG N/D")))</f>
        <v>-</v>
      </c>
      <c r="Y763" s="216" t="str">
        <f>_xlfn.IFNA(IF($A763="-","-",(IF((P763=""),"Cote /5 N/D",VLOOKUP(P763,'2A HypothèsesRenouvellement'!$F$33:$G$37,2,FALSE)))),"%ParCote/5 Feuille2A N/D")</f>
        <v>-</v>
      </c>
      <c r="Z763" s="215" t="str">
        <f>IF($A763="-","-",IF('2A HypothèsesRenouvellement'!$F$20="  cotes d'état /100",(IF(ISNUMBER(X763)=TRUE,(X763*R763),"ICG N/D")),"N'est pas l'option choisie feuille 2A"))</f>
        <v>-</v>
      </c>
      <c r="AA763" s="215" t="str">
        <f t="shared" si="107"/>
        <v>-</v>
      </c>
      <c r="AB763" s="215" t="str">
        <f>IF($A763="-","-",IF('2A HypothèsesRenouvellement'!$F$20="  cotes d'état /5",(IF(ISNUMBER(Y763)=TRUE,(Y763*R763),"Etat/5 N/D")),"N'est pas l'option choisie feuille 2A"))</f>
        <v>-</v>
      </c>
      <c r="AC763" s="215" t="str">
        <f t="shared" si="108"/>
        <v>-</v>
      </c>
      <c r="AD763" s="217" t="str">
        <f>IF('2A HypothèsesRenouvellement'!$D$15="Option 1  ",'3A CalculsActifs'!V763,IF('2A HypothèsesRenouvellement'!$F$20="  Cotes d'état /100",'3A CalculsActifs'!AA763,IF('2A HypothèsesRenouvellement'!$F$20="  Cotes d'état /5",'3A CalculsActifs'!AC763,"ATT:ChoisirOptionFeuille2A")))</f>
        <v>ATT:ChoisirOptionFeuille2A</v>
      </c>
      <c r="AE763" s="209" t="str">
        <f>IF($A763="-","-",(H763/1000*(VLOOKUP(D763,'2A HypothèsesRenouvellement'!$J$6:$L$10,3,FALSE))))</f>
        <v>-</v>
      </c>
      <c r="AF763" s="312" t="str">
        <f t="shared" si="113"/>
        <v>-</v>
      </c>
      <c r="AG763" s="312" t="str">
        <f t="shared" si="114"/>
        <v>-</v>
      </c>
      <c r="AH763" s="218" t="str">
        <f t="shared" si="115"/>
        <v>-</v>
      </c>
    </row>
    <row r="764" spans="1:34" x14ac:dyDescent="0.25">
      <c r="A764" s="212" t="str">
        <f>IF((ISBLANK('1B DonnéesActifs'!A767)=TRUE),"-",'1B DonnéesActifs'!A767)</f>
        <v>-</v>
      </c>
      <c r="B764" s="213" t="str">
        <f>IF(($A764="-"),"-",IF((ISBLANK('1B DonnéesActifs'!B767)=TRUE),"",'1B DonnéesActifs'!B767))</f>
        <v>-</v>
      </c>
      <c r="C764" s="213" t="str">
        <f>IF(($A764="-"),"-",IF((ISBLANK('1B DonnéesActifs'!C767)=TRUE),"",'1B DonnéesActifs'!C767))</f>
        <v>-</v>
      </c>
      <c r="D764" s="213" t="str">
        <f>IF(($A764="-"),"-",IF((ISBLANK('1B DonnéesActifs'!D767)=TRUE),"",'1B DonnéesActifs'!D767))</f>
        <v>-</v>
      </c>
      <c r="E764" s="213" t="str">
        <f>IF(($A764="-"),"-",IF((ISBLANK('1B DonnéesActifs'!E767)=TRUE),"",'1B DonnéesActifs'!E767))</f>
        <v>-</v>
      </c>
      <c r="F764" s="213" t="str">
        <f>IF(($A764="-"),"-",IF((ISBLANK('1B DonnéesActifs'!F767)=TRUE),"",'1B DonnéesActifs'!F767))</f>
        <v>-</v>
      </c>
      <c r="G764" s="213" t="str">
        <f>IF(($A764="-"),"-",IF((ISBLANK('1B DonnéesActifs'!G767)=TRUE),"",'1B DonnéesActifs'!G767))</f>
        <v>-</v>
      </c>
      <c r="H764" s="213" t="str">
        <f>IF(($A764="-"),"-",IF((ISBLANK('1B DonnéesActifs'!H767)=TRUE),"",'1B DonnéesActifs'!H767))</f>
        <v>-</v>
      </c>
      <c r="I764" s="213" t="str">
        <f>IF(($A764="-"),"-",IF((ISBLANK('1B DonnéesActifs'!I767)=TRUE),"",'1B DonnéesActifs'!I767))</f>
        <v>-</v>
      </c>
      <c r="J764" s="213" t="str">
        <f>IF(($A764="-"),"-",IF((ISBLANK('1B DonnéesActifs'!J767)=TRUE),"",'1B DonnéesActifs'!J767))</f>
        <v>-</v>
      </c>
      <c r="K764" s="213" t="str">
        <f>IF(($A764="-"),"-",IF((ISBLANK('1B DonnéesActifs'!K767)=TRUE),"",'1B DonnéesActifs'!K767))</f>
        <v>-</v>
      </c>
      <c r="L764" s="213" t="str">
        <f>IF(($A764="-"),"-",IF((ISBLANK('1B DonnéesActifs'!L767)=TRUE),"",'1B DonnéesActifs'!L767))</f>
        <v>-</v>
      </c>
      <c r="M764" s="213" t="str">
        <f>IF(($A764="-"),"-",IF((ISBLANK('1B DonnéesActifs'!M767)=TRUE),"",'1B DonnéesActifs'!M767))</f>
        <v>-</v>
      </c>
      <c r="N764" s="213" t="str">
        <f>IF(($A764="-"),"-",IF((ISBLANK('1B DonnéesActifs'!N767)=TRUE),"",'1B DonnéesActifs'!N767))</f>
        <v>-</v>
      </c>
      <c r="O764" s="213" t="str">
        <f>IF(($A764="-"),"-",IF((ISBLANK('1B DonnéesActifs'!O767)=TRUE),"",'1B DonnéesActifs'!O767))</f>
        <v>-</v>
      </c>
      <c r="P764" s="213" t="str">
        <f>IF(($A764="-"),"-",IF((ISBLANK('1B DonnéesActifs'!P767)=TRUE),"",'1B DonnéesActifs'!P767))</f>
        <v>-</v>
      </c>
      <c r="Q764" s="214" t="str">
        <f t="shared" si="109"/>
        <v>-</v>
      </c>
      <c r="R764" s="214" t="str">
        <f>IF($A764="-","-",(_xlfn.IFNA((VLOOKUP($D764,'2A HypothèsesRenouvellement'!$J$6:$K$10,2,FALSE)),"TypeChausséeN/D")))</f>
        <v>-</v>
      </c>
      <c r="S764" s="214" t="str">
        <f t="shared" si="110"/>
        <v>-</v>
      </c>
      <c r="T764" s="214" t="str">
        <f>IF($A764="-","-",(_xlfn.IFNA((VLOOKUP($M764,'2A HypothèsesRenouvellement'!$J$16:$K$25,2,FALSE)),"DernièreInterventionN/D")))</f>
        <v>-</v>
      </c>
      <c r="U764" s="214" t="str">
        <f t="shared" si="111"/>
        <v>-</v>
      </c>
      <c r="V764" s="215" t="str">
        <f t="shared" si="112"/>
        <v>-</v>
      </c>
      <c r="W764" s="215" t="str">
        <f>IF($A764="-","-",IF($O764="","ICG N/D",VLOOKUP($O764,'2A HypothèsesRenouvellement'!$B$33:$B$42,1,TRUE)))</f>
        <v>-</v>
      </c>
      <c r="X764" s="216" t="str">
        <f>IF($A764="-","-",(IF((ISNUMBER(W764)=TRUE),VLOOKUP(W764,'2A HypothèsesRenouvellement'!$B$33:$D$42,3,FALSE),"ICG N/D")))</f>
        <v>-</v>
      </c>
      <c r="Y764" s="216" t="str">
        <f>_xlfn.IFNA(IF($A764="-","-",(IF((P764=""),"Cote /5 N/D",VLOOKUP(P764,'2A HypothèsesRenouvellement'!$F$33:$G$37,2,FALSE)))),"%ParCote/5 Feuille2A N/D")</f>
        <v>-</v>
      </c>
      <c r="Z764" s="215" t="str">
        <f>IF($A764="-","-",IF('2A HypothèsesRenouvellement'!$F$20="  cotes d'état /100",(IF(ISNUMBER(X764)=TRUE,(X764*R764),"ICG N/D")),"N'est pas l'option choisie feuille 2A"))</f>
        <v>-</v>
      </c>
      <c r="AA764" s="215" t="str">
        <f t="shared" si="107"/>
        <v>-</v>
      </c>
      <c r="AB764" s="215" t="str">
        <f>IF($A764="-","-",IF('2A HypothèsesRenouvellement'!$F$20="  cotes d'état /5",(IF(ISNUMBER(Y764)=TRUE,(Y764*R764),"Etat/5 N/D")),"N'est pas l'option choisie feuille 2A"))</f>
        <v>-</v>
      </c>
      <c r="AC764" s="215" t="str">
        <f t="shared" si="108"/>
        <v>-</v>
      </c>
      <c r="AD764" s="217" t="str">
        <f>IF('2A HypothèsesRenouvellement'!$D$15="Option 1  ",'3A CalculsActifs'!V764,IF('2A HypothèsesRenouvellement'!$F$20="  Cotes d'état /100",'3A CalculsActifs'!AA764,IF('2A HypothèsesRenouvellement'!$F$20="  Cotes d'état /5",'3A CalculsActifs'!AC764,"ATT:ChoisirOptionFeuille2A")))</f>
        <v>ATT:ChoisirOptionFeuille2A</v>
      </c>
      <c r="AE764" s="209" t="str">
        <f>IF($A764="-","-",(H764/1000*(VLOOKUP(D764,'2A HypothèsesRenouvellement'!$J$6:$L$10,3,FALSE))))</f>
        <v>-</v>
      </c>
      <c r="AF764" s="312" t="str">
        <f t="shared" si="113"/>
        <v>-</v>
      </c>
      <c r="AG764" s="312" t="str">
        <f t="shared" si="114"/>
        <v>-</v>
      </c>
      <c r="AH764" s="218" t="str">
        <f t="shared" si="115"/>
        <v>-</v>
      </c>
    </row>
    <row r="765" spans="1:34" x14ac:dyDescent="0.25">
      <c r="A765" s="212" t="str">
        <f>IF((ISBLANK('1B DonnéesActifs'!A768)=TRUE),"-",'1B DonnéesActifs'!A768)</f>
        <v>-</v>
      </c>
      <c r="B765" s="213" t="str">
        <f>IF(($A765="-"),"-",IF((ISBLANK('1B DonnéesActifs'!B768)=TRUE),"",'1B DonnéesActifs'!B768))</f>
        <v>-</v>
      </c>
      <c r="C765" s="213" t="str">
        <f>IF(($A765="-"),"-",IF((ISBLANK('1B DonnéesActifs'!C768)=TRUE),"",'1B DonnéesActifs'!C768))</f>
        <v>-</v>
      </c>
      <c r="D765" s="213" t="str">
        <f>IF(($A765="-"),"-",IF((ISBLANK('1B DonnéesActifs'!D768)=TRUE),"",'1B DonnéesActifs'!D768))</f>
        <v>-</v>
      </c>
      <c r="E765" s="213" t="str">
        <f>IF(($A765="-"),"-",IF((ISBLANK('1B DonnéesActifs'!E768)=TRUE),"",'1B DonnéesActifs'!E768))</f>
        <v>-</v>
      </c>
      <c r="F765" s="213" t="str">
        <f>IF(($A765="-"),"-",IF((ISBLANK('1B DonnéesActifs'!F768)=TRUE),"",'1B DonnéesActifs'!F768))</f>
        <v>-</v>
      </c>
      <c r="G765" s="213" t="str">
        <f>IF(($A765="-"),"-",IF((ISBLANK('1B DonnéesActifs'!G768)=TRUE),"",'1B DonnéesActifs'!G768))</f>
        <v>-</v>
      </c>
      <c r="H765" s="213" t="str">
        <f>IF(($A765="-"),"-",IF((ISBLANK('1B DonnéesActifs'!H768)=TRUE),"",'1B DonnéesActifs'!H768))</f>
        <v>-</v>
      </c>
      <c r="I765" s="213" t="str">
        <f>IF(($A765="-"),"-",IF((ISBLANK('1B DonnéesActifs'!I768)=TRUE),"",'1B DonnéesActifs'!I768))</f>
        <v>-</v>
      </c>
      <c r="J765" s="213" t="str">
        <f>IF(($A765="-"),"-",IF((ISBLANK('1B DonnéesActifs'!J768)=TRUE),"",'1B DonnéesActifs'!J768))</f>
        <v>-</v>
      </c>
      <c r="K765" s="213" t="str">
        <f>IF(($A765="-"),"-",IF((ISBLANK('1B DonnéesActifs'!K768)=TRUE),"",'1B DonnéesActifs'!K768))</f>
        <v>-</v>
      </c>
      <c r="L765" s="213" t="str">
        <f>IF(($A765="-"),"-",IF((ISBLANK('1B DonnéesActifs'!L768)=TRUE),"",'1B DonnéesActifs'!L768))</f>
        <v>-</v>
      </c>
      <c r="M765" s="213" t="str">
        <f>IF(($A765="-"),"-",IF((ISBLANK('1B DonnéesActifs'!M768)=TRUE),"",'1B DonnéesActifs'!M768))</f>
        <v>-</v>
      </c>
      <c r="N765" s="213" t="str">
        <f>IF(($A765="-"),"-",IF((ISBLANK('1B DonnéesActifs'!N768)=TRUE),"",'1B DonnéesActifs'!N768))</f>
        <v>-</v>
      </c>
      <c r="O765" s="213" t="str">
        <f>IF(($A765="-"),"-",IF((ISBLANK('1B DonnéesActifs'!O768)=TRUE),"",'1B DonnéesActifs'!O768))</f>
        <v>-</v>
      </c>
      <c r="P765" s="213" t="str">
        <f>IF(($A765="-"),"-",IF((ISBLANK('1B DonnéesActifs'!P768)=TRUE),"",'1B DonnéesActifs'!P768))</f>
        <v>-</v>
      </c>
      <c r="Q765" s="214" t="str">
        <f t="shared" si="109"/>
        <v>-</v>
      </c>
      <c r="R765" s="214" t="str">
        <f>IF($A765="-","-",(_xlfn.IFNA((VLOOKUP($D765,'2A HypothèsesRenouvellement'!$J$6:$K$10,2,FALSE)),"TypeChausséeN/D")))</f>
        <v>-</v>
      </c>
      <c r="S765" s="214" t="str">
        <f t="shared" si="110"/>
        <v>-</v>
      </c>
      <c r="T765" s="214" t="str">
        <f>IF($A765="-","-",(_xlfn.IFNA((VLOOKUP($M765,'2A HypothèsesRenouvellement'!$J$16:$K$25,2,FALSE)),"DernièreInterventionN/D")))</f>
        <v>-</v>
      </c>
      <c r="U765" s="214" t="str">
        <f t="shared" si="111"/>
        <v>-</v>
      </c>
      <c r="V765" s="215" t="str">
        <f t="shared" si="112"/>
        <v>-</v>
      </c>
      <c r="W765" s="215" t="str">
        <f>IF($A765="-","-",IF($O765="","ICG N/D",VLOOKUP($O765,'2A HypothèsesRenouvellement'!$B$33:$B$42,1,TRUE)))</f>
        <v>-</v>
      </c>
      <c r="X765" s="216" t="str">
        <f>IF($A765="-","-",(IF((ISNUMBER(W765)=TRUE),VLOOKUP(W765,'2A HypothèsesRenouvellement'!$B$33:$D$42,3,FALSE),"ICG N/D")))</f>
        <v>-</v>
      </c>
      <c r="Y765" s="216" t="str">
        <f>_xlfn.IFNA(IF($A765="-","-",(IF((P765=""),"Cote /5 N/D",VLOOKUP(P765,'2A HypothèsesRenouvellement'!$F$33:$G$37,2,FALSE)))),"%ParCote/5 Feuille2A N/D")</f>
        <v>-</v>
      </c>
      <c r="Z765" s="215" t="str">
        <f>IF($A765="-","-",IF('2A HypothèsesRenouvellement'!$F$20="  cotes d'état /100",(IF(ISNUMBER(X765)=TRUE,(X765*R765),"ICG N/D")),"N'est pas l'option choisie feuille 2A"))</f>
        <v>-</v>
      </c>
      <c r="AA765" s="215" t="str">
        <f t="shared" si="107"/>
        <v>-</v>
      </c>
      <c r="AB765" s="215" t="str">
        <f>IF($A765="-","-",IF('2A HypothèsesRenouvellement'!$F$20="  cotes d'état /5",(IF(ISNUMBER(Y765)=TRUE,(Y765*R765),"Etat/5 N/D")),"N'est pas l'option choisie feuille 2A"))</f>
        <v>-</v>
      </c>
      <c r="AC765" s="215" t="str">
        <f t="shared" si="108"/>
        <v>-</v>
      </c>
      <c r="AD765" s="217" t="str">
        <f>IF('2A HypothèsesRenouvellement'!$D$15="Option 1  ",'3A CalculsActifs'!V765,IF('2A HypothèsesRenouvellement'!$F$20="  Cotes d'état /100",'3A CalculsActifs'!AA765,IF('2A HypothèsesRenouvellement'!$F$20="  Cotes d'état /5",'3A CalculsActifs'!AC765,"ATT:ChoisirOptionFeuille2A")))</f>
        <v>ATT:ChoisirOptionFeuille2A</v>
      </c>
      <c r="AE765" s="209" t="str">
        <f>IF($A765="-","-",(H765/1000*(VLOOKUP(D765,'2A HypothèsesRenouvellement'!$J$6:$L$10,3,FALSE))))</f>
        <v>-</v>
      </c>
      <c r="AF765" s="312" t="str">
        <f t="shared" si="113"/>
        <v>-</v>
      </c>
      <c r="AG765" s="312" t="str">
        <f t="shared" si="114"/>
        <v>-</v>
      </c>
      <c r="AH765" s="218" t="str">
        <f t="shared" si="115"/>
        <v>-</v>
      </c>
    </row>
    <row r="766" spans="1:34" x14ac:dyDescent="0.25">
      <c r="A766" s="212" t="str">
        <f>IF((ISBLANK('1B DonnéesActifs'!A769)=TRUE),"-",'1B DonnéesActifs'!A769)</f>
        <v>-</v>
      </c>
      <c r="B766" s="213" t="str">
        <f>IF(($A766="-"),"-",IF((ISBLANK('1B DonnéesActifs'!B769)=TRUE),"",'1B DonnéesActifs'!B769))</f>
        <v>-</v>
      </c>
      <c r="C766" s="213" t="str">
        <f>IF(($A766="-"),"-",IF((ISBLANK('1B DonnéesActifs'!C769)=TRUE),"",'1B DonnéesActifs'!C769))</f>
        <v>-</v>
      </c>
      <c r="D766" s="213" t="str">
        <f>IF(($A766="-"),"-",IF((ISBLANK('1B DonnéesActifs'!D769)=TRUE),"",'1B DonnéesActifs'!D769))</f>
        <v>-</v>
      </c>
      <c r="E766" s="213" t="str">
        <f>IF(($A766="-"),"-",IF((ISBLANK('1B DonnéesActifs'!E769)=TRUE),"",'1B DonnéesActifs'!E769))</f>
        <v>-</v>
      </c>
      <c r="F766" s="213" t="str">
        <f>IF(($A766="-"),"-",IF((ISBLANK('1B DonnéesActifs'!F769)=TRUE),"",'1B DonnéesActifs'!F769))</f>
        <v>-</v>
      </c>
      <c r="G766" s="213" t="str">
        <f>IF(($A766="-"),"-",IF((ISBLANK('1B DonnéesActifs'!G769)=TRUE),"",'1B DonnéesActifs'!G769))</f>
        <v>-</v>
      </c>
      <c r="H766" s="213" t="str">
        <f>IF(($A766="-"),"-",IF((ISBLANK('1B DonnéesActifs'!H769)=TRUE),"",'1B DonnéesActifs'!H769))</f>
        <v>-</v>
      </c>
      <c r="I766" s="213" t="str">
        <f>IF(($A766="-"),"-",IF((ISBLANK('1B DonnéesActifs'!I769)=TRUE),"",'1B DonnéesActifs'!I769))</f>
        <v>-</v>
      </c>
      <c r="J766" s="213" t="str">
        <f>IF(($A766="-"),"-",IF((ISBLANK('1B DonnéesActifs'!J769)=TRUE),"",'1B DonnéesActifs'!J769))</f>
        <v>-</v>
      </c>
      <c r="K766" s="213" t="str">
        <f>IF(($A766="-"),"-",IF((ISBLANK('1B DonnéesActifs'!K769)=TRUE),"",'1B DonnéesActifs'!K769))</f>
        <v>-</v>
      </c>
      <c r="L766" s="213" t="str">
        <f>IF(($A766="-"),"-",IF((ISBLANK('1B DonnéesActifs'!L769)=TRUE),"",'1B DonnéesActifs'!L769))</f>
        <v>-</v>
      </c>
      <c r="M766" s="213" t="str">
        <f>IF(($A766="-"),"-",IF((ISBLANK('1B DonnéesActifs'!M769)=TRUE),"",'1B DonnéesActifs'!M769))</f>
        <v>-</v>
      </c>
      <c r="N766" s="213" t="str">
        <f>IF(($A766="-"),"-",IF((ISBLANK('1B DonnéesActifs'!N769)=TRUE),"",'1B DonnéesActifs'!N769))</f>
        <v>-</v>
      </c>
      <c r="O766" s="213" t="str">
        <f>IF(($A766="-"),"-",IF((ISBLANK('1B DonnéesActifs'!O769)=TRUE),"",'1B DonnéesActifs'!O769))</f>
        <v>-</v>
      </c>
      <c r="P766" s="213" t="str">
        <f>IF(($A766="-"),"-",IF((ISBLANK('1B DonnéesActifs'!P769)=TRUE),"",'1B DonnéesActifs'!P769))</f>
        <v>-</v>
      </c>
      <c r="Q766" s="214" t="str">
        <f t="shared" si="109"/>
        <v>-</v>
      </c>
      <c r="R766" s="214" t="str">
        <f>IF($A766="-","-",(_xlfn.IFNA((VLOOKUP($D766,'2A HypothèsesRenouvellement'!$J$6:$K$10,2,FALSE)),"TypeChausséeN/D")))</f>
        <v>-</v>
      </c>
      <c r="S766" s="214" t="str">
        <f t="shared" si="110"/>
        <v>-</v>
      </c>
      <c r="T766" s="214" t="str">
        <f>IF($A766="-","-",(_xlfn.IFNA((VLOOKUP($M766,'2A HypothèsesRenouvellement'!$J$16:$K$25,2,FALSE)),"DernièreInterventionN/D")))</f>
        <v>-</v>
      </c>
      <c r="U766" s="214" t="str">
        <f t="shared" si="111"/>
        <v>-</v>
      </c>
      <c r="V766" s="215" t="str">
        <f t="shared" si="112"/>
        <v>-</v>
      </c>
      <c r="W766" s="215" t="str">
        <f>IF($A766="-","-",IF($O766="","ICG N/D",VLOOKUP($O766,'2A HypothèsesRenouvellement'!$B$33:$B$42,1,TRUE)))</f>
        <v>-</v>
      </c>
      <c r="X766" s="216" t="str">
        <f>IF($A766="-","-",(IF((ISNUMBER(W766)=TRUE),VLOOKUP(W766,'2A HypothèsesRenouvellement'!$B$33:$D$42,3,FALSE),"ICG N/D")))</f>
        <v>-</v>
      </c>
      <c r="Y766" s="216" t="str">
        <f>_xlfn.IFNA(IF($A766="-","-",(IF((P766=""),"Cote /5 N/D",VLOOKUP(P766,'2A HypothèsesRenouvellement'!$F$33:$G$37,2,FALSE)))),"%ParCote/5 Feuille2A N/D")</f>
        <v>-</v>
      </c>
      <c r="Z766" s="215" t="str">
        <f>IF($A766="-","-",IF('2A HypothèsesRenouvellement'!$F$20="  cotes d'état /100",(IF(ISNUMBER(X766)=TRUE,(X766*R766),"ICG N/D")),"N'est pas l'option choisie feuille 2A"))</f>
        <v>-</v>
      </c>
      <c r="AA766" s="215" t="str">
        <f t="shared" si="107"/>
        <v>-</v>
      </c>
      <c r="AB766" s="215" t="str">
        <f>IF($A766="-","-",IF('2A HypothèsesRenouvellement'!$F$20="  cotes d'état /5",(IF(ISNUMBER(Y766)=TRUE,(Y766*R766),"Etat/5 N/D")),"N'est pas l'option choisie feuille 2A"))</f>
        <v>-</v>
      </c>
      <c r="AC766" s="215" t="str">
        <f t="shared" si="108"/>
        <v>-</v>
      </c>
      <c r="AD766" s="217" t="str">
        <f>IF('2A HypothèsesRenouvellement'!$D$15="Option 1  ",'3A CalculsActifs'!V766,IF('2A HypothèsesRenouvellement'!$F$20="  Cotes d'état /100",'3A CalculsActifs'!AA766,IF('2A HypothèsesRenouvellement'!$F$20="  Cotes d'état /5",'3A CalculsActifs'!AC766,"ATT:ChoisirOptionFeuille2A")))</f>
        <v>ATT:ChoisirOptionFeuille2A</v>
      </c>
      <c r="AE766" s="209" t="str">
        <f>IF($A766="-","-",(H766/1000*(VLOOKUP(D766,'2A HypothèsesRenouvellement'!$J$6:$L$10,3,FALSE))))</f>
        <v>-</v>
      </c>
      <c r="AF766" s="312" t="str">
        <f t="shared" si="113"/>
        <v>-</v>
      </c>
      <c r="AG766" s="312" t="str">
        <f t="shared" si="114"/>
        <v>-</v>
      </c>
      <c r="AH766" s="218" t="str">
        <f t="shared" si="115"/>
        <v>-</v>
      </c>
    </row>
    <row r="767" spans="1:34" x14ac:dyDescent="0.25">
      <c r="A767" s="212" t="str">
        <f>IF((ISBLANK('1B DonnéesActifs'!A770)=TRUE),"-",'1B DonnéesActifs'!A770)</f>
        <v>-</v>
      </c>
      <c r="B767" s="213" t="str">
        <f>IF(($A767="-"),"-",IF((ISBLANK('1B DonnéesActifs'!B770)=TRUE),"",'1B DonnéesActifs'!B770))</f>
        <v>-</v>
      </c>
      <c r="C767" s="213" t="str">
        <f>IF(($A767="-"),"-",IF((ISBLANK('1B DonnéesActifs'!C770)=TRUE),"",'1B DonnéesActifs'!C770))</f>
        <v>-</v>
      </c>
      <c r="D767" s="213" t="str">
        <f>IF(($A767="-"),"-",IF((ISBLANK('1B DonnéesActifs'!D770)=TRUE),"",'1B DonnéesActifs'!D770))</f>
        <v>-</v>
      </c>
      <c r="E767" s="213" t="str">
        <f>IF(($A767="-"),"-",IF((ISBLANK('1B DonnéesActifs'!E770)=TRUE),"",'1B DonnéesActifs'!E770))</f>
        <v>-</v>
      </c>
      <c r="F767" s="213" t="str">
        <f>IF(($A767="-"),"-",IF((ISBLANK('1B DonnéesActifs'!F770)=TRUE),"",'1B DonnéesActifs'!F770))</f>
        <v>-</v>
      </c>
      <c r="G767" s="213" t="str">
        <f>IF(($A767="-"),"-",IF((ISBLANK('1B DonnéesActifs'!G770)=TRUE),"",'1B DonnéesActifs'!G770))</f>
        <v>-</v>
      </c>
      <c r="H767" s="213" t="str">
        <f>IF(($A767="-"),"-",IF((ISBLANK('1B DonnéesActifs'!H770)=TRUE),"",'1B DonnéesActifs'!H770))</f>
        <v>-</v>
      </c>
      <c r="I767" s="213" t="str">
        <f>IF(($A767="-"),"-",IF((ISBLANK('1B DonnéesActifs'!I770)=TRUE),"",'1B DonnéesActifs'!I770))</f>
        <v>-</v>
      </c>
      <c r="J767" s="213" t="str">
        <f>IF(($A767="-"),"-",IF((ISBLANK('1B DonnéesActifs'!J770)=TRUE),"",'1B DonnéesActifs'!J770))</f>
        <v>-</v>
      </c>
      <c r="K767" s="213" t="str">
        <f>IF(($A767="-"),"-",IF((ISBLANK('1B DonnéesActifs'!K770)=TRUE),"",'1B DonnéesActifs'!K770))</f>
        <v>-</v>
      </c>
      <c r="L767" s="213" t="str">
        <f>IF(($A767="-"),"-",IF((ISBLANK('1B DonnéesActifs'!L770)=TRUE),"",'1B DonnéesActifs'!L770))</f>
        <v>-</v>
      </c>
      <c r="M767" s="213" t="str">
        <f>IF(($A767="-"),"-",IF((ISBLANK('1B DonnéesActifs'!M770)=TRUE),"",'1B DonnéesActifs'!M770))</f>
        <v>-</v>
      </c>
      <c r="N767" s="213" t="str">
        <f>IF(($A767="-"),"-",IF((ISBLANK('1B DonnéesActifs'!N770)=TRUE),"",'1B DonnéesActifs'!N770))</f>
        <v>-</v>
      </c>
      <c r="O767" s="213" t="str">
        <f>IF(($A767="-"),"-",IF((ISBLANK('1B DonnéesActifs'!O770)=TRUE),"",'1B DonnéesActifs'!O770))</f>
        <v>-</v>
      </c>
      <c r="P767" s="213" t="str">
        <f>IF(($A767="-"),"-",IF((ISBLANK('1B DonnéesActifs'!P770)=TRUE),"",'1B DonnéesActifs'!P770))</f>
        <v>-</v>
      </c>
      <c r="Q767" s="214" t="str">
        <f t="shared" si="109"/>
        <v>-</v>
      </c>
      <c r="R767" s="214" t="str">
        <f>IF($A767="-","-",(_xlfn.IFNA((VLOOKUP($D767,'2A HypothèsesRenouvellement'!$J$6:$K$10,2,FALSE)),"TypeChausséeN/D")))</f>
        <v>-</v>
      </c>
      <c r="S767" s="214" t="str">
        <f t="shared" si="110"/>
        <v>-</v>
      </c>
      <c r="T767" s="214" t="str">
        <f>IF($A767="-","-",(_xlfn.IFNA((VLOOKUP($M767,'2A HypothèsesRenouvellement'!$J$16:$K$25,2,FALSE)),"DernièreInterventionN/D")))</f>
        <v>-</v>
      </c>
      <c r="U767" s="214" t="str">
        <f t="shared" si="111"/>
        <v>-</v>
      </c>
      <c r="V767" s="215" t="str">
        <f t="shared" si="112"/>
        <v>-</v>
      </c>
      <c r="W767" s="215" t="str">
        <f>IF($A767="-","-",IF($O767="","ICG N/D",VLOOKUP($O767,'2A HypothèsesRenouvellement'!$B$33:$B$42,1,TRUE)))</f>
        <v>-</v>
      </c>
      <c r="X767" s="216" t="str">
        <f>IF($A767="-","-",(IF((ISNUMBER(W767)=TRUE),VLOOKUP(W767,'2A HypothèsesRenouvellement'!$B$33:$D$42,3,FALSE),"ICG N/D")))</f>
        <v>-</v>
      </c>
      <c r="Y767" s="216" t="str">
        <f>_xlfn.IFNA(IF($A767="-","-",(IF((P767=""),"Cote /5 N/D",VLOOKUP(P767,'2A HypothèsesRenouvellement'!$F$33:$G$37,2,FALSE)))),"%ParCote/5 Feuille2A N/D")</f>
        <v>-</v>
      </c>
      <c r="Z767" s="215" t="str">
        <f>IF($A767="-","-",IF('2A HypothèsesRenouvellement'!$F$20="  cotes d'état /100",(IF(ISNUMBER(X767)=TRUE,(X767*R767),"ICG N/D")),"N'est pas l'option choisie feuille 2A"))</f>
        <v>-</v>
      </c>
      <c r="AA767" s="215" t="str">
        <f t="shared" si="107"/>
        <v>-</v>
      </c>
      <c r="AB767" s="215" t="str">
        <f>IF($A767="-","-",IF('2A HypothèsesRenouvellement'!$F$20="  cotes d'état /5",(IF(ISNUMBER(Y767)=TRUE,(Y767*R767),"Etat/5 N/D")),"N'est pas l'option choisie feuille 2A"))</f>
        <v>-</v>
      </c>
      <c r="AC767" s="215" t="str">
        <f t="shared" si="108"/>
        <v>-</v>
      </c>
      <c r="AD767" s="217" t="str">
        <f>IF('2A HypothèsesRenouvellement'!$D$15="Option 1  ",'3A CalculsActifs'!V767,IF('2A HypothèsesRenouvellement'!$F$20="  Cotes d'état /100",'3A CalculsActifs'!AA767,IF('2A HypothèsesRenouvellement'!$F$20="  Cotes d'état /5",'3A CalculsActifs'!AC767,"ATT:ChoisirOptionFeuille2A")))</f>
        <v>ATT:ChoisirOptionFeuille2A</v>
      </c>
      <c r="AE767" s="209" t="str">
        <f>IF($A767="-","-",(H767/1000*(VLOOKUP(D767,'2A HypothèsesRenouvellement'!$J$6:$L$10,3,FALSE))))</f>
        <v>-</v>
      </c>
      <c r="AF767" s="312" t="str">
        <f t="shared" si="113"/>
        <v>-</v>
      </c>
      <c r="AG767" s="312" t="str">
        <f t="shared" si="114"/>
        <v>-</v>
      </c>
      <c r="AH767" s="218" t="str">
        <f t="shared" si="115"/>
        <v>-</v>
      </c>
    </row>
    <row r="768" spans="1:34" x14ac:dyDescent="0.25">
      <c r="A768" s="212" t="str">
        <f>IF((ISBLANK('1B DonnéesActifs'!A771)=TRUE),"-",'1B DonnéesActifs'!A771)</f>
        <v>-</v>
      </c>
      <c r="B768" s="213" t="str">
        <f>IF(($A768="-"),"-",IF((ISBLANK('1B DonnéesActifs'!B771)=TRUE),"",'1B DonnéesActifs'!B771))</f>
        <v>-</v>
      </c>
      <c r="C768" s="213" t="str">
        <f>IF(($A768="-"),"-",IF((ISBLANK('1B DonnéesActifs'!C771)=TRUE),"",'1B DonnéesActifs'!C771))</f>
        <v>-</v>
      </c>
      <c r="D768" s="213" t="str">
        <f>IF(($A768="-"),"-",IF((ISBLANK('1B DonnéesActifs'!D771)=TRUE),"",'1B DonnéesActifs'!D771))</f>
        <v>-</v>
      </c>
      <c r="E768" s="213" t="str">
        <f>IF(($A768="-"),"-",IF((ISBLANK('1B DonnéesActifs'!E771)=TRUE),"",'1B DonnéesActifs'!E771))</f>
        <v>-</v>
      </c>
      <c r="F768" s="213" t="str">
        <f>IF(($A768="-"),"-",IF((ISBLANK('1B DonnéesActifs'!F771)=TRUE),"",'1B DonnéesActifs'!F771))</f>
        <v>-</v>
      </c>
      <c r="G768" s="213" t="str">
        <f>IF(($A768="-"),"-",IF((ISBLANK('1B DonnéesActifs'!G771)=TRUE),"",'1B DonnéesActifs'!G771))</f>
        <v>-</v>
      </c>
      <c r="H768" s="213" t="str">
        <f>IF(($A768="-"),"-",IF((ISBLANK('1B DonnéesActifs'!H771)=TRUE),"",'1B DonnéesActifs'!H771))</f>
        <v>-</v>
      </c>
      <c r="I768" s="213" t="str">
        <f>IF(($A768="-"),"-",IF((ISBLANK('1B DonnéesActifs'!I771)=TRUE),"",'1B DonnéesActifs'!I771))</f>
        <v>-</v>
      </c>
      <c r="J768" s="213" t="str">
        <f>IF(($A768="-"),"-",IF((ISBLANK('1B DonnéesActifs'!J771)=TRUE),"",'1B DonnéesActifs'!J771))</f>
        <v>-</v>
      </c>
      <c r="K768" s="213" t="str">
        <f>IF(($A768="-"),"-",IF((ISBLANK('1B DonnéesActifs'!K771)=TRUE),"",'1B DonnéesActifs'!K771))</f>
        <v>-</v>
      </c>
      <c r="L768" s="213" t="str">
        <f>IF(($A768="-"),"-",IF((ISBLANK('1B DonnéesActifs'!L771)=TRUE),"",'1B DonnéesActifs'!L771))</f>
        <v>-</v>
      </c>
      <c r="M768" s="213" t="str">
        <f>IF(($A768="-"),"-",IF((ISBLANK('1B DonnéesActifs'!M771)=TRUE),"",'1B DonnéesActifs'!M771))</f>
        <v>-</v>
      </c>
      <c r="N768" s="213" t="str">
        <f>IF(($A768="-"),"-",IF((ISBLANK('1B DonnéesActifs'!N771)=TRUE),"",'1B DonnéesActifs'!N771))</f>
        <v>-</v>
      </c>
      <c r="O768" s="213" t="str">
        <f>IF(($A768="-"),"-",IF((ISBLANK('1B DonnéesActifs'!O771)=TRUE),"",'1B DonnéesActifs'!O771))</f>
        <v>-</v>
      </c>
      <c r="P768" s="213" t="str">
        <f>IF(($A768="-"),"-",IF((ISBLANK('1B DonnéesActifs'!P771)=TRUE),"",'1B DonnéesActifs'!P771))</f>
        <v>-</v>
      </c>
      <c r="Q768" s="214" t="str">
        <f t="shared" si="109"/>
        <v>-</v>
      </c>
      <c r="R768" s="214" t="str">
        <f>IF($A768="-","-",(_xlfn.IFNA((VLOOKUP($D768,'2A HypothèsesRenouvellement'!$J$6:$K$10,2,FALSE)),"TypeChausséeN/D")))</f>
        <v>-</v>
      </c>
      <c r="S768" s="214" t="str">
        <f t="shared" si="110"/>
        <v>-</v>
      </c>
      <c r="T768" s="214" t="str">
        <f>IF($A768="-","-",(_xlfn.IFNA((VLOOKUP($M768,'2A HypothèsesRenouvellement'!$J$16:$K$25,2,FALSE)),"DernièreInterventionN/D")))</f>
        <v>-</v>
      </c>
      <c r="U768" s="214" t="str">
        <f t="shared" si="111"/>
        <v>-</v>
      </c>
      <c r="V768" s="215" t="str">
        <f t="shared" si="112"/>
        <v>-</v>
      </c>
      <c r="W768" s="215" t="str">
        <f>IF($A768="-","-",IF($O768="","ICG N/D",VLOOKUP($O768,'2A HypothèsesRenouvellement'!$B$33:$B$42,1,TRUE)))</f>
        <v>-</v>
      </c>
      <c r="X768" s="216" t="str">
        <f>IF($A768="-","-",(IF((ISNUMBER(W768)=TRUE),VLOOKUP(W768,'2A HypothèsesRenouvellement'!$B$33:$D$42,3,FALSE),"ICG N/D")))</f>
        <v>-</v>
      </c>
      <c r="Y768" s="216" t="str">
        <f>_xlfn.IFNA(IF($A768="-","-",(IF((P768=""),"Cote /5 N/D",VLOOKUP(P768,'2A HypothèsesRenouvellement'!$F$33:$G$37,2,FALSE)))),"%ParCote/5 Feuille2A N/D")</f>
        <v>-</v>
      </c>
      <c r="Z768" s="215" t="str">
        <f>IF($A768="-","-",IF('2A HypothèsesRenouvellement'!$F$20="  cotes d'état /100",(IF(ISNUMBER(X768)=TRUE,(X768*R768),"ICG N/D")),"N'est pas l'option choisie feuille 2A"))</f>
        <v>-</v>
      </c>
      <c r="AA768" s="215" t="str">
        <f t="shared" si="107"/>
        <v>-</v>
      </c>
      <c r="AB768" s="215" t="str">
        <f>IF($A768="-","-",IF('2A HypothèsesRenouvellement'!$F$20="  cotes d'état /5",(IF(ISNUMBER(Y768)=TRUE,(Y768*R768),"Etat/5 N/D")),"N'est pas l'option choisie feuille 2A"))</f>
        <v>-</v>
      </c>
      <c r="AC768" s="215" t="str">
        <f t="shared" si="108"/>
        <v>-</v>
      </c>
      <c r="AD768" s="217" t="str">
        <f>IF('2A HypothèsesRenouvellement'!$D$15="Option 1  ",'3A CalculsActifs'!V768,IF('2A HypothèsesRenouvellement'!$F$20="  Cotes d'état /100",'3A CalculsActifs'!AA768,IF('2A HypothèsesRenouvellement'!$F$20="  Cotes d'état /5",'3A CalculsActifs'!AC768,"ATT:ChoisirOptionFeuille2A")))</f>
        <v>ATT:ChoisirOptionFeuille2A</v>
      </c>
      <c r="AE768" s="209" t="str">
        <f>IF($A768="-","-",(H768/1000*(VLOOKUP(D768,'2A HypothèsesRenouvellement'!$J$6:$L$10,3,FALSE))))</f>
        <v>-</v>
      </c>
      <c r="AF768" s="312" t="str">
        <f t="shared" si="113"/>
        <v>-</v>
      </c>
      <c r="AG768" s="312" t="str">
        <f t="shared" si="114"/>
        <v>-</v>
      </c>
      <c r="AH768" s="218" t="str">
        <f t="shared" si="115"/>
        <v>-</v>
      </c>
    </row>
    <row r="769" spans="1:34" x14ac:dyDescent="0.25">
      <c r="A769" s="212" t="str">
        <f>IF((ISBLANK('1B DonnéesActifs'!A772)=TRUE),"-",'1B DonnéesActifs'!A772)</f>
        <v>-</v>
      </c>
      <c r="B769" s="213" t="str">
        <f>IF(($A769="-"),"-",IF((ISBLANK('1B DonnéesActifs'!B772)=TRUE),"",'1B DonnéesActifs'!B772))</f>
        <v>-</v>
      </c>
      <c r="C769" s="213" t="str">
        <f>IF(($A769="-"),"-",IF((ISBLANK('1B DonnéesActifs'!C772)=TRUE),"",'1B DonnéesActifs'!C772))</f>
        <v>-</v>
      </c>
      <c r="D769" s="213" t="str">
        <f>IF(($A769="-"),"-",IF((ISBLANK('1B DonnéesActifs'!D772)=TRUE),"",'1B DonnéesActifs'!D772))</f>
        <v>-</v>
      </c>
      <c r="E769" s="213" t="str">
        <f>IF(($A769="-"),"-",IF((ISBLANK('1B DonnéesActifs'!E772)=TRUE),"",'1B DonnéesActifs'!E772))</f>
        <v>-</v>
      </c>
      <c r="F769" s="213" t="str">
        <f>IF(($A769="-"),"-",IF((ISBLANK('1B DonnéesActifs'!F772)=TRUE),"",'1B DonnéesActifs'!F772))</f>
        <v>-</v>
      </c>
      <c r="G769" s="213" t="str">
        <f>IF(($A769="-"),"-",IF((ISBLANK('1B DonnéesActifs'!G772)=TRUE),"",'1B DonnéesActifs'!G772))</f>
        <v>-</v>
      </c>
      <c r="H769" s="213" t="str">
        <f>IF(($A769="-"),"-",IF((ISBLANK('1B DonnéesActifs'!H772)=TRUE),"",'1B DonnéesActifs'!H772))</f>
        <v>-</v>
      </c>
      <c r="I769" s="213" t="str">
        <f>IF(($A769="-"),"-",IF((ISBLANK('1B DonnéesActifs'!I772)=TRUE),"",'1B DonnéesActifs'!I772))</f>
        <v>-</v>
      </c>
      <c r="J769" s="213" t="str">
        <f>IF(($A769="-"),"-",IF((ISBLANK('1B DonnéesActifs'!J772)=TRUE),"",'1B DonnéesActifs'!J772))</f>
        <v>-</v>
      </c>
      <c r="K769" s="213" t="str">
        <f>IF(($A769="-"),"-",IF((ISBLANK('1B DonnéesActifs'!K772)=TRUE),"",'1B DonnéesActifs'!K772))</f>
        <v>-</v>
      </c>
      <c r="L769" s="213" t="str">
        <f>IF(($A769="-"),"-",IF((ISBLANK('1B DonnéesActifs'!L772)=TRUE),"",'1B DonnéesActifs'!L772))</f>
        <v>-</v>
      </c>
      <c r="M769" s="213" t="str">
        <f>IF(($A769="-"),"-",IF((ISBLANK('1B DonnéesActifs'!M772)=TRUE),"",'1B DonnéesActifs'!M772))</f>
        <v>-</v>
      </c>
      <c r="N769" s="213" t="str">
        <f>IF(($A769="-"),"-",IF((ISBLANK('1B DonnéesActifs'!N772)=TRUE),"",'1B DonnéesActifs'!N772))</f>
        <v>-</v>
      </c>
      <c r="O769" s="213" t="str">
        <f>IF(($A769="-"),"-",IF((ISBLANK('1B DonnéesActifs'!O772)=TRUE),"",'1B DonnéesActifs'!O772))</f>
        <v>-</v>
      </c>
      <c r="P769" s="213" t="str">
        <f>IF(($A769="-"),"-",IF((ISBLANK('1B DonnéesActifs'!P772)=TRUE),"",'1B DonnéesActifs'!P772))</f>
        <v>-</v>
      </c>
      <c r="Q769" s="214" t="str">
        <f t="shared" si="109"/>
        <v>-</v>
      </c>
      <c r="R769" s="214" t="str">
        <f>IF($A769="-","-",(_xlfn.IFNA((VLOOKUP($D769,'2A HypothèsesRenouvellement'!$J$6:$K$10,2,FALSE)),"TypeChausséeN/D")))</f>
        <v>-</v>
      </c>
      <c r="S769" s="214" t="str">
        <f t="shared" si="110"/>
        <v>-</v>
      </c>
      <c r="T769" s="214" t="str">
        <f>IF($A769="-","-",(_xlfn.IFNA((VLOOKUP($M769,'2A HypothèsesRenouvellement'!$J$16:$K$25,2,FALSE)),"DernièreInterventionN/D")))</f>
        <v>-</v>
      </c>
      <c r="U769" s="214" t="str">
        <f t="shared" si="111"/>
        <v>-</v>
      </c>
      <c r="V769" s="215" t="str">
        <f t="shared" si="112"/>
        <v>-</v>
      </c>
      <c r="W769" s="215" t="str">
        <f>IF($A769="-","-",IF($O769="","ICG N/D",VLOOKUP($O769,'2A HypothèsesRenouvellement'!$B$33:$B$42,1,TRUE)))</f>
        <v>-</v>
      </c>
      <c r="X769" s="216" t="str">
        <f>IF($A769="-","-",(IF((ISNUMBER(W769)=TRUE),VLOOKUP(W769,'2A HypothèsesRenouvellement'!$B$33:$D$42,3,FALSE),"ICG N/D")))</f>
        <v>-</v>
      </c>
      <c r="Y769" s="216" t="str">
        <f>_xlfn.IFNA(IF($A769="-","-",(IF((P769=""),"Cote /5 N/D",VLOOKUP(P769,'2A HypothèsesRenouvellement'!$F$33:$G$37,2,FALSE)))),"%ParCote/5 Feuille2A N/D")</f>
        <v>-</v>
      </c>
      <c r="Z769" s="215" t="str">
        <f>IF($A769="-","-",IF('2A HypothèsesRenouvellement'!$F$20="  cotes d'état /100",(IF(ISNUMBER(X769)=TRUE,(X769*R769),"ICG N/D")),"N'est pas l'option choisie feuille 2A"))</f>
        <v>-</v>
      </c>
      <c r="AA769" s="215" t="str">
        <f t="shared" si="107"/>
        <v>-</v>
      </c>
      <c r="AB769" s="215" t="str">
        <f>IF($A769="-","-",IF('2A HypothèsesRenouvellement'!$F$20="  cotes d'état /5",(IF(ISNUMBER(Y769)=TRUE,(Y769*R769),"Etat/5 N/D")),"N'est pas l'option choisie feuille 2A"))</f>
        <v>-</v>
      </c>
      <c r="AC769" s="215" t="str">
        <f t="shared" si="108"/>
        <v>-</v>
      </c>
      <c r="AD769" s="217" t="str">
        <f>IF('2A HypothèsesRenouvellement'!$D$15="Option 1  ",'3A CalculsActifs'!V769,IF('2A HypothèsesRenouvellement'!$F$20="  Cotes d'état /100",'3A CalculsActifs'!AA769,IF('2A HypothèsesRenouvellement'!$F$20="  Cotes d'état /5",'3A CalculsActifs'!AC769,"ATT:ChoisirOptionFeuille2A")))</f>
        <v>ATT:ChoisirOptionFeuille2A</v>
      </c>
      <c r="AE769" s="209" t="str">
        <f>IF($A769="-","-",(H769/1000*(VLOOKUP(D769,'2A HypothèsesRenouvellement'!$J$6:$L$10,3,FALSE))))</f>
        <v>-</v>
      </c>
      <c r="AF769" s="312" t="str">
        <f t="shared" si="113"/>
        <v>-</v>
      </c>
      <c r="AG769" s="312" t="str">
        <f t="shared" si="114"/>
        <v>-</v>
      </c>
      <c r="AH769" s="218" t="str">
        <f t="shared" si="115"/>
        <v>-</v>
      </c>
    </row>
    <row r="770" spans="1:34" x14ac:dyDescent="0.25">
      <c r="A770" s="212" t="str">
        <f>IF((ISBLANK('1B DonnéesActifs'!A773)=TRUE),"-",'1B DonnéesActifs'!A773)</f>
        <v>-</v>
      </c>
      <c r="B770" s="213" t="str">
        <f>IF(($A770="-"),"-",IF((ISBLANK('1B DonnéesActifs'!B773)=TRUE),"",'1B DonnéesActifs'!B773))</f>
        <v>-</v>
      </c>
      <c r="C770" s="213" t="str">
        <f>IF(($A770="-"),"-",IF((ISBLANK('1B DonnéesActifs'!C773)=TRUE),"",'1B DonnéesActifs'!C773))</f>
        <v>-</v>
      </c>
      <c r="D770" s="213" t="str">
        <f>IF(($A770="-"),"-",IF((ISBLANK('1B DonnéesActifs'!D773)=TRUE),"",'1B DonnéesActifs'!D773))</f>
        <v>-</v>
      </c>
      <c r="E770" s="213" t="str">
        <f>IF(($A770="-"),"-",IF((ISBLANK('1B DonnéesActifs'!E773)=TRUE),"",'1B DonnéesActifs'!E773))</f>
        <v>-</v>
      </c>
      <c r="F770" s="213" t="str">
        <f>IF(($A770="-"),"-",IF((ISBLANK('1B DonnéesActifs'!F773)=TRUE),"",'1B DonnéesActifs'!F773))</f>
        <v>-</v>
      </c>
      <c r="G770" s="213" t="str">
        <f>IF(($A770="-"),"-",IF((ISBLANK('1B DonnéesActifs'!G773)=TRUE),"",'1B DonnéesActifs'!G773))</f>
        <v>-</v>
      </c>
      <c r="H770" s="213" t="str">
        <f>IF(($A770="-"),"-",IF((ISBLANK('1B DonnéesActifs'!H773)=TRUE),"",'1B DonnéesActifs'!H773))</f>
        <v>-</v>
      </c>
      <c r="I770" s="213" t="str">
        <f>IF(($A770="-"),"-",IF((ISBLANK('1B DonnéesActifs'!I773)=TRUE),"",'1B DonnéesActifs'!I773))</f>
        <v>-</v>
      </c>
      <c r="J770" s="213" t="str">
        <f>IF(($A770="-"),"-",IF((ISBLANK('1B DonnéesActifs'!J773)=TRUE),"",'1B DonnéesActifs'!J773))</f>
        <v>-</v>
      </c>
      <c r="K770" s="213" t="str">
        <f>IF(($A770="-"),"-",IF((ISBLANK('1B DonnéesActifs'!K773)=TRUE),"",'1B DonnéesActifs'!K773))</f>
        <v>-</v>
      </c>
      <c r="L770" s="213" t="str">
        <f>IF(($A770="-"),"-",IF((ISBLANK('1B DonnéesActifs'!L773)=TRUE),"",'1B DonnéesActifs'!L773))</f>
        <v>-</v>
      </c>
      <c r="M770" s="213" t="str">
        <f>IF(($A770="-"),"-",IF((ISBLANK('1B DonnéesActifs'!M773)=TRUE),"",'1B DonnéesActifs'!M773))</f>
        <v>-</v>
      </c>
      <c r="N770" s="213" t="str">
        <f>IF(($A770="-"),"-",IF((ISBLANK('1B DonnéesActifs'!N773)=TRUE),"",'1B DonnéesActifs'!N773))</f>
        <v>-</v>
      </c>
      <c r="O770" s="213" t="str">
        <f>IF(($A770="-"),"-",IF((ISBLANK('1B DonnéesActifs'!O773)=TRUE),"",'1B DonnéesActifs'!O773))</f>
        <v>-</v>
      </c>
      <c r="P770" s="213" t="str">
        <f>IF(($A770="-"),"-",IF((ISBLANK('1B DonnéesActifs'!P773)=TRUE),"",'1B DonnéesActifs'!P773))</f>
        <v>-</v>
      </c>
      <c r="Q770" s="214" t="str">
        <f t="shared" si="109"/>
        <v>-</v>
      </c>
      <c r="R770" s="214" t="str">
        <f>IF($A770="-","-",(_xlfn.IFNA((VLOOKUP($D770,'2A HypothèsesRenouvellement'!$J$6:$K$10,2,FALSE)),"TypeChausséeN/D")))</f>
        <v>-</v>
      </c>
      <c r="S770" s="214" t="str">
        <f t="shared" si="110"/>
        <v>-</v>
      </c>
      <c r="T770" s="214" t="str">
        <f>IF($A770="-","-",(_xlfn.IFNA((VLOOKUP($M770,'2A HypothèsesRenouvellement'!$J$16:$K$25,2,FALSE)),"DernièreInterventionN/D")))</f>
        <v>-</v>
      </c>
      <c r="U770" s="214" t="str">
        <f t="shared" si="111"/>
        <v>-</v>
      </c>
      <c r="V770" s="215" t="str">
        <f t="shared" si="112"/>
        <v>-</v>
      </c>
      <c r="W770" s="215" t="str">
        <f>IF($A770="-","-",IF($O770="","ICG N/D",VLOOKUP($O770,'2A HypothèsesRenouvellement'!$B$33:$B$42,1,TRUE)))</f>
        <v>-</v>
      </c>
      <c r="X770" s="216" t="str">
        <f>IF($A770="-","-",(IF((ISNUMBER(W770)=TRUE),VLOOKUP(W770,'2A HypothèsesRenouvellement'!$B$33:$D$42,3,FALSE),"ICG N/D")))</f>
        <v>-</v>
      </c>
      <c r="Y770" s="216" t="str">
        <f>_xlfn.IFNA(IF($A770="-","-",(IF((P770=""),"Cote /5 N/D",VLOOKUP(P770,'2A HypothèsesRenouvellement'!$F$33:$G$37,2,FALSE)))),"%ParCote/5 Feuille2A N/D")</f>
        <v>-</v>
      </c>
      <c r="Z770" s="215" t="str">
        <f>IF($A770="-","-",IF('2A HypothèsesRenouvellement'!$F$20="  cotes d'état /100",(IF(ISNUMBER(X770)=TRUE,(X770*R770),"ICG N/D")),"N'est pas l'option choisie feuille 2A"))</f>
        <v>-</v>
      </c>
      <c r="AA770" s="215" t="str">
        <f t="shared" si="107"/>
        <v>-</v>
      </c>
      <c r="AB770" s="215" t="str">
        <f>IF($A770="-","-",IF('2A HypothèsesRenouvellement'!$F$20="  cotes d'état /5",(IF(ISNUMBER(Y770)=TRUE,(Y770*R770),"Etat/5 N/D")),"N'est pas l'option choisie feuille 2A"))</f>
        <v>-</v>
      </c>
      <c r="AC770" s="215" t="str">
        <f t="shared" si="108"/>
        <v>-</v>
      </c>
      <c r="AD770" s="217" t="str">
        <f>IF('2A HypothèsesRenouvellement'!$D$15="Option 1  ",'3A CalculsActifs'!V770,IF('2A HypothèsesRenouvellement'!$F$20="  Cotes d'état /100",'3A CalculsActifs'!AA770,IF('2A HypothèsesRenouvellement'!$F$20="  Cotes d'état /5",'3A CalculsActifs'!AC770,"ATT:ChoisirOptionFeuille2A")))</f>
        <v>ATT:ChoisirOptionFeuille2A</v>
      </c>
      <c r="AE770" s="209" t="str">
        <f>IF($A770="-","-",(H770/1000*(VLOOKUP(D770,'2A HypothèsesRenouvellement'!$J$6:$L$10,3,FALSE))))</f>
        <v>-</v>
      </c>
      <c r="AF770" s="312" t="str">
        <f t="shared" si="113"/>
        <v>-</v>
      </c>
      <c r="AG770" s="312" t="str">
        <f t="shared" si="114"/>
        <v>-</v>
      </c>
      <c r="AH770" s="218" t="str">
        <f t="shared" si="115"/>
        <v>-</v>
      </c>
    </row>
    <row r="771" spans="1:34" x14ac:dyDescent="0.25">
      <c r="A771" s="212" t="str">
        <f>IF((ISBLANK('1B DonnéesActifs'!A774)=TRUE),"-",'1B DonnéesActifs'!A774)</f>
        <v>-</v>
      </c>
      <c r="B771" s="213" t="str">
        <f>IF(($A771="-"),"-",IF((ISBLANK('1B DonnéesActifs'!B774)=TRUE),"",'1B DonnéesActifs'!B774))</f>
        <v>-</v>
      </c>
      <c r="C771" s="213" t="str">
        <f>IF(($A771="-"),"-",IF((ISBLANK('1B DonnéesActifs'!C774)=TRUE),"",'1B DonnéesActifs'!C774))</f>
        <v>-</v>
      </c>
      <c r="D771" s="213" t="str">
        <f>IF(($A771="-"),"-",IF((ISBLANK('1B DonnéesActifs'!D774)=TRUE),"",'1B DonnéesActifs'!D774))</f>
        <v>-</v>
      </c>
      <c r="E771" s="213" t="str">
        <f>IF(($A771="-"),"-",IF((ISBLANK('1B DonnéesActifs'!E774)=TRUE),"",'1B DonnéesActifs'!E774))</f>
        <v>-</v>
      </c>
      <c r="F771" s="213" t="str">
        <f>IF(($A771="-"),"-",IF((ISBLANK('1B DonnéesActifs'!F774)=TRUE),"",'1B DonnéesActifs'!F774))</f>
        <v>-</v>
      </c>
      <c r="G771" s="213" t="str">
        <f>IF(($A771="-"),"-",IF((ISBLANK('1B DonnéesActifs'!G774)=TRUE),"",'1B DonnéesActifs'!G774))</f>
        <v>-</v>
      </c>
      <c r="H771" s="213" t="str">
        <f>IF(($A771="-"),"-",IF((ISBLANK('1B DonnéesActifs'!H774)=TRUE),"",'1B DonnéesActifs'!H774))</f>
        <v>-</v>
      </c>
      <c r="I771" s="213" t="str">
        <f>IF(($A771="-"),"-",IF((ISBLANK('1B DonnéesActifs'!I774)=TRUE),"",'1B DonnéesActifs'!I774))</f>
        <v>-</v>
      </c>
      <c r="J771" s="213" t="str">
        <f>IF(($A771="-"),"-",IF((ISBLANK('1B DonnéesActifs'!J774)=TRUE),"",'1B DonnéesActifs'!J774))</f>
        <v>-</v>
      </c>
      <c r="K771" s="213" t="str">
        <f>IF(($A771="-"),"-",IF((ISBLANK('1B DonnéesActifs'!K774)=TRUE),"",'1B DonnéesActifs'!K774))</f>
        <v>-</v>
      </c>
      <c r="L771" s="213" t="str">
        <f>IF(($A771="-"),"-",IF((ISBLANK('1B DonnéesActifs'!L774)=TRUE),"",'1B DonnéesActifs'!L774))</f>
        <v>-</v>
      </c>
      <c r="M771" s="213" t="str">
        <f>IF(($A771="-"),"-",IF((ISBLANK('1B DonnéesActifs'!M774)=TRUE),"",'1B DonnéesActifs'!M774))</f>
        <v>-</v>
      </c>
      <c r="N771" s="213" t="str">
        <f>IF(($A771="-"),"-",IF((ISBLANK('1B DonnéesActifs'!N774)=TRUE),"",'1B DonnéesActifs'!N774))</f>
        <v>-</v>
      </c>
      <c r="O771" s="213" t="str">
        <f>IF(($A771="-"),"-",IF((ISBLANK('1B DonnéesActifs'!O774)=TRUE),"",'1B DonnéesActifs'!O774))</f>
        <v>-</v>
      </c>
      <c r="P771" s="213" t="str">
        <f>IF(($A771="-"),"-",IF((ISBLANK('1B DonnéesActifs'!P774)=TRUE),"",'1B DonnéesActifs'!P774))</f>
        <v>-</v>
      </c>
      <c r="Q771" s="214" t="str">
        <f t="shared" si="109"/>
        <v>-</v>
      </c>
      <c r="R771" s="214" t="str">
        <f>IF($A771="-","-",(_xlfn.IFNA((VLOOKUP($D771,'2A HypothèsesRenouvellement'!$J$6:$K$10,2,FALSE)),"TypeChausséeN/D")))</f>
        <v>-</v>
      </c>
      <c r="S771" s="214" t="str">
        <f t="shared" si="110"/>
        <v>-</v>
      </c>
      <c r="T771" s="214" t="str">
        <f>IF($A771="-","-",(_xlfn.IFNA((VLOOKUP($M771,'2A HypothèsesRenouvellement'!$J$16:$K$25,2,FALSE)),"DernièreInterventionN/D")))</f>
        <v>-</v>
      </c>
      <c r="U771" s="214" t="str">
        <f t="shared" si="111"/>
        <v>-</v>
      </c>
      <c r="V771" s="215" t="str">
        <f t="shared" si="112"/>
        <v>-</v>
      </c>
      <c r="W771" s="215" t="str">
        <f>IF($A771="-","-",IF($O771="","ICG N/D",VLOOKUP($O771,'2A HypothèsesRenouvellement'!$B$33:$B$42,1,TRUE)))</f>
        <v>-</v>
      </c>
      <c r="X771" s="216" t="str">
        <f>IF($A771="-","-",(IF((ISNUMBER(W771)=TRUE),VLOOKUP(W771,'2A HypothèsesRenouvellement'!$B$33:$D$42,3,FALSE),"ICG N/D")))</f>
        <v>-</v>
      </c>
      <c r="Y771" s="216" t="str">
        <f>_xlfn.IFNA(IF($A771="-","-",(IF((P771=""),"Cote /5 N/D",VLOOKUP(P771,'2A HypothèsesRenouvellement'!$F$33:$G$37,2,FALSE)))),"%ParCote/5 Feuille2A N/D")</f>
        <v>-</v>
      </c>
      <c r="Z771" s="215" t="str">
        <f>IF($A771="-","-",IF('2A HypothèsesRenouvellement'!$F$20="  cotes d'état /100",(IF(ISNUMBER(X771)=TRUE,(X771*R771),"ICG N/D")),"N'est pas l'option choisie feuille 2A"))</f>
        <v>-</v>
      </c>
      <c r="AA771" s="215" t="str">
        <f t="shared" ref="AA771:AA802" si="116">IF($A771="-","-",IF(Annee_d_analyse="","SaisirAnnéeAnalyseFeuille1A",IF(ISNUMBER(Z771)=FALSE,"N'est pas l'option choisie feuille 2A",IF(Annee_eval_etat="","SaisirAnnéeÉval.ÉtatFeuille2A",IF((Z771-(Annee_d_analyse-Annee_eval_etat))&gt;0,ROUND((Z771-(Annee_d_analyse-Annee_eval_etat)),0),0)))))</f>
        <v>-</v>
      </c>
      <c r="AB771" s="215" t="str">
        <f>IF($A771="-","-",IF('2A HypothèsesRenouvellement'!$F$20="  cotes d'état /5",(IF(ISNUMBER(Y771)=TRUE,(Y771*R771),"Etat/5 N/D")),"N'est pas l'option choisie feuille 2A"))</f>
        <v>-</v>
      </c>
      <c r="AC771" s="215" t="str">
        <f t="shared" ref="AC771:AC802" si="117">IF($A771="-","-",IF(Annee_d_analyse="","SaisirAnnéeAnalyseFeuille1A",IF(ISNUMBER(AB771)=FALSE,"N'est pas l'option choisie feuille 2A",IF(Annee_eval_etat="","SaisirAnnéeÉval.ÉtatFeuille2A",IF((AB771-(Annee_d_analyse-Annee_eval_etat))&gt;0,ROUND((AB771-(Annee_d_analyse-Annee_eval_etat)),0),0)))))</f>
        <v>-</v>
      </c>
      <c r="AD771" s="217" t="str">
        <f>IF('2A HypothèsesRenouvellement'!$D$15="Option 1  ",'3A CalculsActifs'!V771,IF('2A HypothèsesRenouvellement'!$F$20="  Cotes d'état /100",'3A CalculsActifs'!AA771,IF('2A HypothèsesRenouvellement'!$F$20="  Cotes d'état /5",'3A CalculsActifs'!AC771,"ATT:ChoisirOptionFeuille2A")))</f>
        <v>ATT:ChoisirOptionFeuille2A</v>
      </c>
      <c r="AE771" s="209" t="str">
        <f>IF($A771="-","-",(H771/1000*(VLOOKUP(D771,'2A HypothèsesRenouvellement'!$J$6:$L$10,3,FALSE))))</f>
        <v>-</v>
      </c>
      <c r="AF771" s="312" t="str">
        <f t="shared" si="113"/>
        <v>-</v>
      </c>
      <c r="AG771" s="312" t="str">
        <f t="shared" si="114"/>
        <v>-</v>
      </c>
      <c r="AH771" s="218" t="str">
        <f t="shared" si="115"/>
        <v>-</v>
      </c>
    </row>
    <row r="772" spans="1:34" x14ac:dyDescent="0.25">
      <c r="A772" s="212" t="str">
        <f>IF((ISBLANK('1B DonnéesActifs'!A775)=TRUE),"-",'1B DonnéesActifs'!A775)</f>
        <v>-</v>
      </c>
      <c r="B772" s="213" t="str">
        <f>IF(($A772="-"),"-",IF((ISBLANK('1B DonnéesActifs'!B775)=TRUE),"",'1B DonnéesActifs'!B775))</f>
        <v>-</v>
      </c>
      <c r="C772" s="213" t="str">
        <f>IF(($A772="-"),"-",IF((ISBLANK('1B DonnéesActifs'!C775)=TRUE),"",'1B DonnéesActifs'!C775))</f>
        <v>-</v>
      </c>
      <c r="D772" s="213" t="str">
        <f>IF(($A772="-"),"-",IF((ISBLANK('1B DonnéesActifs'!D775)=TRUE),"",'1B DonnéesActifs'!D775))</f>
        <v>-</v>
      </c>
      <c r="E772" s="213" t="str">
        <f>IF(($A772="-"),"-",IF((ISBLANK('1B DonnéesActifs'!E775)=TRUE),"",'1B DonnéesActifs'!E775))</f>
        <v>-</v>
      </c>
      <c r="F772" s="213" t="str">
        <f>IF(($A772="-"),"-",IF((ISBLANK('1B DonnéesActifs'!F775)=TRUE),"",'1B DonnéesActifs'!F775))</f>
        <v>-</v>
      </c>
      <c r="G772" s="213" t="str">
        <f>IF(($A772="-"),"-",IF((ISBLANK('1B DonnéesActifs'!G775)=TRUE),"",'1B DonnéesActifs'!G775))</f>
        <v>-</v>
      </c>
      <c r="H772" s="213" t="str">
        <f>IF(($A772="-"),"-",IF((ISBLANK('1B DonnéesActifs'!H775)=TRUE),"",'1B DonnéesActifs'!H775))</f>
        <v>-</v>
      </c>
      <c r="I772" s="213" t="str">
        <f>IF(($A772="-"),"-",IF((ISBLANK('1B DonnéesActifs'!I775)=TRUE),"",'1B DonnéesActifs'!I775))</f>
        <v>-</v>
      </c>
      <c r="J772" s="213" t="str">
        <f>IF(($A772="-"),"-",IF((ISBLANK('1B DonnéesActifs'!J775)=TRUE),"",'1B DonnéesActifs'!J775))</f>
        <v>-</v>
      </c>
      <c r="K772" s="213" t="str">
        <f>IF(($A772="-"),"-",IF((ISBLANK('1B DonnéesActifs'!K775)=TRUE),"",'1B DonnéesActifs'!K775))</f>
        <v>-</v>
      </c>
      <c r="L772" s="213" t="str">
        <f>IF(($A772="-"),"-",IF((ISBLANK('1B DonnéesActifs'!L775)=TRUE),"",'1B DonnéesActifs'!L775))</f>
        <v>-</v>
      </c>
      <c r="M772" s="213" t="str">
        <f>IF(($A772="-"),"-",IF((ISBLANK('1B DonnéesActifs'!M775)=TRUE),"",'1B DonnéesActifs'!M775))</f>
        <v>-</v>
      </c>
      <c r="N772" s="213" t="str">
        <f>IF(($A772="-"),"-",IF((ISBLANK('1B DonnéesActifs'!N775)=TRUE),"",'1B DonnéesActifs'!N775))</f>
        <v>-</v>
      </c>
      <c r="O772" s="213" t="str">
        <f>IF(($A772="-"),"-",IF((ISBLANK('1B DonnéesActifs'!O775)=TRUE),"",'1B DonnéesActifs'!O775))</f>
        <v>-</v>
      </c>
      <c r="P772" s="213" t="str">
        <f>IF(($A772="-"),"-",IF((ISBLANK('1B DonnéesActifs'!P775)=TRUE),"",'1B DonnéesActifs'!P775))</f>
        <v>-</v>
      </c>
      <c r="Q772" s="214" t="str">
        <f t="shared" si="109"/>
        <v>-</v>
      </c>
      <c r="R772" s="214" t="str">
        <f>IF($A772="-","-",(_xlfn.IFNA((VLOOKUP($D772,'2A HypothèsesRenouvellement'!$J$6:$K$10,2,FALSE)),"TypeChausséeN/D")))</f>
        <v>-</v>
      </c>
      <c r="S772" s="214" t="str">
        <f t="shared" si="110"/>
        <v>-</v>
      </c>
      <c r="T772" s="214" t="str">
        <f>IF($A772="-","-",(_xlfn.IFNA((VLOOKUP($M772,'2A HypothèsesRenouvellement'!$J$16:$K$25,2,FALSE)),"DernièreInterventionN/D")))</f>
        <v>-</v>
      </c>
      <c r="U772" s="214" t="str">
        <f t="shared" si="111"/>
        <v>-</v>
      </c>
      <c r="V772" s="215" t="str">
        <f t="shared" si="112"/>
        <v>-</v>
      </c>
      <c r="W772" s="215" t="str">
        <f>IF($A772="-","-",IF($O772="","ICG N/D",VLOOKUP($O772,'2A HypothèsesRenouvellement'!$B$33:$B$42,1,TRUE)))</f>
        <v>-</v>
      </c>
      <c r="X772" s="216" t="str">
        <f>IF($A772="-","-",(IF((ISNUMBER(W772)=TRUE),VLOOKUP(W772,'2A HypothèsesRenouvellement'!$B$33:$D$42,3,FALSE),"ICG N/D")))</f>
        <v>-</v>
      </c>
      <c r="Y772" s="216" t="str">
        <f>_xlfn.IFNA(IF($A772="-","-",(IF((P772=""),"Cote /5 N/D",VLOOKUP(P772,'2A HypothèsesRenouvellement'!$F$33:$G$37,2,FALSE)))),"%ParCote/5 Feuille2A N/D")</f>
        <v>-</v>
      </c>
      <c r="Z772" s="215" t="str">
        <f>IF($A772="-","-",IF('2A HypothèsesRenouvellement'!$F$20="  cotes d'état /100",(IF(ISNUMBER(X772)=TRUE,(X772*R772),"ICG N/D")),"N'est pas l'option choisie feuille 2A"))</f>
        <v>-</v>
      </c>
      <c r="AA772" s="215" t="str">
        <f t="shared" si="116"/>
        <v>-</v>
      </c>
      <c r="AB772" s="215" t="str">
        <f>IF($A772="-","-",IF('2A HypothèsesRenouvellement'!$F$20="  cotes d'état /5",(IF(ISNUMBER(Y772)=TRUE,(Y772*R772),"Etat/5 N/D")),"N'est pas l'option choisie feuille 2A"))</f>
        <v>-</v>
      </c>
      <c r="AC772" s="215" t="str">
        <f t="shared" si="117"/>
        <v>-</v>
      </c>
      <c r="AD772" s="217" t="str">
        <f>IF('2A HypothèsesRenouvellement'!$D$15="Option 1  ",'3A CalculsActifs'!V772,IF('2A HypothèsesRenouvellement'!$F$20="  Cotes d'état /100",'3A CalculsActifs'!AA772,IF('2A HypothèsesRenouvellement'!$F$20="  Cotes d'état /5",'3A CalculsActifs'!AC772,"ATT:ChoisirOptionFeuille2A")))</f>
        <v>ATT:ChoisirOptionFeuille2A</v>
      </c>
      <c r="AE772" s="209" t="str">
        <f>IF($A772="-","-",(H772/1000*(VLOOKUP(D772,'2A HypothèsesRenouvellement'!$J$6:$L$10,3,FALSE))))</f>
        <v>-</v>
      </c>
      <c r="AF772" s="312" t="str">
        <f t="shared" si="113"/>
        <v>-</v>
      </c>
      <c r="AG772" s="312" t="str">
        <f t="shared" si="114"/>
        <v>-</v>
      </c>
      <c r="AH772" s="218" t="str">
        <f t="shared" si="115"/>
        <v>-</v>
      </c>
    </row>
    <row r="773" spans="1:34" x14ac:dyDescent="0.25">
      <c r="A773" s="212" t="str">
        <f>IF((ISBLANK('1B DonnéesActifs'!A776)=TRUE),"-",'1B DonnéesActifs'!A776)</f>
        <v>-</v>
      </c>
      <c r="B773" s="213" t="str">
        <f>IF(($A773="-"),"-",IF((ISBLANK('1B DonnéesActifs'!B776)=TRUE),"",'1B DonnéesActifs'!B776))</f>
        <v>-</v>
      </c>
      <c r="C773" s="213" t="str">
        <f>IF(($A773="-"),"-",IF((ISBLANK('1B DonnéesActifs'!C776)=TRUE),"",'1B DonnéesActifs'!C776))</f>
        <v>-</v>
      </c>
      <c r="D773" s="213" t="str">
        <f>IF(($A773="-"),"-",IF((ISBLANK('1B DonnéesActifs'!D776)=TRUE),"",'1B DonnéesActifs'!D776))</f>
        <v>-</v>
      </c>
      <c r="E773" s="213" t="str">
        <f>IF(($A773="-"),"-",IF((ISBLANK('1B DonnéesActifs'!E776)=TRUE),"",'1B DonnéesActifs'!E776))</f>
        <v>-</v>
      </c>
      <c r="F773" s="213" t="str">
        <f>IF(($A773="-"),"-",IF((ISBLANK('1B DonnéesActifs'!F776)=TRUE),"",'1B DonnéesActifs'!F776))</f>
        <v>-</v>
      </c>
      <c r="G773" s="213" t="str">
        <f>IF(($A773="-"),"-",IF((ISBLANK('1B DonnéesActifs'!G776)=TRUE),"",'1B DonnéesActifs'!G776))</f>
        <v>-</v>
      </c>
      <c r="H773" s="213" t="str">
        <f>IF(($A773="-"),"-",IF((ISBLANK('1B DonnéesActifs'!H776)=TRUE),"",'1B DonnéesActifs'!H776))</f>
        <v>-</v>
      </c>
      <c r="I773" s="213" t="str">
        <f>IF(($A773="-"),"-",IF((ISBLANK('1B DonnéesActifs'!I776)=TRUE),"",'1B DonnéesActifs'!I776))</f>
        <v>-</v>
      </c>
      <c r="J773" s="213" t="str">
        <f>IF(($A773="-"),"-",IF((ISBLANK('1B DonnéesActifs'!J776)=TRUE),"",'1B DonnéesActifs'!J776))</f>
        <v>-</v>
      </c>
      <c r="K773" s="213" t="str">
        <f>IF(($A773="-"),"-",IF((ISBLANK('1B DonnéesActifs'!K776)=TRUE),"",'1B DonnéesActifs'!K776))</f>
        <v>-</v>
      </c>
      <c r="L773" s="213" t="str">
        <f>IF(($A773="-"),"-",IF((ISBLANK('1B DonnéesActifs'!L776)=TRUE),"",'1B DonnéesActifs'!L776))</f>
        <v>-</v>
      </c>
      <c r="M773" s="213" t="str">
        <f>IF(($A773="-"),"-",IF((ISBLANK('1B DonnéesActifs'!M776)=TRUE),"",'1B DonnéesActifs'!M776))</f>
        <v>-</v>
      </c>
      <c r="N773" s="213" t="str">
        <f>IF(($A773="-"),"-",IF((ISBLANK('1B DonnéesActifs'!N776)=TRUE),"",'1B DonnéesActifs'!N776))</f>
        <v>-</v>
      </c>
      <c r="O773" s="213" t="str">
        <f>IF(($A773="-"),"-",IF((ISBLANK('1B DonnéesActifs'!O776)=TRUE),"",'1B DonnéesActifs'!O776))</f>
        <v>-</v>
      </c>
      <c r="P773" s="213" t="str">
        <f>IF(($A773="-"),"-",IF((ISBLANK('1B DonnéesActifs'!P776)=TRUE),"",'1B DonnéesActifs'!P776))</f>
        <v>-</v>
      </c>
      <c r="Q773" s="214" t="str">
        <f t="shared" si="109"/>
        <v>-</v>
      </c>
      <c r="R773" s="214" t="str">
        <f>IF($A773="-","-",(_xlfn.IFNA((VLOOKUP($D773,'2A HypothèsesRenouvellement'!$J$6:$K$10,2,FALSE)),"TypeChausséeN/D")))</f>
        <v>-</v>
      </c>
      <c r="S773" s="214" t="str">
        <f t="shared" si="110"/>
        <v>-</v>
      </c>
      <c r="T773" s="214" t="str">
        <f>IF($A773="-","-",(_xlfn.IFNA((VLOOKUP($M773,'2A HypothèsesRenouvellement'!$J$16:$K$25,2,FALSE)),"DernièreInterventionN/D")))</f>
        <v>-</v>
      </c>
      <c r="U773" s="214" t="str">
        <f t="shared" si="111"/>
        <v>-</v>
      </c>
      <c r="V773" s="215" t="str">
        <f t="shared" si="112"/>
        <v>-</v>
      </c>
      <c r="W773" s="215" t="str">
        <f>IF($A773="-","-",IF($O773="","ICG N/D",VLOOKUP($O773,'2A HypothèsesRenouvellement'!$B$33:$B$42,1,TRUE)))</f>
        <v>-</v>
      </c>
      <c r="X773" s="216" t="str">
        <f>IF($A773="-","-",(IF((ISNUMBER(W773)=TRUE),VLOOKUP(W773,'2A HypothèsesRenouvellement'!$B$33:$D$42,3,FALSE),"ICG N/D")))</f>
        <v>-</v>
      </c>
      <c r="Y773" s="216" t="str">
        <f>_xlfn.IFNA(IF($A773="-","-",(IF((P773=""),"Cote /5 N/D",VLOOKUP(P773,'2A HypothèsesRenouvellement'!$F$33:$G$37,2,FALSE)))),"%ParCote/5 Feuille2A N/D")</f>
        <v>-</v>
      </c>
      <c r="Z773" s="215" t="str">
        <f>IF($A773="-","-",IF('2A HypothèsesRenouvellement'!$F$20="  cotes d'état /100",(IF(ISNUMBER(X773)=TRUE,(X773*R773),"ICG N/D")),"N'est pas l'option choisie feuille 2A"))</f>
        <v>-</v>
      </c>
      <c r="AA773" s="215" t="str">
        <f t="shared" si="116"/>
        <v>-</v>
      </c>
      <c r="AB773" s="215" t="str">
        <f>IF($A773="-","-",IF('2A HypothèsesRenouvellement'!$F$20="  cotes d'état /5",(IF(ISNUMBER(Y773)=TRUE,(Y773*R773),"Etat/5 N/D")),"N'est pas l'option choisie feuille 2A"))</f>
        <v>-</v>
      </c>
      <c r="AC773" s="215" t="str">
        <f t="shared" si="117"/>
        <v>-</v>
      </c>
      <c r="AD773" s="217" t="str">
        <f>IF('2A HypothèsesRenouvellement'!$D$15="Option 1  ",'3A CalculsActifs'!V773,IF('2A HypothèsesRenouvellement'!$F$20="  Cotes d'état /100",'3A CalculsActifs'!AA773,IF('2A HypothèsesRenouvellement'!$F$20="  Cotes d'état /5",'3A CalculsActifs'!AC773,"ATT:ChoisirOptionFeuille2A")))</f>
        <v>ATT:ChoisirOptionFeuille2A</v>
      </c>
      <c r="AE773" s="209" t="str">
        <f>IF($A773="-","-",(H773/1000*(VLOOKUP(D773,'2A HypothèsesRenouvellement'!$J$6:$L$10,3,FALSE))))</f>
        <v>-</v>
      </c>
      <c r="AF773" s="312" t="str">
        <f t="shared" si="113"/>
        <v>-</v>
      </c>
      <c r="AG773" s="312" t="str">
        <f t="shared" si="114"/>
        <v>-</v>
      </c>
      <c r="AH773" s="218" t="str">
        <f t="shared" si="115"/>
        <v>-</v>
      </c>
    </row>
    <row r="774" spans="1:34" x14ac:dyDescent="0.25">
      <c r="A774" s="212" t="str">
        <f>IF((ISBLANK('1B DonnéesActifs'!A777)=TRUE),"-",'1B DonnéesActifs'!A777)</f>
        <v>-</v>
      </c>
      <c r="B774" s="213" t="str">
        <f>IF(($A774="-"),"-",IF((ISBLANK('1B DonnéesActifs'!B777)=TRUE),"",'1B DonnéesActifs'!B777))</f>
        <v>-</v>
      </c>
      <c r="C774" s="213" t="str">
        <f>IF(($A774="-"),"-",IF((ISBLANK('1B DonnéesActifs'!C777)=TRUE),"",'1B DonnéesActifs'!C777))</f>
        <v>-</v>
      </c>
      <c r="D774" s="213" t="str">
        <f>IF(($A774="-"),"-",IF((ISBLANK('1B DonnéesActifs'!D777)=TRUE),"",'1B DonnéesActifs'!D777))</f>
        <v>-</v>
      </c>
      <c r="E774" s="213" t="str">
        <f>IF(($A774="-"),"-",IF((ISBLANK('1B DonnéesActifs'!E777)=TRUE),"",'1B DonnéesActifs'!E777))</f>
        <v>-</v>
      </c>
      <c r="F774" s="213" t="str">
        <f>IF(($A774="-"),"-",IF((ISBLANK('1B DonnéesActifs'!F777)=TRUE),"",'1B DonnéesActifs'!F777))</f>
        <v>-</v>
      </c>
      <c r="G774" s="213" t="str">
        <f>IF(($A774="-"),"-",IF((ISBLANK('1B DonnéesActifs'!G777)=TRUE),"",'1B DonnéesActifs'!G777))</f>
        <v>-</v>
      </c>
      <c r="H774" s="213" t="str">
        <f>IF(($A774="-"),"-",IF((ISBLANK('1B DonnéesActifs'!H777)=TRUE),"",'1B DonnéesActifs'!H777))</f>
        <v>-</v>
      </c>
      <c r="I774" s="213" t="str">
        <f>IF(($A774="-"),"-",IF((ISBLANK('1B DonnéesActifs'!I777)=TRUE),"",'1B DonnéesActifs'!I777))</f>
        <v>-</v>
      </c>
      <c r="J774" s="213" t="str">
        <f>IF(($A774="-"),"-",IF((ISBLANK('1B DonnéesActifs'!J777)=TRUE),"",'1B DonnéesActifs'!J777))</f>
        <v>-</v>
      </c>
      <c r="K774" s="213" t="str">
        <f>IF(($A774="-"),"-",IF((ISBLANK('1B DonnéesActifs'!K777)=TRUE),"",'1B DonnéesActifs'!K777))</f>
        <v>-</v>
      </c>
      <c r="L774" s="213" t="str">
        <f>IF(($A774="-"),"-",IF((ISBLANK('1B DonnéesActifs'!L777)=TRUE),"",'1B DonnéesActifs'!L777))</f>
        <v>-</v>
      </c>
      <c r="M774" s="213" t="str">
        <f>IF(($A774="-"),"-",IF((ISBLANK('1B DonnéesActifs'!M777)=TRUE),"",'1B DonnéesActifs'!M777))</f>
        <v>-</v>
      </c>
      <c r="N774" s="213" t="str">
        <f>IF(($A774="-"),"-",IF((ISBLANK('1B DonnéesActifs'!N777)=TRUE),"",'1B DonnéesActifs'!N777))</f>
        <v>-</v>
      </c>
      <c r="O774" s="213" t="str">
        <f>IF(($A774="-"),"-",IF((ISBLANK('1B DonnéesActifs'!O777)=TRUE),"",'1B DonnéesActifs'!O777))</f>
        <v>-</v>
      </c>
      <c r="P774" s="213" t="str">
        <f>IF(($A774="-"),"-",IF((ISBLANK('1B DonnéesActifs'!P777)=TRUE),"",'1B DonnéesActifs'!P777))</f>
        <v>-</v>
      </c>
      <c r="Q774" s="214" t="str">
        <f t="shared" si="109"/>
        <v>-</v>
      </c>
      <c r="R774" s="214" t="str">
        <f>IF($A774="-","-",(_xlfn.IFNA((VLOOKUP($D774,'2A HypothèsesRenouvellement'!$J$6:$K$10,2,FALSE)),"TypeChausséeN/D")))</f>
        <v>-</v>
      </c>
      <c r="S774" s="214" t="str">
        <f t="shared" si="110"/>
        <v>-</v>
      </c>
      <c r="T774" s="214" t="str">
        <f>IF($A774="-","-",(_xlfn.IFNA((VLOOKUP($M774,'2A HypothèsesRenouvellement'!$J$16:$K$25,2,FALSE)),"DernièreInterventionN/D")))</f>
        <v>-</v>
      </c>
      <c r="U774" s="214" t="str">
        <f t="shared" si="111"/>
        <v>-</v>
      </c>
      <c r="V774" s="215" t="str">
        <f t="shared" si="112"/>
        <v>-</v>
      </c>
      <c r="W774" s="215" t="str">
        <f>IF($A774="-","-",IF($O774="","ICG N/D",VLOOKUP($O774,'2A HypothèsesRenouvellement'!$B$33:$B$42,1,TRUE)))</f>
        <v>-</v>
      </c>
      <c r="X774" s="216" t="str">
        <f>IF($A774="-","-",(IF((ISNUMBER(W774)=TRUE),VLOOKUP(W774,'2A HypothèsesRenouvellement'!$B$33:$D$42,3,FALSE),"ICG N/D")))</f>
        <v>-</v>
      </c>
      <c r="Y774" s="216" t="str">
        <f>_xlfn.IFNA(IF($A774="-","-",(IF((P774=""),"Cote /5 N/D",VLOOKUP(P774,'2A HypothèsesRenouvellement'!$F$33:$G$37,2,FALSE)))),"%ParCote/5 Feuille2A N/D")</f>
        <v>-</v>
      </c>
      <c r="Z774" s="215" t="str">
        <f>IF($A774="-","-",IF('2A HypothèsesRenouvellement'!$F$20="  cotes d'état /100",(IF(ISNUMBER(X774)=TRUE,(X774*R774),"ICG N/D")),"N'est pas l'option choisie feuille 2A"))</f>
        <v>-</v>
      </c>
      <c r="AA774" s="215" t="str">
        <f t="shared" si="116"/>
        <v>-</v>
      </c>
      <c r="AB774" s="215" t="str">
        <f>IF($A774="-","-",IF('2A HypothèsesRenouvellement'!$F$20="  cotes d'état /5",(IF(ISNUMBER(Y774)=TRUE,(Y774*R774),"Etat/5 N/D")),"N'est pas l'option choisie feuille 2A"))</f>
        <v>-</v>
      </c>
      <c r="AC774" s="215" t="str">
        <f t="shared" si="117"/>
        <v>-</v>
      </c>
      <c r="AD774" s="217" t="str">
        <f>IF('2A HypothèsesRenouvellement'!$D$15="Option 1  ",'3A CalculsActifs'!V774,IF('2A HypothèsesRenouvellement'!$F$20="  Cotes d'état /100",'3A CalculsActifs'!AA774,IF('2A HypothèsesRenouvellement'!$F$20="  Cotes d'état /5",'3A CalculsActifs'!AC774,"ATT:ChoisirOptionFeuille2A")))</f>
        <v>ATT:ChoisirOptionFeuille2A</v>
      </c>
      <c r="AE774" s="209" t="str">
        <f>IF($A774="-","-",(H774/1000*(VLOOKUP(D774,'2A HypothèsesRenouvellement'!$J$6:$L$10,3,FALSE))))</f>
        <v>-</v>
      </c>
      <c r="AF774" s="312" t="str">
        <f t="shared" si="113"/>
        <v>-</v>
      </c>
      <c r="AG774" s="312" t="str">
        <f t="shared" si="114"/>
        <v>-</v>
      </c>
      <c r="AH774" s="218" t="str">
        <f t="shared" si="115"/>
        <v>-</v>
      </c>
    </row>
    <row r="775" spans="1:34" x14ac:dyDescent="0.25">
      <c r="A775" s="212" t="str">
        <f>IF((ISBLANK('1B DonnéesActifs'!A778)=TRUE),"-",'1B DonnéesActifs'!A778)</f>
        <v>-</v>
      </c>
      <c r="B775" s="213" t="str">
        <f>IF(($A775="-"),"-",IF((ISBLANK('1B DonnéesActifs'!B778)=TRUE),"",'1B DonnéesActifs'!B778))</f>
        <v>-</v>
      </c>
      <c r="C775" s="213" t="str">
        <f>IF(($A775="-"),"-",IF((ISBLANK('1B DonnéesActifs'!C778)=TRUE),"",'1B DonnéesActifs'!C778))</f>
        <v>-</v>
      </c>
      <c r="D775" s="213" t="str">
        <f>IF(($A775="-"),"-",IF((ISBLANK('1B DonnéesActifs'!D778)=TRUE),"",'1B DonnéesActifs'!D778))</f>
        <v>-</v>
      </c>
      <c r="E775" s="213" t="str">
        <f>IF(($A775="-"),"-",IF((ISBLANK('1B DonnéesActifs'!E778)=TRUE),"",'1B DonnéesActifs'!E778))</f>
        <v>-</v>
      </c>
      <c r="F775" s="213" t="str">
        <f>IF(($A775="-"),"-",IF((ISBLANK('1B DonnéesActifs'!F778)=TRUE),"",'1B DonnéesActifs'!F778))</f>
        <v>-</v>
      </c>
      <c r="G775" s="213" t="str">
        <f>IF(($A775="-"),"-",IF((ISBLANK('1B DonnéesActifs'!G778)=TRUE),"",'1B DonnéesActifs'!G778))</f>
        <v>-</v>
      </c>
      <c r="H775" s="213" t="str">
        <f>IF(($A775="-"),"-",IF((ISBLANK('1B DonnéesActifs'!H778)=TRUE),"",'1B DonnéesActifs'!H778))</f>
        <v>-</v>
      </c>
      <c r="I775" s="213" t="str">
        <f>IF(($A775="-"),"-",IF((ISBLANK('1B DonnéesActifs'!I778)=TRUE),"",'1B DonnéesActifs'!I778))</f>
        <v>-</v>
      </c>
      <c r="J775" s="213" t="str">
        <f>IF(($A775="-"),"-",IF((ISBLANK('1B DonnéesActifs'!J778)=TRUE),"",'1B DonnéesActifs'!J778))</f>
        <v>-</v>
      </c>
      <c r="K775" s="213" t="str">
        <f>IF(($A775="-"),"-",IF((ISBLANK('1B DonnéesActifs'!K778)=TRUE),"",'1B DonnéesActifs'!K778))</f>
        <v>-</v>
      </c>
      <c r="L775" s="213" t="str">
        <f>IF(($A775="-"),"-",IF((ISBLANK('1B DonnéesActifs'!L778)=TRUE),"",'1B DonnéesActifs'!L778))</f>
        <v>-</v>
      </c>
      <c r="M775" s="213" t="str">
        <f>IF(($A775="-"),"-",IF((ISBLANK('1B DonnéesActifs'!M778)=TRUE),"",'1B DonnéesActifs'!M778))</f>
        <v>-</v>
      </c>
      <c r="N775" s="213" t="str">
        <f>IF(($A775="-"),"-",IF((ISBLANK('1B DonnéesActifs'!N778)=TRUE),"",'1B DonnéesActifs'!N778))</f>
        <v>-</v>
      </c>
      <c r="O775" s="213" t="str">
        <f>IF(($A775="-"),"-",IF((ISBLANK('1B DonnéesActifs'!O778)=TRUE),"",'1B DonnéesActifs'!O778))</f>
        <v>-</v>
      </c>
      <c r="P775" s="213" t="str">
        <f>IF(($A775="-"),"-",IF((ISBLANK('1B DonnéesActifs'!P778)=TRUE),"",'1B DonnéesActifs'!P778))</f>
        <v>-</v>
      </c>
      <c r="Q775" s="214" t="str">
        <f t="shared" si="109"/>
        <v>-</v>
      </c>
      <c r="R775" s="214" t="str">
        <f>IF($A775="-","-",(_xlfn.IFNA((VLOOKUP($D775,'2A HypothèsesRenouvellement'!$J$6:$K$10,2,FALSE)),"TypeChausséeN/D")))</f>
        <v>-</v>
      </c>
      <c r="S775" s="214" t="str">
        <f t="shared" si="110"/>
        <v>-</v>
      </c>
      <c r="T775" s="214" t="str">
        <f>IF($A775="-","-",(_xlfn.IFNA((VLOOKUP($M775,'2A HypothèsesRenouvellement'!$J$16:$K$25,2,FALSE)),"DernièreInterventionN/D")))</f>
        <v>-</v>
      </c>
      <c r="U775" s="214" t="str">
        <f t="shared" si="111"/>
        <v>-</v>
      </c>
      <c r="V775" s="215" t="str">
        <f t="shared" si="112"/>
        <v>-</v>
      </c>
      <c r="W775" s="215" t="str">
        <f>IF($A775="-","-",IF($O775="","ICG N/D",VLOOKUP($O775,'2A HypothèsesRenouvellement'!$B$33:$B$42,1,TRUE)))</f>
        <v>-</v>
      </c>
      <c r="X775" s="216" t="str">
        <f>IF($A775="-","-",(IF((ISNUMBER(W775)=TRUE),VLOOKUP(W775,'2A HypothèsesRenouvellement'!$B$33:$D$42,3,FALSE),"ICG N/D")))</f>
        <v>-</v>
      </c>
      <c r="Y775" s="216" t="str">
        <f>_xlfn.IFNA(IF($A775="-","-",(IF((P775=""),"Cote /5 N/D",VLOOKUP(P775,'2A HypothèsesRenouvellement'!$F$33:$G$37,2,FALSE)))),"%ParCote/5 Feuille2A N/D")</f>
        <v>-</v>
      </c>
      <c r="Z775" s="215" t="str">
        <f>IF($A775="-","-",IF('2A HypothèsesRenouvellement'!$F$20="  cotes d'état /100",(IF(ISNUMBER(X775)=TRUE,(X775*R775),"ICG N/D")),"N'est pas l'option choisie feuille 2A"))</f>
        <v>-</v>
      </c>
      <c r="AA775" s="215" t="str">
        <f t="shared" si="116"/>
        <v>-</v>
      </c>
      <c r="AB775" s="215" t="str">
        <f>IF($A775="-","-",IF('2A HypothèsesRenouvellement'!$F$20="  cotes d'état /5",(IF(ISNUMBER(Y775)=TRUE,(Y775*R775),"Etat/5 N/D")),"N'est pas l'option choisie feuille 2A"))</f>
        <v>-</v>
      </c>
      <c r="AC775" s="215" t="str">
        <f t="shared" si="117"/>
        <v>-</v>
      </c>
      <c r="AD775" s="217" t="str">
        <f>IF('2A HypothèsesRenouvellement'!$D$15="Option 1  ",'3A CalculsActifs'!V775,IF('2A HypothèsesRenouvellement'!$F$20="  Cotes d'état /100",'3A CalculsActifs'!AA775,IF('2A HypothèsesRenouvellement'!$F$20="  Cotes d'état /5",'3A CalculsActifs'!AC775,"ATT:ChoisirOptionFeuille2A")))</f>
        <v>ATT:ChoisirOptionFeuille2A</v>
      </c>
      <c r="AE775" s="209" t="str">
        <f>IF($A775="-","-",(H775/1000*(VLOOKUP(D775,'2A HypothèsesRenouvellement'!$J$6:$L$10,3,FALSE))))</f>
        <v>-</v>
      </c>
      <c r="AF775" s="312" t="str">
        <f t="shared" si="113"/>
        <v>-</v>
      </c>
      <c r="AG775" s="312" t="str">
        <f t="shared" si="114"/>
        <v>-</v>
      </c>
      <c r="AH775" s="218" t="str">
        <f t="shared" si="115"/>
        <v>-</v>
      </c>
    </row>
    <row r="776" spans="1:34" x14ac:dyDescent="0.25">
      <c r="A776" s="212" t="str">
        <f>IF((ISBLANK('1B DonnéesActifs'!A779)=TRUE),"-",'1B DonnéesActifs'!A779)</f>
        <v>-</v>
      </c>
      <c r="B776" s="213" t="str">
        <f>IF(($A776="-"),"-",IF((ISBLANK('1B DonnéesActifs'!B779)=TRUE),"",'1B DonnéesActifs'!B779))</f>
        <v>-</v>
      </c>
      <c r="C776" s="213" t="str">
        <f>IF(($A776="-"),"-",IF((ISBLANK('1B DonnéesActifs'!C779)=TRUE),"",'1B DonnéesActifs'!C779))</f>
        <v>-</v>
      </c>
      <c r="D776" s="213" t="str">
        <f>IF(($A776="-"),"-",IF((ISBLANK('1B DonnéesActifs'!D779)=TRUE),"",'1B DonnéesActifs'!D779))</f>
        <v>-</v>
      </c>
      <c r="E776" s="213" t="str">
        <f>IF(($A776="-"),"-",IF((ISBLANK('1B DonnéesActifs'!E779)=TRUE),"",'1B DonnéesActifs'!E779))</f>
        <v>-</v>
      </c>
      <c r="F776" s="213" t="str">
        <f>IF(($A776="-"),"-",IF((ISBLANK('1B DonnéesActifs'!F779)=TRUE),"",'1B DonnéesActifs'!F779))</f>
        <v>-</v>
      </c>
      <c r="G776" s="213" t="str">
        <f>IF(($A776="-"),"-",IF((ISBLANK('1B DonnéesActifs'!G779)=TRUE),"",'1B DonnéesActifs'!G779))</f>
        <v>-</v>
      </c>
      <c r="H776" s="213" t="str">
        <f>IF(($A776="-"),"-",IF((ISBLANK('1B DonnéesActifs'!H779)=TRUE),"",'1B DonnéesActifs'!H779))</f>
        <v>-</v>
      </c>
      <c r="I776" s="213" t="str">
        <f>IF(($A776="-"),"-",IF((ISBLANK('1B DonnéesActifs'!I779)=TRUE),"",'1B DonnéesActifs'!I779))</f>
        <v>-</v>
      </c>
      <c r="J776" s="213" t="str">
        <f>IF(($A776="-"),"-",IF((ISBLANK('1B DonnéesActifs'!J779)=TRUE),"",'1B DonnéesActifs'!J779))</f>
        <v>-</v>
      </c>
      <c r="K776" s="213" t="str">
        <f>IF(($A776="-"),"-",IF((ISBLANK('1B DonnéesActifs'!K779)=TRUE),"",'1B DonnéesActifs'!K779))</f>
        <v>-</v>
      </c>
      <c r="L776" s="213" t="str">
        <f>IF(($A776="-"),"-",IF((ISBLANK('1B DonnéesActifs'!L779)=TRUE),"",'1B DonnéesActifs'!L779))</f>
        <v>-</v>
      </c>
      <c r="M776" s="213" t="str">
        <f>IF(($A776="-"),"-",IF((ISBLANK('1B DonnéesActifs'!M779)=TRUE),"",'1B DonnéesActifs'!M779))</f>
        <v>-</v>
      </c>
      <c r="N776" s="213" t="str">
        <f>IF(($A776="-"),"-",IF((ISBLANK('1B DonnéesActifs'!N779)=TRUE),"",'1B DonnéesActifs'!N779))</f>
        <v>-</v>
      </c>
      <c r="O776" s="213" t="str">
        <f>IF(($A776="-"),"-",IF((ISBLANK('1B DonnéesActifs'!O779)=TRUE),"",'1B DonnéesActifs'!O779))</f>
        <v>-</v>
      </c>
      <c r="P776" s="213" t="str">
        <f>IF(($A776="-"),"-",IF((ISBLANK('1B DonnéesActifs'!P779)=TRUE),"",'1B DonnéesActifs'!P779))</f>
        <v>-</v>
      </c>
      <c r="Q776" s="214" t="str">
        <f t="shared" si="109"/>
        <v>-</v>
      </c>
      <c r="R776" s="214" t="str">
        <f>IF($A776="-","-",(_xlfn.IFNA((VLOOKUP($D776,'2A HypothèsesRenouvellement'!$J$6:$K$10,2,FALSE)),"TypeChausséeN/D")))</f>
        <v>-</v>
      </c>
      <c r="S776" s="214" t="str">
        <f t="shared" si="110"/>
        <v>-</v>
      </c>
      <c r="T776" s="214" t="str">
        <f>IF($A776="-","-",(_xlfn.IFNA((VLOOKUP($M776,'2A HypothèsesRenouvellement'!$J$16:$K$25,2,FALSE)),"DernièreInterventionN/D")))</f>
        <v>-</v>
      </c>
      <c r="U776" s="214" t="str">
        <f t="shared" si="111"/>
        <v>-</v>
      </c>
      <c r="V776" s="215" t="str">
        <f t="shared" si="112"/>
        <v>-</v>
      </c>
      <c r="W776" s="215" t="str">
        <f>IF($A776="-","-",IF($O776="","ICG N/D",VLOOKUP($O776,'2A HypothèsesRenouvellement'!$B$33:$B$42,1,TRUE)))</f>
        <v>-</v>
      </c>
      <c r="X776" s="216" t="str">
        <f>IF($A776="-","-",(IF((ISNUMBER(W776)=TRUE),VLOOKUP(W776,'2A HypothèsesRenouvellement'!$B$33:$D$42,3,FALSE),"ICG N/D")))</f>
        <v>-</v>
      </c>
      <c r="Y776" s="216" t="str">
        <f>_xlfn.IFNA(IF($A776="-","-",(IF((P776=""),"Cote /5 N/D",VLOOKUP(P776,'2A HypothèsesRenouvellement'!$F$33:$G$37,2,FALSE)))),"%ParCote/5 Feuille2A N/D")</f>
        <v>-</v>
      </c>
      <c r="Z776" s="215" t="str">
        <f>IF($A776="-","-",IF('2A HypothèsesRenouvellement'!$F$20="  cotes d'état /100",(IF(ISNUMBER(X776)=TRUE,(X776*R776),"ICG N/D")),"N'est pas l'option choisie feuille 2A"))</f>
        <v>-</v>
      </c>
      <c r="AA776" s="215" t="str">
        <f t="shared" si="116"/>
        <v>-</v>
      </c>
      <c r="AB776" s="215" t="str">
        <f>IF($A776="-","-",IF('2A HypothèsesRenouvellement'!$F$20="  cotes d'état /5",(IF(ISNUMBER(Y776)=TRUE,(Y776*R776),"Etat/5 N/D")),"N'est pas l'option choisie feuille 2A"))</f>
        <v>-</v>
      </c>
      <c r="AC776" s="215" t="str">
        <f t="shared" si="117"/>
        <v>-</v>
      </c>
      <c r="AD776" s="217" t="str">
        <f>IF('2A HypothèsesRenouvellement'!$D$15="Option 1  ",'3A CalculsActifs'!V776,IF('2A HypothèsesRenouvellement'!$F$20="  Cotes d'état /100",'3A CalculsActifs'!AA776,IF('2A HypothèsesRenouvellement'!$F$20="  Cotes d'état /5",'3A CalculsActifs'!AC776,"ATT:ChoisirOptionFeuille2A")))</f>
        <v>ATT:ChoisirOptionFeuille2A</v>
      </c>
      <c r="AE776" s="209" t="str">
        <f>IF($A776="-","-",(H776/1000*(VLOOKUP(D776,'2A HypothèsesRenouvellement'!$J$6:$L$10,3,FALSE))))</f>
        <v>-</v>
      </c>
      <c r="AF776" s="312" t="str">
        <f t="shared" si="113"/>
        <v>-</v>
      </c>
      <c r="AG776" s="312" t="str">
        <f t="shared" si="114"/>
        <v>-</v>
      </c>
      <c r="AH776" s="218" t="str">
        <f t="shared" si="115"/>
        <v>-</v>
      </c>
    </row>
    <row r="777" spans="1:34" x14ac:dyDescent="0.25">
      <c r="A777" s="212" t="str">
        <f>IF((ISBLANK('1B DonnéesActifs'!A780)=TRUE),"-",'1B DonnéesActifs'!A780)</f>
        <v>-</v>
      </c>
      <c r="B777" s="213" t="str">
        <f>IF(($A777="-"),"-",IF((ISBLANK('1B DonnéesActifs'!B780)=TRUE),"",'1B DonnéesActifs'!B780))</f>
        <v>-</v>
      </c>
      <c r="C777" s="213" t="str">
        <f>IF(($A777="-"),"-",IF((ISBLANK('1B DonnéesActifs'!C780)=TRUE),"",'1B DonnéesActifs'!C780))</f>
        <v>-</v>
      </c>
      <c r="D777" s="213" t="str">
        <f>IF(($A777="-"),"-",IF((ISBLANK('1B DonnéesActifs'!D780)=TRUE),"",'1B DonnéesActifs'!D780))</f>
        <v>-</v>
      </c>
      <c r="E777" s="213" t="str">
        <f>IF(($A777="-"),"-",IF((ISBLANK('1B DonnéesActifs'!E780)=TRUE),"",'1B DonnéesActifs'!E780))</f>
        <v>-</v>
      </c>
      <c r="F777" s="213" t="str">
        <f>IF(($A777="-"),"-",IF((ISBLANK('1B DonnéesActifs'!F780)=TRUE),"",'1B DonnéesActifs'!F780))</f>
        <v>-</v>
      </c>
      <c r="G777" s="213" t="str">
        <f>IF(($A777="-"),"-",IF((ISBLANK('1B DonnéesActifs'!G780)=TRUE),"",'1B DonnéesActifs'!G780))</f>
        <v>-</v>
      </c>
      <c r="H777" s="213" t="str">
        <f>IF(($A777="-"),"-",IF((ISBLANK('1B DonnéesActifs'!H780)=TRUE),"",'1B DonnéesActifs'!H780))</f>
        <v>-</v>
      </c>
      <c r="I777" s="213" t="str">
        <f>IF(($A777="-"),"-",IF((ISBLANK('1B DonnéesActifs'!I780)=TRUE),"",'1B DonnéesActifs'!I780))</f>
        <v>-</v>
      </c>
      <c r="J777" s="213" t="str">
        <f>IF(($A777="-"),"-",IF((ISBLANK('1B DonnéesActifs'!J780)=TRUE),"",'1B DonnéesActifs'!J780))</f>
        <v>-</v>
      </c>
      <c r="K777" s="213" t="str">
        <f>IF(($A777="-"),"-",IF((ISBLANK('1B DonnéesActifs'!K780)=TRUE),"",'1B DonnéesActifs'!K780))</f>
        <v>-</v>
      </c>
      <c r="L777" s="213" t="str">
        <f>IF(($A777="-"),"-",IF((ISBLANK('1B DonnéesActifs'!L780)=TRUE),"",'1B DonnéesActifs'!L780))</f>
        <v>-</v>
      </c>
      <c r="M777" s="213" t="str">
        <f>IF(($A777="-"),"-",IF((ISBLANK('1B DonnéesActifs'!M780)=TRUE),"",'1B DonnéesActifs'!M780))</f>
        <v>-</v>
      </c>
      <c r="N777" s="213" t="str">
        <f>IF(($A777="-"),"-",IF((ISBLANK('1B DonnéesActifs'!N780)=TRUE),"",'1B DonnéesActifs'!N780))</f>
        <v>-</v>
      </c>
      <c r="O777" s="213" t="str">
        <f>IF(($A777="-"),"-",IF((ISBLANK('1B DonnéesActifs'!O780)=TRUE),"",'1B DonnéesActifs'!O780))</f>
        <v>-</v>
      </c>
      <c r="P777" s="213" t="str">
        <f>IF(($A777="-"),"-",IF((ISBLANK('1B DonnéesActifs'!P780)=TRUE),"",'1B DonnéesActifs'!P780))</f>
        <v>-</v>
      </c>
      <c r="Q777" s="214" t="str">
        <f t="shared" si="109"/>
        <v>-</v>
      </c>
      <c r="R777" s="214" t="str">
        <f>IF($A777="-","-",(_xlfn.IFNA((VLOOKUP($D777,'2A HypothèsesRenouvellement'!$J$6:$K$10,2,FALSE)),"TypeChausséeN/D")))</f>
        <v>-</v>
      </c>
      <c r="S777" s="214" t="str">
        <f t="shared" si="110"/>
        <v>-</v>
      </c>
      <c r="T777" s="214" t="str">
        <f>IF($A777="-","-",(_xlfn.IFNA((VLOOKUP($M777,'2A HypothèsesRenouvellement'!$J$16:$K$25,2,FALSE)),"DernièreInterventionN/D")))</f>
        <v>-</v>
      </c>
      <c r="U777" s="214" t="str">
        <f t="shared" si="111"/>
        <v>-</v>
      </c>
      <c r="V777" s="215" t="str">
        <f t="shared" si="112"/>
        <v>-</v>
      </c>
      <c r="W777" s="215" t="str">
        <f>IF($A777="-","-",IF($O777="","ICG N/D",VLOOKUP($O777,'2A HypothèsesRenouvellement'!$B$33:$B$42,1,TRUE)))</f>
        <v>-</v>
      </c>
      <c r="X777" s="216" t="str">
        <f>IF($A777="-","-",(IF((ISNUMBER(W777)=TRUE),VLOOKUP(W777,'2A HypothèsesRenouvellement'!$B$33:$D$42,3,FALSE),"ICG N/D")))</f>
        <v>-</v>
      </c>
      <c r="Y777" s="216" t="str">
        <f>_xlfn.IFNA(IF($A777="-","-",(IF((P777=""),"Cote /5 N/D",VLOOKUP(P777,'2A HypothèsesRenouvellement'!$F$33:$G$37,2,FALSE)))),"%ParCote/5 Feuille2A N/D")</f>
        <v>-</v>
      </c>
      <c r="Z777" s="215" t="str">
        <f>IF($A777="-","-",IF('2A HypothèsesRenouvellement'!$F$20="  cotes d'état /100",(IF(ISNUMBER(X777)=TRUE,(X777*R777),"ICG N/D")),"N'est pas l'option choisie feuille 2A"))</f>
        <v>-</v>
      </c>
      <c r="AA777" s="215" t="str">
        <f t="shared" si="116"/>
        <v>-</v>
      </c>
      <c r="AB777" s="215" t="str">
        <f>IF($A777="-","-",IF('2A HypothèsesRenouvellement'!$F$20="  cotes d'état /5",(IF(ISNUMBER(Y777)=TRUE,(Y777*R777),"Etat/5 N/D")),"N'est pas l'option choisie feuille 2A"))</f>
        <v>-</v>
      </c>
      <c r="AC777" s="215" t="str">
        <f t="shared" si="117"/>
        <v>-</v>
      </c>
      <c r="AD777" s="217" t="str">
        <f>IF('2A HypothèsesRenouvellement'!$D$15="Option 1  ",'3A CalculsActifs'!V777,IF('2A HypothèsesRenouvellement'!$F$20="  Cotes d'état /100",'3A CalculsActifs'!AA777,IF('2A HypothèsesRenouvellement'!$F$20="  Cotes d'état /5",'3A CalculsActifs'!AC777,"ATT:ChoisirOptionFeuille2A")))</f>
        <v>ATT:ChoisirOptionFeuille2A</v>
      </c>
      <c r="AE777" s="209" t="str">
        <f>IF($A777="-","-",(H777/1000*(VLOOKUP(D777,'2A HypothèsesRenouvellement'!$J$6:$L$10,3,FALSE))))</f>
        <v>-</v>
      </c>
      <c r="AF777" s="312" t="str">
        <f t="shared" si="113"/>
        <v>-</v>
      </c>
      <c r="AG777" s="312" t="str">
        <f t="shared" si="114"/>
        <v>-</v>
      </c>
      <c r="AH777" s="218" t="str">
        <f t="shared" si="115"/>
        <v>-</v>
      </c>
    </row>
    <row r="778" spans="1:34" x14ac:dyDescent="0.25">
      <c r="A778" s="212" t="str">
        <f>IF((ISBLANK('1B DonnéesActifs'!A781)=TRUE),"-",'1B DonnéesActifs'!A781)</f>
        <v>-</v>
      </c>
      <c r="B778" s="213" t="str">
        <f>IF(($A778="-"),"-",IF((ISBLANK('1B DonnéesActifs'!B781)=TRUE),"",'1B DonnéesActifs'!B781))</f>
        <v>-</v>
      </c>
      <c r="C778" s="213" t="str">
        <f>IF(($A778="-"),"-",IF((ISBLANK('1B DonnéesActifs'!C781)=TRUE),"",'1B DonnéesActifs'!C781))</f>
        <v>-</v>
      </c>
      <c r="D778" s="213" t="str">
        <f>IF(($A778="-"),"-",IF((ISBLANK('1B DonnéesActifs'!D781)=TRUE),"",'1B DonnéesActifs'!D781))</f>
        <v>-</v>
      </c>
      <c r="E778" s="213" t="str">
        <f>IF(($A778="-"),"-",IF((ISBLANK('1B DonnéesActifs'!E781)=TRUE),"",'1B DonnéesActifs'!E781))</f>
        <v>-</v>
      </c>
      <c r="F778" s="213" t="str">
        <f>IF(($A778="-"),"-",IF((ISBLANK('1B DonnéesActifs'!F781)=TRUE),"",'1B DonnéesActifs'!F781))</f>
        <v>-</v>
      </c>
      <c r="G778" s="213" t="str">
        <f>IF(($A778="-"),"-",IF((ISBLANK('1B DonnéesActifs'!G781)=TRUE),"",'1B DonnéesActifs'!G781))</f>
        <v>-</v>
      </c>
      <c r="H778" s="213" t="str">
        <f>IF(($A778="-"),"-",IF((ISBLANK('1B DonnéesActifs'!H781)=TRUE),"",'1B DonnéesActifs'!H781))</f>
        <v>-</v>
      </c>
      <c r="I778" s="213" t="str">
        <f>IF(($A778="-"),"-",IF((ISBLANK('1B DonnéesActifs'!I781)=TRUE),"",'1B DonnéesActifs'!I781))</f>
        <v>-</v>
      </c>
      <c r="J778" s="213" t="str">
        <f>IF(($A778="-"),"-",IF((ISBLANK('1B DonnéesActifs'!J781)=TRUE),"",'1B DonnéesActifs'!J781))</f>
        <v>-</v>
      </c>
      <c r="K778" s="213" t="str">
        <f>IF(($A778="-"),"-",IF((ISBLANK('1B DonnéesActifs'!K781)=TRUE),"",'1B DonnéesActifs'!K781))</f>
        <v>-</v>
      </c>
      <c r="L778" s="213" t="str">
        <f>IF(($A778="-"),"-",IF((ISBLANK('1B DonnéesActifs'!L781)=TRUE),"",'1B DonnéesActifs'!L781))</f>
        <v>-</v>
      </c>
      <c r="M778" s="213" t="str">
        <f>IF(($A778="-"),"-",IF((ISBLANK('1B DonnéesActifs'!M781)=TRUE),"",'1B DonnéesActifs'!M781))</f>
        <v>-</v>
      </c>
      <c r="N778" s="213" t="str">
        <f>IF(($A778="-"),"-",IF((ISBLANK('1B DonnéesActifs'!N781)=TRUE),"",'1B DonnéesActifs'!N781))</f>
        <v>-</v>
      </c>
      <c r="O778" s="213" t="str">
        <f>IF(($A778="-"),"-",IF((ISBLANK('1B DonnéesActifs'!O781)=TRUE),"",'1B DonnéesActifs'!O781))</f>
        <v>-</v>
      </c>
      <c r="P778" s="213" t="str">
        <f>IF(($A778="-"),"-",IF((ISBLANK('1B DonnéesActifs'!P781)=TRUE),"",'1B DonnéesActifs'!P781))</f>
        <v>-</v>
      </c>
      <c r="Q778" s="214" t="str">
        <f t="shared" si="109"/>
        <v>-</v>
      </c>
      <c r="R778" s="214" t="str">
        <f>IF($A778="-","-",(_xlfn.IFNA((VLOOKUP($D778,'2A HypothèsesRenouvellement'!$J$6:$K$10,2,FALSE)),"TypeChausséeN/D")))</f>
        <v>-</v>
      </c>
      <c r="S778" s="214" t="str">
        <f t="shared" si="110"/>
        <v>-</v>
      </c>
      <c r="T778" s="214" t="str">
        <f>IF($A778="-","-",(_xlfn.IFNA((VLOOKUP($M778,'2A HypothèsesRenouvellement'!$J$16:$K$25,2,FALSE)),"DernièreInterventionN/D")))</f>
        <v>-</v>
      </c>
      <c r="U778" s="214" t="str">
        <f t="shared" si="111"/>
        <v>-</v>
      </c>
      <c r="V778" s="215" t="str">
        <f t="shared" si="112"/>
        <v>-</v>
      </c>
      <c r="W778" s="215" t="str">
        <f>IF($A778="-","-",IF($O778="","ICG N/D",VLOOKUP($O778,'2A HypothèsesRenouvellement'!$B$33:$B$42,1,TRUE)))</f>
        <v>-</v>
      </c>
      <c r="X778" s="216" t="str">
        <f>IF($A778="-","-",(IF((ISNUMBER(W778)=TRUE),VLOOKUP(W778,'2A HypothèsesRenouvellement'!$B$33:$D$42,3,FALSE),"ICG N/D")))</f>
        <v>-</v>
      </c>
      <c r="Y778" s="216" t="str">
        <f>_xlfn.IFNA(IF($A778="-","-",(IF((P778=""),"Cote /5 N/D",VLOOKUP(P778,'2A HypothèsesRenouvellement'!$F$33:$G$37,2,FALSE)))),"%ParCote/5 Feuille2A N/D")</f>
        <v>-</v>
      </c>
      <c r="Z778" s="215" t="str">
        <f>IF($A778="-","-",IF('2A HypothèsesRenouvellement'!$F$20="  cotes d'état /100",(IF(ISNUMBER(X778)=TRUE,(X778*R778),"ICG N/D")),"N'est pas l'option choisie feuille 2A"))</f>
        <v>-</v>
      </c>
      <c r="AA778" s="215" t="str">
        <f t="shared" si="116"/>
        <v>-</v>
      </c>
      <c r="AB778" s="215" t="str">
        <f>IF($A778="-","-",IF('2A HypothèsesRenouvellement'!$F$20="  cotes d'état /5",(IF(ISNUMBER(Y778)=TRUE,(Y778*R778),"Etat/5 N/D")),"N'est pas l'option choisie feuille 2A"))</f>
        <v>-</v>
      </c>
      <c r="AC778" s="215" t="str">
        <f t="shared" si="117"/>
        <v>-</v>
      </c>
      <c r="AD778" s="217" t="str">
        <f>IF('2A HypothèsesRenouvellement'!$D$15="Option 1  ",'3A CalculsActifs'!V778,IF('2A HypothèsesRenouvellement'!$F$20="  Cotes d'état /100",'3A CalculsActifs'!AA778,IF('2A HypothèsesRenouvellement'!$F$20="  Cotes d'état /5",'3A CalculsActifs'!AC778,"ATT:ChoisirOptionFeuille2A")))</f>
        <v>ATT:ChoisirOptionFeuille2A</v>
      </c>
      <c r="AE778" s="209" t="str">
        <f>IF($A778="-","-",(H778/1000*(VLOOKUP(D778,'2A HypothèsesRenouvellement'!$J$6:$L$10,3,FALSE))))</f>
        <v>-</v>
      </c>
      <c r="AF778" s="312" t="str">
        <f t="shared" si="113"/>
        <v>-</v>
      </c>
      <c r="AG778" s="312" t="str">
        <f t="shared" si="114"/>
        <v>-</v>
      </c>
      <c r="AH778" s="218" t="str">
        <f t="shared" si="115"/>
        <v>-</v>
      </c>
    </row>
    <row r="779" spans="1:34" x14ac:dyDescent="0.25">
      <c r="A779" s="212" t="str">
        <f>IF((ISBLANK('1B DonnéesActifs'!A782)=TRUE),"-",'1B DonnéesActifs'!A782)</f>
        <v>-</v>
      </c>
      <c r="B779" s="213" t="str">
        <f>IF(($A779="-"),"-",IF((ISBLANK('1B DonnéesActifs'!B782)=TRUE),"",'1B DonnéesActifs'!B782))</f>
        <v>-</v>
      </c>
      <c r="C779" s="213" t="str">
        <f>IF(($A779="-"),"-",IF((ISBLANK('1B DonnéesActifs'!C782)=TRUE),"",'1B DonnéesActifs'!C782))</f>
        <v>-</v>
      </c>
      <c r="D779" s="213" t="str">
        <f>IF(($A779="-"),"-",IF((ISBLANK('1B DonnéesActifs'!D782)=TRUE),"",'1B DonnéesActifs'!D782))</f>
        <v>-</v>
      </c>
      <c r="E779" s="213" t="str">
        <f>IF(($A779="-"),"-",IF((ISBLANK('1B DonnéesActifs'!E782)=TRUE),"",'1B DonnéesActifs'!E782))</f>
        <v>-</v>
      </c>
      <c r="F779" s="213" t="str">
        <f>IF(($A779="-"),"-",IF((ISBLANK('1B DonnéesActifs'!F782)=TRUE),"",'1B DonnéesActifs'!F782))</f>
        <v>-</v>
      </c>
      <c r="G779" s="213" t="str">
        <f>IF(($A779="-"),"-",IF((ISBLANK('1B DonnéesActifs'!G782)=TRUE),"",'1B DonnéesActifs'!G782))</f>
        <v>-</v>
      </c>
      <c r="H779" s="213" t="str">
        <f>IF(($A779="-"),"-",IF((ISBLANK('1B DonnéesActifs'!H782)=TRUE),"",'1B DonnéesActifs'!H782))</f>
        <v>-</v>
      </c>
      <c r="I779" s="213" t="str">
        <f>IF(($A779="-"),"-",IF((ISBLANK('1B DonnéesActifs'!I782)=TRUE),"",'1B DonnéesActifs'!I782))</f>
        <v>-</v>
      </c>
      <c r="J779" s="213" t="str">
        <f>IF(($A779="-"),"-",IF((ISBLANK('1B DonnéesActifs'!J782)=TRUE),"",'1B DonnéesActifs'!J782))</f>
        <v>-</v>
      </c>
      <c r="K779" s="213" t="str">
        <f>IF(($A779="-"),"-",IF((ISBLANK('1B DonnéesActifs'!K782)=TRUE),"",'1B DonnéesActifs'!K782))</f>
        <v>-</v>
      </c>
      <c r="L779" s="213" t="str">
        <f>IF(($A779="-"),"-",IF((ISBLANK('1B DonnéesActifs'!L782)=TRUE),"",'1B DonnéesActifs'!L782))</f>
        <v>-</v>
      </c>
      <c r="M779" s="213" t="str">
        <f>IF(($A779="-"),"-",IF((ISBLANK('1B DonnéesActifs'!M782)=TRUE),"",'1B DonnéesActifs'!M782))</f>
        <v>-</v>
      </c>
      <c r="N779" s="213" t="str">
        <f>IF(($A779="-"),"-",IF((ISBLANK('1B DonnéesActifs'!N782)=TRUE),"",'1B DonnéesActifs'!N782))</f>
        <v>-</v>
      </c>
      <c r="O779" s="213" t="str">
        <f>IF(($A779="-"),"-",IF((ISBLANK('1B DonnéesActifs'!O782)=TRUE),"",'1B DonnéesActifs'!O782))</f>
        <v>-</v>
      </c>
      <c r="P779" s="213" t="str">
        <f>IF(($A779="-"),"-",IF((ISBLANK('1B DonnéesActifs'!P782)=TRUE),"",'1B DonnéesActifs'!P782))</f>
        <v>-</v>
      </c>
      <c r="Q779" s="214" t="str">
        <f t="shared" si="109"/>
        <v>-</v>
      </c>
      <c r="R779" s="214" t="str">
        <f>IF($A779="-","-",(_xlfn.IFNA((VLOOKUP($D779,'2A HypothèsesRenouvellement'!$J$6:$K$10,2,FALSE)),"TypeChausséeN/D")))</f>
        <v>-</v>
      </c>
      <c r="S779" s="214" t="str">
        <f t="shared" si="110"/>
        <v>-</v>
      </c>
      <c r="T779" s="214" t="str">
        <f>IF($A779="-","-",(_xlfn.IFNA((VLOOKUP($M779,'2A HypothèsesRenouvellement'!$J$16:$K$25,2,FALSE)),"DernièreInterventionN/D")))</f>
        <v>-</v>
      </c>
      <c r="U779" s="214" t="str">
        <f t="shared" si="111"/>
        <v>-</v>
      </c>
      <c r="V779" s="215" t="str">
        <f t="shared" si="112"/>
        <v>-</v>
      </c>
      <c r="W779" s="215" t="str">
        <f>IF($A779="-","-",IF($O779="","ICG N/D",VLOOKUP($O779,'2A HypothèsesRenouvellement'!$B$33:$B$42,1,TRUE)))</f>
        <v>-</v>
      </c>
      <c r="X779" s="216" t="str">
        <f>IF($A779="-","-",(IF((ISNUMBER(W779)=TRUE),VLOOKUP(W779,'2A HypothèsesRenouvellement'!$B$33:$D$42,3,FALSE),"ICG N/D")))</f>
        <v>-</v>
      </c>
      <c r="Y779" s="216" t="str">
        <f>_xlfn.IFNA(IF($A779="-","-",(IF((P779=""),"Cote /5 N/D",VLOOKUP(P779,'2A HypothèsesRenouvellement'!$F$33:$G$37,2,FALSE)))),"%ParCote/5 Feuille2A N/D")</f>
        <v>-</v>
      </c>
      <c r="Z779" s="215" t="str">
        <f>IF($A779="-","-",IF('2A HypothèsesRenouvellement'!$F$20="  cotes d'état /100",(IF(ISNUMBER(X779)=TRUE,(X779*R779),"ICG N/D")),"N'est pas l'option choisie feuille 2A"))</f>
        <v>-</v>
      </c>
      <c r="AA779" s="215" t="str">
        <f t="shared" si="116"/>
        <v>-</v>
      </c>
      <c r="AB779" s="215" t="str">
        <f>IF($A779="-","-",IF('2A HypothèsesRenouvellement'!$F$20="  cotes d'état /5",(IF(ISNUMBER(Y779)=TRUE,(Y779*R779),"Etat/5 N/D")),"N'est pas l'option choisie feuille 2A"))</f>
        <v>-</v>
      </c>
      <c r="AC779" s="215" t="str">
        <f t="shared" si="117"/>
        <v>-</v>
      </c>
      <c r="AD779" s="217" t="str">
        <f>IF('2A HypothèsesRenouvellement'!$D$15="Option 1  ",'3A CalculsActifs'!V779,IF('2A HypothèsesRenouvellement'!$F$20="  Cotes d'état /100",'3A CalculsActifs'!AA779,IF('2A HypothèsesRenouvellement'!$F$20="  Cotes d'état /5",'3A CalculsActifs'!AC779,"ATT:ChoisirOptionFeuille2A")))</f>
        <v>ATT:ChoisirOptionFeuille2A</v>
      </c>
      <c r="AE779" s="209" t="str">
        <f>IF($A779="-","-",(H779/1000*(VLOOKUP(D779,'2A HypothèsesRenouvellement'!$J$6:$L$10,3,FALSE))))</f>
        <v>-</v>
      </c>
      <c r="AF779" s="312" t="str">
        <f t="shared" si="113"/>
        <v>-</v>
      </c>
      <c r="AG779" s="312" t="str">
        <f t="shared" si="114"/>
        <v>-</v>
      </c>
      <c r="AH779" s="218" t="str">
        <f t="shared" si="115"/>
        <v>-</v>
      </c>
    </row>
    <row r="780" spans="1:34" x14ac:dyDescent="0.25">
      <c r="A780" s="212" t="str">
        <f>IF((ISBLANK('1B DonnéesActifs'!A783)=TRUE),"-",'1B DonnéesActifs'!A783)</f>
        <v>-</v>
      </c>
      <c r="B780" s="213" t="str">
        <f>IF(($A780="-"),"-",IF((ISBLANK('1B DonnéesActifs'!B783)=TRUE),"",'1B DonnéesActifs'!B783))</f>
        <v>-</v>
      </c>
      <c r="C780" s="213" t="str">
        <f>IF(($A780="-"),"-",IF((ISBLANK('1B DonnéesActifs'!C783)=TRUE),"",'1B DonnéesActifs'!C783))</f>
        <v>-</v>
      </c>
      <c r="D780" s="213" t="str">
        <f>IF(($A780="-"),"-",IF((ISBLANK('1B DonnéesActifs'!D783)=TRUE),"",'1B DonnéesActifs'!D783))</f>
        <v>-</v>
      </c>
      <c r="E780" s="213" t="str">
        <f>IF(($A780="-"),"-",IF((ISBLANK('1B DonnéesActifs'!E783)=TRUE),"",'1B DonnéesActifs'!E783))</f>
        <v>-</v>
      </c>
      <c r="F780" s="213" t="str">
        <f>IF(($A780="-"),"-",IF((ISBLANK('1B DonnéesActifs'!F783)=TRUE),"",'1B DonnéesActifs'!F783))</f>
        <v>-</v>
      </c>
      <c r="G780" s="213" t="str">
        <f>IF(($A780="-"),"-",IF((ISBLANK('1B DonnéesActifs'!G783)=TRUE),"",'1B DonnéesActifs'!G783))</f>
        <v>-</v>
      </c>
      <c r="H780" s="213" t="str">
        <f>IF(($A780="-"),"-",IF((ISBLANK('1B DonnéesActifs'!H783)=TRUE),"",'1B DonnéesActifs'!H783))</f>
        <v>-</v>
      </c>
      <c r="I780" s="213" t="str">
        <f>IF(($A780="-"),"-",IF((ISBLANK('1B DonnéesActifs'!I783)=TRUE),"",'1B DonnéesActifs'!I783))</f>
        <v>-</v>
      </c>
      <c r="J780" s="213" t="str">
        <f>IF(($A780="-"),"-",IF((ISBLANK('1B DonnéesActifs'!J783)=TRUE),"",'1B DonnéesActifs'!J783))</f>
        <v>-</v>
      </c>
      <c r="K780" s="213" t="str">
        <f>IF(($A780="-"),"-",IF((ISBLANK('1B DonnéesActifs'!K783)=TRUE),"",'1B DonnéesActifs'!K783))</f>
        <v>-</v>
      </c>
      <c r="L780" s="213" t="str">
        <f>IF(($A780="-"),"-",IF((ISBLANK('1B DonnéesActifs'!L783)=TRUE),"",'1B DonnéesActifs'!L783))</f>
        <v>-</v>
      </c>
      <c r="M780" s="213" t="str">
        <f>IF(($A780="-"),"-",IF((ISBLANK('1B DonnéesActifs'!M783)=TRUE),"",'1B DonnéesActifs'!M783))</f>
        <v>-</v>
      </c>
      <c r="N780" s="213" t="str">
        <f>IF(($A780="-"),"-",IF((ISBLANK('1B DonnéesActifs'!N783)=TRUE),"",'1B DonnéesActifs'!N783))</f>
        <v>-</v>
      </c>
      <c r="O780" s="213" t="str">
        <f>IF(($A780="-"),"-",IF((ISBLANK('1B DonnéesActifs'!O783)=TRUE),"",'1B DonnéesActifs'!O783))</f>
        <v>-</v>
      </c>
      <c r="P780" s="213" t="str">
        <f>IF(($A780="-"),"-",IF((ISBLANK('1B DonnéesActifs'!P783)=TRUE),"",'1B DonnéesActifs'!P783))</f>
        <v>-</v>
      </c>
      <c r="Q780" s="214" t="str">
        <f t="shared" si="109"/>
        <v>-</v>
      </c>
      <c r="R780" s="214" t="str">
        <f>IF($A780="-","-",(_xlfn.IFNA((VLOOKUP($D780,'2A HypothèsesRenouvellement'!$J$6:$K$10,2,FALSE)),"TypeChausséeN/D")))</f>
        <v>-</v>
      </c>
      <c r="S780" s="214" t="str">
        <f t="shared" si="110"/>
        <v>-</v>
      </c>
      <c r="T780" s="214" t="str">
        <f>IF($A780="-","-",(_xlfn.IFNA((VLOOKUP($M780,'2A HypothèsesRenouvellement'!$J$16:$K$25,2,FALSE)),"DernièreInterventionN/D")))</f>
        <v>-</v>
      </c>
      <c r="U780" s="214" t="str">
        <f t="shared" si="111"/>
        <v>-</v>
      </c>
      <c r="V780" s="215" t="str">
        <f t="shared" si="112"/>
        <v>-</v>
      </c>
      <c r="W780" s="215" t="str">
        <f>IF($A780="-","-",IF($O780="","ICG N/D",VLOOKUP($O780,'2A HypothèsesRenouvellement'!$B$33:$B$42,1,TRUE)))</f>
        <v>-</v>
      </c>
      <c r="X780" s="216" t="str">
        <f>IF($A780="-","-",(IF((ISNUMBER(W780)=TRUE),VLOOKUP(W780,'2A HypothèsesRenouvellement'!$B$33:$D$42,3,FALSE),"ICG N/D")))</f>
        <v>-</v>
      </c>
      <c r="Y780" s="216" t="str">
        <f>_xlfn.IFNA(IF($A780="-","-",(IF((P780=""),"Cote /5 N/D",VLOOKUP(P780,'2A HypothèsesRenouvellement'!$F$33:$G$37,2,FALSE)))),"%ParCote/5 Feuille2A N/D")</f>
        <v>-</v>
      </c>
      <c r="Z780" s="215" t="str">
        <f>IF($A780="-","-",IF('2A HypothèsesRenouvellement'!$F$20="  cotes d'état /100",(IF(ISNUMBER(X780)=TRUE,(X780*R780),"ICG N/D")),"N'est pas l'option choisie feuille 2A"))</f>
        <v>-</v>
      </c>
      <c r="AA780" s="215" t="str">
        <f t="shared" si="116"/>
        <v>-</v>
      </c>
      <c r="AB780" s="215" t="str">
        <f>IF($A780="-","-",IF('2A HypothèsesRenouvellement'!$F$20="  cotes d'état /5",(IF(ISNUMBER(Y780)=TRUE,(Y780*R780),"Etat/5 N/D")),"N'est pas l'option choisie feuille 2A"))</f>
        <v>-</v>
      </c>
      <c r="AC780" s="215" t="str">
        <f t="shared" si="117"/>
        <v>-</v>
      </c>
      <c r="AD780" s="217" t="str">
        <f>IF('2A HypothèsesRenouvellement'!$D$15="Option 1  ",'3A CalculsActifs'!V780,IF('2A HypothèsesRenouvellement'!$F$20="  Cotes d'état /100",'3A CalculsActifs'!AA780,IF('2A HypothèsesRenouvellement'!$F$20="  Cotes d'état /5",'3A CalculsActifs'!AC780,"ATT:ChoisirOptionFeuille2A")))</f>
        <v>ATT:ChoisirOptionFeuille2A</v>
      </c>
      <c r="AE780" s="209" t="str">
        <f>IF($A780="-","-",(H780/1000*(VLOOKUP(D780,'2A HypothèsesRenouvellement'!$J$6:$L$10,3,FALSE))))</f>
        <v>-</v>
      </c>
      <c r="AF780" s="312" t="str">
        <f t="shared" si="113"/>
        <v>-</v>
      </c>
      <c r="AG780" s="312" t="str">
        <f t="shared" si="114"/>
        <v>-</v>
      </c>
      <c r="AH780" s="218" t="str">
        <f t="shared" si="115"/>
        <v>-</v>
      </c>
    </row>
    <row r="781" spans="1:34" x14ac:dyDescent="0.25">
      <c r="A781" s="212" t="str">
        <f>IF((ISBLANK('1B DonnéesActifs'!A784)=TRUE),"-",'1B DonnéesActifs'!A784)</f>
        <v>-</v>
      </c>
      <c r="B781" s="213" t="str">
        <f>IF(($A781="-"),"-",IF((ISBLANK('1B DonnéesActifs'!B784)=TRUE),"",'1B DonnéesActifs'!B784))</f>
        <v>-</v>
      </c>
      <c r="C781" s="213" t="str">
        <f>IF(($A781="-"),"-",IF((ISBLANK('1B DonnéesActifs'!C784)=TRUE),"",'1B DonnéesActifs'!C784))</f>
        <v>-</v>
      </c>
      <c r="D781" s="213" t="str">
        <f>IF(($A781="-"),"-",IF((ISBLANK('1B DonnéesActifs'!D784)=TRUE),"",'1B DonnéesActifs'!D784))</f>
        <v>-</v>
      </c>
      <c r="E781" s="213" t="str">
        <f>IF(($A781="-"),"-",IF((ISBLANK('1B DonnéesActifs'!E784)=TRUE),"",'1B DonnéesActifs'!E784))</f>
        <v>-</v>
      </c>
      <c r="F781" s="213" t="str">
        <f>IF(($A781="-"),"-",IF((ISBLANK('1B DonnéesActifs'!F784)=TRUE),"",'1B DonnéesActifs'!F784))</f>
        <v>-</v>
      </c>
      <c r="G781" s="213" t="str">
        <f>IF(($A781="-"),"-",IF((ISBLANK('1B DonnéesActifs'!G784)=TRUE),"",'1B DonnéesActifs'!G784))</f>
        <v>-</v>
      </c>
      <c r="H781" s="213" t="str">
        <f>IF(($A781="-"),"-",IF((ISBLANK('1B DonnéesActifs'!H784)=TRUE),"",'1B DonnéesActifs'!H784))</f>
        <v>-</v>
      </c>
      <c r="I781" s="213" t="str">
        <f>IF(($A781="-"),"-",IF((ISBLANK('1B DonnéesActifs'!I784)=TRUE),"",'1B DonnéesActifs'!I784))</f>
        <v>-</v>
      </c>
      <c r="J781" s="213" t="str">
        <f>IF(($A781="-"),"-",IF((ISBLANK('1B DonnéesActifs'!J784)=TRUE),"",'1B DonnéesActifs'!J784))</f>
        <v>-</v>
      </c>
      <c r="K781" s="213" t="str">
        <f>IF(($A781="-"),"-",IF((ISBLANK('1B DonnéesActifs'!K784)=TRUE),"",'1B DonnéesActifs'!K784))</f>
        <v>-</v>
      </c>
      <c r="L781" s="213" t="str">
        <f>IF(($A781="-"),"-",IF((ISBLANK('1B DonnéesActifs'!L784)=TRUE),"",'1B DonnéesActifs'!L784))</f>
        <v>-</v>
      </c>
      <c r="M781" s="213" t="str">
        <f>IF(($A781="-"),"-",IF((ISBLANK('1B DonnéesActifs'!M784)=TRUE),"",'1B DonnéesActifs'!M784))</f>
        <v>-</v>
      </c>
      <c r="N781" s="213" t="str">
        <f>IF(($A781="-"),"-",IF((ISBLANK('1B DonnéesActifs'!N784)=TRUE),"",'1B DonnéesActifs'!N784))</f>
        <v>-</v>
      </c>
      <c r="O781" s="213" t="str">
        <f>IF(($A781="-"),"-",IF((ISBLANK('1B DonnéesActifs'!O784)=TRUE),"",'1B DonnéesActifs'!O784))</f>
        <v>-</v>
      </c>
      <c r="P781" s="213" t="str">
        <f>IF(($A781="-"),"-",IF((ISBLANK('1B DonnéesActifs'!P784)=TRUE),"",'1B DonnéesActifs'!P784))</f>
        <v>-</v>
      </c>
      <c r="Q781" s="214" t="str">
        <f t="shared" si="109"/>
        <v>-</v>
      </c>
      <c r="R781" s="214" t="str">
        <f>IF($A781="-","-",(_xlfn.IFNA((VLOOKUP($D781,'2A HypothèsesRenouvellement'!$J$6:$K$10,2,FALSE)),"TypeChausséeN/D")))</f>
        <v>-</v>
      </c>
      <c r="S781" s="214" t="str">
        <f t="shared" si="110"/>
        <v>-</v>
      </c>
      <c r="T781" s="214" t="str">
        <f>IF($A781="-","-",(_xlfn.IFNA((VLOOKUP($M781,'2A HypothèsesRenouvellement'!$J$16:$K$25,2,FALSE)),"DernièreInterventionN/D")))</f>
        <v>-</v>
      </c>
      <c r="U781" s="214" t="str">
        <f t="shared" si="111"/>
        <v>-</v>
      </c>
      <c r="V781" s="215" t="str">
        <f t="shared" si="112"/>
        <v>-</v>
      </c>
      <c r="W781" s="215" t="str">
        <f>IF($A781="-","-",IF($O781="","ICG N/D",VLOOKUP($O781,'2A HypothèsesRenouvellement'!$B$33:$B$42,1,TRUE)))</f>
        <v>-</v>
      </c>
      <c r="X781" s="216" t="str">
        <f>IF($A781="-","-",(IF((ISNUMBER(W781)=TRUE),VLOOKUP(W781,'2A HypothèsesRenouvellement'!$B$33:$D$42,3,FALSE),"ICG N/D")))</f>
        <v>-</v>
      </c>
      <c r="Y781" s="216" t="str">
        <f>_xlfn.IFNA(IF($A781="-","-",(IF((P781=""),"Cote /5 N/D",VLOOKUP(P781,'2A HypothèsesRenouvellement'!$F$33:$G$37,2,FALSE)))),"%ParCote/5 Feuille2A N/D")</f>
        <v>-</v>
      </c>
      <c r="Z781" s="215" t="str">
        <f>IF($A781="-","-",IF('2A HypothèsesRenouvellement'!$F$20="  cotes d'état /100",(IF(ISNUMBER(X781)=TRUE,(X781*R781),"ICG N/D")),"N'est pas l'option choisie feuille 2A"))</f>
        <v>-</v>
      </c>
      <c r="AA781" s="215" t="str">
        <f t="shared" si="116"/>
        <v>-</v>
      </c>
      <c r="AB781" s="215" t="str">
        <f>IF($A781="-","-",IF('2A HypothèsesRenouvellement'!$F$20="  cotes d'état /5",(IF(ISNUMBER(Y781)=TRUE,(Y781*R781),"Etat/5 N/D")),"N'est pas l'option choisie feuille 2A"))</f>
        <v>-</v>
      </c>
      <c r="AC781" s="215" t="str">
        <f t="shared" si="117"/>
        <v>-</v>
      </c>
      <c r="AD781" s="217" t="str">
        <f>IF('2A HypothèsesRenouvellement'!$D$15="Option 1  ",'3A CalculsActifs'!V781,IF('2A HypothèsesRenouvellement'!$F$20="  Cotes d'état /100",'3A CalculsActifs'!AA781,IF('2A HypothèsesRenouvellement'!$F$20="  Cotes d'état /5",'3A CalculsActifs'!AC781,"ATT:ChoisirOptionFeuille2A")))</f>
        <v>ATT:ChoisirOptionFeuille2A</v>
      </c>
      <c r="AE781" s="209" t="str">
        <f>IF($A781="-","-",(H781/1000*(VLOOKUP(D781,'2A HypothèsesRenouvellement'!$J$6:$L$10,3,FALSE))))</f>
        <v>-</v>
      </c>
      <c r="AF781" s="312" t="str">
        <f t="shared" si="113"/>
        <v>-</v>
      </c>
      <c r="AG781" s="312" t="str">
        <f t="shared" si="114"/>
        <v>-</v>
      </c>
      <c r="AH781" s="218" t="str">
        <f t="shared" si="115"/>
        <v>-</v>
      </c>
    </row>
    <row r="782" spans="1:34" x14ac:dyDescent="0.25">
      <c r="A782" s="212" t="str">
        <f>IF((ISBLANK('1B DonnéesActifs'!A785)=TRUE),"-",'1B DonnéesActifs'!A785)</f>
        <v>-</v>
      </c>
      <c r="B782" s="213" t="str">
        <f>IF(($A782="-"),"-",IF((ISBLANK('1B DonnéesActifs'!B785)=TRUE),"",'1B DonnéesActifs'!B785))</f>
        <v>-</v>
      </c>
      <c r="C782" s="213" t="str">
        <f>IF(($A782="-"),"-",IF((ISBLANK('1B DonnéesActifs'!C785)=TRUE),"",'1B DonnéesActifs'!C785))</f>
        <v>-</v>
      </c>
      <c r="D782" s="213" t="str">
        <f>IF(($A782="-"),"-",IF((ISBLANK('1B DonnéesActifs'!D785)=TRUE),"",'1B DonnéesActifs'!D785))</f>
        <v>-</v>
      </c>
      <c r="E782" s="213" t="str">
        <f>IF(($A782="-"),"-",IF((ISBLANK('1B DonnéesActifs'!E785)=TRUE),"",'1B DonnéesActifs'!E785))</f>
        <v>-</v>
      </c>
      <c r="F782" s="213" t="str">
        <f>IF(($A782="-"),"-",IF((ISBLANK('1B DonnéesActifs'!F785)=TRUE),"",'1B DonnéesActifs'!F785))</f>
        <v>-</v>
      </c>
      <c r="G782" s="213" t="str">
        <f>IF(($A782="-"),"-",IF((ISBLANK('1B DonnéesActifs'!G785)=TRUE),"",'1B DonnéesActifs'!G785))</f>
        <v>-</v>
      </c>
      <c r="H782" s="213" t="str">
        <f>IF(($A782="-"),"-",IF((ISBLANK('1B DonnéesActifs'!H785)=TRUE),"",'1B DonnéesActifs'!H785))</f>
        <v>-</v>
      </c>
      <c r="I782" s="213" t="str">
        <f>IF(($A782="-"),"-",IF((ISBLANK('1B DonnéesActifs'!I785)=TRUE),"",'1B DonnéesActifs'!I785))</f>
        <v>-</v>
      </c>
      <c r="J782" s="213" t="str">
        <f>IF(($A782="-"),"-",IF((ISBLANK('1B DonnéesActifs'!J785)=TRUE),"",'1B DonnéesActifs'!J785))</f>
        <v>-</v>
      </c>
      <c r="K782" s="213" t="str">
        <f>IF(($A782="-"),"-",IF((ISBLANK('1B DonnéesActifs'!K785)=TRUE),"",'1B DonnéesActifs'!K785))</f>
        <v>-</v>
      </c>
      <c r="L782" s="213" t="str">
        <f>IF(($A782="-"),"-",IF((ISBLANK('1B DonnéesActifs'!L785)=TRUE),"",'1B DonnéesActifs'!L785))</f>
        <v>-</v>
      </c>
      <c r="M782" s="213" t="str">
        <f>IF(($A782="-"),"-",IF((ISBLANK('1B DonnéesActifs'!M785)=TRUE),"",'1B DonnéesActifs'!M785))</f>
        <v>-</v>
      </c>
      <c r="N782" s="213" t="str">
        <f>IF(($A782="-"),"-",IF((ISBLANK('1B DonnéesActifs'!N785)=TRUE),"",'1B DonnéesActifs'!N785))</f>
        <v>-</v>
      </c>
      <c r="O782" s="213" t="str">
        <f>IF(($A782="-"),"-",IF((ISBLANK('1B DonnéesActifs'!O785)=TRUE),"",'1B DonnéesActifs'!O785))</f>
        <v>-</v>
      </c>
      <c r="P782" s="213" t="str">
        <f>IF(($A782="-"),"-",IF((ISBLANK('1B DonnéesActifs'!P785)=TRUE),"",'1B DonnéesActifs'!P785))</f>
        <v>-</v>
      </c>
      <c r="Q782" s="214" t="str">
        <f t="shared" si="109"/>
        <v>-</v>
      </c>
      <c r="R782" s="214" t="str">
        <f>IF($A782="-","-",(_xlfn.IFNA((VLOOKUP($D782,'2A HypothèsesRenouvellement'!$J$6:$K$10,2,FALSE)),"TypeChausséeN/D")))</f>
        <v>-</v>
      </c>
      <c r="S782" s="214" t="str">
        <f t="shared" si="110"/>
        <v>-</v>
      </c>
      <c r="T782" s="214" t="str">
        <f>IF($A782="-","-",(_xlfn.IFNA((VLOOKUP($M782,'2A HypothèsesRenouvellement'!$J$16:$K$25,2,FALSE)),"DernièreInterventionN/D")))</f>
        <v>-</v>
      </c>
      <c r="U782" s="214" t="str">
        <f t="shared" si="111"/>
        <v>-</v>
      </c>
      <c r="V782" s="215" t="str">
        <f t="shared" si="112"/>
        <v>-</v>
      </c>
      <c r="W782" s="215" t="str">
        <f>IF($A782="-","-",IF($O782="","ICG N/D",VLOOKUP($O782,'2A HypothèsesRenouvellement'!$B$33:$B$42,1,TRUE)))</f>
        <v>-</v>
      </c>
      <c r="X782" s="216" t="str">
        <f>IF($A782="-","-",(IF((ISNUMBER(W782)=TRUE),VLOOKUP(W782,'2A HypothèsesRenouvellement'!$B$33:$D$42,3,FALSE),"ICG N/D")))</f>
        <v>-</v>
      </c>
      <c r="Y782" s="216" t="str">
        <f>_xlfn.IFNA(IF($A782="-","-",(IF((P782=""),"Cote /5 N/D",VLOOKUP(P782,'2A HypothèsesRenouvellement'!$F$33:$G$37,2,FALSE)))),"%ParCote/5 Feuille2A N/D")</f>
        <v>-</v>
      </c>
      <c r="Z782" s="215" t="str">
        <f>IF($A782="-","-",IF('2A HypothèsesRenouvellement'!$F$20="  cotes d'état /100",(IF(ISNUMBER(X782)=TRUE,(X782*R782),"ICG N/D")),"N'est pas l'option choisie feuille 2A"))</f>
        <v>-</v>
      </c>
      <c r="AA782" s="215" t="str">
        <f t="shared" si="116"/>
        <v>-</v>
      </c>
      <c r="AB782" s="215" t="str">
        <f>IF($A782="-","-",IF('2A HypothèsesRenouvellement'!$F$20="  cotes d'état /5",(IF(ISNUMBER(Y782)=TRUE,(Y782*R782),"Etat/5 N/D")),"N'est pas l'option choisie feuille 2A"))</f>
        <v>-</v>
      </c>
      <c r="AC782" s="215" t="str">
        <f t="shared" si="117"/>
        <v>-</v>
      </c>
      <c r="AD782" s="217" t="str">
        <f>IF('2A HypothèsesRenouvellement'!$D$15="Option 1  ",'3A CalculsActifs'!V782,IF('2A HypothèsesRenouvellement'!$F$20="  Cotes d'état /100",'3A CalculsActifs'!AA782,IF('2A HypothèsesRenouvellement'!$F$20="  Cotes d'état /5",'3A CalculsActifs'!AC782,"ATT:ChoisirOptionFeuille2A")))</f>
        <v>ATT:ChoisirOptionFeuille2A</v>
      </c>
      <c r="AE782" s="209" t="str">
        <f>IF($A782="-","-",(H782/1000*(VLOOKUP(D782,'2A HypothèsesRenouvellement'!$J$6:$L$10,3,FALSE))))</f>
        <v>-</v>
      </c>
      <c r="AF782" s="312" t="str">
        <f t="shared" si="113"/>
        <v>-</v>
      </c>
      <c r="AG782" s="312" t="str">
        <f t="shared" si="114"/>
        <v>-</v>
      </c>
      <c r="AH782" s="218" t="str">
        <f t="shared" si="115"/>
        <v>-</v>
      </c>
    </row>
    <row r="783" spans="1:34" x14ac:dyDescent="0.25">
      <c r="A783" s="212" t="str">
        <f>IF((ISBLANK('1B DonnéesActifs'!A786)=TRUE),"-",'1B DonnéesActifs'!A786)</f>
        <v>-</v>
      </c>
      <c r="B783" s="213" t="str">
        <f>IF(($A783="-"),"-",IF((ISBLANK('1B DonnéesActifs'!B786)=TRUE),"",'1B DonnéesActifs'!B786))</f>
        <v>-</v>
      </c>
      <c r="C783" s="213" t="str">
        <f>IF(($A783="-"),"-",IF((ISBLANK('1B DonnéesActifs'!C786)=TRUE),"",'1B DonnéesActifs'!C786))</f>
        <v>-</v>
      </c>
      <c r="D783" s="213" t="str">
        <f>IF(($A783="-"),"-",IF((ISBLANK('1B DonnéesActifs'!D786)=TRUE),"",'1B DonnéesActifs'!D786))</f>
        <v>-</v>
      </c>
      <c r="E783" s="213" t="str">
        <f>IF(($A783="-"),"-",IF((ISBLANK('1B DonnéesActifs'!E786)=TRUE),"",'1B DonnéesActifs'!E786))</f>
        <v>-</v>
      </c>
      <c r="F783" s="213" t="str">
        <f>IF(($A783="-"),"-",IF((ISBLANK('1B DonnéesActifs'!F786)=TRUE),"",'1B DonnéesActifs'!F786))</f>
        <v>-</v>
      </c>
      <c r="G783" s="213" t="str">
        <f>IF(($A783="-"),"-",IF((ISBLANK('1B DonnéesActifs'!G786)=TRUE),"",'1B DonnéesActifs'!G786))</f>
        <v>-</v>
      </c>
      <c r="H783" s="213" t="str">
        <f>IF(($A783="-"),"-",IF((ISBLANK('1B DonnéesActifs'!H786)=TRUE),"",'1B DonnéesActifs'!H786))</f>
        <v>-</v>
      </c>
      <c r="I783" s="213" t="str">
        <f>IF(($A783="-"),"-",IF((ISBLANK('1B DonnéesActifs'!I786)=TRUE),"",'1B DonnéesActifs'!I786))</f>
        <v>-</v>
      </c>
      <c r="J783" s="213" t="str">
        <f>IF(($A783="-"),"-",IF((ISBLANK('1B DonnéesActifs'!J786)=TRUE),"",'1B DonnéesActifs'!J786))</f>
        <v>-</v>
      </c>
      <c r="K783" s="213" t="str">
        <f>IF(($A783="-"),"-",IF((ISBLANK('1B DonnéesActifs'!K786)=TRUE),"",'1B DonnéesActifs'!K786))</f>
        <v>-</v>
      </c>
      <c r="L783" s="213" t="str">
        <f>IF(($A783="-"),"-",IF((ISBLANK('1B DonnéesActifs'!L786)=TRUE),"",'1B DonnéesActifs'!L786))</f>
        <v>-</v>
      </c>
      <c r="M783" s="213" t="str">
        <f>IF(($A783="-"),"-",IF((ISBLANK('1B DonnéesActifs'!M786)=TRUE),"",'1B DonnéesActifs'!M786))</f>
        <v>-</v>
      </c>
      <c r="N783" s="213" t="str">
        <f>IF(($A783="-"),"-",IF((ISBLANK('1B DonnéesActifs'!N786)=TRUE),"",'1B DonnéesActifs'!N786))</f>
        <v>-</v>
      </c>
      <c r="O783" s="213" t="str">
        <f>IF(($A783="-"),"-",IF((ISBLANK('1B DonnéesActifs'!O786)=TRUE),"",'1B DonnéesActifs'!O786))</f>
        <v>-</v>
      </c>
      <c r="P783" s="213" t="str">
        <f>IF(($A783="-"),"-",IF((ISBLANK('1B DonnéesActifs'!P786)=TRUE),"",'1B DonnéesActifs'!P786))</f>
        <v>-</v>
      </c>
      <c r="Q783" s="214" t="str">
        <f t="shared" si="109"/>
        <v>-</v>
      </c>
      <c r="R783" s="214" t="str">
        <f>IF($A783="-","-",(_xlfn.IFNA((VLOOKUP($D783,'2A HypothèsesRenouvellement'!$J$6:$K$10,2,FALSE)),"TypeChausséeN/D")))</f>
        <v>-</v>
      </c>
      <c r="S783" s="214" t="str">
        <f t="shared" si="110"/>
        <v>-</v>
      </c>
      <c r="T783" s="214" t="str">
        <f>IF($A783="-","-",(_xlfn.IFNA((VLOOKUP($M783,'2A HypothèsesRenouvellement'!$J$16:$K$25,2,FALSE)),"DernièreInterventionN/D")))</f>
        <v>-</v>
      </c>
      <c r="U783" s="214" t="str">
        <f t="shared" si="111"/>
        <v>-</v>
      </c>
      <c r="V783" s="215" t="str">
        <f t="shared" si="112"/>
        <v>-</v>
      </c>
      <c r="W783" s="215" t="str">
        <f>IF($A783="-","-",IF($O783="","ICG N/D",VLOOKUP($O783,'2A HypothèsesRenouvellement'!$B$33:$B$42,1,TRUE)))</f>
        <v>-</v>
      </c>
      <c r="X783" s="216" t="str">
        <f>IF($A783="-","-",(IF((ISNUMBER(W783)=TRUE),VLOOKUP(W783,'2A HypothèsesRenouvellement'!$B$33:$D$42,3,FALSE),"ICG N/D")))</f>
        <v>-</v>
      </c>
      <c r="Y783" s="216" t="str">
        <f>_xlfn.IFNA(IF($A783="-","-",(IF((P783=""),"Cote /5 N/D",VLOOKUP(P783,'2A HypothèsesRenouvellement'!$F$33:$G$37,2,FALSE)))),"%ParCote/5 Feuille2A N/D")</f>
        <v>-</v>
      </c>
      <c r="Z783" s="215" t="str">
        <f>IF($A783="-","-",IF('2A HypothèsesRenouvellement'!$F$20="  cotes d'état /100",(IF(ISNUMBER(X783)=TRUE,(X783*R783),"ICG N/D")),"N'est pas l'option choisie feuille 2A"))</f>
        <v>-</v>
      </c>
      <c r="AA783" s="215" t="str">
        <f t="shared" si="116"/>
        <v>-</v>
      </c>
      <c r="AB783" s="215" t="str">
        <f>IF($A783="-","-",IF('2A HypothèsesRenouvellement'!$F$20="  cotes d'état /5",(IF(ISNUMBER(Y783)=TRUE,(Y783*R783),"Etat/5 N/D")),"N'est pas l'option choisie feuille 2A"))</f>
        <v>-</v>
      </c>
      <c r="AC783" s="215" t="str">
        <f t="shared" si="117"/>
        <v>-</v>
      </c>
      <c r="AD783" s="217" t="str">
        <f>IF('2A HypothèsesRenouvellement'!$D$15="Option 1  ",'3A CalculsActifs'!V783,IF('2A HypothèsesRenouvellement'!$F$20="  Cotes d'état /100",'3A CalculsActifs'!AA783,IF('2A HypothèsesRenouvellement'!$F$20="  Cotes d'état /5",'3A CalculsActifs'!AC783,"ATT:ChoisirOptionFeuille2A")))</f>
        <v>ATT:ChoisirOptionFeuille2A</v>
      </c>
      <c r="AE783" s="209" t="str">
        <f>IF($A783="-","-",(H783/1000*(VLOOKUP(D783,'2A HypothèsesRenouvellement'!$J$6:$L$10,3,FALSE))))</f>
        <v>-</v>
      </c>
      <c r="AF783" s="312" t="str">
        <f t="shared" si="113"/>
        <v>-</v>
      </c>
      <c r="AG783" s="312" t="str">
        <f t="shared" si="114"/>
        <v>-</v>
      </c>
      <c r="AH783" s="218" t="str">
        <f t="shared" si="115"/>
        <v>-</v>
      </c>
    </row>
    <row r="784" spans="1:34" x14ac:dyDescent="0.25">
      <c r="A784" s="212" t="str">
        <f>IF((ISBLANK('1B DonnéesActifs'!A787)=TRUE),"-",'1B DonnéesActifs'!A787)</f>
        <v>-</v>
      </c>
      <c r="B784" s="213" t="str">
        <f>IF(($A784="-"),"-",IF((ISBLANK('1B DonnéesActifs'!B787)=TRUE),"",'1B DonnéesActifs'!B787))</f>
        <v>-</v>
      </c>
      <c r="C784" s="213" t="str">
        <f>IF(($A784="-"),"-",IF((ISBLANK('1B DonnéesActifs'!C787)=TRUE),"",'1B DonnéesActifs'!C787))</f>
        <v>-</v>
      </c>
      <c r="D784" s="213" t="str">
        <f>IF(($A784="-"),"-",IF((ISBLANK('1B DonnéesActifs'!D787)=TRUE),"",'1B DonnéesActifs'!D787))</f>
        <v>-</v>
      </c>
      <c r="E784" s="213" t="str">
        <f>IF(($A784="-"),"-",IF((ISBLANK('1B DonnéesActifs'!E787)=TRUE),"",'1B DonnéesActifs'!E787))</f>
        <v>-</v>
      </c>
      <c r="F784" s="213" t="str">
        <f>IF(($A784="-"),"-",IF((ISBLANK('1B DonnéesActifs'!F787)=TRUE),"",'1B DonnéesActifs'!F787))</f>
        <v>-</v>
      </c>
      <c r="G784" s="213" t="str">
        <f>IF(($A784="-"),"-",IF((ISBLANK('1B DonnéesActifs'!G787)=TRUE),"",'1B DonnéesActifs'!G787))</f>
        <v>-</v>
      </c>
      <c r="H784" s="213" t="str">
        <f>IF(($A784="-"),"-",IF((ISBLANK('1B DonnéesActifs'!H787)=TRUE),"",'1B DonnéesActifs'!H787))</f>
        <v>-</v>
      </c>
      <c r="I784" s="213" t="str">
        <f>IF(($A784="-"),"-",IF((ISBLANK('1B DonnéesActifs'!I787)=TRUE),"",'1B DonnéesActifs'!I787))</f>
        <v>-</v>
      </c>
      <c r="J784" s="213" t="str">
        <f>IF(($A784="-"),"-",IF((ISBLANK('1B DonnéesActifs'!J787)=TRUE),"",'1B DonnéesActifs'!J787))</f>
        <v>-</v>
      </c>
      <c r="K784" s="213" t="str">
        <f>IF(($A784="-"),"-",IF((ISBLANK('1B DonnéesActifs'!K787)=TRUE),"",'1B DonnéesActifs'!K787))</f>
        <v>-</v>
      </c>
      <c r="L784" s="213" t="str">
        <f>IF(($A784="-"),"-",IF((ISBLANK('1B DonnéesActifs'!L787)=TRUE),"",'1B DonnéesActifs'!L787))</f>
        <v>-</v>
      </c>
      <c r="M784" s="213" t="str">
        <f>IF(($A784="-"),"-",IF((ISBLANK('1B DonnéesActifs'!M787)=TRUE),"",'1B DonnéesActifs'!M787))</f>
        <v>-</v>
      </c>
      <c r="N784" s="213" t="str">
        <f>IF(($A784="-"),"-",IF((ISBLANK('1B DonnéesActifs'!N787)=TRUE),"",'1B DonnéesActifs'!N787))</f>
        <v>-</v>
      </c>
      <c r="O784" s="213" t="str">
        <f>IF(($A784="-"),"-",IF((ISBLANK('1B DonnéesActifs'!O787)=TRUE),"",'1B DonnéesActifs'!O787))</f>
        <v>-</v>
      </c>
      <c r="P784" s="213" t="str">
        <f>IF(($A784="-"),"-",IF((ISBLANK('1B DonnéesActifs'!P787)=TRUE),"",'1B DonnéesActifs'!P787))</f>
        <v>-</v>
      </c>
      <c r="Q784" s="214" t="str">
        <f t="shared" si="109"/>
        <v>-</v>
      </c>
      <c r="R784" s="214" t="str">
        <f>IF($A784="-","-",(_xlfn.IFNA((VLOOKUP($D784,'2A HypothèsesRenouvellement'!$J$6:$K$10,2,FALSE)),"TypeChausséeN/D")))</f>
        <v>-</v>
      </c>
      <c r="S784" s="214" t="str">
        <f t="shared" si="110"/>
        <v>-</v>
      </c>
      <c r="T784" s="214" t="str">
        <f>IF($A784="-","-",(_xlfn.IFNA((VLOOKUP($M784,'2A HypothèsesRenouvellement'!$J$16:$K$25,2,FALSE)),"DernièreInterventionN/D")))</f>
        <v>-</v>
      </c>
      <c r="U784" s="214" t="str">
        <f t="shared" si="111"/>
        <v>-</v>
      </c>
      <c r="V784" s="215" t="str">
        <f t="shared" si="112"/>
        <v>-</v>
      </c>
      <c r="W784" s="215" t="str">
        <f>IF($A784="-","-",IF($O784="","ICG N/D",VLOOKUP($O784,'2A HypothèsesRenouvellement'!$B$33:$B$42,1,TRUE)))</f>
        <v>-</v>
      </c>
      <c r="X784" s="216" t="str">
        <f>IF($A784="-","-",(IF((ISNUMBER(W784)=TRUE),VLOOKUP(W784,'2A HypothèsesRenouvellement'!$B$33:$D$42,3,FALSE),"ICG N/D")))</f>
        <v>-</v>
      </c>
      <c r="Y784" s="216" t="str">
        <f>_xlfn.IFNA(IF($A784="-","-",(IF((P784=""),"Cote /5 N/D",VLOOKUP(P784,'2A HypothèsesRenouvellement'!$F$33:$G$37,2,FALSE)))),"%ParCote/5 Feuille2A N/D")</f>
        <v>-</v>
      </c>
      <c r="Z784" s="215" t="str">
        <f>IF($A784="-","-",IF('2A HypothèsesRenouvellement'!$F$20="  cotes d'état /100",(IF(ISNUMBER(X784)=TRUE,(X784*R784),"ICG N/D")),"N'est pas l'option choisie feuille 2A"))</f>
        <v>-</v>
      </c>
      <c r="AA784" s="215" t="str">
        <f t="shared" si="116"/>
        <v>-</v>
      </c>
      <c r="AB784" s="215" t="str">
        <f>IF($A784="-","-",IF('2A HypothèsesRenouvellement'!$F$20="  cotes d'état /5",(IF(ISNUMBER(Y784)=TRUE,(Y784*R784),"Etat/5 N/D")),"N'est pas l'option choisie feuille 2A"))</f>
        <v>-</v>
      </c>
      <c r="AC784" s="215" t="str">
        <f t="shared" si="117"/>
        <v>-</v>
      </c>
      <c r="AD784" s="217" t="str">
        <f>IF('2A HypothèsesRenouvellement'!$D$15="Option 1  ",'3A CalculsActifs'!V784,IF('2A HypothèsesRenouvellement'!$F$20="  Cotes d'état /100",'3A CalculsActifs'!AA784,IF('2A HypothèsesRenouvellement'!$F$20="  Cotes d'état /5",'3A CalculsActifs'!AC784,"ATT:ChoisirOptionFeuille2A")))</f>
        <v>ATT:ChoisirOptionFeuille2A</v>
      </c>
      <c r="AE784" s="209" t="str">
        <f>IF($A784="-","-",(H784/1000*(VLOOKUP(D784,'2A HypothèsesRenouvellement'!$J$6:$L$10,3,FALSE))))</f>
        <v>-</v>
      </c>
      <c r="AF784" s="312" t="str">
        <f t="shared" si="113"/>
        <v>-</v>
      </c>
      <c r="AG784" s="312" t="str">
        <f t="shared" si="114"/>
        <v>-</v>
      </c>
      <c r="AH784" s="218" t="str">
        <f t="shared" si="115"/>
        <v>-</v>
      </c>
    </row>
    <row r="785" spans="1:34" x14ac:dyDescent="0.25">
      <c r="A785" s="212" t="str">
        <f>IF((ISBLANK('1B DonnéesActifs'!A788)=TRUE),"-",'1B DonnéesActifs'!A788)</f>
        <v>-</v>
      </c>
      <c r="B785" s="213" t="str">
        <f>IF(($A785="-"),"-",IF((ISBLANK('1B DonnéesActifs'!B788)=TRUE),"",'1B DonnéesActifs'!B788))</f>
        <v>-</v>
      </c>
      <c r="C785" s="213" t="str">
        <f>IF(($A785="-"),"-",IF((ISBLANK('1B DonnéesActifs'!C788)=TRUE),"",'1B DonnéesActifs'!C788))</f>
        <v>-</v>
      </c>
      <c r="D785" s="213" t="str">
        <f>IF(($A785="-"),"-",IF((ISBLANK('1B DonnéesActifs'!D788)=TRUE),"",'1B DonnéesActifs'!D788))</f>
        <v>-</v>
      </c>
      <c r="E785" s="213" t="str">
        <f>IF(($A785="-"),"-",IF((ISBLANK('1B DonnéesActifs'!E788)=TRUE),"",'1B DonnéesActifs'!E788))</f>
        <v>-</v>
      </c>
      <c r="F785" s="213" t="str">
        <f>IF(($A785="-"),"-",IF((ISBLANK('1B DonnéesActifs'!F788)=TRUE),"",'1B DonnéesActifs'!F788))</f>
        <v>-</v>
      </c>
      <c r="G785" s="213" t="str">
        <f>IF(($A785="-"),"-",IF((ISBLANK('1B DonnéesActifs'!G788)=TRUE),"",'1B DonnéesActifs'!G788))</f>
        <v>-</v>
      </c>
      <c r="H785" s="213" t="str">
        <f>IF(($A785="-"),"-",IF((ISBLANK('1B DonnéesActifs'!H788)=TRUE),"",'1B DonnéesActifs'!H788))</f>
        <v>-</v>
      </c>
      <c r="I785" s="213" t="str">
        <f>IF(($A785="-"),"-",IF((ISBLANK('1B DonnéesActifs'!I788)=TRUE),"",'1B DonnéesActifs'!I788))</f>
        <v>-</v>
      </c>
      <c r="J785" s="213" t="str">
        <f>IF(($A785="-"),"-",IF((ISBLANK('1B DonnéesActifs'!J788)=TRUE),"",'1B DonnéesActifs'!J788))</f>
        <v>-</v>
      </c>
      <c r="K785" s="213" t="str">
        <f>IF(($A785="-"),"-",IF((ISBLANK('1B DonnéesActifs'!K788)=TRUE),"",'1B DonnéesActifs'!K788))</f>
        <v>-</v>
      </c>
      <c r="L785" s="213" t="str">
        <f>IF(($A785="-"),"-",IF((ISBLANK('1B DonnéesActifs'!L788)=TRUE),"",'1B DonnéesActifs'!L788))</f>
        <v>-</v>
      </c>
      <c r="M785" s="213" t="str">
        <f>IF(($A785="-"),"-",IF((ISBLANK('1B DonnéesActifs'!M788)=TRUE),"",'1B DonnéesActifs'!M788))</f>
        <v>-</v>
      </c>
      <c r="N785" s="213" t="str">
        <f>IF(($A785="-"),"-",IF((ISBLANK('1B DonnéesActifs'!N788)=TRUE),"",'1B DonnéesActifs'!N788))</f>
        <v>-</v>
      </c>
      <c r="O785" s="213" t="str">
        <f>IF(($A785="-"),"-",IF((ISBLANK('1B DonnéesActifs'!O788)=TRUE),"",'1B DonnéesActifs'!O788))</f>
        <v>-</v>
      </c>
      <c r="P785" s="213" t="str">
        <f>IF(($A785="-"),"-",IF((ISBLANK('1B DonnéesActifs'!P788)=TRUE),"",'1B DonnéesActifs'!P788))</f>
        <v>-</v>
      </c>
      <c r="Q785" s="214" t="str">
        <f t="shared" si="109"/>
        <v>-</v>
      </c>
      <c r="R785" s="214" t="str">
        <f>IF($A785="-","-",(_xlfn.IFNA((VLOOKUP($D785,'2A HypothèsesRenouvellement'!$J$6:$K$10,2,FALSE)),"TypeChausséeN/D")))</f>
        <v>-</v>
      </c>
      <c r="S785" s="214" t="str">
        <f t="shared" si="110"/>
        <v>-</v>
      </c>
      <c r="T785" s="214" t="str">
        <f>IF($A785="-","-",(_xlfn.IFNA((VLOOKUP($M785,'2A HypothèsesRenouvellement'!$J$16:$K$25,2,FALSE)),"DernièreInterventionN/D")))</f>
        <v>-</v>
      </c>
      <c r="U785" s="214" t="str">
        <f t="shared" si="111"/>
        <v>-</v>
      </c>
      <c r="V785" s="215" t="str">
        <f t="shared" si="112"/>
        <v>-</v>
      </c>
      <c r="W785" s="215" t="str">
        <f>IF($A785="-","-",IF($O785="","ICG N/D",VLOOKUP($O785,'2A HypothèsesRenouvellement'!$B$33:$B$42,1,TRUE)))</f>
        <v>-</v>
      </c>
      <c r="X785" s="216" t="str">
        <f>IF($A785="-","-",(IF((ISNUMBER(W785)=TRUE),VLOOKUP(W785,'2A HypothèsesRenouvellement'!$B$33:$D$42,3,FALSE),"ICG N/D")))</f>
        <v>-</v>
      </c>
      <c r="Y785" s="216" t="str">
        <f>_xlfn.IFNA(IF($A785="-","-",(IF((P785=""),"Cote /5 N/D",VLOOKUP(P785,'2A HypothèsesRenouvellement'!$F$33:$G$37,2,FALSE)))),"%ParCote/5 Feuille2A N/D")</f>
        <v>-</v>
      </c>
      <c r="Z785" s="215" t="str">
        <f>IF($A785="-","-",IF('2A HypothèsesRenouvellement'!$F$20="  cotes d'état /100",(IF(ISNUMBER(X785)=TRUE,(X785*R785),"ICG N/D")),"N'est pas l'option choisie feuille 2A"))</f>
        <v>-</v>
      </c>
      <c r="AA785" s="215" t="str">
        <f t="shared" si="116"/>
        <v>-</v>
      </c>
      <c r="AB785" s="215" t="str">
        <f>IF($A785="-","-",IF('2A HypothèsesRenouvellement'!$F$20="  cotes d'état /5",(IF(ISNUMBER(Y785)=TRUE,(Y785*R785),"Etat/5 N/D")),"N'est pas l'option choisie feuille 2A"))</f>
        <v>-</v>
      </c>
      <c r="AC785" s="215" t="str">
        <f t="shared" si="117"/>
        <v>-</v>
      </c>
      <c r="AD785" s="217" t="str">
        <f>IF('2A HypothèsesRenouvellement'!$D$15="Option 1  ",'3A CalculsActifs'!V785,IF('2A HypothèsesRenouvellement'!$F$20="  Cotes d'état /100",'3A CalculsActifs'!AA785,IF('2A HypothèsesRenouvellement'!$F$20="  Cotes d'état /5",'3A CalculsActifs'!AC785,"ATT:ChoisirOptionFeuille2A")))</f>
        <v>ATT:ChoisirOptionFeuille2A</v>
      </c>
      <c r="AE785" s="209" t="str">
        <f>IF($A785="-","-",(H785/1000*(VLOOKUP(D785,'2A HypothèsesRenouvellement'!$J$6:$L$10,3,FALSE))))</f>
        <v>-</v>
      </c>
      <c r="AF785" s="312" t="str">
        <f t="shared" si="113"/>
        <v>-</v>
      </c>
      <c r="AG785" s="312" t="str">
        <f t="shared" si="114"/>
        <v>-</v>
      </c>
      <c r="AH785" s="218" t="str">
        <f t="shared" si="115"/>
        <v>-</v>
      </c>
    </row>
    <row r="786" spans="1:34" x14ac:dyDescent="0.25">
      <c r="A786" s="212" t="str">
        <f>IF((ISBLANK('1B DonnéesActifs'!A789)=TRUE),"-",'1B DonnéesActifs'!A789)</f>
        <v>-</v>
      </c>
      <c r="B786" s="213" t="str">
        <f>IF(($A786="-"),"-",IF((ISBLANK('1B DonnéesActifs'!B789)=TRUE),"",'1B DonnéesActifs'!B789))</f>
        <v>-</v>
      </c>
      <c r="C786" s="213" t="str">
        <f>IF(($A786="-"),"-",IF((ISBLANK('1B DonnéesActifs'!C789)=TRUE),"",'1B DonnéesActifs'!C789))</f>
        <v>-</v>
      </c>
      <c r="D786" s="213" t="str">
        <f>IF(($A786="-"),"-",IF((ISBLANK('1B DonnéesActifs'!D789)=TRUE),"",'1B DonnéesActifs'!D789))</f>
        <v>-</v>
      </c>
      <c r="E786" s="213" t="str">
        <f>IF(($A786="-"),"-",IF((ISBLANK('1B DonnéesActifs'!E789)=TRUE),"",'1B DonnéesActifs'!E789))</f>
        <v>-</v>
      </c>
      <c r="F786" s="213" t="str">
        <f>IF(($A786="-"),"-",IF((ISBLANK('1B DonnéesActifs'!F789)=TRUE),"",'1B DonnéesActifs'!F789))</f>
        <v>-</v>
      </c>
      <c r="G786" s="213" t="str">
        <f>IF(($A786="-"),"-",IF((ISBLANK('1B DonnéesActifs'!G789)=TRUE),"",'1B DonnéesActifs'!G789))</f>
        <v>-</v>
      </c>
      <c r="H786" s="213" t="str">
        <f>IF(($A786="-"),"-",IF((ISBLANK('1B DonnéesActifs'!H789)=TRUE),"",'1B DonnéesActifs'!H789))</f>
        <v>-</v>
      </c>
      <c r="I786" s="213" t="str">
        <f>IF(($A786="-"),"-",IF((ISBLANK('1B DonnéesActifs'!I789)=TRUE),"",'1B DonnéesActifs'!I789))</f>
        <v>-</v>
      </c>
      <c r="J786" s="213" t="str">
        <f>IF(($A786="-"),"-",IF((ISBLANK('1B DonnéesActifs'!J789)=TRUE),"",'1B DonnéesActifs'!J789))</f>
        <v>-</v>
      </c>
      <c r="K786" s="213" t="str">
        <f>IF(($A786="-"),"-",IF((ISBLANK('1B DonnéesActifs'!K789)=TRUE),"",'1B DonnéesActifs'!K789))</f>
        <v>-</v>
      </c>
      <c r="L786" s="213" t="str">
        <f>IF(($A786="-"),"-",IF((ISBLANK('1B DonnéesActifs'!L789)=TRUE),"",'1B DonnéesActifs'!L789))</f>
        <v>-</v>
      </c>
      <c r="M786" s="213" t="str">
        <f>IF(($A786="-"),"-",IF((ISBLANK('1B DonnéesActifs'!M789)=TRUE),"",'1B DonnéesActifs'!M789))</f>
        <v>-</v>
      </c>
      <c r="N786" s="213" t="str">
        <f>IF(($A786="-"),"-",IF((ISBLANK('1B DonnéesActifs'!N789)=TRUE),"",'1B DonnéesActifs'!N789))</f>
        <v>-</v>
      </c>
      <c r="O786" s="213" t="str">
        <f>IF(($A786="-"),"-",IF((ISBLANK('1B DonnéesActifs'!O789)=TRUE),"",'1B DonnéesActifs'!O789))</f>
        <v>-</v>
      </c>
      <c r="P786" s="213" t="str">
        <f>IF(($A786="-"),"-",IF((ISBLANK('1B DonnéesActifs'!P789)=TRUE),"",'1B DonnéesActifs'!P789))</f>
        <v>-</v>
      </c>
      <c r="Q786" s="214" t="str">
        <f t="shared" ref="Q786:Q802" si="118">IF($A786="-","-",(IF(($J786=""),"AnnéeConstructionN/D",(Annee_d_analyse-J786))))</f>
        <v>-</v>
      </c>
      <c r="R786" s="214" t="str">
        <f>IF($A786="-","-",(_xlfn.IFNA((VLOOKUP($D786,'2A HypothèsesRenouvellement'!$J$6:$K$10,2,FALSE)),"TypeChausséeN/D")))</f>
        <v>-</v>
      </c>
      <c r="S786" s="214" t="str">
        <f t="shared" ref="S786:S802" si="119">IF($A786="-","-",(IF(ISTEXT(Q786)=TRUE,"AnnéeConstructionN/D",(IF(((R786-Q786)&gt;0),(R786-Q786),0)))))</f>
        <v>-</v>
      </c>
      <c r="T786" s="214" t="str">
        <f>IF($A786="-","-",(_xlfn.IFNA((VLOOKUP($M786,'2A HypothèsesRenouvellement'!$J$16:$K$25,2,FALSE)),"DernièreInterventionN/D")))</f>
        <v>-</v>
      </c>
      <c r="U786" s="214" t="str">
        <f t="shared" ref="U786:U802" si="120">IF($A786="-","-",IF(ISTEXT(T786)=TRUE, "DernièreInterventionN/D",IF(ISBLANK(K786)=TRUE,"AnnéeInterventionN/D",IF((T786-(Annee_d_analyse-K786))&gt;0,(T786-(Annee_d_analyse-K786)),0))))</f>
        <v>-</v>
      </c>
      <c r="V786" s="215" t="str">
        <f t="shared" ref="V786:V802" si="121">IF($A786="-","-",IF(ISNUMBER(U786)=TRUE,U786,(IF(ISNUMBER(S786)=TRUE,ROUND(S786,0),"AnnéeConstr.&amp;DernièreInterv.N/D"))))</f>
        <v>-</v>
      </c>
      <c r="W786" s="215" t="str">
        <f>IF($A786="-","-",IF($O786="","ICG N/D",VLOOKUP($O786,'2A HypothèsesRenouvellement'!$B$33:$B$42,1,TRUE)))</f>
        <v>-</v>
      </c>
      <c r="X786" s="216" t="str">
        <f>IF($A786="-","-",(IF((ISNUMBER(W786)=TRUE),VLOOKUP(W786,'2A HypothèsesRenouvellement'!$B$33:$D$42,3,FALSE),"ICG N/D")))</f>
        <v>-</v>
      </c>
      <c r="Y786" s="216" t="str">
        <f>_xlfn.IFNA(IF($A786="-","-",(IF((P786=""),"Cote /5 N/D",VLOOKUP(P786,'2A HypothèsesRenouvellement'!$F$33:$G$37,2,FALSE)))),"%ParCote/5 Feuille2A N/D")</f>
        <v>-</v>
      </c>
      <c r="Z786" s="215" t="str">
        <f>IF($A786="-","-",IF('2A HypothèsesRenouvellement'!$F$20="  cotes d'état /100",(IF(ISNUMBER(X786)=TRUE,(X786*R786),"ICG N/D")),"N'est pas l'option choisie feuille 2A"))</f>
        <v>-</v>
      </c>
      <c r="AA786" s="215" t="str">
        <f t="shared" si="116"/>
        <v>-</v>
      </c>
      <c r="AB786" s="215" t="str">
        <f>IF($A786="-","-",IF('2A HypothèsesRenouvellement'!$F$20="  cotes d'état /5",(IF(ISNUMBER(Y786)=TRUE,(Y786*R786),"Etat/5 N/D")),"N'est pas l'option choisie feuille 2A"))</f>
        <v>-</v>
      </c>
      <c r="AC786" s="215" t="str">
        <f t="shared" si="117"/>
        <v>-</v>
      </c>
      <c r="AD786" s="217" t="str">
        <f>IF('2A HypothèsesRenouvellement'!$D$15="Option 1  ",'3A CalculsActifs'!V786,IF('2A HypothèsesRenouvellement'!$F$20="  Cotes d'état /100",'3A CalculsActifs'!AA786,IF('2A HypothèsesRenouvellement'!$F$20="  Cotes d'état /5",'3A CalculsActifs'!AC786,"ATT:ChoisirOptionFeuille2A")))</f>
        <v>ATT:ChoisirOptionFeuille2A</v>
      </c>
      <c r="AE786" s="209" t="str">
        <f>IF($A786="-","-",(H786/1000*(VLOOKUP(D786,'2A HypothèsesRenouvellement'!$J$6:$L$10,3,FALSE))))</f>
        <v>-</v>
      </c>
      <c r="AF786" s="312" t="str">
        <f t="shared" ref="AF786:AF802" si="122">IF($A786="-","-",IF(ISBLANK(Annee_d_analyse)=TRUE,"SaisirAnnéeAnalyseFeuille1A",(IF(ISNUMBER(AD786)=TRUE,(Annee_d_analyse+AD786),"VieRésiduelleIndéterminée"))))</f>
        <v>-</v>
      </c>
      <c r="AG786" s="312" t="str">
        <f t="shared" ref="AG786:AG802" si="123">IF($A786="-","-",(IF(ISBLANK(Annee_d_analyse)=TRUE,"SaisirAnnéeAnalyseFeuille1A",(IF((AF786&lt;(Annee_d_analyse+21)),AF786,"&gt;20ans")))))</f>
        <v>-</v>
      </c>
      <c r="AH786" s="218" t="str">
        <f t="shared" ref="AH786:AH802" si="124">IF($A786="-","-",(IF(ISBLANK(Annee_d_analyse)=TRUE,"SaisirAnnéeAnalyseFeuille1A",(-FV(Taux_inflation,(AF786-Annee_d_analyse),0,AE786)))))</f>
        <v>-</v>
      </c>
    </row>
    <row r="787" spans="1:34" x14ac:dyDescent="0.25">
      <c r="A787" s="212" t="str">
        <f>IF((ISBLANK('1B DonnéesActifs'!A790)=TRUE),"-",'1B DonnéesActifs'!A790)</f>
        <v>-</v>
      </c>
      <c r="B787" s="213" t="str">
        <f>IF(($A787="-"),"-",IF((ISBLANK('1B DonnéesActifs'!B790)=TRUE),"",'1B DonnéesActifs'!B790))</f>
        <v>-</v>
      </c>
      <c r="C787" s="213" t="str">
        <f>IF(($A787="-"),"-",IF((ISBLANK('1B DonnéesActifs'!C790)=TRUE),"",'1B DonnéesActifs'!C790))</f>
        <v>-</v>
      </c>
      <c r="D787" s="213" t="str">
        <f>IF(($A787="-"),"-",IF((ISBLANK('1B DonnéesActifs'!D790)=TRUE),"",'1B DonnéesActifs'!D790))</f>
        <v>-</v>
      </c>
      <c r="E787" s="213" t="str">
        <f>IF(($A787="-"),"-",IF((ISBLANK('1B DonnéesActifs'!E790)=TRUE),"",'1B DonnéesActifs'!E790))</f>
        <v>-</v>
      </c>
      <c r="F787" s="213" t="str">
        <f>IF(($A787="-"),"-",IF((ISBLANK('1B DonnéesActifs'!F790)=TRUE),"",'1B DonnéesActifs'!F790))</f>
        <v>-</v>
      </c>
      <c r="G787" s="213" t="str">
        <f>IF(($A787="-"),"-",IF((ISBLANK('1B DonnéesActifs'!G790)=TRUE),"",'1B DonnéesActifs'!G790))</f>
        <v>-</v>
      </c>
      <c r="H787" s="213" t="str">
        <f>IF(($A787="-"),"-",IF((ISBLANK('1B DonnéesActifs'!H790)=TRUE),"",'1B DonnéesActifs'!H790))</f>
        <v>-</v>
      </c>
      <c r="I787" s="213" t="str">
        <f>IF(($A787="-"),"-",IF((ISBLANK('1B DonnéesActifs'!I790)=TRUE),"",'1B DonnéesActifs'!I790))</f>
        <v>-</v>
      </c>
      <c r="J787" s="213" t="str">
        <f>IF(($A787="-"),"-",IF((ISBLANK('1B DonnéesActifs'!J790)=TRUE),"",'1B DonnéesActifs'!J790))</f>
        <v>-</v>
      </c>
      <c r="K787" s="213" t="str">
        <f>IF(($A787="-"),"-",IF((ISBLANK('1B DonnéesActifs'!K790)=TRUE),"",'1B DonnéesActifs'!K790))</f>
        <v>-</v>
      </c>
      <c r="L787" s="213" t="str">
        <f>IF(($A787="-"),"-",IF((ISBLANK('1B DonnéesActifs'!L790)=TRUE),"",'1B DonnéesActifs'!L790))</f>
        <v>-</v>
      </c>
      <c r="M787" s="213" t="str">
        <f>IF(($A787="-"),"-",IF((ISBLANK('1B DonnéesActifs'!M790)=TRUE),"",'1B DonnéesActifs'!M790))</f>
        <v>-</v>
      </c>
      <c r="N787" s="213" t="str">
        <f>IF(($A787="-"),"-",IF((ISBLANK('1B DonnéesActifs'!N790)=TRUE),"",'1B DonnéesActifs'!N790))</f>
        <v>-</v>
      </c>
      <c r="O787" s="213" t="str">
        <f>IF(($A787="-"),"-",IF((ISBLANK('1B DonnéesActifs'!O790)=TRUE),"",'1B DonnéesActifs'!O790))</f>
        <v>-</v>
      </c>
      <c r="P787" s="213" t="str">
        <f>IF(($A787="-"),"-",IF((ISBLANK('1B DonnéesActifs'!P790)=TRUE),"",'1B DonnéesActifs'!P790))</f>
        <v>-</v>
      </c>
      <c r="Q787" s="214" t="str">
        <f t="shared" si="118"/>
        <v>-</v>
      </c>
      <c r="R787" s="214" t="str">
        <f>IF($A787="-","-",(_xlfn.IFNA((VLOOKUP($D787,'2A HypothèsesRenouvellement'!$J$6:$K$10,2,FALSE)),"TypeChausséeN/D")))</f>
        <v>-</v>
      </c>
      <c r="S787" s="214" t="str">
        <f t="shared" si="119"/>
        <v>-</v>
      </c>
      <c r="T787" s="214" t="str">
        <f>IF($A787="-","-",(_xlfn.IFNA((VLOOKUP($M787,'2A HypothèsesRenouvellement'!$J$16:$K$25,2,FALSE)),"DernièreInterventionN/D")))</f>
        <v>-</v>
      </c>
      <c r="U787" s="214" t="str">
        <f t="shared" si="120"/>
        <v>-</v>
      </c>
      <c r="V787" s="215" t="str">
        <f t="shared" si="121"/>
        <v>-</v>
      </c>
      <c r="W787" s="215" t="str">
        <f>IF($A787="-","-",IF($O787="","ICG N/D",VLOOKUP($O787,'2A HypothèsesRenouvellement'!$B$33:$B$42,1,TRUE)))</f>
        <v>-</v>
      </c>
      <c r="X787" s="216" t="str">
        <f>IF($A787="-","-",(IF((ISNUMBER(W787)=TRUE),VLOOKUP(W787,'2A HypothèsesRenouvellement'!$B$33:$D$42,3,FALSE),"ICG N/D")))</f>
        <v>-</v>
      </c>
      <c r="Y787" s="216" t="str">
        <f>_xlfn.IFNA(IF($A787="-","-",(IF((P787=""),"Cote /5 N/D",VLOOKUP(P787,'2A HypothèsesRenouvellement'!$F$33:$G$37,2,FALSE)))),"%ParCote/5 Feuille2A N/D")</f>
        <v>-</v>
      </c>
      <c r="Z787" s="215" t="str">
        <f>IF($A787="-","-",IF('2A HypothèsesRenouvellement'!$F$20="  cotes d'état /100",(IF(ISNUMBER(X787)=TRUE,(X787*R787),"ICG N/D")),"N'est pas l'option choisie feuille 2A"))</f>
        <v>-</v>
      </c>
      <c r="AA787" s="215" t="str">
        <f t="shared" si="116"/>
        <v>-</v>
      </c>
      <c r="AB787" s="215" t="str">
        <f>IF($A787="-","-",IF('2A HypothèsesRenouvellement'!$F$20="  cotes d'état /5",(IF(ISNUMBER(Y787)=TRUE,(Y787*R787),"Etat/5 N/D")),"N'est pas l'option choisie feuille 2A"))</f>
        <v>-</v>
      </c>
      <c r="AC787" s="215" t="str">
        <f t="shared" si="117"/>
        <v>-</v>
      </c>
      <c r="AD787" s="217" t="str">
        <f>IF('2A HypothèsesRenouvellement'!$D$15="Option 1  ",'3A CalculsActifs'!V787,IF('2A HypothèsesRenouvellement'!$F$20="  Cotes d'état /100",'3A CalculsActifs'!AA787,IF('2A HypothèsesRenouvellement'!$F$20="  Cotes d'état /5",'3A CalculsActifs'!AC787,"ATT:ChoisirOptionFeuille2A")))</f>
        <v>ATT:ChoisirOptionFeuille2A</v>
      </c>
      <c r="AE787" s="209" t="str">
        <f>IF($A787="-","-",(H787/1000*(VLOOKUP(D787,'2A HypothèsesRenouvellement'!$J$6:$L$10,3,FALSE))))</f>
        <v>-</v>
      </c>
      <c r="AF787" s="312" t="str">
        <f t="shared" si="122"/>
        <v>-</v>
      </c>
      <c r="AG787" s="312" t="str">
        <f t="shared" si="123"/>
        <v>-</v>
      </c>
      <c r="AH787" s="218" t="str">
        <f t="shared" si="124"/>
        <v>-</v>
      </c>
    </row>
    <row r="788" spans="1:34" x14ac:dyDescent="0.25">
      <c r="A788" s="212" t="str">
        <f>IF((ISBLANK('1B DonnéesActifs'!A791)=TRUE),"-",'1B DonnéesActifs'!A791)</f>
        <v>-</v>
      </c>
      <c r="B788" s="213" t="str">
        <f>IF(($A788="-"),"-",IF((ISBLANK('1B DonnéesActifs'!B791)=TRUE),"",'1B DonnéesActifs'!B791))</f>
        <v>-</v>
      </c>
      <c r="C788" s="213" t="str">
        <f>IF(($A788="-"),"-",IF((ISBLANK('1B DonnéesActifs'!C791)=TRUE),"",'1B DonnéesActifs'!C791))</f>
        <v>-</v>
      </c>
      <c r="D788" s="213" t="str">
        <f>IF(($A788="-"),"-",IF((ISBLANK('1B DonnéesActifs'!D791)=TRUE),"",'1B DonnéesActifs'!D791))</f>
        <v>-</v>
      </c>
      <c r="E788" s="213" t="str">
        <f>IF(($A788="-"),"-",IF((ISBLANK('1B DonnéesActifs'!E791)=TRUE),"",'1B DonnéesActifs'!E791))</f>
        <v>-</v>
      </c>
      <c r="F788" s="213" t="str">
        <f>IF(($A788="-"),"-",IF((ISBLANK('1B DonnéesActifs'!F791)=TRUE),"",'1B DonnéesActifs'!F791))</f>
        <v>-</v>
      </c>
      <c r="G788" s="213" t="str">
        <f>IF(($A788="-"),"-",IF((ISBLANK('1B DonnéesActifs'!G791)=TRUE),"",'1B DonnéesActifs'!G791))</f>
        <v>-</v>
      </c>
      <c r="H788" s="213" t="str">
        <f>IF(($A788="-"),"-",IF((ISBLANK('1B DonnéesActifs'!H791)=TRUE),"",'1B DonnéesActifs'!H791))</f>
        <v>-</v>
      </c>
      <c r="I788" s="213" t="str">
        <f>IF(($A788="-"),"-",IF((ISBLANK('1B DonnéesActifs'!I791)=TRUE),"",'1B DonnéesActifs'!I791))</f>
        <v>-</v>
      </c>
      <c r="J788" s="213" t="str">
        <f>IF(($A788="-"),"-",IF((ISBLANK('1B DonnéesActifs'!J791)=TRUE),"",'1B DonnéesActifs'!J791))</f>
        <v>-</v>
      </c>
      <c r="K788" s="213" t="str">
        <f>IF(($A788="-"),"-",IF((ISBLANK('1B DonnéesActifs'!K791)=TRUE),"",'1B DonnéesActifs'!K791))</f>
        <v>-</v>
      </c>
      <c r="L788" s="213" t="str">
        <f>IF(($A788="-"),"-",IF((ISBLANK('1B DonnéesActifs'!L791)=TRUE),"",'1B DonnéesActifs'!L791))</f>
        <v>-</v>
      </c>
      <c r="M788" s="213" t="str">
        <f>IF(($A788="-"),"-",IF((ISBLANK('1B DonnéesActifs'!M791)=TRUE),"",'1B DonnéesActifs'!M791))</f>
        <v>-</v>
      </c>
      <c r="N788" s="213" t="str">
        <f>IF(($A788="-"),"-",IF((ISBLANK('1B DonnéesActifs'!N791)=TRUE),"",'1B DonnéesActifs'!N791))</f>
        <v>-</v>
      </c>
      <c r="O788" s="213" t="str">
        <f>IF(($A788="-"),"-",IF((ISBLANK('1B DonnéesActifs'!O791)=TRUE),"",'1B DonnéesActifs'!O791))</f>
        <v>-</v>
      </c>
      <c r="P788" s="213" t="str">
        <f>IF(($A788="-"),"-",IF((ISBLANK('1B DonnéesActifs'!P791)=TRUE),"",'1B DonnéesActifs'!P791))</f>
        <v>-</v>
      </c>
      <c r="Q788" s="214" t="str">
        <f t="shared" si="118"/>
        <v>-</v>
      </c>
      <c r="R788" s="214" t="str">
        <f>IF($A788="-","-",(_xlfn.IFNA((VLOOKUP($D788,'2A HypothèsesRenouvellement'!$J$6:$K$10,2,FALSE)),"TypeChausséeN/D")))</f>
        <v>-</v>
      </c>
      <c r="S788" s="214" t="str">
        <f t="shared" si="119"/>
        <v>-</v>
      </c>
      <c r="T788" s="214" t="str">
        <f>IF($A788="-","-",(_xlfn.IFNA((VLOOKUP($M788,'2A HypothèsesRenouvellement'!$J$16:$K$25,2,FALSE)),"DernièreInterventionN/D")))</f>
        <v>-</v>
      </c>
      <c r="U788" s="214" t="str">
        <f t="shared" si="120"/>
        <v>-</v>
      </c>
      <c r="V788" s="215" t="str">
        <f t="shared" si="121"/>
        <v>-</v>
      </c>
      <c r="W788" s="215" t="str">
        <f>IF($A788="-","-",IF($O788="","ICG N/D",VLOOKUP($O788,'2A HypothèsesRenouvellement'!$B$33:$B$42,1,TRUE)))</f>
        <v>-</v>
      </c>
      <c r="X788" s="216" t="str">
        <f>IF($A788="-","-",(IF((ISNUMBER(W788)=TRUE),VLOOKUP(W788,'2A HypothèsesRenouvellement'!$B$33:$D$42,3,FALSE),"ICG N/D")))</f>
        <v>-</v>
      </c>
      <c r="Y788" s="216" t="str">
        <f>_xlfn.IFNA(IF($A788="-","-",(IF((P788=""),"Cote /5 N/D",VLOOKUP(P788,'2A HypothèsesRenouvellement'!$F$33:$G$37,2,FALSE)))),"%ParCote/5 Feuille2A N/D")</f>
        <v>-</v>
      </c>
      <c r="Z788" s="215" t="str">
        <f>IF($A788="-","-",IF('2A HypothèsesRenouvellement'!$F$20="  cotes d'état /100",(IF(ISNUMBER(X788)=TRUE,(X788*R788),"ICG N/D")),"N'est pas l'option choisie feuille 2A"))</f>
        <v>-</v>
      </c>
      <c r="AA788" s="215" t="str">
        <f t="shared" si="116"/>
        <v>-</v>
      </c>
      <c r="AB788" s="215" t="str">
        <f>IF($A788="-","-",IF('2A HypothèsesRenouvellement'!$F$20="  cotes d'état /5",(IF(ISNUMBER(Y788)=TRUE,(Y788*R788),"Etat/5 N/D")),"N'est pas l'option choisie feuille 2A"))</f>
        <v>-</v>
      </c>
      <c r="AC788" s="215" t="str">
        <f t="shared" si="117"/>
        <v>-</v>
      </c>
      <c r="AD788" s="217" t="str">
        <f>IF('2A HypothèsesRenouvellement'!$D$15="Option 1  ",'3A CalculsActifs'!V788,IF('2A HypothèsesRenouvellement'!$F$20="  Cotes d'état /100",'3A CalculsActifs'!AA788,IF('2A HypothèsesRenouvellement'!$F$20="  Cotes d'état /5",'3A CalculsActifs'!AC788,"ATT:ChoisirOptionFeuille2A")))</f>
        <v>ATT:ChoisirOptionFeuille2A</v>
      </c>
      <c r="AE788" s="209" t="str">
        <f>IF($A788="-","-",(H788/1000*(VLOOKUP(D788,'2A HypothèsesRenouvellement'!$J$6:$L$10,3,FALSE))))</f>
        <v>-</v>
      </c>
      <c r="AF788" s="312" t="str">
        <f t="shared" si="122"/>
        <v>-</v>
      </c>
      <c r="AG788" s="312" t="str">
        <f t="shared" si="123"/>
        <v>-</v>
      </c>
      <c r="AH788" s="218" t="str">
        <f t="shared" si="124"/>
        <v>-</v>
      </c>
    </row>
    <row r="789" spans="1:34" x14ac:dyDescent="0.25">
      <c r="A789" s="212" t="str">
        <f>IF((ISBLANK('1B DonnéesActifs'!A792)=TRUE),"-",'1B DonnéesActifs'!A792)</f>
        <v>-</v>
      </c>
      <c r="B789" s="213" t="str">
        <f>IF(($A789="-"),"-",IF((ISBLANK('1B DonnéesActifs'!B792)=TRUE),"",'1B DonnéesActifs'!B792))</f>
        <v>-</v>
      </c>
      <c r="C789" s="213" t="str">
        <f>IF(($A789="-"),"-",IF((ISBLANK('1B DonnéesActifs'!C792)=TRUE),"",'1B DonnéesActifs'!C792))</f>
        <v>-</v>
      </c>
      <c r="D789" s="213" t="str">
        <f>IF(($A789="-"),"-",IF((ISBLANK('1B DonnéesActifs'!D792)=TRUE),"",'1B DonnéesActifs'!D792))</f>
        <v>-</v>
      </c>
      <c r="E789" s="213" t="str">
        <f>IF(($A789="-"),"-",IF((ISBLANK('1B DonnéesActifs'!E792)=TRUE),"",'1B DonnéesActifs'!E792))</f>
        <v>-</v>
      </c>
      <c r="F789" s="213" t="str">
        <f>IF(($A789="-"),"-",IF((ISBLANK('1B DonnéesActifs'!F792)=TRUE),"",'1B DonnéesActifs'!F792))</f>
        <v>-</v>
      </c>
      <c r="G789" s="213" t="str">
        <f>IF(($A789="-"),"-",IF((ISBLANK('1B DonnéesActifs'!G792)=TRUE),"",'1B DonnéesActifs'!G792))</f>
        <v>-</v>
      </c>
      <c r="H789" s="213" t="str">
        <f>IF(($A789="-"),"-",IF((ISBLANK('1B DonnéesActifs'!H792)=TRUE),"",'1B DonnéesActifs'!H792))</f>
        <v>-</v>
      </c>
      <c r="I789" s="213" t="str">
        <f>IF(($A789="-"),"-",IF((ISBLANK('1B DonnéesActifs'!I792)=TRUE),"",'1B DonnéesActifs'!I792))</f>
        <v>-</v>
      </c>
      <c r="J789" s="213" t="str">
        <f>IF(($A789="-"),"-",IF((ISBLANK('1B DonnéesActifs'!J792)=TRUE),"",'1B DonnéesActifs'!J792))</f>
        <v>-</v>
      </c>
      <c r="K789" s="213" t="str">
        <f>IF(($A789="-"),"-",IF((ISBLANK('1B DonnéesActifs'!K792)=TRUE),"",'1B DonnéesActifs'!K792))</f>
        <v>-</v>
      </c>
      <c r="L789" s="213" t="str">
        <f>IF(($A789="-"),"-",IF((ISBLANK('1B DonnéesActifs'!L792)=TRUE),"",'1B DonnéesActifs'!L792))</f>
        <v>-</v>
      </c>
      <c r="M789" s="213" t="str">
        <f>IF(($A789="-"),"-",IF((ISBLANK('1B DonnéesActifs'!M792)=TRUE),"",'1B DonnéesActifs'!M792))</f>
        <v>-</v>
      </c>
      <c r="N789" s="213" t="str">
        <f>IF(($A789="-"),"-",IF((ISBLANK('1B DonnéesActifs'!N792)=TRUE),"",'1B DonnéesActifs'!N792))</f>
        <v>-</v>
      </c>
      <c r="O789" s="213" t="str">
        <f>IF(($A789="-"),"-",IF((ISBLANK('1B DonnéesActifs'!O792)=TRUE),"",'1B DonnéesActifs'!O792))</f>
        <v>-</v>
      </c>
      <c r="P789" s="213" t="str">
        <f>IF(($A789="-"),"-",IF((ISBLANK('1B DonnéesActifs'!P792)=TRUE),"",'1B DonnéesActifs'!P792))</f>
        <v>-</v>
      </c>
      <c r="Q789" s="214" t="str">
        <f t="shared" si="118"/>
        <v>-</v>
      </c>
      <c r="R789" s="214" t="str">
        <f>IF($A789="-","-",(_xlfn.IFNA((VLOOKUP($D789,'2A HypothèsesRenouvellement'!$J$6:$K$10,2,FALSE)),"TypeChausséeN/D")))</f>
        <v>-</v>
      </c>
      <c r="S789" s="214" t="str">
        <f t="shared" si="119"/>
        <v>-</v>
      </c>
      <c r="T789" s="214" t="str">
        <f>IF($A789="-","-",(_xlfn.IFNA((VLOOKUP($M789,'2A HypothèsesRenouvellement'!$J$16:$K$25,2,FALSE)),"DernièreInterventionN/D")))</f>
        <v>-</v>
      </c>
      <c r="U789" s="214" t="str">
        <f t="shared" si="120"/>
        <v>-</v>
      </c>
      <c r="V789" s="215" t="str">
        <f t="shared" si="121"/>
        <v>-</v>
      </c>
      <c r="W789" s="215" t="str">
        <f>IF($A789="-","-",IF($O789="","ICG N/D",VLOOKUP($O789,'2A HypothèsesRenouvellement'!$B$33:$B$42,1,TRUE)))</f>
        <v>-</v>
      </c>
      <c r="X789" s="216" t="str">
        <f>IF($A789="-","-",(IF((ISNUMBER(W789)=TRUE),VLOOKUP(W789,'2A HypothèsesRenouvellement'!$B$33:$D$42,3,FALSE),"ICG N/D")))</f>
        <v>-</v>
      </c>
      <c r="Y789" s="216" t="str">
        <f>_xlfn.IFNA(IF($A789="-","-",(IF((P789=""),"Cote /5 N/D",VLOOKUP(P789,'2A HypothèsesRenouvellement'!$F$33:$G$37,2,FALSE)))),"%ParCote/5 Feuille2A N/D")</f>
        <v>-</v>
      </c>
      <c r="Z789" s="215" t="str">
        <f>IF($A789="-","-",IF('2A HypothèsesRenouvellement'!$F$20="  cotes d'état /100",(IF(ISNUMBER(X789)=TRUE,(X789*R789),"ICG N/D")),"N'est pas l'option choisie feuille 2A"))</f>
        <v>-</v>
      </c>
      <c r="AA789" s="215" t="str">
        <f t="shared" si="116"/>
        <v>-</v>
      </c>
      <c r="AB789" s="215" t="str">
        <f>IF($A789="-","-",IF('2A HypothèsesRenouvellement'!$F$20="  cotes d'état /5",(IF(ISNUMBER(Y789)=TRUE,(Y789*R789),"Etat/5 N/D")),"N'est pas l'option choisie feuille 2A"))</f>
        <v>-</v>
      </c>
      <c r="AC789" s="215" t="str">
        <f t="shared" si="117"/>
        <v>-</v>
      </c>
      <c r="AD789" s="217" t="str">
        <f>IF('2A HypothèsesRenouvellement'!$D$15="Option 1  ",'3A CalculsActifs'!V789,IF('2A HypothèsesRenouvellement'!$F$20="  Cotes d'état /100",'3A CalculsActifs'!AA789,IF('2A HypothèsesRenouvellement'!$F$20="  Cotes d'état /5",'3A CalculsActifs'!AC789,"ATT:ChoisirOptionFeuille2A")))</f>
        <v>ATT:ChoisirOptionFeuille2A</v>
      </c>
      <c r="AE789" s="209" t="str">
        <f>IF($A789="-","-",(H789/1000*(VLOOKUP(D789,'2A HypothèsesRenouvellement'!$J$6:$L$10,3,FALSE))))</f>
        <v>-</v>
      </c>
      <c r="AF789" s="312" t="str">
        <f t="shared" si="122"/>
        <v>-</v>
      </c>
      <c r="AG789" s="312" t="str">
        <f t="shared" si="123"/>
        <v>-</v>
      </c>
      <c r="AH789" s="218" t="str">
        <f t="shared" si="124"/>
        <v>-</v>
      </c>
    </row>
    <row r="790" spans="1:34" x14ac:dyDescent="0.25">
      <c r="A790" s="212" t="str">
        <f>IF((ISBLANK('1B DonnéesActifs'!A793)=TRUE),"-",'1B DonnéesActifs'!A793)</f>
        <v>-</v>
      </c>
      <c r="B790" s="213" t="str">
        <f>IF(($A790="-"),"-",IF((ISBLANK('1B DonnéesActifs'!B793)=TRUE),"",'1B DonnéesActifs'!B793))</f>
        <v>-</v>
      </c>
      <c r="C790" s="213" t="str">
        <f>IF(($A790="-"),"-",IF((ISBLANK('1B DonnéesActifs'!C793)=TRUE),"",'1B DonnéesActifs'!C793))</f>
        <v>-</v>
      </c>
      <c r="D790" s="213" t="str">
        <f>IF(($A790="-"),"-",IF((ISBLANK('1B DonnéesActifs'!D793)=TRUE),"",'1B DonnéesActifs'!D793))</f>
        <v>-</v>
      </c>
      <c r="E790" s="213" t="str">
        <f>IF(($A790="-"),"-",IF((ISBLANK('1B DonnéesActifs'!E793)=TRUE),"",'1B DonnéesActifs'!E793))</f>
        <v>-</v>
      </c>
      <c r="F790" s="213" t="str">
        <f>IF(($A790="-"),"-",IF((ISBLANK('1B DonnéesActifs'!F793)=TRUE),"",'1B DonnéesActifs'!F793))</f>
        <v>-</v>
      </c>
      <c r="G790" s="213" t="str">
        <f>IF(($A790="-"),"-",IF((ISBLANK('1B DonnéesActifs'!G793)=TRUE),"",'1B DonnéesActifs'!G793))</f>
        <v>-</v>
      </c>
      <c r="H790" s="213" t="str">
        <f>IF(($A790="-"),"-",IF((ISBLANK('1B DonnéesActifs'!H793)=TRUE),"",'1B DonnéesActifs'!H793))</f>
        <v>-</v>
      </c>
      <c r="I790" s="213" t="str">
        <f>IF(($A790="-"),"-",IF((ISBLANK('1B DonnéesActifs'!I793)=TRUE),"",'1B DonnéesActifs'!I793))</f>
        <v>-</v>
      </c>
      <c r="J790" s="213" t="str">
        <f>IF(($A790="-"),"-",IF((ISBLANK('1B DonnéesActifs'!J793)=TRUE),"",'1B DonnéesActifs'!J793))</f>
        <v>-</v>
      </c>
      <c r="K790" s="213" t="str">
        <f>IF(($A790="-"),"-",IF((ISBLANK('1B DonnéesActifs'!K793)=TRUE),"",'1B DonnéesActifs'!K793))</f>
        <v>-</v>
      </c>
      <c r="L790" s="213" t="str">
        <f>IF(($A790="-"),"-",IF((ISBLANK('1B DonnéesActifs'!L793)=TRUE),"",'1B DonnéesActifs'!L793))</f>
        <v>-</v>
      </c>
      <c r="M790" s="213" t="str">
        <f>IF(($A790="-"),"-",IF((ISBLANK('1B DonnéesActifs'!M793)=TRUE),"",'1B DonnéesActifs'!M793))</f>
        <v>-</v>
      </c>
      <c r="N790" s="213" t="str">
        <f>IF(($A790="-"),"-",IF((ISBLANK('1B DonnéesActifs'!N793)=TRUE),"",'1B DonnéesActifs'!N793))</f>
        <v>-</v>
      </c>
      <c r="O790" s="213" t="str">
        <f>IF(($A790="-"),"-",IF((ISBLANK('1B DonnéesActifs'!O793)=TRUE),"",'1B DonnéesActifs'!O793))</f>
        <v>-</v>
      </c>
      <c r="P790" s="213" t="str">
        <f>IF(($A790="-"),"-",IF((ISBLANK('1B DonnéesActifs'!P793)=TRUE),"",'1B DonnéesActifs'!P793))</f>
        <v>-</v>
      </c>
      <c r="Q790" s="214" t="str">
        <f t="shared" si="118"/>
        <v>-</v>
      </c>
      <c r="R790" s="214" t="str">
        <f>IF($A790="-","-",(_xlfn.IFNA((VLOOKUP($D790,'2A HypothèsesRenouvellement'!$J$6:$K$10,2,FALSE)),"TypeChausséeN/D")))</f>
        <v>-</v>
      </c>
      <c r="S790" s="214" t="str">
        <f t="shared" si="119"/>
        <v>-</v>
      </c>
      <c r="T790" s="214" t="str">
        <f>IF($A790="-","-",(_xlfn.IFNA((VLOOKUP($M790,'2A HypothèsesRenouvellement'!$J$16:$K$25,2,FALSE)),"DernièreInterventionN/D")))</f>
        <v>-</v>
      </c>
      <c r="U790" s="214" t="str">
        <f t="shared" si="120"/>
        <v>-</v>
      </c>
      <c r="V790" s="215" t="str">
        <f t="shared" si="121"/>
        <v>-</v>
      </c>
      <c r="W790" s="215" t="str">
        <f>IF($A790="-","-",IF($O790="","ICG N/D",VLOOKUP($O790,'2A HypothèsesRenouvellement'!$B$33:$B$42,1,TRUE)))</f>
        <v>-</v>
      </c>
      <c r="X790" s="216" t="str">
        <f>IF($A790="-","-",(IF((ISNUMBER(W790)=TRUE),VLOOKUP(W790,'2A HypothèsesRenouvellement'!$B$33:$D$42,3,FALSE),"ICG N/D")))</f>
        <v>-</v>
      </c>
      <c r="Y790" s="216" t="str">
        <f>_xlfn.IFNA(IF($A790="-","-",(IF((P790=""),"Cote /5 N/D",VLOOKUP(P790,'2A HypothèsesRenouvellement'!$F$33:$G$37,2,FALSE)))),"%ParCote/5 Feuille2A N/D")</f>
        <v>-</v>
      </c>
      <c r="Z790" s="215" t="str">
        <f>IF($A790="-","-",IF('2A HypothèsesRenouvellement'!$F$20="  cotes d'état /100",(IF(ISNUMBER(X790)=TRUE,(X790*R790),"ICG N/D")),"N'est pas l'option choisie feuille 2A"))</f>
        <v>-</v>
      </c>
      <c r="AA790" s="215" t="str">
        <f t="shared" si="116"/>
        <v>-</v>
      </c>
      <c r="AB790" s="215" t="str">
        <f>IF($A790="-","-",IF('2A HypothèsesRenouvellement'!$F$20="  cotes d'état /5",(IF(ISNUMBER(Y790)=TRUE,(Y790*R790),"Etat/5 N/D")),"N'est pas l'option choisie feuille 2A"))</f>
        <v>-</v>
      </c>
      <c r="AC790" s="215" t="str">
        <f t="shared" si="117"/>
        <v>-</v>
      </c>
      <c r="AD790" s="217" t="str">
        <f>IF('2A HypothèsesRenouvellement'!$D$15="Option 1  ",'3A CalculsActifs'!V790,IF('2A HypothèsesRenouvellement'!$F$20="  Cotes d'état /100",'3A CalculsActifs'!AA790,IF('2A HypothèsesRenouvellement'!$F$20="  Cotes d'état /5",'3A CalculsActifs'!AC790,"ATT:ChoisirOptionFeuille2A")))</f>
        <v>ATT:ChoisirOptionFeuille2A</v>
      </c>
      <c r="AE790" s="209" t="str">
        <f>IF($A790="-","-",(H790/1000*(VLOOKUP(D790,'2A HypothèsesRenouvellement'!$J$6:$L$10,3,FALSE))))</f>
        <v>-</v>
      </c>
      <c r="AF790" s="312" t="str">
        <f t="shared" si="122"/>
        <v>-</v>
      </c>
      <c r="AG790" s="312" t="str">
        <f t="shared" si="123"/>
        <v>-</v>
      </c>
      <c r="AH790" s="218" t="str">
        <f t="shared" si="124"/>
        <v>-</v>
      </c>
    </row>
    <row r="791" spans="1:34" x14ac:dyDescent="0.25">
      <c r="A791" s="212" t="str">
        <f>IF((ISBLANK('1B DonnéesActifs'!A794)=TRUE),"-",'1B DonnéesActifs'!A794)</f>
        <v>-</v>
      </c>
      <c r="B791" s="213" t="str">
        <f>IF(($A791="-"),"-",IF((ISBLANK('1B DonnéesActifs'!B794)=TRUE),"",'1B DonnéesActifs'!B794))</f>
        <v>-</v>
      </c>
      <c r="C791" s="213" t="str">
        <f>IF(($A791="-"),"-",IF((ISBLANK('1B DonnéesActifs'!C794)=TRUE),"",'1B DonnéesActifs'!C794))</f>
        <v>-</v>
      </c>
      <c r="D791" s="213" t="str">
        <f>IF(($A791="-"),"-",IF((ISBLANK('1B DonnéesActifs'!D794)=TRUE),"",'1B DonnéesActifs'!D794))</f>
        <v>-</v>
      </c>
      <c r="E791" s="213" t="str">
        <f>IF(($A791="-"),"-",IF((ISBLANK('1B DonnéesActifs'!E794)=TRUE),"",'1B DonnéesActifs'!E794))</f>
        <v>-</v>
      </c>
      <c r="F791" s="213" t="str">
        <f>IF(($A791="-"),"-",IF((ISBLANK('1B DonnéesActifs'!F794)=TRUE),"",'1B DonnéesActifs'!F794))</f>
        <v>-</v>
      </c>
      <c r="G791" s="213" t="str">
        <f>IF(($A791="-"),"-",IF((ISBLANK('1B DonnéesActifs'!G794)=TRUE),"",'1B DonnéesActifs'!G794))</f>
        <v>-</v>
      </c>
      <c r="H791" s="213" t="str">
        <f>IF(($A791="-"),"-",IF((ISBLANK('1B DonnéesActifs'!H794)=TRUE),"",'1B DonnéesActifs'!H794))</f>
        <v>-</v>
      </c>
      <c r="I791" s="213" t="str">
        <f>IF(($A791="-"),"-",IF((ISBLANK('1B DonnéesActifs'!I794)=TRUE),"",'1B DonnéesActifs'!I794))</f>
        <v>-</v>
      </c>
      <c r="J791" s="213" t="str">
        <f>IF(($A791="-"),"-",IF((ISBLANK('1B DonnéesActifs'!J794)=TRUE),"",'1B DonnéesActifs'!J794))</f>
        <v>-</v>
      </c>
      <c r="K791" s="213" t="str">
        <f>IF(($A791="-"),"-",IF((ISBLANK('1B DonnéesActifs'!K794)=TRUE),"",'1B DonnéesActifs'!K794))</f>
        <v>-</v>
      </c>
      <c r="L791" s="213" t="str">
        <f>IF(($A791="-"),"-",IF((ISBLANK('1B DonnéesActifs'!L794)=TRUE),"",'1B DonnéesActifs'!L794))</f>
        <v>-</v>
      </c>
      <c r="M791" s="213" t="str">
        <f>IF(($A791="-"),"-",IF((ISBLANK('1B DonnéesActifs'!M794)=TRUE),"",'1B DonnéesActifs'!M794))</f>
        <v>-</v>
      </c>
      <c r="N791" s="213" t="str">
        <f>IF(($A791="-"),"-",IF((ISBLANK('1B DonnéesActifs'!N794)=TRUE),"",'1B DonnéesActifs'!N794))</f>
        <v>-</v>
      </c>
      <c r="O791" s="213" t="str">
        <f>IF(($A791="-"),"-",IF((ISBLANK('1B DonnéesActifs'!O794)=TRUE),"",'1B DonnéesActifs'!O794))</f>
        <v>-</v>
      </c>
      <c r="P791" s="213" t="str">
        <f>IF(($A791="-"),"-",IF((ISBLANK('1B DonnéesActifs'!P794)=TRUE),"",'1B DonnéesActifs'!P794))</f>
        <v>-</v>
      </c>
      <c r="Q791" s="214" t="str">
        <f t="shared" si="118"/>
        <v>-</v>
      </c>
      <c r="R791" s="214" t="str">
        <f>IF($A791="-","-",(_xlfn.IFNA((VLOOKUP($D791,'2A HypothèsesRenouvellement'!$J$6:$K$10,2,FALSE)),"TypeChausséeN/D")))</f>
        <v>-</v>
      </c>
      <c r="S791" s="214" t="str">
        <f t="shared" si="119"/>
        <v>-</v>
      </c>
      <c r="T791" s="214" t="str">
        <f>IF($A791="-","-",(_xlfn.IFNA((VLOOKUP($M791,'2A HypothèsesRenouvellement'!$J$16:$K$25,2,FALSE)),"DernièreInterventionN/D")))</f>
        <v>-</v>
      </c>
      <c r="U791" s="214" t="str">
        <f t="shared" si="120"/>
        <v>-</v>
      </c>
      <c r="V791" s="215" t="str">
        <f t="shared" si="121"/>
        <v>-</v>
      </c>
      <c r="W791" s="215" t="str">
        <f>IF($A791="-","-",IF($O791="","ICG N/D",VLOOKUP($O791,'2A HypothèsesRenouvellement'!$B$33:$B$42,1,TRUE)))</f>
        <v>-</v>
      </c>
      <c r="X791" s="216" t="str">
        <f>IF($A791="-","-",(IF((ISNUMBER(W791)=TRUE),VLOOKUP(W791,'2A HypothèsesRenouvellement'!$B$33:$D$42,3,FALSE),"ICG N/D")))</f>
        <v>-</v>
      </c>
      <c r="Y791" s="216" t="str">
        <f>_xlfn.IFNA(IF($A791="-","-",(IF((P791=""),"Cote /5 N/D",VLOOKUP(P791,'2A HypothèsesRenouvellement'!$F$33:$G$37,2,FALSE)))),"%ParCote/5 Feuille2A N/D")</f>
        <v>-</v>
      </c>
      <c r="Z791" s="215" t="str">
        <f>IF($A791="-","-",IF('2A HypothèsesRenouvellement'!$F$20="  cotes d'état /100",(IF(ISNUMBER(X791)=TRUE,(X791*R791),"ICG N/D")),"N'est pas l'option choisie feuille 2A"))</f>
        <v>-</v>
      </c>
      <c r="AA791" s="215" t="str">
        <f t="shared" si="116"/>
        <v>-</v>
      </c>
      <c r="AB791" s="215" t="str">
        <f>IF($A791="-","-",IF('2A HypothèsesRenouvellement'!$F$20="  cotes d'état /5",(IF(ISNUMBER(Y791)=TRUE,(Y791*R791),"Etat/5 N/D")),"N'est pas l'option choisie feuille 2A"))</f>
        <v>-</v>
      </c>
      <c r="AC791" s="215" t="str">
        <f t="shared" si="117"/>
        <v>-</v>
      </c>
      <c r="AD791" s="217" t="str">
        <f>IF('2A HypothèsesRenouvellement'!$D$15="Option 1  ",'3A CalculsActifs'!V791,IF('2A HypothèsesRenouvellement'!$F$20="  Cotes d'état /100",'3A CalculsActifs'!AA791,IF('2A HypothèsesRenouvellement'!$F$20="  Cotes d'état /5",'3A CalculsActifs'!AC791,"ATT:ChoisirOptionFeuille2A")))</f>
        <v>ATT:ChoisirOptionFeuille2A</v>
      </c>
      <c r="AE791" s="209" t="str">
        <f>IF($A791="-","-",(H791/1000*(VLOOKUP(D791,'2A HypothèsesRenouvellement'!$J$6:$L$10,3,FALSE))))</f>
        <v>-</v>
      </c>
      <c r="AF791" s="312" t="str">
        <f t="shared" si="122"/>
        <v>-</v>
      </c>
      <c r="AG791" s="312" t="str">
        <f t="shared" si="123"/>
        <v>-</v>
      </c>
      <c r="AH791" s="218" t="str">
        <f t="shared" si="124"/>
        <v>-</v>
      </c>
    </row>
    <row r="792" spans="1:34" x14ac:dyDescent="0.25">
      <c r="A792" s="212" t="str">
        <f>IF((ISBLANK('1B DonnéesActifs'!A795)=TRUE),"-",'1B DonnéesActifs'!A795)</f>
        <v>-</v>
      </c>
      <c r="B792" s="213" t="str">
        <f>IF(($A792="-"),"-",IF((ISBLANK('1B DonnéesActifs'!B795)=TRUE),"",'1B DonnéesActifs'!B795))</f>
        <v>-</v>
      </c>
      <c r="C792" s="213" t="str">
        <f>IF(($A792="-"),"-",IF((ISBLANK('1B DonnéesActifs'!C795)=TRUE),"",'1B DonnéesActifs'!C795))</f>
        <v>-</v>
      </c>
      <c r="D792" s="213" t="str">
        <f>IF(($A792="-"),"-",IF((ISBLANK('1B DonnéesActifs'!D795)=TRUE),"",'1B DonnéesActifs'!D795))</f>
        <v>-</v>
      </c>
      <c r="E792" s="213" t="str">
        <f>IF(($A792="-"),"-",IF((ISBLANK('1B DonnéesActifs'!E795)=TRUE),"",'1B DonnéesActifs'!E795))</f>
        <v>-</v>
      </c>
      <c r="F792" s="213" t="str">
        <f>IF(($A792="-"),"-",IF((ISBLANK('1B DonnéesActifs'!F795)=TRUE),"",'1B DonnéesActifs'!F795))</f>
        <v>-</v>
      </c>
      <c r="G792" s="213" t="str">
        <f>IF(($A792="-"),"-",IF((ISBLANK('1B DonnéesActifs'!G795)=TRUE),"",'1B DonnéesActifs'!G795))</f>
        <v>-</v>
      </c>
      <c r="H792" s="213" t="str">
        <f>IF(($A792="-"),"-",IF((ISBLANK('1B DonnéesActifs'!H795)=TRUE),"",'1B DonnéesActifs'!H795))</f>
        <v>-</v>
      </c>
      <c r="I792" s="213" t="str">
        <f>IF(($A792="-"),"-",IF((ISBLANK('1B DonnéesActifs'!I795)=TRUE),"",'1B DonnéesActifs'!I795))</f>
        <v>-</v>
      </c>
      <c r="J792" s="213" t="str">
        <f>IF(($A792="-"),"-",IF((ISBLANK('1B DonnéesActifs'!J795)=TRUE),"",'1B DonnéesActifs'!J795))</f>
        <v>-</v>
      </c>
      <c r="K792" s="213" t="str">
        <f>IF(($A792="-"),"-",IF((ISBLANK('1B DonnéesActifs'!K795)=TRUE),"",'1B DonnéesActifs'!K795))</f>
        <v>-</v>
      </c>
      <c r="L792" s="213" t="str">
        <f>IF(($A792="-"),"-",IF((ISBLANK('1B DonnéesActifs'!L795)=TRUE),"",'1B DonnéesActifs'!L795))</f>
        <v>-</v>
      </c>
      <c r="M792" s="213" t="str">
        <f>IF(($A792="-"),"-",IF((ISBLANK('1B DonnéesActifs'!M795)=TRUE),"",'1B DonnéesActifs'!M795))</f>
        <v>-</v>
      </c>
      <c r="N792" s="213" t="str">
        <f>IF(($A792="-"),"-",IF((ISBLANK('1B DonnéesActifs'!N795)=TRUE),"",'1B DonnéesActifs'!N795))</f>
        <v>-</v>
      </c>
      <c r="O792" s="213" t="str">
        <f>IF(($A792="-"),"-",IF((ISBLANK('1B DonnéesActifs'!O795)=TRUE),"",'1B DonnéesActifs'!O795))</f>
        <v>-</v>
      </c>
      <c r="P792" s="213" t="str">
        <f>IF(($A792="-"),"-",IF((ISBLANK('1B DonnéesActifs'!P795)=TRUE),"",'1B DonnéesActifs'!P795))</f>
        <v>-</v>
      </c>
      <c r="Q792" s="214" t="str">
        <f t="shared" si="118"/>
        <v>-</v>
      </c>
      <c r="R792" s="214" t="str">
        <f>IF($A792="-","-",(_xlfn.IFNA((VLOOKUP($D792,'2A HypothèsesRenouvellement'!$J$6:$K$10,2,FALSE)),"TypeChausséeN/D")))</f>
        <v>-</v>
      </c>
      <c r="S792" s="214" t="str">
        <f t="shared" si="119"/>
        <v>-</v>
      </c>
      <c r="T792" s="214" t="str">
        <f>IF($A792="-","-",(_xlfn.IFNA((VLOOKUP($M792,'2A HypothèsesRenouvellement'!$J$16:$K$25,2,FALSE)),"DernièreInterventionN/D")))</f>
        <v>-</v>
      </c>
      <c r="U792" s="214" t="str">
        <f t="shared" si="120"/>
        <v>-</v>
      </c>
      <c r="V792" s="215" t="str">
        <f t="shared" si="121"/>
        <v>-</v>
      </c>
      <c r="W792" s="215" t="str">
        <f>IF($A792="-","-",IF($O792="","ICG N/D",VLOOKUP($O792,'2A HypothèsesRenouvellement'!$B$33:$B$42,1,TRUE)))</f>
        <v>-</v>
      </c>
      <c r="X792" s="216" t="str">
        <f>IF($A792="-","-",(IF((ISNUMBER(W792)=TRUE),VLOOKUP(W792,'2A HypothèsesRenouvellement'!$B$33:$D$42,3,FALSE),"ICG N/D")))</f>
        <v>-</v>
      </c>
      <c r="Y792" s="216" t="str">
        <f>_xlfn.IFNA(IF($A792="-","-",(IF((P792=""),"Cote /5 N/D",VLOOKUP(P792,'2A HypothèsesRenouvellement'!$F$33:$G$37,2,FALSE)))),"%ParCote/5 Feuille2A N/D")</f>
        <v>-</v>
      </c>
      <c r="Z792" s="215" t="str">
        <f>IF($A792="-","-",IF('2A HypothèsesRenouvellement'!$F$20="  cotes d'état /100",(IF(ISNUMBER(X792)=TRUE,(X792*R792),"ICG N/D")),"N'est pas l'option choisie feuille 2A"))</f>
        <v>-</v>
      </c>
      <c r="AA792" s="215" t="str">
        <f t="shared" si="116"/>
        <v>-</v>
      </c>
      <c r="AB792" s="215" t="str">
        <f>IF($A792="-","-",IF('2A HypothèsesRenouvellement'!$F$20="  cotes d'état /5",(IF(ISNUMBER(Y792)=TRUE,(Y792*R792),"Etat/5 N/D")),"N'est pas l'option choisie feuille 2A"))</f>
        <v>-</v>
      </c>
      <c r="AC792" s="215" t="str">
        <f t="shared" si="117"/>
        <v>-</v>
      </c>
      <c r="AD792" s="217" t="str">
        <f>IF('2A HypothèsesRenouvellement'!$D$15="Option 1  ",'3A CalculsActifs'!V792,IF('2A HypothèsesRenouvellement'!$F$20="  Cotes d'état /100",'3A CalculsActifs'!AA792,IF('2A HypothèsesRenouvellement'!$F$20="  Cotes d'état /5",'3A CalculsActifs'!AC792,"ATT:ChoisirOptionFeuille2A")))</f>
        <v>ATT:ChoisirOptionFeuille2A</v>
      </c>
      <c r="AE792" s="209" t="str">
        <f>IF($A792="-","-",(H792/1000*(VLOOKUP(D792,'2A HypothèsesRenouvellement'!$J$6:$L$10,3,FALSE))))</f>
        <v>-</v>
      </c>
      <c r="AF792" s="312" t="str">
        <f t="shared" si="122"/>
        <v>-</v>
      </c>
      <c r="AG792" s="312" t="str">
        <f t="shared" si="123"/>
        <v>-</v>
      </c>
      <c r="AH792" s="218" t="str">
        <f t="shared" si="124"/>
        <v>-</v>
      </c>
    </row>
    <row r="793" spans="1:34" x14ac:dyDescent="0.25">
      <c r="A793" s="212" t="str">
        <f>IF((ISBLANK('1B DonnéesActifs'!A796)=TRUE),"-",'1B DonnéesActifs'!A796)</f>
        <v>-</v>
      </c>
      <c r="B793" s="213" t="str">
        <f>IF(($A793="-"),"-",IF((ISBLANK('1B DonnéesActifs'!B796)=TRUE),"",'1B DonnéesActifs'!B796))</f>
        <v>-</v>
      </c>
      <c r="C793" s="213" t="str">
        <f>IF(($A793="-"),"-",IF((ISBLANK('1B DonnéesActifs'!C796)=TRUE),"",'1B DonnéesActifs'!C796))</f>
        <v>-</v>
      </c>
      <c r="D793" s="213" t="str">
        <f>IF(($A793="-"),"-",IF((ISBLANK('1B DonnéesActifs'!D796)=TRUE),"",'1B DonnéesActifs'!D796))</f>
        <v>-</v>
      </c>
      <c r="E793" s="213" t="str">
        <f>IF(($A793="-"),"-",IF((ISBLANK('1B DonnéesActifs'!E796)=TRUE),"",'1B DonnéesActifs'!E796))</f>
        <v>-</v>
      </c>
      <c r="F793" s="213" t="str">
        <f>IF(($A793="-"),"-",IF((ISBLANK('1B DonnéesActifs'!F796)=TRUE),"",'1B DonnéesActifs'!F796))</f>
        <v>-</v>
      </c>
      <c r="G793" s="213" t="str">
        <f>IF(($A793="-"),"-",IF((ISBLANK('1B DonnéesActifs'!G796)=TRUE),"",'1B DonnéesActifs'!G796))</f>
        <v>-</v>
      </c>
      <c r="H793" s="213" t="str">
        <f>IF(($A793="-"),"-",IF((ISBLANK('1B DonnéesActifs'!H796)=TRUE),"",'1B DonnéesActifs'!H796))</f>
        <v>-</v>
      </c>
      <c r="I793" s="213" t="str">
        <f>IF(($A793="-"),"-",IF((ISBLANK('1B DonnéesActifs'!I796)=TRUE),"",'1B DonnéesActifs'!I796))</f>
        <v>-</v>
      </c>
      <c r="J793" s="213" t="str">
        <f>IF(($A793="-"),"-",IF((ISBLANK('1B DonnéesActifs'!J796)=TRUE),"",'1B DonnéesActifs'!J796))</f>
        <v>-</v>
      </c>
      <c r="K793" s="213" t="str">
        <f>IF(($A793="-"),"-",IF((ISBLANK('1B DonnéesActifs'!K796)=TRUE),"",'1B DonnéesActifs'!K796))</f>
        <v>-</v>
      </c>
      <c r="L793" s="213" t="str">
        <f>IF(($A793="-"),"-",IF((ISBLANK('1B DonnéesActifs'!L796)=TRUE),"",'1B DonnéesActifs'!L796))</f>
        <v>-</v>
      </c>
      <c r="M793" s="213" t="str">
        <f>IF(($A793="-"),"-",IF((ISBLANK('1B DonnéesActifs'!M796)=TRUE),"",'1B DonnéesActifs'!M796))</f>
        <v>-</v>
      </c>
      <c r="N793" s="213" t="str">
        <f>IF(($A793="-"),"-",IF((ISBLANK('1B DonnéesActifs'!N796)=TRUE),"",'1B DonnéesActifs'!N796))</f>
        <v>-</v>
      </c>
      <c r="O793" s="213" t="str">
        <f>IF(($A793="-"),"-",IF((ISBLANK('1B DonnéesActifs'!O796)=TRUE),"",'1B DonnéesActifs'!O796))</f>
        <v>-</v>
      </c>
      <c r="P793" s="213" t="str">
        <f>IF(($A793="-"),"-",IF((ISBLANK('1B DonnéesActifs'!P796)=TRUE),"",'1B DonnéesActifs'!P796))</f>
        <v>-</v>
      </c>
      <c r="Q793" s="214" t="str">
        <f t="shared" si="118"/>
        <v>-</v>
      </c>
      <c r="R793" s="214" t="str">
        <f>IF($A793="-","-",(_xlfn.IFNA((VLOOKUP($D793,'2A HypothèsesRenouvellement'!$J$6:$K$10,2,FALSE)),"TypeChausséeN/D")))</f>
        <v>-</v>
      </c>
      <c r="S793" s="214" t="str">
        <f t="shared" si="119"/>
        <v>-</v>
      </c>
      <c r="T793" s="214" t="str">
        <f>IF($A793="-","-",(_xlfn.IFNA((VLOOKUP($M793,'2A HypothèsesRenouvellement'!$J$16:$K$25,2,FALSE)),"DernièreInterventionN/D")))</f>
        <v>-</v>
      </c>
      <c r="U793" s="214" t="str">
        <f t="shared" si="120"/>
        <v>-</v>
      </c>
      <c r="V793" s="215" t="str">
        <f t="shared" si="121"/>
        <v>-</v>
      </c>
      <c r="W793" s="215" t="str">
        <f>IF($A793="-","-",IF($O793="","ICG N/D",VLOOKUP($O793,'2A HypothèsesRenouvellement'!$B$33:$B$42,1,TRUE)))</f>
        <v>-</v>
      </c>
      <c r="X793" s="216" t="str">
        <f>IF($A793="-","-",(IF((ISNUMBER(W793)=TRUE),VLOOKUP(W793,'2A HypothèsesRenouvellement'!$B$33:$D$42,3,FALSE),"ICG N/D")))</f>
        <v>-</v>
      </c>
      <c r="Y793" s="216" t="str">
        <f>_xlfn.IFNA(IF($A793="-","-",(IF((P793=""),"Cote /5 N/D",VLOOKUP(P793,'2A HypothèsesRenouvellement'!$F$33:$G$37,2,FALSE)))),"%ParCote/5 Feuille2A N/D")</f>
        <v>-</v>
      </c>
      <c r="Z793" s="215" t="str">
        <f>IF($A793="-","-",IF('2A HypothèsesRenouvellement'!$F$20="  cotes d'état /100",(IF(ISNUMBER(X793)=TRUE,(X793*R793),"ICG N/D")),"N'est pas l'option choisie feuille 2A"))</f>
        <v>-</v>
      </c>
      <c r="AA793" s="215" t="str">
        <f t="shared" si="116"/>
        <v>-</v>
      </c>
      <c r="AB793" s="215" t="str">
        <f>IF($A793="-","-",IF('2A HypothèsesRenouvellement'!$F$20="  cotes d'état /5",(IF(ISNUMBER(Y793)=TRUE,(Y793*R793),"Etat/5 N/D")),"N'est pas l'option choisie feuille 2A"))</f>
        <v>-</v>
      </c>
      <c r="AC793" s="215" t="str">
        <f t="shared" si="117"/>
        <v>-</v>
      </c>
      <c r="AD793" s="217" t="str">
        <f>IF('2A HypothèsesRenouvellement'!$D$15="Option 1  ",'3A CalculsActifs'!V793,IF('2A HypothèsesRenouvellement'!$F$20="  Cotes d'état /100",'3A CalculsActifs'!AA793,IF('2A HypothèsesRenouvellement'!$F$20="  Cotes d'état /5",'3A CalculsActifs'!AC793,"ATT:ChoisirOptionFeuille2A")))</f>
        <v>ATT:ChoisirOptionFeuille2A</v>
      </c>
      <c r="AE793" s="209" t="str">
        <f>IF($A793="-","-",(H793/1000*(VLOOKUP(D793,'2A HypothèsesRenouvellement'!$J$6:$L$10,3,FALSE))))</f>
        <v>-</v>
      </c>
      <c r="AF793" s="312" t="str">
        <f t="shared" si="122"/>
        <v>-</v>
      </c>
      <c r="AG793" s="312" t="str">
        <f t="shared" si="123"/>
        <v>-</v>
      </c>
      <c r="AH793" s="218" t="str">
        <f t="shared" si="124"/>
        <v>-</v>
      </c>
    </row>
    <row r="794" spans="1:34" x14ac:dyDescent="0.25">
      <c r="A794" s="212" t="str">
        <f>IF((ISBLANK('1B DonnéesActifs'!A797)=TRUE),"-",'1B DonnéesActifs'!A797)</f>
        <v>-</v>
      </c>
      <c r="B794" s="213" t="str">
        <f>IF(($A794="-"),"-",IF((ISBLANK('1B DonnéesActifs'!B797)=TRUE),"",'1B DonnéesActifs'!B797))</f>
        <v>-</v>
      </c>
      <c r="C794" s="213" t="str">
        <f>IF(($A794="-"),"-",IF((ISBLANK('1B DonnéesActifs'!C797)=TRUE),"",'1B DonnéesActifs'!C797))</f>
        <v>-</v>
      </c>
      <c r="D794" s="213" t="str">
        <f>IF(($A794="-"),"-",IF((ISBLANK('1B DonnéesActifs'!D797)=TRUE),"",'1B DonnéesActifs'!D797))</f>
        <v>-</v>
      </c>
      <c r="E794" s="213" t="str">
        <f>IF(($A794="-"),"-",IF((ISBLANK('1B DonnéesActifs'!E797)=TRUE),"",'1B DonnéesActifs'!E797))</f>
        <v>-</v>
      </c>
      <c r="F794" s="213" t="str">
        <f>IF(($A794="-"),"-",IF((ISBLANK('1B DonnéesActifs'!F797)=TRUE),"",'1B DonnéesActifs'!F797))</f>
        <v>-</v>
      </c>
      <c r="G794" s="213" t="str">
        <f>IF(($A794="-"),"-",IF((ISBLANK('1B DonnéesActifs'!G797)=TRUE),"",'1B DonnéesActifs'!G797))</f>
        <v>-</v>
      </c>
      <c r="H794" s="213" t="str">
        <f>IF(($A794="-"),"-",IF((ISBLANK('1B DonnéesActifs'!H797)=TRUE),"",'1B DonnéesActifs'!H797))</f>
        <v>-</v>
      </c>
      <c r="I794" s="213" t="str">
        <f>IF(($A794="-"),"-",IF((ISBLANK('1B DonnéesActifs'!I797)=TRUE),"",'1B DonnéesActifs'!I797))</f>
        <v>-</v>
      </c>
      <c r="J794" s="213" t="str">
        <f>IF(($A794="-"),"-",IF((ISBLANK('1B DonnéesActifs'!J797)=TRUE),"",'1B DonnéesActifs'!J797))</f>
        <v>-</v>
      </c>
      <c r="K794" s="213" t="str">
        <f>IF(($A794="-"),"-",IF((ISBLANK('1B DonnéesActifs'!K797)=TRUE),"",'1B DonnéesActifs'!K797))</f>
        <v>-</v>
      </c>
      <c r="L794" s="213" t="str">
        <f>IF(($A794="-"),"-",IF((ISBLANK('1B DonnéesActifs'!L797)=TRUE),"",'1B DonnéesActifs'!L797))</f>
        <v>-</v>
      </c>
      <c r="M794" s="213" t="str">
        <f>IF(($A794="-"),"-",IF((ISBLANK('1B DonnéesActifs'!M797)=TRUE),"",'1B DonnéesActifs'!M797))</f>
        <v>-</v>
      </c>
      <c r="N794" s="213" t="str">
        <f>IF(($A794="-"),"-",IF((ISBLANK('1B DonnéesActifs'!N797)=TRUE),"",'1B DonnéesActifs'!N797))</f>
        <v>-</v>
      </c>
      <c r="O794" s="213" t="str">
        <f>IF(($A794="-"),"-",IF((ISBLANK('1B DonnéesActifs'!O797)=TRUE),"",'1B DonnéesActifs'!O797))</f>
        <v>-</v>
      </c>
      <c r="P794" s="213" t="str">
        <f>IF(($A794="-"),"-",IF((ISBLANK('1B DonnéesActifs'!P797)=TRUE),"",'1B DonnéesActifs'!P797))</f>
        <v>-</v>
      </c>
      <c r="Q794" s="214" t="str">
        <f t="shared" si="118"/>
        <v>-</v>
      </c>
      <c r="R794" s="214" t="str">
        <f>IF($A794="-","-",(_xlfn.IFNA((VLOOKUP($D794,'2A HypothèsesRenouvellement'!$J$6:$K$10,2,FALSE)),"TypeChausséeN/D")))</f>
        <v>-</v>
      </c>
      <c r="S794" s="214" t="str">
        <f t="shared" si="119"/>
        <v>-</v>
      </c>
      <c r="T794" s="214" t="str">
        <f>IF($A794="-","-",(_xlfn.IFNA((VLOOKUP($M794,'2A HypothèsesRenouvellement'!$J$16:$K$25,2,FALSE)),"DernièreInterventionN/D")))</f>
        <v>-</v>
      </c>
      <c r="U794" s="214" t="str">
        <f t="shared" si="120"/>
        <v>-</v>
      </c>
      <c r="V794" s="215" t="str">
        <f t="shared" si="121"/>
        <v>-</v>
      </c>
      <c r="W794" s="215" t="str">
        <f>IF($A794="-","-",IF($O794="","ICG N/D",VLOOKUP($O794,'2A HypothèsesRenouvellement'!$B$33:$B$42,1,TRUE)))</f>
        <v>-</v>
      </c>
      <c r="X794" s="216" t="str">
        <f>IF($A794="-","-",(IF((ISNUMBER(W794)=TRUE),VLOOKUP(W794,'2A HypothèsesRenouvellement'!$B$33:$D$42,3,FALSE),"ICG N/D")))</f>
        <v>-</v>
      </c>
      <c r="Y794" s="216" t="str">
        <f>_xlfn.IFNA(IF($A794="-","-",(IF((P794=""),"Cote /5 N/D",VLOOKUP(P794,'2A HypothèsesRenouvellement'!$F$33:$G$37,2,FALSE)))),"%ParCote/5 Feuille2A N/D")</f>
        <v>-</v>
      </c>
      <c r="Z794" s="215" t="str">
        <f>IF($A794="-","-",IF('2A HypothèsesRenouvellement'!$F$20="  cotes d'état /100",(IF(ISNUMBER(X794)=TRUE,(X794*R794),"ICG N/D")),"N'est pas l'option choisie feuille 2A"))</f>
        <v>-</v>
      </c>
      <c r="AA794" s="215" t="str">
        <f t="shared" si="116"/>
        <v>-</v>
      </c>
      <c r="AB794" s="215" t="str">
        <f>IF($A794="-","-",IF('2A HypothèsesRenouvellement'!$F$20="  cotes d'état /5",(IF(ISNUMBER(Y794)=TRUE,(Y794*R794),"Etat/5 N/D")),"N'est pas l'option choisie feuille 2A"))</f>
        <v>-</v>
      </c>
      <c r="AC794" s="215" t="str">
        <f t="shared" si="117"/>
        <v>-</v>
      </c>
      <c r="AD794" s="217" t="str">
        <f>IF('2A HypothèsesRenouvellement'!$D$15="Option 1  ",'3A CalculsActifs'!V794,IF('2A HypothèsesRenouvellement'!$F$20="  Cotes d'état /100",'3A CalculsActifs'!AA794,IF('2A HypothèsesRenouvellement'!$F$20="  Cotes d'état /5",'3A CalculsActifs'!AC794,"ATT:ChoisirOptionFeuille2A")))</f>
        <v>ATT:ChoisirOptionFeuille2A</v>
      </c>
      <c r="AE794" s="209" t="str">
        <f>IF($A794="-","-",(H794/1000*(VLOOKUP(D794,'2A HypothèsesRenouvellement'!$J$6:$L$10,3,FALSE))))</f>
        <v>-</v>
      </c>
      <c r="AF794" s="312" t="str">
        <f t="shared" si="122"/>
        <v>-</v>
      </c>
      <c r="AG794" s="312" t="str">
        <f t="shared" si="123"/>
        <v>-</v>
      </c>
      <c r="AH794" s="218" t="str">
        <f t="shared" si="124"/>
        <v>-</v>
      </c>
    </row>
    <row r="795" spans="1:34" x14ac:dyDescent="0.25">
      <c r="A795" s="212" t="str">
        <f>IF((ISBLANK('1B DonnéesActifs'!A798)=TRUE),"-",'1B DonnéesActifs'!A798)</f>
        <v>-</v>
      </c>
      <c r="B795" s="213" t="str">
        <f>IF(($A795="-"),"-",IF((ISBLANK('1B DonnéesActifs'!B798)=TRUE),"",'1B DonnéesActifs'!B798))</f>
        <v>-</v>
      </c>
      <c r="C795" s="213" t="str">
        <f>IF(($A795="-"),"-",IF((ISBLANK('1B DonnéesActifs'!C798)=TRUE),"",'1B DonnéesActifs'!C798))</f>
        <v>-</v>
      </c>
      <c r="D795" s="213" t="str">
        <f>IF(($A795="-"),"-",IF((ISBLANK('1B DonnéesActifs'!D798)=TRUE),"",'1B DonnéesActifs'!D798))</f>
        <v>-</v>
      </c>
      <c r="E795" s="213" t="str">
        <f>IF(($A795="-"),"-",IF((ISBLANK('1B DonnéesActifs'!E798)=TRUE),"",'1B DonnéesActifs'!E798))</f>
        <v>-</v>
      </c>
      <c r="F795" s="213" t="str">
        <f>IF(($A795="-"),"-",IF((ISBLANK('1B DonnéesActifs'!F798)=TRUE),"",'1B DonnéesActifs'!F798))</f>
        <v>-</v>
      </c>
      <c r="G795" s="213" t="str">
        <f>IF(($A795="-"),"-",IF((ISBLANK('1B DonnéesActifs'!G798)=TRUE),"",'1B DonnéesActifs'!G798))</f>
        <v>-</v>
      </c>
      <c r="H795" s="213" t="str">
        <f>IF(($A795="-"),"-",IF((ISBLANK('1B DonnéesActifs'!H798)=TRUE),"",'1B DonnéesActifs'!H798))</f>
        <v>-</v>
      </c>
      <c r="I795" s="213" t="str">
        <f>IF(($A795="-"),"-",IF((ISBLANK('1B DonnéesActifs'!I798)=TRUE),"",'1B DonnéesActifs'!I798))</f>
        <v>-</v>
      </c>
      <c r="J795" s="213" t="str">
        <f>IF(($A795="-"),"-",IF((ISBLANK('1B DonnéesActifs'!J798)=TRUE),"",'1B DonnéesActifs'!J798))</f>
        <v>-</v>
      </c>
      <c r="K795" s="213" t="str">
        <f>IF(($A795="-"),"-",IF((ISBLANK('1B DonnéesActifs'!K798)=TRUE),"",'1B DonnéesActifs'!K798))</f>
        <v>-</v>
      </c>
      <c r="L795" s="213" t="str">
        <f>IF(($A795="-"),"-",IF((ISBLANK('1B DonnéesActifs'!L798)=TRUE),"",'1B DonnéesActifs'!L798))</f>
        <v>-</v>
      </c>
      <c r="M795" s="213" t="str">
        <f>IF(($A795="-"),"-",IF((ISBLANK('1B DonnéesActifs'!M798)=TRUE),"",'1B DonnéesActifs'!M798))</f>
        <v>-</v>
      </c>
      <c r="N795" s="213" t="str">
        <f>IF(($A795="-"),"-",IF((ISBLANK('1B DonnéesActifs'!N798)=TRUE),"",'1B DonnéesActifs'!N798))</f>
        <v>-</v>
      </c>
      <c r="O795" s="213" t="str">
        <f>IF(($A795="-"),"-",IF((ISBLANK('1B DonnéesActifs'!O798)=TRUE),"",'1B DonnéesActifs'!O798))</f>
        <v>-</v>
      </c>
      <c r="P795" s="213" t="str">
        <f>IF(($A795="-"),"-",IF((ISBLANK('1B DonnéesActifs'!P798)=TRUE),"",'1B DonnéesActifs'!P798))</f>
        <v>-</v>
      </c>
      <c r="Q795" s="214" t="str">
        <f t="shared" si="118"/>
        <v>-</v>
      </c>
      <c r="R795" s="214" t="str">
        <f>IF($A795="-","-",(_xlfn.IFNA((VLOOKUP($D795,'2A HypothèsesRenouvellement'!$J$6:$K$10,2,FALSE)),"TypeChausséeN/D")))</f>
        <v>-</v>
      </c>
      <c r="S795" s="214" t="str">
        <f t="shared" si="119"/>
        <v>-</v>
      </c>
      <c r="T795" s="214" t="str">
        <f>IF($A795="-","-",(_xlfn.IFNA((VLOOKUP($M795,'2A HypothèsesRenouvellement'!$J$16:$K$25,2,FALSE)),"DernièreInterventionN/D")))</f>
        <v>-</v>
      </c>
      <c r="U795" s="214" t="str">
        <f t="shared" si="120"/>
        <v>-</v>
      </c>
      <c r="V795" s="215" t="str">
        <f t="shared" si="121"/>
        <v>-</v>
      </c>
      <c r="W795" s="215" t="str">
        <f>IF($A795="-","-",IF($O795="","ICG N/D",VLOOKUP($O795,'2A HypothèsesRenouvellement'!$B$33:$B$42,1,TRUE)))</f>
        <v>-</v>
      </c>
      <c r="X795" s="216" t="str">
        <f>IF($A795="-","-",(IF((ISNUMBER(W795)=TRUE),VLOOKUP(W795,'2A HypothèsesRenouvellement'!$B$33:$D$42,3,FALSE),"ICG N/D")))</f>
        <v>-</v>
      </c>
      <c r="Y795" s="216" t="str">
        <f>_xlfn.IFNA(IF($A795="-","-",(IF((P795=""),"Cote /5 N/D",VLOOKUP(P795,'2A HypothèsesRenouvellement'!$F$33:$G$37,2,FALSE)))),"%ParCote/5 Feuille2A N/D")</f>
        <v>-</v>
      </c>
      <c r="Z795" s="215" t="str">
        <f>IF($A795="-","-",IF('2A HypothèsesRenouvellement'!$F$20="  cotes d'état /100",(IF(ISNUMBER(X795)=TRUE,(X795*R795),"ICG N/D")),"N'est pas l'option choisie feuille 2A"))</f>
        <v>-</v>
      </c>
      <c r="AA795" s="215" t="str">
        <f t="shared" si="116"/>
        <v>-</v>
      </c>
      <c r="AB795" s="215" t="str">
        <f>IF($A795="-","-",IF('2A HypothèsesRenouvellement'!$F$20="  cotes d'état /5",(IF(ISNUMBER(Y795)=TRUE,(Y795*R795),"Etat/5 N/D")),"N'est pas l'option choisie feuille 2A"))</f>
        <v>-</v>
      </c>
      <c r="AC795" s="215" t="str">
        <f t="shared" si="117"/>
        <v>-</v>
      </c>
      <c r="AD795" s="217" t="str">
        <f>IF('2A HypothèsesRenouvellement'!$D$15="Option 1  ",'3A CalculsActifs'!V795,IF('2A HypothèsesRenouvellement'!$F$20="  Cotes d'état /100",'3A CalculsActifs'!AA795,IF('2A HypothèsesRenouvellement'!$F$20="  Cotes d'état /5",'3A CalculsActifs'!AC795,"ATT:ChoisirOptionFeuille2A")))</f>
        <v>ATT:ChoisirOptionFeuille2A</v>
      </c>
      <c r="AE795" s="209" t="str">
        <f>IF($A795="-","-",(H795/1000*(VLOOKUP(D795,'2A HypothèsesRenouvellement'!$J$6:$L$10,3,FALSE))))</f>
        <v>-</v>
      </c>
      <c r="AF795" s="312" t="str">
        <f t="shared" si="122"/>
        <v>-</v>
      </c>
      <c r="AG795" s="312" t="str">
        <f t="shared" si="123"/>
        <v>-</v>
      </c>
      <c r="AH795" s="218" t="str">
        <f t="shared" si="124"/>
        <v>-</v>
      </c>
    </row>
    <row r="796" spans="1:34" x14ac:dyDescent="0.25">
      <c r="A796" s="212" t="str">
        <f>IF((ISBLANK('1B DonnéesActifs'!A799)=TRUE),"-",'1B DonnéesActifs'!A799)</f>
        <v>-</v>
      </c>
      <c r="B796" s="213" t="str">
        <f>IF(($A796="-"),"-",IF((ISBLANK('1B DonnéesActifs'!B799)=TRUE),"",'1B DonnéesActifs'!B799))</f>
        <v>-</v>
      </c>
      <c r="C796" s="213" t="str">
        <f>IF(($A796="-"),"-",IF((ISBLANK('1B DonnéesActifs'!C799)=TRUE),"",'1B DonnéesActifs'!C799))</f>
        <v>-</v>
      </c>
      <c r="D796" s="213" t="str">
        <f>IF(($A796="-"),"-",IF((ISBLANK('1B DonnéesActifs'!D799)=TRUE),"",'1B DonnéesActifs'!D799))</f>
        <v>-</v>
      </c>
      <c r="E796" s="213" t="str">
        <f>IF(($A796="-"),"-",IF((ISBLANK('1B DonnéesActifs'!E799)=TRUE),"",'1B DonnéesActifs'!E799))</f>
        <v>-</v>
      </c>
      <c r="F796" s="213" t="str">
        <f>IF(($A796="-"),"-",IF((ISBLANK('1B DonnéesActifs'!F799)=TRUE),"",'1B DonnéesActifs'!F799))</f>
        <v>-</v>
      </c>
      <c r="G796" s="213" t="str">
        <f>IF(($A796="-"),"-",IF((ISBLANK('1B DonnéesActifs'!G799)=TRUE),"",'1B DonnéesActifs'!G799))</f>
        <v>-</v>
      </c>
      <c r="H796" s="213" t="str">
        <f>IF(($A796="-"),"-",IF((ISBLANK('1B DonnéesActifs'!H799)=TRUE),"",'1B DonnéesActifs'!H799))</f>
        <v>-</v>
      </c>
      <c r="I796" s="213" t="str">
        <f>IF(($A796="-"),"-",IF((ISBLANK('1B DonnéesActifs'!I799)=TRUE),"",'1B DonnéesActifs'!I799))</f>
        <v>-</v>
      </c>
      <c r="J796" s="213" t="str">
        <f>IF(($A796="-"),"-",IF((ISBLANK('1B DonnéesActifs'!J799)=TRUE),"",'1B DonnéesActifs'!J799))</f>
        <v>-</v>
      </c>
      <c r="K796" s="213" t="str">
        <f>IF(($A796="-"),"-",IF((ISBLANK('1B DonnéesActifs'!K799)=TRUE),"",'1B DonnéesActifs'!K799))</f>
        <v>-</v>
      </c>
      <c r="L796" s="213" t="str">
        <f>IF(($A796="-"),"-",IF((ISBLANK('1B DonnéesActifs'!L799)=TRUE),"",'1B DonnéesActifs'!L799))</f>
        <v>-</v>
      </c>
      <c r="M796" s="213" t="str">
        <f>IF(($A796="-"),"-",IF((ISBLANK('1B DonnéesActifs'!M799)=TRUE),"",'1B DonnéesActifs'!M799))</f>
        <v>-</v>
      </c>
      <c r="N796" s="213" t="str">
        <f>IF(($A796="-"),"-",IF((ISBLANK('1B DonnéesActifs'!N799)=TRUE),"",'1B DonnéesActifs'!N799))</f>
        <v>-</v>
      </c>
      <c r="O796" s="213" t="str">
        <f>IF(($A796="-"),"-",IF((ISBLANK('1B DonnéesActifs'!O799)=TRUE),"",'1B DonnéesActifs'!O799))</f>
        <v>-</v>
      </c>
      <c r="P796" s="213" t="str">
        <f>IF(($A796="-"),"-",IF((ISBLANK('1B DonnéesActifs'!P799)=TRUE),"",'1B DonnéesActifs'!P799))</f>
        <v>-</v>
      </c>
      <c r="Q796" s="214" t="str">
        <f t="shared" si="118"/>
        <v>-</v>
      </c>
      <c r="R796" s="214" t="str">
        <f>IF($A796="-","-",(_xlfn.IFNA((VLOOKUP($D796,'2A HypothèsesRenouvellement'!$J$6:$K$10,2,FALSE)),"TypeChausséeN/D")))</f>
        <v>-</v>
      </c>
      <c r="S796" s="214" t="str">
        <f t="shared" si="119"/>
        <v>-</v>
      </c>
      <c r="T796" s="214" t="str">
        <f>IF($A796="-","-",(_xlfn.IFNA((VLOOKUP($M796,'2A HypothèsesRenouvellement'!$J$16:$K$25,2,FALSE)),"DernièreInterventionN/D")))</f>
        <v>-</v>
      </c>
      <c r="U796" s="214" t="str">
        <f t="shared" si="120"/>
        <v>-</v>
      </c>
      <c r="V796" s="215" t="str">
        <f t="shared" si="121"/>
        <v>-</v>
      </c>
      <c r="W796" s="215" t="str">
        <f>IF($A796="-","-",IF($O796="","ICG N/D",VLOOKUP($O796,'2A HypothèsesRenouvellement'!$B$33:$B$42,1,TRUE)))</f>
        <v>-</v>
      </c>
      <c r="X796" s="216" t="str">
        <f>IF($A796="-","-",(IF((ISNUMBER(W796)=TRUE),VLOOKUP(W796,'2A HypothèsesRenouvellement'!$B$33:$D$42,3,FALSE),"ICG N/D")))</f>
        <v>-</v>
      </c>
      <c r="Y796" s="216" t="str">
        <f>_xlfn.IFNA(IF($A796="-","-",(IF((P796=""),"Cote /5 N/D",VLOOKUP(P796,'2A HypothèsesRenouvellement'!$F$33:$G$37,2,FALSE)))),"%ParCote/5 Feuille2A N/D")</f>
        <v>-</v>
      </c>
      <c r="Z796" s="215" t="str">
        <f>IF($A796="-","-",IF('2A HypothèsesRenouvellement'!$F$20="  cotes d'état /100",(IF(ISNUMBER(X796)=TRUE,(X796*R796),"ICG N/D")),"N'est pas l'option choisie feuille 2A"))</f>
        <v>-</v>
      </c>
      <c r="AA796" s="215" t="str">
        <f t="shared" si="116"/>
        <v>-</v>
      </c>
      <c r="AB796" s="215" t="str">
        <f>IF($A796="-","-",IF('2A HypothèsesRenouvellement'!$F$20="  cotes d'état /5",(IF(ISNUMBER(Y796)=TRUE,(Y796*R796),"Etat/5 N/D")),"N'est pas l'option choisie feuille 2A"))</f>
        <v>-</v>
      </c>
      <c r="AC796" s="215" t="str">
        <f t="shared" si="117"/>
        <v>-</v>
      </c>
      <c r="AD796" s="217" t="str">
        <f>IF('2A HypothèsesRenouvellement'!$D$15="Option 1  ",'3A CalculsActifs'!V796,IF('2A HypothèsesRenouvellement'!$F$20="  Cotes d'état /100",'3A CalculsActifs'!AA796,IF('2A HypothèsesRenouvellement'!$F$20="  Cotes d'état /5",'3A CalculsActifs'!AC796,"ATT:ChoisirOptionFeuille2A")))</f>
        <v>ATT:ChoisirOptionFeuille2A</v>
      </c>
      <c r="AE796" s="209" t="str">
        <f>IF($A796="-","-",(H796/1000*(VLOOKUP(D796,'2A HypothèsesRenouvellement'!$J$6:$L$10,3,FALSE))))</f>
        <v>-</v>
      </c>
      <c r="AF796" s="312" t="str">
        <f t="shared" si="122"/>
        <v>-</v>
      </c>
      <c r="AG796" s="312" t="str">
        <f t="shared" si="123"/>
        <v>-</v>
      </c>
      <c r="AH796" s="218" t="str">
        <f t="shared" si="124"/>
        <v>-</v>
      </c>
    </row>
    <row r="797" spans="1:34" x14ac:dyDescent="0.25">
      <c r="A797" s="212" t="str">
        <f>IF((ISBLANK('1B DonnéesActifs'!A800)=TRUE),"-",'1B DonnéesActifs'!A800)</f>
        <v>-</v>
      </c>
      <c r="B797" s="213" t="str">
        <f>IF(($A797="-"),"-",IF((ISBLANK('1B DonnéesActifs'!B800)=TRUE),"",'1B DonnéesActifs'!B800))</f>
        <v>-</v>
      </c>
      <c r="C797" s="213" t="str">
        <f>IF(($A797="-"),"-",IF((ISBLANK('1B DonnéesActifs'!C800)=TRUE),"",'1B DonnéesActifs'!C800))</f>
        <v>-</v>
      </c>
      <c r="D797" s="213" t="str">
        <f>IF(($A797="-"),"-",IF((ISBLANK('1B DonnéesActifs'!D800)=TRUE),"",'1B DonnéesActifs'!D800))</f>
        <v>-</v>
      </c>
      <c r="E797" s="213" t="str">
        <f>IF(($A797="-"),"-",IF((ISBLANK('1B DonnéesActifs'!E800)=TRUE),"",'1B DonnéesActifs'!E800))</f>
        <v>-</v>
      </c>
      <c r="F797" s="213" t="str">
        <f>IF(($A797="-"),"-",IF((ISBLANK('1B DonnéesActifs'!F800)=TRUE),"",'1B DonnéesActifs'!F800))</f>
        <v>-</v>
      </c>
      <c r="G797" s="213" t="str">
        <f>IF(($A797="-"),"-",IF((ISBLANK('1B DonnéesActifs'!G800)=TRUE),"",'1B DonnéesActifs'!G800))</f>
        <v>-</v>
      </c>
      <c r="H797" s="213" t="str">
        <f>IF(($A797="-"),"-",IF((ISBLANK('1B DonnéesActifs'!H800)=TRUE),"",'1B DonnéesActifs'!H800))</f>
        <v>-</v>
      </c>
      <c r="I797" s="213" t="str">
        <f>IF(($A797="-"),"-",IF((ISBLANK('1B DonnéesActifs'!I800)=TRUE),"",'1B DonnéesActifs'!I800))</f>
        <v>-</v>
      </c>
      <c r="J797" s="213" t="str">
        <f>IF(($A797="-"),"-",IF((ISBLANK('1B DonnéesActifs'!J800)=TRUE),"",'1B DonnéesActifs'!J800))</f>
        <v>-</v>
      </c>
      <c r="K797" s="213" t="str">
        <f>IF(($A797="-"),"-",IF((ISBLANK('1B DonnéesActifs'!K800)=TRUE),"",'1B DonnéesActifs'!K800))</f>
        <v>-</v>
      </c>
      <c r="L797" s="213" t="str">
        <f>IF(($A797="-"),"-",IF((ISBLANK('1B DonnéesActifs'!L800)=TRUE),"",'1B DonnéesActifs'!L800))</f>
        <v>-</v>
      </c>
      <c r="M797" s="213" t="str">
        <f>IF(($A797="-"),"-",IF((ISBLANK('1B DonnéesActifs'!M800)=TRUE),"",'1B DonnéesActifs'!M800))</f>
        <v>-</v>
      </c>
      <c r="N797" s="213" t="str">
        <f>IF(($A797="-"),"-",IF((ISBLANK('1B DonnéesActifs'!N800)=TRUE),"",'1B DonnéesActifs'!N800))</f>
        <v>-</v>
      </c>
      <c r="O797" s="213" t="str">
        <f>IF(($A797="-"),"-",IF((ISBLANK('1B DonnéesActifs'!O800)=TRUE),"",'1B DonnéesActifs'!O800))</f>
        <v>-</v>
      </c>
      <c r="P797" s="213" t="str">
        <f>IF(($A797="-"),"-",IF((ISBLANK('1B DonnéesActifs'!P800)=TRUE),"",'1B DonnéesActifs'!P800))</f>
        <v>-</v>
      </c>
      <c r="Q797" s="214" t="str">
        <f t="shared" si="118"/>
        <v>-</v>
      </c>
      <c r="R797" s="214" t="str">
        <f>IF($A797="-","-",(_xlfn.IFNA((VLOOKUP($D797,'2A HypothèsesRenouvellement'!$J$6:$K$10,2,FALSE)),"TypeChausséeN/D")))</f>
        <v>-</v>
      </c>
      <c r="S797" s="214" t="str">
        <f t="shared" si="119"/>
        <v>-</v>
      </c>
      <c r="T797" s="214" t="str">
        <f>IF($A797="-","-",(_xlfn.IFNA((VLOOKUP($M797,'2A HypothèsesRenouvellement'!$J$16:$K$25,2,FALSE)),"DernièreInterventionN/D")))</f>
        <v>-</v>
      </c>
      <c r="U797" s="214" t="str">
        <f t="shared" si="120"/>
        <v>-</v>
      </c>
      <c r="V797" s="215" t="str">
        <f t="shared" si="121"/>
        <v>-</v>
      </c>
      <c r="W797" s="215" t="str">
        <f>IF($A797="-","-",IF($O797="","ICG N/D",VLOOKUP($O797,'2A HypothèsesRenouvellement'!$B$33:$B$42,1,TRUE)))</f>
        <v>-</v>
      </c>
      <c r="X797" s="216" t="str">
        <f>IF($A797="-","-",(IF((ISNUMBER(W797)=TRUE),VLOOKUP(W797,'2A HypothèsesRenouvellement'!$B$33:$D$42,3,FALSE),"ICG N/D")))</f>
        <v>-</v>
      </c>
      <c r="Y797" s="216" t="str">
        <f>_xlfn.IFNA(IF($A797="-","-",(IF((P797=""),"Cote /5 N/D",VLOOKUP(P797,'2A HypothèsesRenouvellement'!$F$33:$G$37,2,FALSE)))),"%ParCote/5 Feuille2A N/D")</f>
        <v>-</v>
      </c>
      <c r="Z797" s="215" t="str">
        <f>IF($A797="-","-",IF('2A HypothèsesRenouvellement'!$F$20="  cotes d'état /100",(IF(ISNUMBER(X797)=TRUE,(X797*R797),"ICG N/D")),"N'est pas l'option choisie feuille 2A"))</f>
        <v>-</v>
      </c>
      <c r="AA797" s="215" t="str">
        <f t="shared" si="116"/>
        <v>-</v>
      </c>
      <c r="AB797" s="215" t="str">
        <f>IF($A797="-","-",IF('2A HypothèsesRenouvellement'!$F$20="  cotes d'état /5",(IF(ISNUMBER(Y797)=TRUE,(Y797*R797),"Etat/5 N/D")),"N'est pas l'option choisie feuille 2A"))</f>
        <v>-</v>
      </c>
      <c r="AC797" s="215" t="str">
        <f t="shared" si="117"/>
        <v>-</v>
      </c>
      <c r="AD797" s="217" t="str">
        <f>IF('2A HypothèsesRenouvellement'!$D$15="Option 1  ",'3A CalculsActifs'!V797,IF('2A HypothèsesRenouvellement'!$F$20="  Cotes d'état /100",'3A CalculsActifs'!AA797,IF('2A HypothèsesRenouvellement'!$F$20="  Cotes d'état /5",'3A CalculsActifs'!AC797,"ATT:ChoisirOptionFeuille2A")))</f>
        <v>ATT:ChoisirOptionFeuille2A</v>
      </c>
      <c r="AE797" s="209" t="str">
        <f>IF($A797="-","-",(H797/1000*(VLOOKUP(D797,'2A HypothèsesRenouvellement'!$J$6:$L$10,3,FALSE))))</f>
        <v>-</v>
      </c>
      <c r="AF797" s="312" t="str">
        <f t="shared" si="122"/>
        <v>-</v>
      </c>
      <c r="AG797" s="312" t="str">
        <f t="shared" si="123"/>
        <v>-</v>
      </c>
      <c r="AH797" s="218" t="str">
        <f t="shared" si="124"/>
        <v>-</v>
      </c>
    </row>
    <row r="798" spans="1:34" x14ac:dyDescent="0.25">
      <c r="A798" s="212" t="str">
        <f>IF((ISBLANK('1B DonnéesActifs'!A801)=TRUE),"-",'1B DonnéesActifs'!A801)</f>
        <v>-</v>
      </c>
      <c r="B798" s="213" t="str">
        <f>IF(($A798="-"),"-",IF((ISBLANK('1B DonnéesActifs'!B801)=TRUE),"",'1B DonnéesActifs'!B801))</f>
        <v>-</v>
      </c>
      <c r="C798" s="213" t="str">
        <f>IF(($A798="-"),"-",IF((ISBLANK('1B DonnéesActifs'!C801)=TRUE),"",'1B DonnéesActifs'!C801))</f>
        <v>-</v>
      </c>
      <c r="D798" s="213" t="str">
        <f>IF(($A798="-"),"-",IF((ISBLANK('1B DonnéesActifs'!D801)=TRUE),"",'1B DonnéesActifs'!D801))</f>
        <v>-</v>
      </c>
      <c r="E798" s="213" t="str">
        <f>IF(($A798="-"),"-",IF((ISBLANK('1B DonnéesActifs'!E801)=TRUE),"",'1B DonnéesActifs'!E801))</f>
        <v>-</v>
      </c>
      <c r="F798" s="213" t="str">
        <f>IF(($A798="-"),"-",IF((ISBLANK('1B DonnéesActifs'!F801)=TRUE),"",'1B DonnéesActifs'!F801))</f>
        <v>-</v>
      </c>
      <c r="G798" s="213" t="str">
        <f>IF(($A798="-"),"-",IF((ISBLANK('1B DonnéesActifs'!G801)=TRUE),"",'1B DonnéesActifs'!G801))</f>
        <v>-</v>
      </c>
      <c r="H798" s="213" t="str">
        <f>IF(($A798="-"),"-",IF((ISBLANK('1B DonnéesActifs'!H801)=TRUE),"",'1B DonnéesActifs'!H801))</f>
        <v>-</v>
      </c>
      <c r="I798" s="213" t="str">
        <f>IF(($A798="-"),"-",IF((ISBLANK('1B DonnéesActifs'!I801)=TRUE),"",'1B DonnéesActifs'!I801))</f>
        <v>-</v>
      </c>
      <c r="J798" s="213" t="str">
        <f>IF(($A798="-"),"-",IF((ISBLANK('1B DonnéesActifs'!J801)=TRUE),"",'1B DonnéesActifs'!J801))</f>
        <v>-</v>
      </c>
      <c r="K798" s="213" t="str">
        <f>IF(($A798="-"),"-",IF((ISBLANK('1B DonnéesActifs'!K801)=TRUE),"",'1B DonnéesActifs'!K801))</f>
        <v>-</v>
      </c>
      <c r="L798" s="213" t="str">
        <f>IF(($A798="-"),"-",IF((ISBLANK('1B DonnéesActifs'!L801)=TRUE),"",'1B DonnéesActifs'!L801))</f>
        <v>-</v>
      </c>
      <c r="M798" s="213" t="str">
        <f>IF(($A798="-"),"-",IF((ISBLANK('1B DonnéesActifs'!M801)=TRUE),"",'1B DonnéesActifs'!M801))</f>
        <v>-</v>
      </c>
      <c r="N798" s="213" t="str">
        <f>IF(($A798="-"),"-",IF((ISBLANK('1B DonnéesActifs'!N801)=TRUE),"",'1B DonnéesActifs'!N801))</f>
        <v>-</v>
      </c>
      <c r="O798" s="213" t="str">
        <f>IF(($A798="-"),"-",IF((ISBLANK('1B DonnéesActifs'!O801)=TRUE),"",'1B DonnéesActifs'!O801))</f>
        <v>-</v>
      </c>
      <c r="P798" s="213" t="str">
        <f>IF(($A798="-"),"-",IF((ISBLANK('1B DonnéesActifs'!P801)=TRUE),"",'1B DonnéesActifs'!P801))</f>
        <v>-</v>
      </c>
      <c r="Q798" s="214" t="str">
        <f t="shared" si="118"/>
        <v>-</v>
      </c>
      <c r="R798" s="214" t="str">
        <f>IF($A798="-","-",(_xlfn.IFNA((VLOOKUP($D798,'2A HypothèsesRenouvellement'!$J$6:$K$10,2,FALSE)),"TypeChausséeN/D")))</f>
        <v>-</v>
      </c>
      <c r="S798" s="214" t="str">
        <f t="shared" si="119"/>
        <v>-</v>
      </c>
      <c r="T798" s="214" t="str">
        <f>IF($A798="-","-",(_xlfn.IFNA((VLOOKUP($M798,'2A HypothèsesRenouvellement'!$J$16:$K$25,2,FALSE)),"DernièreInterventionN/D")))</f>
        <v>-</v>
      </c>
      <c r="U798" s="214" t="str">
        <f t="shared" si="120"/>
        <v>-</v>
      </c>
      <c r="V798" s="215" t="str">
        <f t="shared" si="121"/>
        <v>-</v>
      </c>
      <c r="W798" s="215" t="str">
        <f>IF($A798="-","-",IF($O798="","ICG N/D",VLOOKUP($O798,'2A HypothèsesRenouvellement'!$B$33:$B$42,1,TRUE)))</f>
        <v>-</v>
      </c>
      <c r="X798" s="216" t="str">
        <f>IF($A798="-","-",(IF((ISNUMBER(W798)=TRUE),VLOOKUP(W798,'2A HypothèsesRenouvellement'!$B$33:$D$42,3,FALSE),"ICG N/D")))</f>
        <v>-</v>
      </c>
      <c r="Y798" s="216" t="str">
        <f>_xlfn.IFNA(IF($A798="-","-",(IF((P798=""),"Cote /5 N/D",VLOOKUP(P798,'2A HypothèsesRenouvellement'!$F$33:$G$37,2,FALSE)))),"%ParCote/5 Feuille2A N/D")</f>
        <v>-</v>
      </c>
      <c r="Z798" s="215" t="str">
        <f>IF($A798="-","-",IF('2A HypothèsesRenouvellement'!$F$20="  cotes d'état /100",(IF(ISNUMBER(X798)=TRUE,(X798*R798),"ICG N/D")),"N'est pas l'option choisie feuille 2A"))</f>
        <v>-</v>
      </c>
      <c r="AA798" s="215" t="str">
        <f t="shared" si="116"/>
        <v>-</v>
      </c>
      <c r="AB798" s="215" t="str">
        <f>IF($A798="-","-",IF('2A HypothèsesRenouvellement'!$F$20="  cotes d'état /5",(IF(ISNUMBER(Y798)=TRUE,(Y798*R798),"Etat/5 N/D")),"N'est pas l'option choisie feuille 2A"))</f>
        <v>-</v>
      </c>
      <c r="AC798" s="215" t="str">
        <f t="shared" si="117"/>
        <v>-</v>
      </c>
      <c r="AD798" s="217" t="str">
        <f>IF('2A HypothèsesRenouvellement'!$D$15="Option 1  ",'3A CalculsActifs'!V798,IF('2A HypothèsesRenouvellement'!$F$20="  Cotes d'état /100",'3A CalculsActifs'!AA798,IF('2A HypothèsesRenouvellement'!$F$20="  Cotes d'état /5",'3A CalculsActifs'!AC798,"ATT:ChoisirOptionFeuille2A")))</f>
        <v>ATT:ChoisirOptionFeuille2A</v>
      </c>
      <c r="AE798" s="209" t="str">
        <f>IF($A798="-","-",(H798/1000*(VLOOKUP(D798,'2A HypothèsesRenouvellement'!$J$6:$L$10,3,FALSE))))</f>
        <v>-</v>
      </c>
      <c r="AF798" s="312" t="str">
        <f t="shared" si="122"/>
        <v>-</v>
      </c>
      <c r="AG798" s="312" t="str">
        <f t="shared" si="123"/>
        <v>-</v>
      </c>
      <c r="AH798" s="218" t="str">
        <f t="shared" si="124"/>
        <v>-</v>
      </c>
    </row>
    <row r="799" spans="1:34" x14ac:dyDescent="0.25">
      <c r="A799" s="212" t="str">
        <f>IF((ISBLANK('1B DonnéesActifs'!A802)=TRUE),"-",'1B DonnéesActifs'!A802)</f>
        <v>-</v>
      </c>
      <c r="B799" s="213" t="str">
        <f>IF(($A799="-"),"-",IF((ISBLANK('1B DonnéesActifs'!B802)=TRUE),"",'1B DonnéesActifs'!B802))</f>
        <v>-</v>
      </c>
      <c r="C799" s="213" t="str">
        <f>IF(($A799="-"),"-",IF((ISBLANK('1B DonnéesActifs'!C802)=TRUE),"",'1B DonnéesActifs'!C802))</f>
        <v>-</v>
      </c>
      <c r="D799" s="213" t="str">
        <f>IF(($A799="-"),"-",IF((ISBLANK('1B DonnéesActifs'!D802)=TRUE),"",'1B DonnéesActifs'!D802))</f>
        <v>-</v>
      </c>
      <c r="E799" s="213" t="str">
        <f>IF(($A799="-"),"-",IF((ISBLANK('1B DonnéesActifs'!E802)=TRUE),"",'1B DonnéesActifs'!E802))</f>
        <v>-</v>
      </c>
      <c r="F799" s="213" t="str">
        <f>IF(($A799="-"),"-",IF((ISBLANK('1B DonnéesActifs'!F802)=TRUE),"",'1B DonnéesActifs'!F802))</f>
        <v>-</v>
      </c>
      <c r="G799" s="213" t="str">
        <f>IF(($A799="-"),"-",IF((ISBLANK('1B DonnéesActifs'!G802)=TRUE),"",'1B DonnéesActifs'!G802))</f>
        <v>-</v>
      </c>
      <c r="H799" s="213" t="str">
        <f>IF(($A799="-"),"-",IF((ISBLANK('1B DonnéesActifs'!H802)=TRUE),"",'1B DonnéesActifs'!H802))</f>
        <v>-</v>
      </c>
      <c r="I799" s="213" t="str">
        <f>IF(($A799="-"),"-",IF((ISBLANK('1B DonnéesActifs'!I802)=TRUE),"",'1B DonnéesActifs'!I802))</f>
        <v>-</v>
      </c>
      <c r="J799" s="213" t="str">
        <f>IF(($A799="-"),"-",IF((ISBLANK('1B DonnéesActifs'!J802)=TRUE),"",'1B DonnéesActifs'!J802))</f>
        <v>-</v>
      </c>
      <c r="K799" s="213" t="str">
        <f>IF(($A799="-"),"-",IF((ISBLANK('1B DonnéesActifs'!K802)=TRUE),"",'1B DonnéesActifs'!K802))</f>
        <v>-</v>
      </c>
      <c r="L799" s="213" t="str">
        <f>IF(($A799="-"),"-",IF((ISBLANK('1B DonnéesActifs'!L802)=TRUE),"",'1B DonnéesActifs'!L802))</f>
        <v>-</v>
      </c>
      <c r="M799" s="213" t="str">
        <f>IF(($A799="-"),"-",IF((ISBLANK('1B DonnéesActifs'!M802)=TRUE),"",'1B DonnéesActifs'!M802))</f>
        <v>-</v>
      </c>
      <c r="N799" s="213" t="str">
        <f>IF(($A799="-"),"-",IF((ISBLANK('1B DonnéesActifs'!N802)=TRUE),"",'1B DonnéesActifs'!N802))</f>
        <v>-</v>
      </c>
      <c r="O799" s="213" t="str">
        <f>IF(($A799="-"),"-",IF((ISBLANK('1B DonnéesActifs'!O802)=TRUE),"",'1B DonnéesActifs'!O802))</f>
        <v>-</v>
      </c>
      <c r="P799" s="213" t="str">
        <f>IF(($A799="-"),"-",IF((ISBLANK('1B DonnéesActifs'!P802)=TRUE),"",'1B DonnéesActifs'!P802))</f>
        <v>-</v>
      </c>
      <c r="Q799" s="214" t="str">
        <f t="shared" si="118"/>
        <v>-</v>
      </c>
      <c r="R799" s="214" t="str">
        <f>IF($A799="-","-",(_xlfn.IFNA((VLOOKUP($D799,'2A HypothèsesRenouvellement'!$J$6:$K$10,2,FALSE)),"TypeChausséeN/D")))</f>
        <v>-</v>
      </c>
      <c r="S799" s="214" t="str">
        <f t="shared" si="119"/>
        <v>-</v>
      </c>
      <c r="T799" s="214" t="str">
        <f>IF($A799="-","-",(_xlfn.IFNA((VLOOKUP($M799,'2A HypothèsesRenouvellement'!$J$16:$K$25,2,FALSE)),"DernièreInterventionN/D")))</f>
        <v>-</v>
      </c>
      <c r="U799" s="214" t="str">
        <f t="shared" si="120"/>
        <v>-</v>
      </c>
      <c r="V799" s="215" t="str">
        <f t="shared" si="121"/>
        <v>-</v>
      </c>
      <c r="W799" s="215" t="str">
        <f>IF($A799="-","-",IF($O799="","ICG N/D",VLOOKUP($O799,'2A HypothèsesRenouvellement'!$B$33:$B$42,1,TRUE)))</f>
        <v>-</v>
      </c>
      <c r="X799" s="216" t="str">
        <f>IF($A799="-","-",(IF((ISNUMBER(W799)=TRUE),VLOOKUP(W799,'2A HypothèsesRenouvellement'!$B$33:$D$42,3,FALSE),"ICG N/D")))</f>
        <v>-</v>
      </c>
      <c r="Y799" s="216" t="str">
        <f>_xlfn.IFNA(IF($A799="-","-",(IF((P799=""),"Cote /5 N/D",VLOOKUP(P799,'2A HypothèsesRenouvellement'!$F$33:$G$37,2,FALSE)))),"%ParCote/5 Feuille2A N/D")</f>
        <v>-</v>
      </c>
      <c r="Z799" s="215" t="str">
        <f>IF($A799="-","-",IF('2A HypothèsesRenouvellement'!$F$20="  cotes d'état /100",(IF(ISNUMBER(X799)=TRUE,(X799*R799),"ICG N/D")),"N'est pas l'option choisie feuille 2A"))</f>
        <v>-</v>
      </c>
      <c r="AA799" s="215" t="str">
        <f t="shared" si="116"/>
        <v>-</v>
      </c>
      <c r="AB799" s="215" t="str">
        <f>IF($A799="-","-",IF('2A HypothèsesRenouvellement'!$F$20="  cotes d'état /5",(IF(ISNUMBER(Y799)=TRUE,(Y799*R799),"Etat/5 N/D")),"N'est pas l'option choisie feuille 2A"))</f>
        <v>-</v>
      </c>
      <c r="AC799" s="215" t="str">
        <f t="shared" si="117"/>
        <v>-</v>
      </c>
      <c r="AD799" s="217" t="str">
        <f>IF('2A HypothèsesRenouvellement'!$D$15="Option 1  ",'3A CalculsActifs'!V799,IF('2A HypothèsesRenouvellement'!$F$20="  Cotes d'état /100",'3A CalculsActifs'!AA799,IF('2A HypothèsesRenouvellement'!$F$20="  Cotes d'état /5",'3A CalculsActifs'!AC799,"ATT:ChoisirOptionFeuille2A")))</f>
        <v>ATT:ChoisirOptionFeuille2A</v>
      </c>
      <c r="AE799" s="209" t="str">
        <f>IF($A799="-","-",(H799/1000*(VLOOKUP(D799,'2A HypothèsesRenouvellement'!$J$6:$L$10,3,FALSE))))</f>
        <v>-</v>
      </c>
      <c r="AF799" s="312" t="str">
        <f t="shared" si="122"/>
        <v>-</v>
      </c>
      <c r="AG799" s="312" t="str">
        <f t="shared" si="123"/>
        <v>-</v>
      </c>
      <c r="AH799" s="218" t="str">
        <f t="shared" si="124"/>
        <v>-</v>
      </c>
    </row>
    <row r="800" spans="1:34" x14ac:dyDescent="0.25">
      <c r="A800" s="212" t="str">
        <f>IF((ISBLANK('1B DonnéesActifs'!A803)=TRUE),"-",'1B DonnéesActifs'!A803)</f>
        <v>-</v>
      </c>
      <c r="B800" s="213" t="str">
        <f>IF(($A800="-"),"-",IF((ISBLANK('1B DonnéesActifs'!B803)=TRUE),"",'1B DonnéesActifs'!B803))</f>
        <v>-</v>
      </c>
      <c r="C800" s="213" t="str">
        <f>IF(($A800="-"),"-",IF((ISBLANK('1B DonnéesActifs'!C803)=TRUE),"",'1B DonnéesActifs'!C803))</f>
        <v>-</v>
      </c>
      <c r="D800" s="213" t="str">
        <f>IF(($A800="-"),"-",IF((ISBLANK('1B DonnéesActifs'!D803)=TRUE),"",'1B DonnéesActifs'!D803))</f>
        <v>-</v>
      </c>
      <c r="E800" s="213" t="str">
        <f>IF(($A800="-"),"-",IF((ISBLANK('1B DonnéesActifs'!E803)=TRUE),"",'1B DonnéesActifs'!E803))</f>
        <v>-</v>
      </c>
      <c r="F800" s="213" t="str">
        <f>IF(($A800="-"),"-",IF((ISBLANK('1B DonnéesActifs'!F803)=TRUE),"",'1B DonnéesActifs'!F803))</f>
        <v>-</v>
      </c>
      <c r="G800" s="213" t="str">
        <f>IF(($A800="-"),"-",IF((ISBLANK('1B DonnéesActifs'!G803)=TRUE),"",'1B DonnéesActifs'!G803))</f>
        <v>-</v>
      </c>
      <c r="H800" s="213" t="str">
        <f>IF(($A800="-"),"-",IF((ISBLANK('1B DonnéesActifs'!H803)=TRUE),"",'1B DonnéesActifs'!H803))</f>
        <v>-</v>
      </c>
      <c r="I800" s="213" t="str">
        <f>IF(($A800="-"),"-",IF((ISBLANK('1B DonnéesActifs'!I803)=TRUE),"",'1B DonnéesActifs'!I803))</f>
        <v>-</v>
      </c>
      <c r="J800" s="213" t="str">
        <f>IF(($A800="-"),"-",IF((ISBLANK('1B DonnéesActifs'!J803)=TRUE),"",'1B DonnéesActifs'!J803))</f>
        <v>-</v>
      </c>
      <c r="K800" s="213" t="str">
        <f>IF(($A800="-"),"-",IF((ISBLANK('1B DonnéesActifs'!K803)=TRUE),"",'1B DonnéesActifs'!K803))</f>
        <v>-</v>
      </c>
      <c r="L800" s="213" t="str">
        <f>IF(($A800="-"),"-",IF((ISBLANK('1B DonnéesActifs'!L803)=TRUE),"",'1B DonnéesActifs'!L803))</f>
        <v>-</v>
      </c>
      <c r="M800" s="213" t="str">
        <f>IF(($A800="-"),"-",IF((ISBLANK('1B DonnéesActifs'!M803)=TRUE),"",'1B DonnéesActifs'!M803))</f>
        <v>-</v>
      </c>
      <c r="N800" s="213" t="str">
        <f>IF(($A800="-"),"-",IF((ISBLANK('1B DonnéesActifs'!N803)=TRUE),"",'1B DonnéesActifs'!N803))</f>
        <v>-</v>
      </c>
      <c r="O800" s="213" t="str">
        <f>IF(($A800="-"),"-",IF((ISBLANK('1B DonnéesActifs'!O803)=TRUE),"",'1B DonnéesActifs'!O803))</f>
        <v>-</v>
      </c>
      <c r="P800" s="213" t="str">
        <f>IF(($A800="-"),"-",IF((ISBLANK('1B DonnéesActifs'!P803)=TRUE),"",'1B DonnéesActifs'!P803))</f>
        <v>-</v>
      </c>
      <c r="Q800" s="214" t="str">
        <f t="shared" si="118"/>
        <v>-</v>
      </c>
      <c r="R800" s="214" t="str">
        <f>IF($A800="-","-",(_xlfn.IFNA((VLOOKUP($D800,'2A HypothèsesRenouvellement'!$J$6:$K$10,2,FALSE)),"TypeChausséeN/D")))</f>
        <v>-</v>
      </c>
      <c r="S800" s="214" t="str">
        <f t="shared" si="119"/>
        <v>-</v>
      </c>
      <c r="T800" s="214" t="str">
        <f>IF($A800="-","-",(_xlfn.IFNA((VLOOKUP($M800,'2A HypothèsesRenouvellement'!$J$16:$K$25,2,FALSE)),"DernièreInterventionN/D")))</f>
        <v>-</v>
      </c>
      <c r="U800" s="214" t="str">
        <f t="shared" si="120"/>
        <v>-</v>
      </c>
      <c r="V800" s="215" t="str">
        <f t="shared" si="121"/>
        <v>-</v>
      </c>
      <c r="W800" s="215" t="str">
        <f>IF($A800="-","-",IF($O800="","ICG N/D",VLOOKUP($O800,'2A HypothèsesRenouvellement'!$B$33:$B$42,1,TRUE)))</f>
        <v>-</v>
      </c>
      <c r="X800" s="216" t="str">
        <f>IF($A800="-","-",(IF((ISNUMBER(W800)=TRUE),VLOOKUP(W800,'2A HypothèsesRenouvellement'!$B$33:$D$42,3,FALSE),"ICG N/D")))</f>
        <v>-</v>
      </c>
      <c r="Y800" s="216" t="str">
        <f>_xlfn.IFNA(IF($A800="-","-",(IF((P800=""),"Cote /5 N/D",VLOOKUP(P800,'2A HypothèsesRenouvellement'!$F$33:$G$37,2,FALSE)))),"%ParCote/5 Feuille2A N/D")</f>
        <v>-</v>
      </c>
      <c r="Z800" s="215" t="str">
        <f>IF($A800="-","-",IF('2A HypothèsesRenouvellement'!$F$20="  cotes d'état /100",(IF(ISNUMBER(X800)=TRUE,(X800*R800),"ICG N/D")),"N'est pas l'option choisie feuille 2A"))</f>
        <v>-</v>
      </c>
      <c r="AA800" s="215" t="str">
        <f t="shared" si="116"/>
        <v>-</v>
      </c>
      <c r="AB800" s="215" t="str">
        <f>IF($A800="-","-",IF('2A HypothèsesRenouvellement'!$F$20="  cotes d'état /5",(IF(ISNUMBER(Y800)=TRUE,(Y800*R800),"Etat/5 N/D")),"N'est pas l'option choisie feuille 2A"))</f>
        <v>-</v>
      </c>
      <c r="AC800" s="215" t="str">
        <f t="shared" si="117"/>
        <v>-</v>
      </c>
      <c r="AD800" s="217" t="str">
        <f>IF('2A HypothèsesRenouvellement'!$D$15="Option 1  ",'3A CalculsActifs'!V800,IF('2A HypothèsesRenouvellement'!$F$20="  Cotes d'état /100",'3A CalculsActifs'!AA800,IF('2A HypothèsesRenouvellement'!$F$20="  Cotes d'état /5",'3A CalculsActifs'!AC800,"ATT:ChoisirOptionFeuille2A")))</f>
        <v>ATT:ChoisirOptionFeuille2A</v>
      </c>
      <c r="AE800" s="209" t="str">
        <f>IF($A800="-","-",(H800/1000*(VLOOKUP(D800,'2A HypothèsesRenouvellement'!$J$6:$L$10,3,FALSE))))</f>
        <v>-</v>
      </c>
      <c r="AF800" s="312" t="str">
        <f t="shared" si="122"/>
        <v>-</v>
      </c>
      <c r="AG800" s="312" t="str">
        <f t="shared" si="123"/>
        <v>-</v>
      </c>
      <c r="AH800" s="218" t="str">
        <f t="shared" si="124"/>
        <v>-</v>
      </c>
    </row>
    <row r="801" spans="1:34" x14ac:dyDescent="0.25">
      <c r="A801" s="212" t="str">
        <f>IF((ISBLANK('1B DonnéesActifs'!A804)=TRUE),"-",'1B DonnéesActifs'!A804)</f>
        <v>-</v>
      </c>
      <c r="B801" s="213" t="str">
        <f>IF(($A801="-"),"-",IF((ISBLANK('1B DonnéesActifs'!B804)=TRUE),"",'1B DonnéesActifs'!B804))</f>
        <v>-</v>
      </c>
      <c r="C801" s="213" t="str">
        <f>IF(($A801="-"),"-",IF((ISBLANK('1B DonnéesActifs'!C804)=TRUE),"",'1B DonnéesActifs'!C804))</f>
        <v>-</v>
      </c>
      <c r="D801" s="213" t="str">
        <f>IF(($A801="-"),"-",IF((ISBLANK('1B DonnéesActifs'!D804)=TRUE),"",'1B DonnéesActifs'!D804))</f>
        <v>-</v>
      </c>
      <c r="E801" s="213" t="str">
        <f>IF(($A801="-"),"-",IF((ISBLANK('1B DonnéesActifs'!E804)=TRUE),"",'1B DonnéesActifs'!E804))</f>
        <v>-</v>
      </c>
      <c r="F801" s="213" t="str">
        <f>IF(($A801="-"),"-",IF((ISBLANK('1B DonnéesActifs'!F804)=TRUE),"",'1B DonnéesActifs'!F804))</f>
        <v>-</v>
      </c>
      <c r="G801" s="213" t="str">
        <f>IF(($A801="-"),"-",IF((ISBLANK('1B DonnéesActifs'!G804)=TRUE),"",'1B DonnéesActifs'!G804))</f>
        <v>-</v>
      </c>
      <c r="H801" s="213" t="str">
        <f>IF(($A801="-"),"-",IF((ISBLANK('1B DonnéesActifs'!H804)=TRUE),"",'1B DonnéesActifs'!H804))</f>
        <v>-</v>
      </c>
      <c r="I801" s="213" t="str">
        <f>IF(($A801="-"),"-",IF((ISBLANK('1B DonnéesActifs'!I804)=TRUE),"",'1B DonnéesActifs'!I804))</f>
        <v>-</v>
      </c>
      <c r="J801" s="213" t="str">
        <f>IF(($A801="-"),"-",IF((ISBLANK('1B DonnéesActifs'!J804)=TRUE),"",'1B DonnéesActifs'!J804))</f>
        <v>-</v>
      </c>
      <c r="K801" s="213" t="str">
        <f>IF(($A801="-"),"-",IF((ISBLANK('1B DonnéesActifs'!K804)=TRUE),"",'1B DonnéesActifs'!K804))</f>
        <v>-</v>
      </c>
      <c r="L801" s="213" t="str">
        <f>IF(($A801="-"),"-",IF((ISBLANK('1B DonnéesActifs'!L804)=TRUE),"",'1B DonnéesActifs'!L804))</f>
        <v>-</v>
      </c>
      <c r="M801" s="213" t="str">
        <f>IF(($A801="-"),"-",IF((ISBLANK('1B DonnéesActifs'!M804)=TRUE),"",'1B DonnéesActifs'!M804))</f>
        <v>-</v>
      </c>
      <c r="N801" s="213" t="str">
        <f>IF(($A801="-"),"-",IF((ISBLANK('1B DonnéesActifs'!N804)=TRUE),"",'1B DonnéesActifs'!N804))</f>
        <v>-</v>
      </c>
      <c r="O801" s="213" t="str">
        <f>IF(($A801="-"),"-",IF((ISBLANK('1B DonnéesActifs'!O804)=TRUE),"",'1B DonnéesActifs'!O804))</f>
        <v>-</v>
      </c>
      <c r="P801" s="213" t="str">
        <f>IF(($A801="-"),"-",IF((ISBLANK('1B DonnéesActifs'!P804)=TRUE),"",'1B DonnéesActifs'!P804))</f>
        <v>-</v>
      </c>
      <c r="Q801" s="214" t="str">
        <f t="shared" si="118"/>
        <v>-</v>
      </c>
      <c r="R801" s="214" t="str">
        <f>IF($A801="-","-",(_xlfn.IFNA((VLOOKUP($D801,'2A HypothèsesRenouvellement'!$J$6:$K$10,2,FALSE)),"TypeChausséeN/D")))</f>
        <v>-</v>
      </c>
      <c r="S801" s="214" t="str">
        <f t="shared" si="119"/>
        <v>-</v>
      </c>
      <c r="T801" s="214" t="str">
        <f>IF($A801="-","-",(_xlfn.IFNA((VLOOKUP($M801,'2A HypothèsesRenouvellement'!$J$16:$K$25,2,FALSE)),"DernièreInterventionN/D")))</f>
        <v>-</v>
      </c>
      <c r="U801" s="214" t="str">
        <f t="shared" si="120"/>
        <v>-</v>
      </c>
      <c r="V801" s="215" t="str">
        <f t="shared" si="121"/>
        <v>-</v>
      </c>
      <c r="W801" s="215" t="str">
        <f>IF($A801="-","-",IF($O801="","ICG N/D",VLOOKUP($O801,'2A HypothèsesRenouvellement'!$B$33:$B$42,1,TRUE)))</f>
        <v>-</v>
      </c>
      <c r="X801" s="216" t="str">
        <f>IF($A801="-","-",(IF((ISNUMBER(W801)=TRUE),VLOOKUP(W801,'2A HypothèsesRenouvellement'!$B$33:$D$42,3,FALSE),"ICG N/D")))</f>
        <v>-</v>
      </c>
      <c r="Y801" s="216" t="str">
        <f>_xlfn.IFNA(IF($A801="-","-",(IF((P801=""),"Cote /5 N/D",VLOOKUP(P801,'2A HypothèsesRenouvellement'!$F$33:$G$37,2,FALSE)))),"%ParCote/5 Feuille2A N/D")</f>
        <v>-</v>
      </c>
      <c r="Z801" s="215" t="str">
        <f>IF($A801="-","-",IF('2A HypothèsesRenouvellement'!$F$20="  cotes d'état /100",(IF(ISNUMBER(X801)=TRUE,(X801*R801),"ICG N/D")),"N'est pas l'option choisie feuille 2A"))</f>
        <v>-</v>
      </c>
      <c r="AA801" s="215" t="str">
        <f t="shared" si="116"/>
        <v>-</v>
      </c>
      <c r="AB801" s="215" t="str">
        <f>IF($A801="-","-",IF('2A HypothèsesRenouvellement'!$F$20="  cotes d'état /5",(IF(ISNUMBER(Y801)=TRUE,(Y801*R801),"Etat/5 N/D")),"N'est pas l'option choisie feuille 2A"))</f>
        <v>-</v>
      </c>
      <c r="AC801" s="215" t="str">
        <f t="shared" si="117"/>
        <v>-</v>
      </c>
      <c r="AD801" s="217" t="str">
        <f>IF('2A HypothèsesRenouvellement'!$D$15="Option 1  ",'3A CalculsActifs'!V801,IF('2A HypothèsesRenouvellement'!$F$20="  Cotes d'état /100",'3A CalculsActifs'!AA801,IF('2A HypothèsesRenouvellement'!$F$20="  Cotes d'état /5",'3A CalculsActifs'!AC801,"ATT:ChoisirOptionFeuille2A")))</f>
        <v>ATT:ChoisirOptionFeuille2A</v>
      </c>
      <c r="AE801" s="209" t="str">
        <f>IF($A801="-","-",(H801/1000*(VLOOKUP(D801,'2A HypothèsesRenouvellement'!$J$6:$L$10,3,FALSE))))</f>
        <v>-</v>
      </c>
      <c r="AF801" s="312" t="str">
        <f t="shared" si="122"/>
        <v>-</v>
      </c>
      <c r="AG801" s="312" t="str">
        <f t="shared" si="123"/>
        <v>-</v>
      </c>
      <c r="AH801" s="218" t="str">
        <f t="shared" si="124"/>
        <v>-</v>
      </c>
    </row>
    <row r="802" spans="1:34" ht="15.75" thickBot="1" x14ac:dyDescent="0.3">
      <c r="A802" s="219" t="str">
        <f>IF((ISBLANK('1B DonnéesActifs'!A805)=TRUE),"-",'1B DonnéesActifs'!A805)</f>
        <v>-</v>
      </c>
      <c r="B802" s="220" t="str">
        <f>IF(($A802="-"),"-",IF((ISBLANK('1B DonnéesActifs'!B805)=TRUE),"",'1B DonnéesActifs'!B805))</f>
        <v>-</v>
      </c>
      <c r="C802" s="220" t="str">
        <f>IF(($A802="-"),"-",IF((ISBLANK('1B DonnéesActifs'!C805)=TRUE),"",'1B DonnéesActifs'!C805))</f>
        <v>-</v>
      </c>
      <c r="D802" s="220" t="str">
        <f>IF(($A802="-"),"-",IF((ISBLANK('1B DonnéesActifs'!D805)=TRUE),"",'1B DonnéesActifs'!D805))</f>
        <v>-</v>
      </c>
      <c r="E802" s="220" t="str">
        <f>IF(($A802="-"),"-",IF((ISBLANK('1B DonnéesActifs'!E805)=TRUE),"",'1B DonnéesActifs'!E805))</f>
        <v>-</v>
      </c>
      <c r="F802" s="220" t="str">
        <f>IF(($A802="-"),"-",IF((ISBLANK('1B DonnéesActifs'!F805)=TRUE),"",'1B DonnéesActifs'!F805))</f>
        <v>-</v>
      </c>
      <c r="G802" s="220" t="str">
        <f>IF(($A802="-"),"-",IF((ISBLANK('1B DonnéesActifs'!G805)=TRUE),"",'1B DonnéesActifs'!G805))</f>
        <v>-</v>
      </c>
      <c r="H802" s="220" t="str">
        <f>IF(($A802="-"),"-",IF((ISBLANK('1B DonnéesActifs'!H805)=TRUE),"",'1B DonnéesActifs'!H805))</f>
        <v>-</v>
      </c>
      <c r="I802" s="220" t="str">
        <f>IF(($A802="-"),"-",IF((ISBLANK('1B DonnéesActifs'!I805)=TRUE),"",'1B DonnéesActifs'!I805))</f>
        <v>-</v>
      </c>
      <c r="J802" s="220" t="str">
        <f>IF(($A802="-"),"-",IF((ISBLANK('1B DonnéesActifs'!J805)=TRUE),"",'1B DonnéesActifs'!J805))</f>
        <v>-</v>
      </c>
      <c r="K802" s="220" t="str">
        <f>IF(($A802="-"),"-",IF((ISBLANK('1B DonnéesActifs'!K805)=TRUE),"",'1B DonnéesActifs'!K805))</f>
        <v>-</v>
      </c>
      <c r="L802" s="220" t="str">
        <f>IF(($A802="-"),"-",IF((ISBLANK('1B DonnéesActifs'!L805)=TRUE),"",'1B DonnéesActifs'!L805))</f>
        <v>-</v>
      </c>
      <c r="M802" s="220" t="str">
        <f>IF(($A802="-"),"-",IF((ISBLANK('1B DonnéesActifs'!M805)=TRUE),"",'1B DonnéesActifs'!M805))</f>
        <v>-</v>
      </c>
      <c r="N802" s="220" t="str">
        <f>IF(($A802="-"),"-",IF((ISBLANK('1B DonnéesActifs'!N805)=TRUE),"",'1B DonnéesActifs'!N805))</f>
        <v>-</v>
      </c>
      <c r="O802" s="220" t="str">
        <f>IF(($A802="-"),"-",IF((ISBLANK('1B DonnéesActifs'!O805)=TRUE),"",'1B DonnéesActifs'!O805))</f>
        <v>-</v>
      </c>
      <c r="P802" s="220" t="str">
        <f>IF(($A802="-"),"-",IF((ISBLANK('1B DonnéesActifs'!P805)=TRUE),"",'1B DonnéesActifs'!P805))</f>
        <v>-</v>
      </c>
      <c r="Q802" s="221" t="str">
        <f t="shared" si="118"/>
        <v>-</v>
      </c>
      <c r="R802" s="221" t="str">
        <f>IF($A802="-","-",(_xlfn.IFNA((VLOOKUP($D802,'2A HypothèsesRenouvellement'!$J$6:$K$10,2,FALSE)),"TypeChausséeN/D")))</f>
        <v>-</v>
      </c>
      <c r="S802" s="221" t="str">
        <f t="shared" si="119"/>
        <v>-</v>
      </c>
      <c r="T802" s="221" t="str">
        <f>IF($A802="-","-",(_xlfn.IFNA((VLOOKUP($M802,'2A HypothèsesRenouvellement'!$J$16:$K$25,2,FALSE)),"DernièreInterventionN/D")))</f>
        <v>-</v>
      </c>
      <c r="U802" s="221" t="str">
        <f t="shared" si="120"/>
        <v>-</v>
      </c>
      <c r="V802" s="222" t="str">
        <f t="shared" si="121"/>
        <v>-</v>
      </c>
      <c r="W802" s="222" t="str">
        <f>IF($A802="-","-",IF($O802="","ICG N/D",VLOOKUP($O802,'2A HypothèsesRenouvellement'!$B$33:$B$42,1,TRUE)))</f>
        <v>-</v>
      </c>
      <c r="X802" s="223" t="str">
        <f>IF($A802="-","-",(IF((ISNUMBER(W802)=TRUE),VLOOKUP(W802,'2A HypothèsesRenouvellement'!$B$33:$D$42,3,FALSE),"ICG N/D")))</f>
        <v>-</v>
      </c>
      <c r="Y802" s="223" t="str">
        <f>_xlfn.IFNA(IF($A802="-","-",(IF((P802=""),"Cote /5 N/D",VLOOKUP(P802,'2A HypothèsesRenouvellement'!$F$33:$G$37,2,FALSE)))),"%ParCote/5 Feuille2A N/D")</f>
        <v>-</v>
      </c>
      <c r="Z802" s="222" t="str">
        <f>IF($A802="-","-",IF('2A HypothèsesRenouvellement'!$F$20="  cotes d'état /100",(IF(ISNUMBER(X802)=TRUE,(X802*R802),"ICG N/D")),"N'est pas l'option choisie feuille 2A"))</f>
        <v>-</v>
      </c>
      <c r="AA802" s="222" t="str">
        <f t="shared" si="116"/>
        <v>-</v>
      </c>
      <c r="AB802" s="222" t="str">
        <f>IF($A802="-","-",IF('2A HypothèsesRenouvellement'!$F$20="  cotes d'état /5",(IF(ISNUMBER(Y802)=TRUE,(Y802*R802),"Etat/5 N/D")),"N'est pas l'option choisie feuille 2A"))</f>
        <v>-</v>
      </c>
      <c r="AC802" s="222" t="str">
        <f t="shared" si="117"/>
        <v>-</v>
      </c>
      <c r="AD802" s="224" t="str">
        <f>IF('2A HypothèsesRenouvellement'!$D$15="Option 1  ",'3A CalculsActifs'!V802,IF('2A HypothèsesRenouvellement'!$F$20="  Cotes d'état /100",'3A CalculsActifs'!AA802,IF('2A HypothèsesRenouvellement'!$F$20="  Cotes d'état /5",'3A CalculsActifs'!AC802,"ATT:ChoisirOptionFeuille2A")))</f>
        <v>ATT:ChoisirOptionFeuille2A</v>
      </c>
      <c r="AE802" s="210" t="str">
        <f>IF($A802="-","-",(H802/1000*(VLOOKUP(D802,'2A HypothèsesRenouvellement'!$J$6:$L$10,3,FALSE))))</f>
        <v>-</v>
      </c>
      <c r="AF802" s="313" t="str">
        <f t="shared" si="122"/>
        <v>-</v>
      </c>
      <c r="AG802" s="313" t="str">
        <f t="shared" si="123"/>
        <v>-</v>
      </c>
      <c r="AH802" s="225" t="str">
        <f t="shared" si="124"/>
        <v>-</v>
      </c>
    </row>
  </sheetData>
  <sheetProtection algorithmName="SHA-512" hashValue="tXeSxGjlEnICBIbOaI9Zr4XXinz8i58SUZMU2mtjmgYt+D0WRKgfxs+a9Stp7LLA3FPuev9pdeu9R+Z05Vhjbg==" saltValue="f1VIP7EgSwD6uPxKZjKtdw==" spinCount="100000" sheet="1" objects="1" scenarios="1" formatColumns="0" pivotTables="0"/>
  <pageMargins left="0.25" right="0.25" top="0.75" bottom="0.75" header="0.3" footer="0.3"/>
  <pageSetup paperSize="3" scale="28" fitToHeight="0" orientation="landscape" r:id="rId1"/>
  <ignoredErrors>
    <ignoredError sqref="AB3 AB4:AB80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E4C6"/>
    <pageSetUpPr fitToPage="1"/>
  </sheetPr>
  <dimension ref="A1:F28"/>
  <sheetViews>
    <sheetView workbookViewId="0">
      <selection activeCell="E19" sqref="E19:F22"/>
    </sheetView>
  </sheetViews>
  <sheetFormatPr baseColWidth="10" defaultRowHeight="15" x14ac:dyDescent="0.25"/>
  <cols>
    <col min="1" max="1" width="18.85546875" style="16" customWidth="1"/>
    <col min="2" max="2" width="21.85546875" style="16" customWidth="1"/>
    <col min="3" max="3" width="29.85546875" style="16" customWidth="1"/>
    <col min="4" max="4" width="21" style="16" customWidth="1"/>
    <col min="5" max="5" width="49.140625" style="16" customWidth="1"/>
    <col min="6" max="6" width="32.140625" style="16" customWidth="1"/>
    <col min="7" max="16384" width="11.42578125" style="16"/>
  </cols>
  <sheetData>
    <row r="1" spans="1:3" ht="24.75" customHeight="1" x14ac:dyDescent="0.35">
      <c r="A1" s="2" t="s">
        <v>268</v>
      </c>
    </row>
    <row r="2" spans="1:3" ht="14.25" customHeight="1" x14ac:dyDescent="0.25"/>
    <row r="3" spans="1:3" ht="30" x14ac:dyDescent="0.25">
      <c r="A3" s="318" t="s">
        <v>222</v>
      </c>
      <c r="B3" s="26" t="s">
        <v>211</v>
      </c>
    </row>
    <row r="4" spans="1:3" x14ac:dyDescent="0.25">
      <c r="A4" s="27" t="s">
        <v>4</v>
      </c>
      <c r="B4" s="28"/>
    </row>
    <row r="8" spans="1:3" ht="16.5" customHeight="1" x14ac:dyDescent="0.25"/>
    <row r="10" spans="1:3" ht="16.5" customHeight="1" x14ac:dyDescent="0.25"/>
    <row r="11" spans="1:3" ht="18" customHeight="1" x14ac:dyDescent="0.25"/>
    <row r="12" spans="1:3" ht="3.75" customHeight="1" x14ac:dyDescent="0.25">
      <c r="B12" s="23" t="s">
        <v>107</v>
      </c>
    </row>
    <row r="13" spans="1:3" ht="45" x14ac:dyDescent="0.25">
      <c r="A13" s="318" t="s">
        <v>222</v>
      </c>
      <c r="B13" s="29" t="s">
        <v>106</v>
      </c>
      <c r="C13" s="29" t="s">
        <v>105</v>
      </c>
    </row>
    <row r="14" spans="1:3" x14ac:dyDescent="0.25">
      <c r="A14" s="15" t="s">
        <v>4</v>
      </c>
      <c r="B14" s="8"/>
      <c r="C14" s="24" t="e">
        <v>#DIV/0!</v>
      </c>
    </row>
    <row r="18" spans="5:6" ht="15.75" thickBot="1" x14ac:dyDescent="0.3"/>
    <row r="19" spans="5:6" ht="15" customHeight="1" x14ac:dyDescent="0.25">
      <c r="E19" s="577" t="s">
        <v>274</v>
      </c>
      <c r="F19" s="578"/>
    </row>
    <row r="20" spans="5:6" x14ac:dyDescent="0.25">
      <c r="E20" s="579"/>
      <c r="F20" s="580"/>
    </row>
    <row r="21" spans="5:6" x14ac:dyDescent="0.25">
      <c r="E21" s="579"/>
      <c r="F21" s="580"/>
    </row>
    <row r="22" spans="5:6" ht="15.75" thickBot="1" x14ac:dyDescent="0.3">
      <c r="E22" s="581"/>
      <c r="F22" s="582"/>
    </row>
    <row r="23" spans="5:6" x14ac:dyDescent="0.25">
      <c r="E23" s="344"/>
      <c r="F23" s="344"/>
    </row>
    <row r="28" spans="5:6" ht="12" customHeight="1" x14ac:dyDescent="0.25"/>
  </sheetData>
  <sheetProtection formatColumns="0" pivotTables="0"/>
  <mergeCells count="1">
    <mergeCell ref="E19:F22"/>
  </mergeCells>
  <pageMargins left="0.43307086614173229" right="0.23622047244094491" top="0.74803149606299213" bottom="0.74803149606299213" header="0.31496062992125984" footer="0.31496062992125984"/>
  <pageSetup scale="85" fitToHeight="0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22</vt:i4>
      </vt:variant>
    </vt:vector>
  </HeadingPairs>
  <TitlesOfParts>
    <vt:vector size="39" baseType="lpstr">
      <vt:lpstr>TITRE</vt:lpstr>
      <vt:lpstr>INDEX</vt:lpstr>
      <vt:lpstr>1A InfosDeBase</vt:lpstr>
      <vt:lpstr>1B DonnéesActifs</vt:lpstr>
      <vt:lpstr>2A HypothèsesRenouvellement</vt:lpstr>
      <vt:lpstr>2B HypothèsesE&amp;E</vt:lpstr>
      <vt:lpstr>2C HypothèsesAjout</vt:lpstr>
      <vt:lpstr>3A CalculsActifs</vt:lpstr>
      <vt:lpstr>4A SommaireActifs</vt:lpstr>
      <vt:lpstr>4B SommaireRenouvellement</vt:lpstr>
      <vt:lpstr>4C SommaireAjouts</vt:lpstr>
      <vt:lpstr>4D SommaireE&amp;E</vt:lpstr>
      <vt:lpstr>5A DétailsCoûtsProjetés</vt:lpstr>
      <vt:lpstr>5B VisuelProjectionChaussées</vt:lpstr>
      <vt:lpstr>5C VisuelProjectionTypeChaussée</vt:lpstr>
      <vt:lpstr>5D VisuelProjectionActifs</vt:lpstr>
      <vt:lpstr>5E VisuelProjectionTypeActif</vt:lpstr>
      <vt:lpstr>Annee_d_analyse</vt:lpstr>
      <vt:lpstr>Annee_eval_etat</vt:lpstr>
      <vt:lpstr>'1B DonnéesActifs'!Impression_des_titres</vt:lpstr>
      <vt:lpstr>'3A CalculsActifs'!Impression_des_titres</vt:lpstr>
      <vt:lpstr>Taux_inflation</vt:lpstr>
      <vt:lpstr>'1A InfosDeBase'!Zone_d_impression</vt:lpstr>
      <vt:lpstr>'1B DonnéesActifs'!Zone_d_impression</vt:lpstr>
      <vt:lpstr>'2A HypothèsesRenouvellement'!Zone_d_impression</vt:lpstr>
      <vt:lpstr>'2B HypothèsesE&amp;E'!Zone_d_impression</vt:lpstr>
      <vt:lpstr>'2C HypothèsesAjout'!Zone_d_impression</vt:lpstr>
      <vt:lpstr>'3A CalculsActifs'!Zone_d_impression</vt:lpstr>
      <vt:lpstr>'4A SommaireActifs'!Zone_d_impression</vt:lpstr>
      <vt:lpstr>'4B SommaireRenouvellement'!Zone_d_impression</vt:lpstr>
      <vt:lpstr>'4C SommaireAjouts'!Zone_d_impression</vt:lpstr>
      <vt:lpstr>'4D SommaireE&amp;E'!Zone_d_impression</vt:lpstr>
      <vt:lpstr>'5A DétailsCoûtsProjetés'!Zone_d_impression</vt:lpstr>
      <vt:lpstr>'5B VisuelProjectionChaussées'!Zone_d_impression</vt:lpstr>
      <vt:lpstr>'5C VisuelProjectionTypeChaussée'!Zone_d_impression</vt:lpstr>
      <vt:lpstr>'5D VisuelProjectionActifs'!Zone_d_impression</vt:lpstr>
      <vt:lpstr>'5E VisuelProjectionTypeActif'!Zone_d_impression</vt:lpstr>
      <vt:lpstr>INDEX!Zone_d_impression</vt:lpstr>
      <vt:lpstr>TITRE!Zone_d_impression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esc</cp:lastModifiedBy>
  <cp:lastPrinted>2021-06-18T21:12:26Z</cp:lastPrinted>
  <dcterms:created xsi:type="dcterms:W3CDTF">2019-06-17T11:36:19Z</dcterms:created>
  <dcterms:modified xsi:type="dcterms:W3CDTF">2023-06-13T13:23:32Z</dcterms:modified>
</cp:coreProperties>
</file>